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ocuments/Papers/NRR/version of record/second set of source data including raw/"/>
    </mc:Choice>
  </mc:AlternateContent>
  <xr:revisionPtr revIDLastSave="0" documentId="8_{E3217803-F258-9549-9BF0-EB3759765485}" xr6:coauthVersionLast="47" xr6:coauthVersionMax="47" xr10:uidLastSave="{00000000-0000-0000-0000-000000000000}"/>
  <bookViews>
    <workbookView xWindow="4980" yWindow="600" windowWidth="18520" windowHeight="16460" xr2:uid="{F00BE641-604C-41A6-9977-6370C5B217BF}"/>
  </bookViews>
  <sheets>
    <sheet name="5B" sheetId="1" r:id="rId1"/>
    <sheet name="5D" sheetId="2" r:id="rId2"/>
    <sheet name="Figure 5 graph plo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2" i="3" l="1"/>
  <c r="K22" i="3"/>
  <c r="J22" i="3"/>
  <c r="L21" i="3"/>
  <c r="K21" i="3"/>
  <c r="J21" i="3"/>
  <c r="L20" i="3"/>
  <c r="K20" i="3"/>
  <c r="J20" i="3"/>
  <c r="L19" i="3"/>
  <c r="K19" i="3"/>
  <c r="J19" i="3"/>
  <c r="L18" i="3"/>
  <c r="K18" i="3"/>
  <c r="J18" i="3"/>
  <c r="L17" i="3"/>
  <c r="K17" i="3"/>
  <c r="J17" i="3"/>
  <c r="K16" i="3"/>
  <c r="J16" i="3"/>
  <c r="L15" i="3"/>
  <c r="K15" i="3"/>
  <c r="J15" i="3"/>
  <c r="L14" i="3"/>
  <c r="K14" i="3"/>
  <c r="J14" i="3"/>
  <c r="L13" i="3"/>
  <c r="K13" i="3"/>
  <c r="J13" i="3"/>
  <c r="L8" i="3"/>
  <c r="K8" i="3"/>
  <c r="J8" i="3"/>
  <c r="I8" i="3"/>
  <c r="K7" i="3"/>
  <c r="J7" i="3"/>
  <c r="I7" i="3"/>
  <c r="L6" i="3"/>
  <c r="K6" i="3"/>
  <c r="J6" i="3"/>
  <c r="I6" i="3"/>
  <c r="K5" i="3"/>
  <c r="J5" i="3"/>
  <c r="I5" i="3"/>
  <c r="J4" i="3"/>
  <c r="I4" i="3"/>
  <c r="K3" i="3"/>
  <c r="J3" i="3"/>
  <c r="I3" i="3"/>
  <c r="X31" i="2"/>
  <c r="X30" i="2"/>
  <c r="X29" i="2"/>
  <c r="X28" i="2"/>
  <c r="X27" i="2"/>
  <c r="X26" i="2"/>
  <c r="X25" i="2"/>
  <c r="X24" i="2"/>
  <c r="X23" i="2"/>
  <c r="X22" i="2"/>
  <c r="X21" i="2"/>
  <c r="X20" i="2"/>
  <c r="Y10" i="2" s="1"/>
  <c r="X19" i="2"/>
  <c r="X18" i="2"/>
  <c r="X17" i="2"/>
  <c r="X16" i="2"/>
  <c r="X15" i="2"/>
  <c r="X14" i="2"/>
  <c r="X13" i="2"/>
  <c r="X12" i="2"/>
  <c r="Y11" i="2"/>
  <c r="X11" i="2"/>
  <c r="X10" i="2"/>
  <c r="Y9" i="2"/>
  <c r="X9" i="2"/>
  <c r="Y8" i="2"/>
  <c r="X8" i="2"/>
  <c r="Y7" i="2"/>
  <c r="X7" i="2"/>
  <c r="Y6" i="2"/>
  <c r="X6" i="2"/>
  <c r="Y5" i="2"/>
  <c r="Z5" i="2" s="1"/>
  <c r="X5" i="2"/>
  <c r="Y4" i="2"/>
  <c r="X4" i="2"/>
  <c r="Y3" i="2"/>
  <c r="X3" i="2"/>
  <c r="Y2" i="2"/>
  <c r="X2" i="2"/>
  <c r="O31" i="2"/>
  <c r="O30" i="2"/>
  <c r="O29" i="2"/>
  <c r="P9" i="2" s="1"/>
  <c r="O28" i="2"/>
  <c r="P8" i="2" s="1"/>
  <c r="O27" i="2"/>
  <c r="P7" i="2" s="1"/>
  <c r="O26" i="2"/>
  <c r="O25" i="2"/>
  <c r="O24" i="2"/>
  <c r="P4" i="2" s="1"/>
  <c r="O23" i="2"/>
  <c r="P3" i="2" s="1"/>
  <c r="O22" i="2"/>
  <c r="O21" i="2"/>
  <c r="O20" i="2"/>
  <c r="O19" i="2"/>
  <c r="O18" i="2"/>
  <c r="O17" i="2"/>
  <c r="O16" i="2"/>
  <c r="O15" i="2"/>
  <c r="O14" i="2"/>
  <c r="O13" i="2"/>
  <c r="O12" i="2"/>
  <c r="P2" i="2" s="1"/>
  <c r="P11" i="2"/>
  <c r="O11" i="2"/>
  <c r="O10" i="2"/>
  <c r="O9" i="2"/>
  <c r="O8" i="2"/>
  <c r="O7" i="2"/>
  <c r="P6" i="2"/>
  <c r="O6" i="2"/>
  <c r="P5" i="2"/>
  <c r="Q5" i="2" s="1"/>
  <c r="O5" i="2"/>
  <c r="O4" i="2"/>
  <c r="O3" i="2"/>
  <c r="O2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O61" i="2"/>
  <c r="F61" i="2"/>
  <c r="O60" i="2"/>
  <c r="F60" i="2"/>
  <c r="O59" i="2"/>
  <c r="F59" i="2"/>
  <c r="O58" i="2"/>
  <c r="F58" i="2"/>
  <c r="O57" i="2"/>
  <c r="F57" i="2"/>
  <c r="O56" i="2"/>
  <c r="F56" i="2"/>
  <c r="O55" i="2"/>
  <c r="F55" i="2"/>
  <c r="O54" i="2"/>
  <c r="F54" i="2"/>
  <c r="O53" i="2"/>
  <c r="F53" i="2"/>
  <c r="O52" i="2"/>
  <c r="F52" i="2"/>
  <c r="O51" i="2"/>
  <c r="F51" i="2"/>
  <c r="O50" i="2"/>
  <c r="F50" i="2"/>
  <c r="O49" i="2"/>
  <c r="F49" i="2"/>
  <c r="O48" i="2"/>
  <c r="F48" i="2"/>
  <c r="O47" i="2"/>
  <c r="F47" i="2"/>
  <c r="O46" i="2"/>
  <c r="F46" i="2"/>
  <c r="O45" i="2"/>
  <c r="F45" i="2"/>
  <c r="O44" i="2"/>
  <c r="F44" i="2"/>
  <c r="O43" i="2"/>
  <c r="P43" i="2" s="1"/>
  <c r="F43" i="2"/>
  <c r="O42" i="2"/>
  <c r="F42" i="2"/>
  <c r="O41" i="2"/>
  <c r="F41" i="2"/>
  <c r="O40" i="2"/>
  <c r="F40" i="2"/>
  <c r="O39" i="2"/>
  <c r="P39" i="2" s="1"/>
  <c r="F39" i="2"/>
  <c r="G39" i="2" s="1"/>
  <c r="O38" i="2"/>
  <c r="F38" i="2"/>
  <c r="O37" i="2"/>
  <c r="P37" i="2" s="1"/>
  <c r="Q37" i="2" s="1"/>
  <c r="F37" i="2"/>
  <c r="O36" i="2"/>
  <c r="F36" i="2"/>
  <c r="O35" i="2"/>
  <c r="F35" i="2"/>
  <c r="Z6" i="2" l="1"/>
  <c r="Z4" i="2"/>
  <c r="Z7" i="2"/>
  <c r="Z10" i="2"/>
  <c r="Z11" i="2"/>
  <c r="Z2" i="2"/>
  <c r="Z8" i="2"/>
  <c r="Z9" i="2"/>
  <c r="Z3" i="2"/>
  <c r="P10" i="2"/>
  <c r="Q10" i="2" s="1"/>
  <c r="Q6" i="2"/>
  <c r="Q4" i="2"/>
  <c r="Q7" i="2"/>
  <c r="Q8" i="2"/>
  <c r="Q2" i="2"/>
  <c r="Q3" i="2"/>
  <c r="Q9" i="2"/>
  <c r="Q11" i="2"/>
  <c r="G4" i="2"/>
  <c r="G40" i="2"/>
  <c r="P40" i="2"/>
  <c r="Q40" i="2" s="1"/>
  <c r="G36" i="2"/>
  <c r="P36" i="2"/>
  <c r="Q36" i="2" s="1"/>
  <c r="P42" i="2"/>
  <c r="Q42" i="2" s="1"/>
  <c r="G43" i="2"/>
  <c r="Q39" i="2"/>
  <c r="Q43" i="2"/>
  <c r="G37" i="2"/>
  <c r="H37" i="2" s="1"/>
  <c r="G35" i="2"/>
  <c r="G41" i="2"/>
  <c r="P35" i="2"/>
  <c r="Q35" i="2" s="1"/>
  <c r="P41" i="2"/>
  <c r="Q41" i="2" s="1"/>
  <c r="P38" i="2"/>
  <c r="Q38" i="2" s="1"/>
  <c r="G42" i="2"/>
  <c r="G38" i="2"/>
  <c r="F31" i="2"/>
  <c r="F30" i="2"/>
  <c r="F29" i="2"/>
  <c r="F28" i="2"/>
  <c r="F27" i="2"/>
  <c r="F26" i="2"/>
  <c r="F3" i="2"/>
  <c r="F2" i="2"/>
  <c r="H41" i="2" l="1"/>
  <c r="H35" i="2"/>
  <c r="H43" i="2"/>
  <c r="H38" i="2"/>
  <c r="H42" i="2"/>
  <c r="H36" i="2"/>
  <c r="H40" i="2"/>
  <c r="H39" i="2"/>
  <c r="G9" i="2"/>
  <c r="G10" i="2"/>
  <c r="G5" i="2"/>
  <c r="H4" i="2" s="1"/>
  <c r="G3" i="2"/>
  <c r="G7" i="2"/>
  <c r="G8" i="2"/>
  <c r="G11" i="2"/>
  <c r="G2" i="2"/>
  <c r="G6" i="2"/>
  <c r="R30" i="1"/>
  <c r="H30" i="1"/>
  <c r="R29" i="1"/>
  <c r="H29" i="1"/>
  <c r="R28" i="1"/>
  <c r="H28" i="1"/>
  <c r="R27" i="1"/>
  <c r="H27" i="1"/>
  <c r="R26" i="1"/>
  <c r="S26" i="1" s="1"/>
  <c r="H26" i="1"/>
  <c r="I26" i="1" s="1"/>
  <c r="R25" i="1"/>
  <c r="H25" i="1"/>
  <c r="Q23" i="1"/>
  <c r="G23" i="1"/>
  <c r="Q22" i="1"/>
  <c r="G22" i="1"/>
  <c r="Q21" i="1"/>
  <c r="G21" i="1"/>
  <c r="I21" i="1" s="1"/>
  <c r="Q20" i="1"/>
  <c r="G20" i="1"/>
  <c r="Q19" i="1"/>
  <c r="S19" i="1" s="1"/>
  <c r="G19" i="1"/>
  <c r="I19" i="1" s="1"/>
  <c r="Q18" i="1"/>
  <c r="G18" i="1"/>
  <c r="I18" i="1" s="1"/>
  <c r="R14" i="1"/>
  <c r="R13" i="1"/>
  <c r="R12" i="1"/>
  <c r="R11" i="1"/>
  <c r="R10" i="1"/>
  <c r="S10" i="1" s="1"/>
  <c r="R9" i="1"/>
  <c r="Q7" i="1"/>
  <c r="Q6" i="1"/>
  <c r="Q5" i="1"/>
  <c r="Q4" i="1"/>
  <c r="Q3" i="1"/>
  <c r="Q2" i="1"/>
  <c r="H14" i="1"/>
  <c r="H13" i="1"/>
  <c r="H12" i="1"/>
  <c r="H11" i="1"/>
  <c r="H10" i="1"/>
  <c r="I10" i="1" s="1"/>
  <c r="H9" i="1"/>
  <c r="G7" i="1"/>
  <c r="G6" i="1"/>
  <c r="G5" i="1"/>
  <c r="I5" i="1" s="1"/>
  <c r="G4" i="1"/>
  <c r="I4" i="1" s="1"/>
  <c r="G3" i="1"/>
  <c r="I3" i="1" s="1"/>
  <c r="G2" i="1"/>
  <c r="I2" i="1" s="1"/>
  <c r="H5" i="2" l="1"/>
  <c r="H8" i="2"/>
  <c r="H9" i="2"/>
  <c r="H3" i="2"/>
  <c r="H7" i="2"/>
  <c r="H2" i="2"/>
  <c r="H6" i="2"/>
  <c r="H11" i="2"/>
  <c r="H10" i="2"/>
  <c r="S14" i="1"/>
  <c r="I12" i="1"/>
  <c r="I13" i="1"/>
  <c r="I9" i="1"/>
  <c r="S29" i="1"/>
  <c r="S25" i="1"/>
  <c r="S28" i="1"/>
  <c r="S30" i="1"/>
  <c r="S23" i="1"/>
  <c r="S18" i="1"/>
  <c r="S27" i="1"/>
  <c r="S20" i="1"/>
  <c r="S22" i="1"/>
  <c r="S21" i="1"/>
  <c r="I30" i="1"/>
  <c r="I25" i="1"/>
  <c r="I28" i="1"/>
  <c r="S2" i="1"/>
  <c r="S4" i="1"/>
  <c r="S5" i="1"/>
  <c r="S7" i="1"/>
  <c r="I22" i="1"/>
  <c r="I29" i="1"/>
  <c r="S9" i="1"/>
  <c r="I14" i="1"/>
  <c r="S11" i="1"/>
  <c r="S12" i="1"/>
  <c r="I20" i="1"/>
  <c r="S13" i="1"/>
  <c r="I23" i="1"/>
  <c r="I27" i="1"/>
  <c r="I7" i="1"/>
  <c r="I6" i="1"/>
  <c r="S6" i="1"/>
  <c r="I11" i="1"/>
  <c r="S3" i="1"/>
</calcChain>
</file>

<file path=xl/sharedStrings.xml><?xml version="1.0" encoding="utf-8"?>
<sst xmlns="http://schemas.openxmlformats.org/spreadsheetml/2006/main" count="534" uniqueCount="45">
  <si>
    <t>-</t>
  </si>
  <si>
    <t>LNR-Luc (WT)</t>
  </si>
  <si>
    <t>input</t>
  </si>
  <si>
    <t>N (WT)-GFP</t>
  </si>
  <si>
    <t>LNR-Luc (FA)</t>
  </si>
  <si>
    <t>N (FA)-GFP</t>
  </si>
  <si>
    <t>LNR-Luc (HA)</t>
  </si>
  <si>
    <t>N (HA)-GFP</t>
  </si>
  <si>
    <t>pull-down</t>
  </si>
  <si>
    <t>bait</t>
  </si>
  <si>
    <t>prey</t>
  </si>
  <si>
    <t>samples</t>
  </si>
  <si>
    <t>Fluc</t>
  </si>
  <si>
    <t>Rluc</t>
  </si>
  <si>
    <t>F/R</t>
  </si>
  <si>
    <t>pull-down/input</t>
  </si>
  <si>
    <t>normalised</t>
  </si>
  <si>
    <t>#1</t>
  </si>
  <si>
    <t>#2</t>
  </si>
  <si>
    <t>#3</t>
  </si>
  <si>
    <t>#4</t>
  </si>
  <si>
    <t>Nluc</t>
  </si>
  <si>
    <t>C-Luc</t>
  </si>
  <si>
    <t>average</t>
  </si>
  <si>
    <t>LNR(WT)</t>
  </si>
  <si>
    <t>LNR(FA)</t>
  </si>
  <si>
    <t>LNR(HA)</t>
  </si>
  <si>
    <t>#5</t>
  </si>
  <si>
    <t>no LNR</t>
  </si>
  <si>
    <t>5B</t>
  </si>
  <si>
    <t>mean</t>
  </si>
  <si>
    <t>sem</t>
  </si>
  <si>
    <t>t-test (vs WT-WT control)</t>
  </si>
  <si>
    <t>t-test (single vs double)</t>
  </si>
  <si>
    <t>anova (FA group)</t>
  </si>
  <si>
    <t>anova (HA group)</t>
  </si>
  <si>
    <t>5D</t>
  </si>
  <si>
    <t>Cluc</t>
  </si>
  <si>
    <t>WT LNR-Nluc</t>
  </si>
  <si>
    <t>WT LNR-Cluc</t>
  </si>
  <si>
    <t>Nluc (no LNR)</t>
  </si>
  <si>
    <t>LNR(FA)-Nluc</t>
  </si>
  <si>
    <t>LNR(FA)-Cluc</t>
  </si>
  <si>
    <t>LNR(HA)-Nluc</t>
  </si>
  <si>
    <t>LNR(HA)-Cluc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</si>
</sst>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592A4-13B8-4A09-B8FF-AFD5613CA918}">
  <dimension ref="A1:S30"/>
  <sheetViews>
    <sheetView tabSelected="1" zoomScale="80" zoomScaleNormal="80" workbookViewId="0">
      <selection activeCell="U33" sqref="U33"/>
    </sheetView>
  </sheetViews>
  <sheetFormatPr baseColWidth="10" defaultColWidth="8.83203125" defaultRowHeight="15" x14ac:dyDescent="0.2"/>
  <cols>
    <col min="2" max="2" width="11.33203125" customWidth="1"/>
    <col min="3" max="3" width="12.5" customWidth="1"/>
    <col min="12" max="12" width="11.6640625" customWidth="1"/>
    <col min="13" max="13" width="12.33203125" customWidth="1"/>
  </cols>
  <sheetData>
    <row r="1" spans="1:19" x14ac:dyDescent="0.2">
      <c r="A1" t="s">
        <v>17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K1" t="s">
        <v>18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">
      <c r="B2" t="s">
        <v>0</v>
      </c>
      <c r="C2" t="s">
        <v>1</v>
      </c>
      <c r="D2" t="s">
        <v>2</v>
      </c>
      <c r="E2">
        <v>31799</v>
      </c>
      <c r="F2">
        <v>79401</v>
      </c>
      <c r="G2">
        <f t="shared" ref="G2:G7" si="0">E2/F2</f>
        <v>0.40048613997304822</v>
      </c>
      <c r="I2">
        <f>G2/G$3</f>
        <v>0.88691858152593983</v>
      </c>
      <c r="L2" t="s">
        <v>0</v>
      </c>
      <c r="M2" t="s">
        <v>1</v>
      </c>
      <c r="N2" t="s">
        <v>2</v>
      </c>
      <c r="O2">
        <v>53451</v>
      </c>
      <c r="P2">
        <v>320010</v>
      </c>
      <c r="Q2">
        <f t="shared" ref="Q2:Q7" si="1">O2/P2</f>
        <v>0.16702915533889565</v>
      </c>
      <c r="S2">
        <f>Q2/Q$3</f>
        <v>1.6259745735434141</v>
      </c>
    </row>
    <row r="3" spans="1:19" x14ac:dyDescent="0.2">
      <c r="B3" t="s">
        <v>3</v>
      </c>
      <c r="C3" t="s">
        <v>1</v>
      </c>
      <c r="D3" t="s">
        <v>2</v>
      </c>
      <c r="E3">
        <v>33564</v>
      </c>
      <c r="F3">
        <v>74331</v>
      </c>
      <c r="G3">
        <f t="shared" si="0"/>
        <v>0.45154780643338582</v>
      </c>
      <c r="I3">
        <f t="shared" ref="I3:I7" si="2">G3/G$3</f>
        <v>1</v>
      </c>
      <c r="L3" t="s">
        <v>3</v>
      </c>
      <c r="M3" t="s">
        <v>1</v>
      </c>
      <c r="N3" t="s">
        <v>2</v>
      </c>
      <c r="O3">
        <v>42578</v>
      </c>
      <c r="P3">
        <v>414483</v>
      </c>
      <c r="Q3">
        <f t="shared" si="1"/>
        <v>0.10272556413652671</v>
      </c>
      <c r="S3">
        <f t="shared" ref="S3:S7" si="3">Q3/Q$3</f>
        <v>1</v>
      </c>
    </row>
    <row r="4" spans="1:19" x14ac:dyDescent="0.2">
      <c r="B4" t="s">
        <v>3</v>
      </c>
      <c r="C4" t="s">
        <v>4</v>
      </c>
      <c r="D4" t="s">
        <v>2</v>
      </c>
      <c r="E4">
        <v>28812</v>
      </c>
      <c r="F4">
        <v>80198</v>
      </c>
      <c r="G4">
        <f t="shared" si="0"/>
        <v>0.3592608294471184</v>
      </c>
      <c r="I4">
        <f t="shared" si="2"/>
        <v>0.7956208054353997</v>
      </c>
      <c r="L4" t="s">
        <v>3</v>
      </c>
      <c r="M4" t="s">
        <v>4</v>
      </c>
      <c r="N4" t="s">
        <v>2</v>
      </c>
      <c r="O4">
        <v>42871</v>
      </c>
      <c r="P4">
        <v>465872</v>
      </c>
      <c r="Q4">
        <f t="shared" si="1"/>
        <v>9.2023130817048465E-2</v>
      </c>
      <c r="S4">
        <f t="shared" si="3"/>
        <v>0.89581528795252707</v>
      </c>
    </row>
    <row r="5" spans="1:19" x14ac:dyDescent="0.2">
      <c r="B5" t="s">
        <v>5</v>
      </c>
      <c r="C5" t="s">
        <v>4</v>
      </c>
      <c r="D5" t="s">
        <v>2</v>
      </c>
      <c r="E5">
        <v>32735</v>
      </c>
      <c r="F5">
        <v>91458</v>
      </c>
      <c r="G5">
        <f t="shared" si="0"/>
        <v>0.3579238557589276</v>
      </c>
      <c r="I5">
        <f t="shared" si="2"/>
        <v>0.79265993690909442</v>
      </c>
      <c r="L5" t="s">
        <v>5</v>
      </c>
      <c r="M5" t="s">
        <v>4</v>
      </c>
      <c r="N5" t="s">
        <v>2</v>
      </c>
      <c r="O5">
        <v>44637</v>
      </c>
      <c r="P5">
        <v>391165</v>
      </c>
      <c r="Q5">
        <f t="shared" si="1"/>
        <v>0.11411297022995411</v>
      </c>
      <c r="S5">
        <f t="shared" si="3"/>
        <v>1.1108526995120032</v>
      </c>
    </row>
    <row r="6" spans="1:19" x14ac:dyDescent="0.2">
      <c r="B6" t="s">
        <v>3</v>
      </c>
      <c r="C6" t="s">
        <v>6</v>
      </c>
      <c r="D6" t="s">
        <v>2</v>
      </c>
      <c r="E6">
        <v>39368</v>
      </c>
      <c r="F6">
        <v>83698</v>
      </c>
      <c r="G6">
        <f t="shared" si="0"/>
        <v>0.47035771464073217</v>
      </c>
      <c r="I6">
        <f t="shared" si="2"/>
        <v>1.0416565155213997</v>
      </c>
      <c r="L6" t="s">
        <v>3</v>
      </c>
      <c r="M6" t="s">
        <v>6</v>
      </c>
      <c r="N6" t="s">
        <v>2</v>
      </c>
      <c r="O6">
        <v>50109</v>
      </c>
      <c r="P6">
        <v>376047</v>
      </c>
      <c r="Q6">
        <f t="shared" si="1"/>
        <v>0.13325196052621083</v>
      </c>
      <c r="S6">
        <f t="shared" si="3"/>
        <v>1.297164553402824</v>
      </c>
    </row>
    <row r="7" spans="1:19" x14ac:dyDescent="0.2">
      <c r="B7" t="s">
        <v>7</v>
      </c>
      <c r="C7" t="s">
        <v>6</v>
      </c>
      <c r="D7" t="s">
        <v>2</v>
      </c>
      <c r="E7">
        <v>26764</v>
      </c>
      <c r="F7">
        <v>62019</v>
      </c>
      <c r="G7">
        <f t="shared" si="0"/>
        <v>0.43154517164094874</v>
      </c>
      <c r="I7">
        <f t="shared" si="2"/>
        <v>0.95570206629851506</v>
      </c>
      <c r="L7" t="s">
        <v>7</v>
      </c>
      <c r="M7" t="s">
        <v>6</v>
      </c>
      <c r="N7" t="s">
        <v>2</v>
      </c>
      <c r="O7">
        <v>30270</v>
      </c>
      <c r="P7">
        <v>220847</v>
      </c>
      <c r="Q7">
        <f t="shared" si="1"/>
        <v>0.13706321571042396</v>
      </c>
      <c r="S7">
        <f t="shared" si="3"/>
        <v>1.3342658846658757</v>
      </c>
    </row>
    <row r="9" spans="1:19" x14ac:dyDescent="0.2">
      <c r="B9" t="s">
        <v>0</v>
      </c>
      <c r="C9" t="s">
        <v>1</v>
      </c>
      <c r="D9" t="s">
        <v>8</v>
      </c>
      <c r="E9">
        <v>371</v>
      </c>
      <c r="H9">
        <f>E9/E2</f>
        <v>1.1667033554514292E-2</v>
      </c>
      <c r="I9">
        <f t="shared" ref="I9:I14" si="4">H9/H$10</f>
        <v>0.26158471224029239</v>
      </c>
      <c r="L9" t="s">
        <v>0</v>
      </c>
      <c r="M9" t="s">
        <v>1</v>
      </c>
      <c r="N9" t="s">
        <v>8</v>
      </c>
      <c r="O9">
        <v>692</v>
      </c>
      <c r="R9">
        <f>O9/O2</f>
        <v>1.2946436923537445E-2</v>
      </c>
      <c r="S9">
        <f t="shared" ref="S9:S14" si="5">R9/R$10</f>
        <v>5.5217208387296136E-2</v>
      </c>
    </row>
    <row r="10" spans="1:19" x14ac:dyDescent="0.2">
      <c r="B10" t="s">
        <v>3</v>
      </c>
      <c r="C10" t="s">
        <v>1</v>
      </c>
      <c r="D10" t="s">
        <v>8</v>
      </c>
      <c r="E10">
        <v>1497</v>
      </c>
      <c r="H10">
        <f t="shared" ref="H10:H14" si="6">E10/E3</f>
        <v>4.460135859849839E-2</v>
      </c>
      <c r="I10">
        <f>H10/H$10</f>
        <v>1</v>
      </c>
      <c r="L10" t="s">
        <v>3</v>
      </c>
      <c r="M10" t="s">
        <v>1</v>
      </c>
      <c r="N10" t="s">
        <v>8</v>
      </c>
      <c r="O10">
        <v>9983</v>
      </c>
      <c r="R10">
        <f t="shared" ref="R10:R14" si="7">O10/O3</f>
        <v>0.23446380760016911</v>
      </c>
      <c r="S10">
        <f>R10/R$10</f>
        <v>1</v>
      </c>
    </row>
    <row r="11" spans="1:19" x14ac:dyDescent="0.2">
      <c r="B11" t="s">
        <v>3</v>
      </c>
      <c r="C11" t="s">
        <v>4</v>
      </c>
      <c r="D11" t="s">
        <v>8</v>
      </c>
      <c r="E11">
        <v>1406</v>
      </c>
      <c r="H11">
        <f t="shared" si="6"/>
        <v>4.8799111481327227E-2</v>
      </c>
      <c r="I11">
        <f t="shared" si="4"/>
        <v>1.0941171528118017</v>
      </c>
      <c r="L11" t="s">
        <v>3</v>
      </c>
      <c r="M11" t="s">
        <v>4</v>
      </c>
      <c r="N11" t="s">
        <v>8</v>
      </c>
      <c r="O11">
        <v>10665</v>
      </c>
      <c r="R11">
        <f t="shared" si="7"/>
        <v>0.24876956450747592</v>
      </c>
      <c r="S11">
        <f t="shared" si="5"/>
        <v>1.061014776880628</v>
      </c>
    </row>
    <row r="12" spans="1:19" x14ac:dyDescent="0.2">
      <c r="B12" t="s">
        <v>5</v>
      </c>
      <c r="C12" t="s">
        <v>4</v>
      </c>
      <c r="D12" t="s">
        <v>8</v>
      </c>
      <c r="E12">
        <v>1889</v>
      </c>
      <c r="H12">
        <f t="shared" si="6"/>
        <v>5.770581945929433E-2</v>
      </c>
      <c r="I12">
        <f t="shared" si="4"/>
        <v>1.2938130423057814</v>
      </c>
      <c r="L12" t="s">
        <v>5</v>
      </c>
      <c r="M12" t="s">
        <v>4</v>
      </c>
      <c r="N12" t="s">
        <v>8</v>
      </c>
      <c r="O12">
        <v>9217</v>
      </c>
      <c r="R12">
        <f t="shared" si="7"/>
        <v>0.20648789121132693</v>
      </c>
      <c r="S12">
        <f t="shared" si="5"/>
        <v>0.88068130141198819</v>
      </c>
    </row>
    <row r="13" spans="1:19" x14ac:dyDescent="0.2">
      <c r="B13" t="s">
        <v>3</v>
      </c>
      <c r="C13" t="s">
        <v>6</v>
      </c>
      <c r="D13" t="s">
        <v>8</v>
      </c>
      <c r="E13">
        <v>1808</v>
      </c>
      <c r="H13">
        <f t="shared" si="6"/>
        <v>4.5925624872993294E-2</v>
      </c>
      <c r="I13">
        <f t="shared" si="4"/>
        <v>1.0296911644870721</v>
      </c>
      <c r="L13" t="s">
        <v>3</v>
      </c>
      <c r="M13" t="s">
        <v>6</v>
      </c>
      <c r="N13" t="s">
        <v>8</v>
      </c>
      <c r="O13">
        <v>10274</v>
      </c>
      <c r="R13">
        <f t="shared" si="7"/>
        <v>0.20503302799896225</v>
      </c>
      <c r="S13">
        <f t="shared" si="5"/>
        <v>0.87447623621554793</v>
      </c>
    </row>
    <row r="14" spans="1:19" x14ac:dyDescent="0.2">
      <c r="B14" t="s">
        <v>7</v>
      </c>
      <c r="C14" t="s">
        <v>6</v>
      </c>
      <c r="D14" t="s">
        <v>8</v>
      </c>
      <c r="E14">
        <v>1635</v>
      </c>
      <c r="H14">
        <f t="shared" si="6"/>
        <v>6.1089523240173367E-2</v>
      </c>
      <c r="I14">
        <f t="shared" si="4"/>
        <v>1.3696785290802798</v>
      </c>
      <c r="L14" t="s">
        <v>7</v>
      </c>
      <c r="M14" t="s">
        <v>6</v>
      </c>
      <c r="N14" t="s">
        <v>8</v>
      </c>
      <c r="O14">
        <v>7006</v>
      </c>
      <c r="R14">
        <f t="shared" si="7"/>
        <v>0.23145028080607863</v>
      </c>
      <c r="S14">
        <f t="shared" si="5"/>
        <v>0.98714715578094914</v>
      </c>
    </row>
    <row r="17" spans="1:19" x14ac:dyDescent="0.2">
      <c r="A17" t="s">
        <v>19</v>
      </c>
      <c r="B17" t="s">
        <v>9</v>
      </c>
      <c r="C17" t="s">
        <v>10</v>
      </c>
      <c r="D17" t="s">
        <v>11</v>
      </c>
      <c r="E17" t="s">
        <v>12</v>
      </c>
      <c r="F17" t="s">
        <v>13</v>
      </c>
      <c r="G17" t="s">
        <v>14</v>
      </c>
      <c r="H17" t="s">
        <v>15</v>
      </c>
      <c r="I17" t="s">
        <v>16</v>
      </c>
      <c r="K17" t="s">
        <v>20</v>
      </c>
      <c r="L17" t="s">
        <v>9</v>
      </c>
      <c r="M17" t="s">
        <v>10</v>
      </c>
      <c r="N17" t="s">
        <v>11</v>
      </c>
      <c r="O17" t="s">
        <v>12</v>
      </c>
      <c r="P17" t="s">
        <v>13</v>
      </c>
      <c r="Q17" t="s">
        <v>14</v>
      </c>
      <c r="R17" t="s">
        <v>15</v>
      </c>
      <c r="S17" t="s">
        <v>16</v>
      </c>
    </row>
    <row r="18" spans="1:19" x14ac:dyDescent="0.2">
      <c r="B18" t="s">
        <v>0</v>
      </c>
      <c r="C18" t="s">
        <v>1</v>
      </c>
      <c r="D18" t="s">
        <v>2</v>
      </c>
      <c r="E18">
        <v>29247</v>
      </c>
      <c r="F18">
        <v>211272</v>
      </c>
      <c r="G18">
        <f t="shared" ref="G18:G23" si="8">E18/F18</f>
        <v>0.13843292059525161</v>
      </c>
      <c r="I18">
        <f>G18/G$19</f>
        <v>1.3277988873932087</v>
      </c>
      <c r="L18" t="s">
        <v>0</v>
      </c>
      <c r="M18" t="s">
        <v>1</v>
      </c>
      <c r="N18" t="s">
        <v>2</v>
      </c>
      <c r="O18">
        <v>14259</v>
      </c>
      <c r="P18">
        <v>124571</v>
      </c>
      <c r="Q18">
        <f t="shared" ref="Q18:Q23" si="9">O18/P18</f>
        <v>0.11446484334235095</v>
      </c>
      <c r="S18">
        <f>Q18/Q$19</f>
        <v>1.189169437798657</v>
      </c>
    </row>
    <row r="19" spans="1:19" x14ac:dyDescent="0.2">
      <c r="B19" t="s">
        <v>3</v>
      </c>
      <c r="C19" t="s">
        <v>1</v>
      </c>
      <c r="D19" t="s">
        <v>2</v>
      </c>
      <c r="E19">
        <v>26702</v>
      </c>
      <c r="F19">
        <v>256116</v>
      </c>
      <c r="G19">
        <f t="shared" si="8"/>
        <v>0.10425744584485155</v>
      </c>
      <c r="I19">
        <f>G19/G$19</f>
        <v>1</v>
      </c>
      <c r="L19" t="s">
        <v>3</v>
      </c>
      <c r="M19" t="s">
        <v>1</v>
      </c>
      <c r="N19" t="s">
        <v>2</v>
      </c>
      <c r="O19">
        <v>13827</v>
      </c>
      <c r="P19">
        <v>143648</v>
      </c>
      <c r="Q19">
        <f t="shared" si="9"/>
        <v>9.6256126085987964E-2</v>
      </c>
      <c r="S19">
        <f>Q19/Q$19</f>
        <v>1</v>
      </c>
    </row>
    <row r="20" spans="1:19" x14ac:dyDescent="0.2">
      <c r="B20" t="s">
        <v>3</v>
      </c>
      <c r="C20" t="s">
        <v>4</v>
      </c>
      <c r="D20" t="s">
        <v>2</v>
      </c>
      <c r="E20">
        <v>25013</v>
      </c>
      <c r="F20">
        <v>286339</v>
      </c>
      <c r="G20">
        <f t="shared" si="8"/>
        <v>8.7354499387090126E-2</v>
      </c>
      <c r="I20">
        <f t="shared" ref="I20:I23" si="10">G20/G$19</f>
        <v>0.83787300445749291</v>
      </c>
      <c r="L20" t="s">
        <v>3</v>
      </c>
      <c r="M20" t="s">
        <v>4</v>
      </c>
      <c r="N20" t="s">
        <v>2</v>
      </c>
      <c r="O20">
        <v>12620</v>
      </c>
      <c r="P20">
        <v>163058</v>
      </c>
      <c r="Q20">
        <f t="shared" si="9"/>
        <v>7.7395773283126246E-2</v>
      </c>
      <c r="S20">
        <f t="shared" ref="S20:S23" si="11">Q20/Q$19</f>
        <v>0.8040607536395834</v>
      </c>
    </row>
    <row r="21" spans="1:19" x14ac:dyDescent="0.2">
      <c r="B21" t="s">
        <v>5</v>
      </c>
      <c r="C21" t="s">
        <v>4</v>
      </c>
      <c r="D21" t="s">
        <v>2</v>
      </c>
      <c r="E21">
        <v>25759</v>
      </c>
      <c r="F21">
        <v>255819</v>
      </c>
      <c r="G21">
        <f t="shared" si="8"/>
        <v>0.1006922863430785</v>
      </c>
      <c r="I21">
        <f t="shared" si="10"/>
        <v>0.96580426968181754</v>
      </c>
      <c r="L21" t="s">
        <v>5</v>
      </c>
      <c r="M21" t="s">
        <v>4</v>
      </c>
      <c r="N21" t="s">
        <v>2</v>
      </c>
      <c r="O21">
        <v>11998</v>
      </c>
      <c r="P21">
        <v>151124</v>
      </c>
      <c r="Q21">
        <f t="shared" si="9"/>
        <v>7.9391757761837961E-2</v>
      </c>
      <c r="S21">
        <f t="shared" si="11"/>
        <v>0.8247969349079699</v>
      </c>
    </row>
    <row r="22" spans="1:19" x14ac:dyDescent="0.2">
      <c r="B22" t="s">
        <v>3</v>
      </c>
      <c r="C22" t="s">
        <v>6</v>
      </c>
      <c r="D22" t="s">
        <v>2</v>
      </c>
      <c r="E22">
        <v>29108</v>
      </c>
      <c r="F22">
        <v>235496</v>
      </c>
      <c r="G22">
        <f t="shared" si="8"/>
        <v>0.12360294867004111</v>
      </c>
      <c r="I22">
        <f t="shared" si="10"/>
        <v>1.1855551195257377</v>
      </c>
      <c r="L22" t="s">
        <v>3</v>
      </c>
      <c r="M22" t="s">
        <v>6</v>
      </c>
      <c r="N22" t="s">
        <v>2</v>
      </c>
      <c r="O22">
        <v>14342</v>
      </c>
      <c r="P22">
        <v>132791</v>
      </c>
      <c r="Q22">
        <f t="shared" si="9"/>
        <v>0.10800430752084102</v>
      </c>
      <c r="S22">
        <f t="shared" si="11"/>
        <v>1.1220512596191343</v>
      </c>
    </row>
    <row r="23" spans="1:19" x14ac:dyDescent="0.2">
      <c r="B23" t="s">
        <v>7</v>
      </c>
      <c r="C23" t="s">
        <v>6</v>
      </c>
      <c r="D23" t="s">
        <v>2</v>
      </c>
      <c r="E23">
        <v>19277</v>
      </c>
      <c r="F23">
        <v>132494</v>
      </c>
      <c r="G23">
        <f t="shared" si="8"/>
        <v>0.14549338083233956</v>
      </c>
      <c r="I23">
        <f t="shared" si="10"/>
        <v>1.3955202878157247</v>
      </c>
      <c r="L23" t="s">
        <v>7</v>
      </c>
      <c r="M23" t="s">
        <v>6</v>
      </c>
      <c r="N23" t="s">
        <v>2</v>
      </c>
      <c r="O23">
        <v>9617</v>
      </c>
      <c r="P23">
        <v>74735</v>
      </c>
      <c r="Q23">
        <f t="shared" si="9"/>
        <v>0.12868134073727169</v>
      </c>
      <c r="S23">
        <f t="shared" si="11"/>
        <v>1.336863906431446</v>
      </c>
    </row>
    <row r="25" spans="1:19" x14ac:dyDescent="0.2">
      <c r="B25" t="s">
        <v>0</v>
      </c>
      <c r="C25" t="s">
        <v>1</v>
      </c>
      <c r="D25" t="s">
        <v>8</v>
      </c>
      <c r="E25">
        <v>602</v>
      </c>
      <c r="H25">
        <f>E25/E18</f>
        <v>2.0583307689677574E-2</v>
      </c>
      <c r="I25">
        <f>H25/H$26</f>
        <v>8.4764880001506879E-2</v>
      </c>
      <c r="L25" t="s">
        <v>0</v>
      </c>
      <c r="M25" t="s">
        <v>1</v>
      </c>
      <c r="N25" t="s">
        <v>8</v>
      </c>
      <c r="O25">
        <v>473</v>
      </c>
      <c r="R25">
        <f>O25/O18</f>
        <v>3.3172031699277647E-2</v>
      </c>
      <c r="S25">
        <f>R25/R$26</f>
        <v>0.12687958016761053</v>
      </c>
    </row>
    <row r="26" spans="1:19" x14ac:dyDescent="0.2">
      <c r="B26" t="s">
        <v>3</v>
      </c>
      <c r="C26" t="s">
        <v>1</v>
      </c>
      <c r="D26" t="s">
        <v>8</v>
      </c>
      <c r="E26">
        <v>6484</v>
      </c>
      <c r="H26">
        <f t="shared" ref="H26:H30" si="12">E26/E19</f>
        <v>0.2428282525653509</v>
      </c>
      <c r="I26">
        <f>H26/H$26</f>
        <v>1</v>
      </c>
      <c r="L26" t="s">
        <v>3</v>
      </c>
      <c r="M26" t="s">
        <v>1</v>
      </c>
      <c r="N26" t="s">
        <v>8</v>
      </c>
      <c r="O26">
        <v>3615</v>
      </c>
      <c r="R26">
        <f t="shared" ref="R26:R30" si="13">O26/O19</f>
        <v>0.26144499891516598</v>
      </c>
      <c r="S26">
        <f>R26/R$26</f>
        <v>1</v>
      </c>
    </row>
    <row r="27" spans="1:19" x14ac:dyDescent="0.2">
      <c r="B27" t="s">
        <v>3</v>
      </c>
      <c r="C27" t="s">
        <v>4</v>
      </c>
      <c r="D27" t="s">
        <v>8</v>
      </c>
      <c r="E27">
        <v>7017</v>
      </c>
      <c r="H27">
        <f t="shared" si="12"/>
        <v>0.28053412225642665</v>
      </c>
      <c r="I27">
        <f t="shared" ref="I27:I30" si="14">H27/H$26</f>
        <v>1.1552779353009106</v>
      </c>
      <c r="L27" t="s">
        <v>3</v>
      </c>
      <c r="M27" t="s">
        <v>4</v>
      </c>
      <c r="N27" t="s">
        <v>8</v>
      </c>
      <c r="O27">
        <v>4078</v>
      </c>
      <c r="R27">
        <f t="shared" si="13"/>
        <v>0.32313787638668778</v>
      </c>
      <c r="S27">
        <f t="shared" ref="S27:S30" si="15">R27/R$26</f>
        <v>1.2359688566524847</v>
      </c>
    </row>
    <row r="28" spans="1:19" x14ac:dyDescent="0.2">
      <c r="B28" t="s">
        <v>5</v>
      </c>
      <c r="C28" t="s">
        <v>4</v>
      </c>
      <c r="D28" t="s">
        <v>8</v>
      </c>
      <c r="E28">
        <v>5849</v>
      </c>
      <c r="H28">
        <f t="shared" si="12"/>
        <v>0.22706626810046973</v>
      </c>
      <c r="I28">
        <f t="shared" si="14"/>
        <v>0.93508998933046628</v>
      </c>
      <c r="L28" t="s">
        <v>5</v>
      </c>
      <c r="M28" t="s">
        <v>4</v>
      </c>
      <c r="N28" t="s">
        <v>8</v>
      </c>
      <c r="O28">
        <v>3289</v>
      </c>
      <c r="R28">
        <f t="shared" si="13"/>
        <v>0.27412902150358393</v>
      </c>
      <c r="S28">
        <f t="shared" si="15"/>
        <v>1.0485150706307205</v>
      </c>
    </row>
    <row r="29" spans="1:19" x14ac:dyDescent="0.2">
      <c r="B29" t="s">
        <v>3</v>
      </c>
      <c r="C29" t="s">
        <v>6</v>
      </c>
      <c r="D29" t="s">
        <v>8</v>
      </c>
      <c r="E29">
        <v>6771</v>
      </c>
      <c r="H29">
        <f t="shared" si="12"/>
        <v>0.23261646282808851</v>
      </c>
      <c r="I29">
        <f t="shared" si="14"/>
        <v>0.9579464513318352</v>
      </c>
      <c r="L29" t="s">
        <v>3</v>
      </c>
      <c r="M29" t="s">
        <v>6</v>
      </c>
      <c r="N29" t="s">
        <v>8</v>
      </c>
      <c r="O29">
        <v>3807</v>
      </c>
      <c r="R29">
        <f t="shared" si="13"/>
        <v>0.26544415004880767</v>
      </c>
      <c r="S29">
        <f t="shared" si="15"/>
        <v>1.0152963382364768</v>
      </c>
    </row>
    <row r="30" spans="1:19" x14ac:dyDescent="0.2">
      <c r="B30" t="s">
        <v>7</v>
      </c>
      <c r="C30" t="s">
        <v>6</v>
      </c>
      <c r="D30" t="s">
        <v>8</v>
      </c>
      <c r="E30">
        <v>4865</v>
      </c>
      <c r="H30">
        <f t="shared" si="12"/>
        <v>0.25237329459978214</v>
      </c>
      <c r="I30">
        <f t="shared" si="14"/>
        <v>1.0393077903151424</v>
      </c>
      <c r="L30" t="s">
        <v>7</v>
      </c>
      <c r="M30" t="s">
        <v>6</v>
      </c>
      <c r="N30" t="s">
        <v>8</v>
      </c>
      <c r="O30">
        <v>2687</v>
      </c>
      <c r="R30">
        <f t="shared" si="13"/>
        <v>0.27940106062181552</v>
      </c>
      <c r="S30">
        <f t="shared" si="15"/>
        <v>1.0686800733659316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B7B2-43F2-48C1-8D2A-3466BB0A3005}">
  <dimension ref="A1:Z61"/>
  <sheetViews>
    <sheetView zoomScale="80" zoomScaleNormal="80" workbookViewId="0">
      <selection activeCell="I20" sqref="I20"/>
    </sheetView>
  </sheetViews>
  <sheetFormatPr baseColWidth="10" defaultColWidth="8.83203125" defaultRowHeight="15" x14ac:dyDescent="0.2"/>
  <sheetData>
    <row r="1" spans="1:26" x14ac:dyDescent="0.2">
      <c r="A1" t="s">
        <v>17</v>
      </c>
      <c r="B1" t="s">
        <v>21</v>
      </c>
      <c r="C1" t="s">
        <v>22</v>
      </c>
      <c r="D1" t="s">
        <v>12</v>
      </c>
      <c r="E1" t="s">
        <v>13</v>
      </c>
      <c r="F1" t="s">
        <v>14</v>
      </c>
      <c r="G1" t="s">
        <v>23</v>
      </c>
      <c r="H1" t="s">
        <v>16</v>
      </c>
      <c r="J1" t="s">
        <v>18</v>
      </c>
      <c r="K1" t="s">
        <v>21</v>
      </c>
      <c r="L1" t="s">
        <v>22</v>
      </c>
      <c r="M1" t="s">
        <v>12</v>
      </c>
      <c r="N1" t="s">
        <v>13</v>
      </c>
      <c r="O1" t="s">
        <v>14</v>
      </c>
      <c r="P1" t="s">
        <v>23</v>
      </c>
      <c r="Q1" t="s">
        <v>16</v>
      </c>
      <c r="S1" t="s">
        <v>19</v>
      </c>
      <c r="T1" t="s">
        <v>21</v>
      </c>
      <c r="U1" t="s">
        <v>22</v>
      </c>
      <c r="V1" t="s">
        <v>12</v>
      </c>
      <c r="W1" t="s">
        <v>13</v>
      </c>
      <c r="X1" t="s">
        <v>14</v>
      </c>
      <c r="Y1" t="s">
        <v>23</v>
      </c>
      <c r="Z1" t="s">
        <v>16</v>
      </c>
    </row>
    <row r="2" spans="1:26" x14ac:dyDescent="0.2">
      <c r="B2" t="s">
        <v>24</v>
      </c>
      <c r="D2">
        <v>42</v>
      </c>
      <c r="E2">
        <v>788382</v>
      </c>
      <c r="F2">
        <f t="shared" ref="F2:F31" si="0">D2/E2</f>
        <v>5.3273666826487667E-5</v>
      </c>
      <c r="G2">
        <f t="shared" ref="G2:G11" si="1">AVERAGE(F2,F12,F22)</f>
        <v>5.7853587907787404E-5</v>
      </c>
      <c r="H2">
        <f t="shared" ref="H2:H11" si="2">G2/G$5</f>
        <v>5.7368170140920591E-3</v>
      </c>
      <c r="K2" t="s">
        <v>24</v>
      </c>
      <c r="M2">
        <v>61</v>
      </c>
      <c r="N2">
        <v>197777</v>
      </c>
      <c r="O2">
        <f t="shared" ref="O2:O31" si="3">M2/N2</f>
        <v>3.0842817921194072E-4</v>
      </c>
      <c r="P2">
        <f t="shared" ref="P2:P11" si="4">AVERAGE(O2,O12,O22)</f>
        <v>3.8491979384798529E-4</v>
      </c>
      <c r="Q2">
        <f t="shared" ref="Q2:Q11" si="5">P2/P$5</f>
        <v>1.0258297896845419E-2</v>
      </c>
      <c r="T2" t="s">
        <v>24</v>
      </c>
      <c r="V2">
        <v>83</v>
      </c>
      <c r="W2">
        <v>320709</v>
      </c>
      <c r="X2">
        <f t="shared" ref="X2:X31" si="6">V2/W2</f>
        <v>2.5880159272112724E-4</v>
      </c>
      <c r="Y2">
        <f t="shared" ref="Y2:Y11" si="7">AVERAGE(X2,X12,X22)</f>
        <v>2.1642762765553043E-4</v>
      </c>
      <c r="Z2">
        <f t="shared" ref="Z2:Z11" si="8">Y2/Y$5</f>
        <v>1.4641879011969901E-2</v>
      </c>
    </row>
    <row r="3" spans="1:26" x14ac:dyDescent="0.2">
      <c r="C3" t="s">
        <v>24</v>
      </c>
      <c r="D3">
        <v>101</v>
      </c>
      <c r="E3">
        <v>880580</v>
      </c>
      <c r="F3">
        <f t="shared" si="0"/>
        <v>1.1469713143609893E-4</v>
      </c>
      <c r="G3">
        <f t="shared" si="1"/>
        <v>1.0242012231873798E-4</v>
      </c>
      <c r="H3">
        <f t="shared" si="2"/>
        <v>1.0156077117292089E-2</v>
      </c>
      <c r="L3" t="s">
        <v>24</v>
      </c>
      <c r="M3">
        <v>103</v>
      </c>
      <c r="N3">
        <v>188711</v>
      </c>
      <c r="O3">
        <f t="shared" si="3"/>
        <v>5.4580814048995556E-4</v>
      </c>
      <c r="P3">
        <f t="shared" si="4"/>
        <v>4.3203929237946938E-4</v>
      </c>
      <c r="Q3">
        <f t="shared" si="5"/>
        <v>1.1514055227103233E-2</v>
      </c>
      <c r="U3" t="s">
        <v>24</v>
      </c>
      <c r="V3">
        <v>74</v>
      </c>
      <c r="W3">
        <v>322002</v>
      </c>
      <c r="X3">
        <f t="shared" si="6"/>
        <v>2.2981223719107334E-4</v>
      </c>
      <c r="Y3">
        <f t="shared" si="7"/>
        <v>2.3107014682570201E-4</v>
      </c>
      <c r="Z3">
        <f t="shared" si="8"/>
        <v>1.5632482644429131E-2</v>
      </c>
    </row>
    <row r="4" spans="1:26" x14ac:dyDescent="0.2">
      <c r="B4" t="s">
        <v>28</v>
      </c>
      <c r="C4" t="s">
        <v>24</v>
      </c>
      <c r="D4">
        <v>1883</v>
      </c>
      <c r="E4">
        <v>803325</v>
      </c>
      <c r="F4">
        <f t="shared" si="0"/>
        <v>2.3440077179223851E-3</v>
      </c>
      <c r="G4">
        <f t="shared" si="1"/>
        <v>2.1823881356404836E-3</v>
      </c>
      <c r="H4">
        <f t="shared" si="2"/>
        <v>0.21640769121960923</v>
      </c>
      <c r="K4" t="s">
        <v>28</v>
      </c>
      <c r="L4" t="s">
        <v>24</v>
      </c>
      <c r="M4">
        <v>1432</v>
      </c>
      <c r="N4">
        <v>161078</v>
      </c>
      <c r="O4">
        <f t="shared" si="3"/>
        <v>8.8901029314990259E-3</v>
      </c>
      <c r="P4">
        <f t="shared" si="4"/>
        <v>8.4260863602234528E-3</v>
      </c>
      <c r="Q4">
        <f t="shared" si="5"/>
        <v>0.22455925979700184</v>
      </c>
      <c r="T4" t="s">
        <v>28</v>
      </c>
      <c r="U4" t="s">
        <v>24</v>
      </c>
      <c r="V4">
        <v>1082</v>
      </c>
      <c r="W4">
        <v>298498</v>
      </c>
      <c r="X4">
        <f t="shared" si="6"/>
        <v>3.6248149066325404E-3</v>
      </c>
      <c r="Y4">
        <f t="shared" si="7"/>
        <v>3.5829750852011365E-3</v>
      </c>
      <c r="Z4">
        <f t="shared" si="8"/>
        <v>0.24239736982154655</v>
      </c>
    </row>
    <row r="5" spans="1:26" x14ac:dyDescent="0.2">
      <c r="B5" t="s">
        <v>24</v>
      </c>
      <c r="C5" t="s">
        <v>24</v>
      </c>
      <c r="D5">
        <v>8447</v>
      </c>
      <c r="E5">
        <v>863602</v>
      </c>
      <c r="F5">
        <f t="shared" si="0"/>
        <v>9.781126027961955E-3</v>
      </c>
      <c r="G5">
        <f t="shared" si="1"/>
        <v>1.0084614476228616E-2</v>
      </c>
      <c r="H5">
        <f t="shared" si="2"/>
        <v>1</v>
      </c>
      <c r="K5" t="s">
        <v>24</v>
      </c>
      <c r="L5" t="s">
        <v>24</v>
      </c>
      <c r="M5">
        <v>6259</v>
      </c>
      <c r="N5">
        <v>171991</v>
      </c>
      <c r="O5">
        <f t="shared" si="3"/>
        <v>3.6391439086928969E-2</v>
      </c>
      <c r="P5">
        <f t="shared" si="4"/>
        <v>3.7522774023393678E-2</v>
      </c>
      <c r="Q5">
        <f t="shared" si="5"/>
        <v>1</v>
      </c>
      <c r="T5" t="s">
        <v>24</v>
      </c>
      <c r="U5" t="s">
        <v>24</v>
      </c>
      <c r="V5">
        <v>2987</v>
      </c>
      <c r="W5">
        <v>197366</v>
      </c>
      <c r="X5">
        <f t="shared" si="6"/>
        <v>1.51343189809795E-2</v>
      </c>
      <c r="Y5">
        <f t="shared" si="7"/>
        <v>1.4781410738239157E-2</v>
      </c>
      <c r="Z5">
        <f t="shared" si="8"/>
        <v>1</v>
      </c>
    </row>
    <row r="6" spans="1:26" x14ac:dyDescent="0.2">
      <c r="B6" t="s">
        <v>25</v>
      </c>
      <c r="C6" t="s">
        <v>24</v>
      </c>
      <c r="D6">
        <v>10027</v>
      </c>
      <c r="E6">
        <v>836905</v>
      </c>
      <c r="F6">
        <f t="shared" si="0"/>
        <v>1.1981049223030093E-2</v>
      </c>
      <c r="G6">
        <f t="shared" si="1"/>
        <v>1.197792824714379E-2</v>
      </c>
      <c r="H6">
        <f t="shared" si="2"/>
        <v>1.1877428012124887</v>
      </c>
      <c r="K6" t="s">
        <v>25</v>
      </c>
      <c r="L6" t="s">
        <v>24</v>
      </c>
      <c r="M6">
        <v>4915</v>
      </c>
      <c r="N6">
        <v>135310</v>
      </c>
      <c r="O6">
        <f t="shared" si="3"/>
        <v>3.6323996748207819E-2</v>
      </c>
      <c r="P6">
        <f t="shared" si="4"/>
        <v>3.4605476155319143E-2</v>
      </c>
      <c r="Q6">
        <f t="shared" si="5"/>
        <v>0.92225260674342102</v>
      </c>
      <c r="T6" t="s">
        <v>25</v>
      </c>
      <c r="U6" t="s">
        <v>24</v>
      </c>
      <c r="V6">
        <v>2806</v>
      </c>
      <c r="W6">
        <v>175107</v>
      </c>
      <c r="X6">
        <f t="shared" si="6"/>
        <v>1.6024487884550589E-2</v>
      </c>
      <c r="Y6">
        <f t="shared" si="7"/>
        <v>1.6031555039586455E-2</v>
      </c>
      <c r="Z6">
        <f t="shared" si="8"/>
        <v>1.0845754389405609</v>
      </c>
    </row>
    <row r="7" spans="1:26" x14ac:dyDescent="0.2">
      <c r="B7" t="s">
        <v>24</v>
      </c>
      <c r="C7" t="s">
        <v>25</v>
      </c>
      <c r="D7">
        <v>9954</v>
      </c>
      <c r="E7">
        <v>926478</v>
      </c>
      <c r="F7">
        <f t="shared" si="0"/>
        <v>1.074391404868761E-2</v>
      </c>
      <c r="G7">
        <f t="shared" si="1"/>
        <v>1.0891697887799263E-2</v>
      </c>
      <c r="H7">
        <f t="shared" si="2"/>
        <v>1.0800311616743603</v>
      </c>
      <c r="K7" t="s">
        <v>24</v>
      </c>
      <c r="L7" t="s">
        <v>25</v>
      </c>
      <c r="M7">
        <v>5730</v>
      </c>
      <c r="N7">
        <v>161777</v>
      </c>
      <c r="O7">
        <f t="shared" si="3"/>
        <v>3.541912632821724E-2</v>
      </c>
      <c r="P7">
        <f t="shared" si="4"/>
        <v>3.559152333373148E-2</v>
      </c>
      <c r="Q7">
        <f t="shared" si="5"/>
        <v>0.94853123896281888</v>
      </c>
      <c r="T7" t="s">
        <v>24</v>
      </c>
      <c r="U7" t="s">
        <v>25</v>
      </c>
      <c r="V7">
        <v>2819</v>
      </c>
      <c r="W7">
        <v>173823</v>
      </c>
      <c r="X7">
        <f t="shared" si="6"/>
        <v>1.6217646686571972E-2</v>
      </c>
      <c r="Y7">
        <f t="shared" si="7"/>
        <v>1.6522208025350225E-2</v>
      </c>
      <c r="Z7">
        <f t="shared" si="8"/>
        <v>1.1177693603092747</v>
      </c>
    </row>
    <row r="8" spans="1:26" x14ac:dyDescent="0.2">
      <c r="B8" t="s">
        <v>25</v>
      </c>
      <c r="C8" t="s">
        <v>25</v>
      </c>
      <c r="D8">
        <v>11269</v>
      </c>
      <c r="E8">
        <v>1019310</v>
      </c>
      <c r="F8">
        <f t="shared" si="0"/>
        <v>1.1055517948416086E-2</v>
      </c>
      <c r="G8">
        <f t="shared" si="1"/>
        <v>1.1527142929634594E-2</v>
      </c>
      <c r="H8">
        <f t="shared" si="2"/>
        <v>1.1430424987297527</v>
      </c>
      <c r="K8" t="s">
        <v>25</v>
      </c>
      <c r="L8" t="s">
        <v>25</v>
      </c>
      <c r="M8">
        <v>5398</v>
      </c>
      <c r="N8">
        <v>172893</v>
      </c>
      <c r="O8">
        <f t="shared" si="3"/>
        <v>3.122162262208418E-2</v>
      </c>
      <c r="P8">
        <f t="shared" si="4"/>
        <v>3.0745225758991728E-2</v>
      </c>
      <c r="Q8">
        <f t="shared" si="5"/>
        <v>0.81937507445008018</v>
      </c>
      <c r="T8" t="s">
        <v>25</v>
      </c>
      <c r="U8" t="s">
        <v>25</v>
      </c>
      <c r="V8">
        <v>2787</v>
      </c>
      <c r="W8">
        <v>203128</v>
      </c>
      <c r="X8">
        <f t="shared" si="6"/>
        <v>1.3720412744673309E-2</v>
      </c>
      <c r="Y8">
        <f t="shared" si="7"/>
        <v>1.3689539053593403E-2</v>
      </c>
      <c r="Z8">
        <f t="shared" si="8"/>
        <v>0.92613210579277738</v>
      </c>
    </row>
    <row r="9" spans="1:26" x14ac:dyDescent="0.2">
      <c r="B9" t="s">
        <v>26</v>
      </c>
      <c r="C9" t="s">
        <v>24</v>
      </c>
      <c r="D9">
        <v>8962</v>
      </c>
      <c r="E9">
        <v>841325</v>
      </c>
      <c r="F9">
        <f t="shared" si="0"/>
        <v>1.0652244970730692E-2</v>
      </c>
      <c r="G9">
        <f t="shared" si="1"/>
        <v>1.0103251102034208E-2</v>
      </c>
      <c r="H9">
        <f t="shared" si="2"/>
        <v>1.0018480256086657</v>
      </c>
      <c r="K9" t="s">
        <v>26</v>
      </c>
      <c r="L9" t="s">
        <v>24</v>
      </c>
      <c r="M9">
        <v>3235</v>
      </c>
      <c r="N9">
        <v>117234</v>
      </c>
      <c r="O9">
        <f t="shared" si="3"/>
        <v>2.7594383881809032E-2</v>
      </c>
      <c r="P9">
        <f t="shared" si="4"/>
        <v>2.6312851448373805E-2</v>
      </c>
      <c r="Q9">
        <f t="shared" si="5"/>
        <v>0.70125016428606757</v>
      </c>
      <c r="T9" t="s">
        <v>26</v>
      </c>
      <c r="U9" t="s">
        <v>24</v>
      </c>
      <c r="V9">
        <v>3285</v>
      </c>
      <c r="W9">
        <v>209401</v>
      </c>
      <c r="X9">
        <f t="shared" si="6"/>
        <v>1.5687604166169215E-2</v>
      </c>
      <c r="Y9">
        <f t="shared" si="7"/>
        <v>1.5555223490505476E-2</v>
      </c>
      <c r="Z9">
        <f t="shared" si="8"/>
        <v>1.0523503991580778</v>
      </c>
    </row>
    <row r="10" spans="1:26" x14ac:dyDescent="0.2">
      <c r="B10" t="s">
        <v>24</v>
      </c>
      <c r="C10" t="s">
        <v>26</v>
      </c>
      <c r="D10">
        <v>14164</v>
      </c>
      <c r="E10">
        <v>1192761</v>
      </c>
      <c r="F10">
        <f t="shared" si="0"/>
        <v>1.1874969084334582E-2</v>
      </c>
      <c r="G10">
        <f t="shared" si="1"/>
        <v>1.214641655279859E-2</v>
      </c>
      <c r="H10">
        <f t="shared" si="2"/>
        <v>1.2044502624696303</v>
      </c>
      <c r="K10" t="s">
        <v>24</v>
      </c>
      <c r="L10" t="s">
        <v>26</v>
      </c>
      <c r="M10">
        <v>6112</v>
      </c>
      <c r="N10">
        <v>169116</v>
      </c>
      <c r="O10">
        <f t="shared" si="3"/>
        <v>3.6140873719813622E-2</v>
      </c>
      <c r="P10">
        <f t="shared" si="4"/>
        <v>3.5321501562503542E-2</v>
      </c>
      <c r="Q10">
        <f t="shared" si="5"/>
        <v>0.94133502870769237</v>
      </c>
      <c r="T10" t="s">
        <v>24</v>
      </c>
      <c r="U10" t="s">
        <v>26</v>
      </c>
      <c r="V10">
        <v>3694</v>
      </c>
      <c r="W10">
        <v>243243</v>
      </c>
      <c r="X10">
        <f t="shared" si="6"/>
        <v>1.5186459630904075E-2</v>
      </c>
      <c r="Y10">
        <f t="shared" si="7"/>
        <v>1.4427919369526051E-2</v>
      </c>
      <c r="Z10">
        <f t="shared" si="8"/>
        <v>0.97608541058948906</v>
      </c>
    </row>
    <row r="11" spans="1:26" x14ac:dyDescent="0.2">
      <c r="B11" t="s">
        <v>26</v>
      </c>
      <c r="C11" t="s">
        <v>26</v>
      </c>
      <c r="D11">
        <v>8980</v>
      </c>
      <c r="E11">
        <v>1065477</v>
      </c>
      <c r="F11">
        <f t="shared" si="0"/>
        <v>8.4281500210703752E-3</v>
      </c>
      <c r="G11">
        <f t="shared" si="1"/>
        <v>8.7999638164107819E-3</v>
      </c>
      <c r="H11">
        <f t="shared" si="2"/>
        <v>0.87261281402020829</v>
      </c>
      <c r="K11" t="s">
        <v>26</v>
      </c>
      <c r="L11" t="s">
        <v>26</v>
      </c>
      <c r="M11">
        <v>4761</v>
      </c>
      <c r="N11">
        <v>168732</v>
      </c>
      <c r="O11">
        <f t="shared" si="3"/>
        <v>2.8216343076594836E-2</v>
      </c>
      <c r="P11">
        <f t="shared" si="4"/>
        <v>2.7746116715051745E-2</v>
      </c>
      <c r="Q11">
        <f t="shared" si="5"/>
        <v>0.73944737395357152</v>
      </c>
      <c r="T11" t="s">
        <v>26</v>
      </c>
      <c r="U11" t="s">
        <v>26</v>
      </c>
      <c r="V11">
        <v>3160</v>
      </c>
      <c r="W11">
        <v>221223</v>
      </c>
      <c r="X11">
        <f t="shared" si="6"/>
        <v>1.4284229035859743E-2</v>
      </c>
      <c r="Y11">
        <f t="shared" si="7"/>
        <v>1.3577809679091718E-2</v>
      </c>
      <c r="Z11">
        <f t="shared" si="8"/>
        <v>0.91857332967321237</v>
      </c>
    </row>
    <row r="12" spans="1:26" x14ac:dyDescent="0.2">
      <c r="B12" t="s">
        <v>24</v>
      </c>
      <c r="D12">
        <v>52</v>
      </c>
      <c r="E12">
        <v>836828</v>
      </c>
      <c r="F12">
        <f t="shared" si="0"/>
        <v>6.213941216116095E-5</v>
      </c>
      <c r="K12" t="s">
        <v>24</v>
      </c>
      <c r="M12">
        <v>84</v>
      </c>
      <c r="N12">
        <v>174084</v>
      </c>
      <c r="O12">
        <f t="shared" si="3"/>
        <v>4.8252567725925414E-4</v>
      </c>
      <c r="T12" t="s">
        <v>24</v>
      </c>
      <c r="V12">
        <v>60</v>
      </c>
      <c r="W12">
        <v>340940</v>
      </c>
      <c r="X12">
        <f t="shared" si="6"/>
        <v>1.7598404411333371E-4</v>
      </c>
    </row>
    <row r="13" spans="1:26" x14ac:dyDescent="0.2">
      <c r="C13" t="s">
        <v>24</v>
      </c>
      <c r="D13">
        <v>71</v>
      </c>
      <c r="E13">
        <v>857141</v>
      </c>
      <c r="F13">
        <f t="shared" si="0"/>
        <v>8.2833512805944407E-5</v>
      </c>
      <c r="L13" t="s">
        <v>24</v>
      </c>
      <c r="M13">
        <v>86</v>
      </c>
      <c r="N13">
        <v>185581</v>
      </c>
      <c r="O13">
        <f t="shared" si="3"/>
        <v>4.6340950851649684E-4</v>
      </c>
      <c r="U13" t="s">
        <v>24</v>
      </c>
      <c r="V13">
        <v>63</v>
      </c>
      <c r="W13">
        <v>332899</v>
      </c>
      <c r="X13">
        <f t="shared" si="6"/>
        <v>1.8924658830456084E-4</v>
      </c>
    </row>
    <row r="14" spans="1:26" x14ac:dyDescent="0.2">
      <c r="B14" t="s">
        <v>28</v>
      </c>
      <c r="C14" t="s">
        <v>24</v>
      </c>
      <c r="D14">
        <v>1540</v>
      </c>
      <c r="E14">
        <v>795036</v>
      </c>
      <c r="F14">
        <f t="shared" si="0"/>
        <v>1.9370192041618241E-3</v>
      </c>
      <c r="K14" t="s">
        <v>28</v>
      </c>
      <c r="L14" t="s">
        <v>24</v>
      </c>
      <c r="M14">
        <v>1214</v>
      </c>
      <c r="N14">
        <v>178394</v>
      </c>
      <c r="O14">
        <f t="shared" si="3"/>
        <v>6.8051616085742792E-3</v>
      </c>
      <c r="T14" t="s">
        <v>28</v>
      </c>
      <c r="U14" t="s">
        <v>24</v>
      </c>
      <c r="V14">
        <v>986</v>
      </c>
      <c r="W14">
        <v>264972</v>
      </c>
      <c r="X14">
        <f t="shared" si="6"/>
        <v>3.7211478948719111E-3</v>
      </c>
    </row>
    <row r="15" spans="1:26" x14ac:dyDescent="0.2">
      <c r="B15" t="s">
        <v>24</v>
      </c>
      <c r="C15" t="s">
        <v>24</v>
      </c>
      <c r="D15">
        <v>8298</v>
      </c>
      <c r="E15">
        <v>817799</v>
      </c>
      <c r="F15">
        <f t="shared" si="0"/>
        <v>1.0146747550437211E-2</v>
      </c>
      <c r="K15" t="s">
        <v>24</v>
      </c>
      <c r="L15" t="s">
        <v>24</v>
      </c>
      <c r="M15">
        <v>6143</v>
      </c>
      <c r="N15">
        <v>173973</v>
      </c>
      <c r="O15">
        <f t="shared" si="3"/>
        <v>3.5310076851005616E-2</v>
      </c>
      <c r="T15" t="s">
        <v>24</v>
      </c>
      <c r="U15" t="s">
        <v>24</v>
      </c>
      <c r="V15">
        <v>3098</v>
      </c>
      <c r="W15">
        <v>201720</v>
      </c>
      <c r="X15">
        <f t="shared" si="6"/>
        <v>1.5357921871901646E-2</v>
      </c>
    </row>
    <row r="16" spans="1:26" x14ac:dyDescent="0.2">
      <c r="B16" t="s">
        <v>25</v>
      </c>
      <c r="C16" t="s">
        <v>24</v>
      </c>
      <c r="D16">
        <v>10505</v>
      </c>
      <c r="E16">
        <v>887221</v>
      </c>
      <c r="F16">
        <f t="shared" si="0"/>
        <v>1.1840341921573091E-2</v>
      </c>
      <c r="K16" t="s">
        <v>25</v>
      </c>
      <c r="L16" t="s">
        <v>24</v>
      </c>
      <c r="M16">
        <v>5242</v>
      </c>
      <c r="N16">
        <v>153388</v>
      </c>
      <c r="O16">
        <f t="shared" si="3"/>
        <v>3.4174772472422878E-2</v>
      </c>
      <c r="T16" t="s">
        <v>25</v>
      </c>
      <c r="U16" t="s">
        <v>24</v>
      </c>
      <c r="V16">
        <v>2663</v>
      </c>
      <c r="W16">
        <v>156868</v>
      </c>
      <c r="X16">
        <f t="shared" si="6"/>
        <v>1.6976056302113879E-2</v>
      </c>
    </row>
    <row r="17" spans="2:24" x14ac:dyDescent="0.2">
      <c r="B17" t="s">
        <v>24</v>
      </c>
      <c r="C17" t="s">
        <v>25</v>
      </c>
      <c r="D17">
        <v>9128</v>
      </c>
      <c r="E17">
        <v>931818</v>
      </c>
      <c r="F17">
        <f t="shared" si="0"/>
        <v>9.7959043504203605E-3</v>
      </c>
      <c r="K17" t="s">
        <v>24</v>
      </c>
      <c r="L17" t="s">
        <v>25</v>
      </c>
      <c r="M17">
        <v>5979</v>
      </c>
      <c r="N17">
        <v>161779</v>
      </c>
      <c r="O17">
        <f t="shared" si="3"/>
        <v>3.6957825181265801E-2</v>
      </c>
      <c r="T17" t="s">
        <v>24</v>
      </c>
      <c r="U17" t="s">
        <v>25</v>
      </c>
      <c r="V17">
        <v>2970</v>
      </c>
      <c r="W17">
        <v>180973</v>
      </c>
      <c r="X17">
        <f t="shared" si="6"/>
        <v>1.6411287871671464E-2</v>
      </c>
    </row>
    <row r="18" spans="2:24" x14ac:dyDescent="0.2">
      <c r="B18" t="s">
        <v>25</v>
      </c>
      <c r="C18" t="s">
        <v>25</v>
      </c>
      <c r="D18">
        <v>11237</v>
      </c>
      <c r="E18">
        <v>937388</v>
      </c>
      <c r="F18">
        <f t="shared" si="0"/>
        <v>1.1987565447818833E-2</v>
      </c>
      <c r="K18" t="s">
        <v>25</v>
      </c>
      <c r="L18" t="s">
        <v>25</v>
      </c>
      <c r="M18">
        <v>5567</v>
      </c>
      <c r="N18">
        <v>175344</v>
      </c>
      <c r="O18">
        <f t="shared" si="3"/>
        <v>3.1749019071083129E-2</v>
      </c>
      <c r="T18" t="s">
        <v>25</v>
      </c>
      <c r="U18" t="s">
        <v>25</v>
      </c>
      <c r="V18">
        <v>2758</v>
      </c>
      <c r="W18">
        <v>195279</v>
      </c>
      <c r="X18">
        <f t="shared" si="6"/>
        <v>1.4123382442556547E-2</v>
      </c>
    </row>
    <row r="19" spans="2:24" x14ac:dyDescent="0.2">
      <c r="B19" t="s">
        <v>26</v>
      </c>
      <c r="C19" t="s">
        <v>24</v>
      </c>
      <c r="D19">
        <v>8458</v>
      </c>
      <c r="E19">
        <v>825103</v>
      </c>
      <c r="F19">
        <f t="shared" si="0"/>
        <v>1.0250841410102738E-2</v>
      </c>
      <c r="K19" t="s">
        <v>26</v>
      </c>
      <c r="L19" t="s">
        <v>24</v>
      </c>
      <c r="M19">
        <v>3027</v>
      </c>
      <c r="N19">
        <v>115638</v>
      </c>
      <c r="O19">
        <f t="shared" si="3"/>
        <v>2.6176516370051368E-2</v>
      </c>
      <c r="T19" t="s">
        <v>26</v>
      </c>
      <c r="U19" t="s">
        <v>24</v>
      </c>
      <c r="V19">
        <v>3494</v>
      </c>
      <c r="W19">
        <v>217865</v>
      </c>
      <c r="X19">
        <f t="shared" si="6"/>
        <v>1.6037454386890963E-2</v>
      </c>
    </row>
    <row r="20" spans="2:24" x14ac:dyDescent="0.2">
      <c r="B20" t="s">
        <v>24</v>
      </c>
      <c r="C20" t="s">
        <v>26</v>
      </c>
      <c r="D20">
        <v>14473</v>
      </c>
      <c r="E20">
        <v>1161744</v>
      </c>
      <c r="F20">
        <f t="shared" si="0"/>
        <v>1.2457994188048313E-2</v>
      </c>
      <c r="K20" t="s">
        <v>24</v>
      </c>
      <c r="L20" t="s">
        <v>26</v>
      </c>
      <c r="M20">
        <v>6024</v>
      </c>
      <c r="N20">
        <v>160187</v>
      </c>
      <c r="O20">
        <f t="shared" si="3"/>
        <v>3.7606047931480084E-2</v>
      </c>
      <c r="T20" t="s">
        <v>24</v>
      </c>
      <c r="U20" t="s">
        <v>26</v>
      </c>
      <c r="V20">
        <v>3416</v>
      </c>
      <c r="W20">
        <v>244653</v>
      </c>
      <c r="X20">
        <f t="shared" si="6"/>
        <v>1.396263279011498E-2</v>
      </c>
    </row>
    <row r="21" spans="2:24" x14ac:dyDescent="0.2">
      <c r="B21" t="s">
        <v>26</v>
      </c>
      <c r="C21" t="s">
        <v>26</v>
      </c>
      <c r="D21">
        <v>9675</v>
      </c>
      <c r="E21">
        <v>1089936</v>
      </c>
      <c r="F21">
        <f t="shared" si="0"/>
        <v>8.8766679878451576E-3</v>
      </c>
      <c r="K21" t="s">
        <v>26</v>
      </c>
      <c r="L21" t="s">
        <v>26</v>
      </c>
      <c r="M21">
        <v>4725</v>
      </c>
      <c r="N21">
        <v>176222</v>
      </c>
      <c r="O21">
        <f t="shared" si="3"/>
        <v>2.6812770255700197E-2</v>
      </c>
      <c r="T21" t="s">
        <v>26</v>
      </c>
      <c r="U21" t="s">
        <v>26</v>
      </c>
      <c r="V21">
        <v>2907</v>
      </c>
      <c r="W21">
        <v>213980</v>
      </c>
      <c r="X21">
        <f t="shared" si="6"/>
        <v>1.3585381811384242E-2</v>
      </c>
    </row>
    <row r="22" spans="2:24" x14ac:dyDescent="0.2">
      <c r="B22" t="s">
        <v>24</v>
      </c>
      <c r="D22">
        <v>56</v>
      </c>
      <c r="E22">
        <v>963065</v>
      </c>
      <c r="F22">
        <f t="shared" si="0"/>
        <v>5.8147684735713582E-5</v>
      </c>
      <c r="K22" t="s">
        <v>24</v>
      </c>
      <c r="M22">
        <v>61</v>
      </c>
      <c r="N22">
        <v>167672</v>
      </c>
      <c r="O22">
        <f t="shared" si="3"/>
        <v>3.6380552507276113E-4</v>
      </c>
      <c r="T22" t="s">
        <v>24</v>
      </c>
      <c r="V22">
        <v>62</v>
      </c>
      <c r="W22">
        <v>289048</v>
      </c>
      <c r="X22">
        <f t="shared" si="6"/>
        <v>2.1449724613213029E-4</v>
      </c>
    </row>
    <row r="23" spans="2:24" x14ac:dyDescent="0.2">
      <c r="C23" t="s">
        <v>24</v>
      </c>
      <c r="D23">
        <v>93</v>
      </c>
      <c r="E23">
        <v>847537</v>
      </c>
      <c r="F23">
        <f t="shared" si="0"/>
        <v>1.0972972271417059E-4</v>
      </c>
      <c r="L23" t="s">
        <v>24</v>
      </c>
      <c r="M23">
        <v>62</v>
      </c>
      <c r="N23">
        <v>216103</v>
      </c>
      <c r="O23">
        <f t="shared" si="3"/>
        <v>2.8690022813195558E-4</v>
      </c>
      <c r="U23" t="s">
        <v>24</v>
      </c>
      <c r="V23">
        <v>60</v>
      </c>
      <c r="W23">
        <v>218857</v>
      </c>
      <c r="X23">
        <f t="shared" si="6"/>
        <v>2.7415161498147193E-4</v>
      </c>
    </row>
    <row r="24" spans="2:24" x14ac:dyDescent="0.2">
      <c r="B24" t="s">
        <v>28</v>
      </c>
      <c r="C24" t="s">
        <v>24</v>
      </c>
      <c r="D24">
        <v>1814</v>
      </c>
      <c r="E24">
        <v>800481</v>
      </c>
      <c r="F24">
        <f t="shared" si="0"/>
        <v>2.2661374848372416E-3</v>
      </c>
      <c r="K24" t="s">
        <v>28</v>
      </c>
      <c r="L24" t="s">
        <v>24</v>
      </c>
      <c r="M24">
        <v>1485</v>
      </c>
      <c r="N24">
        <v>154962</v>
      </c>
      <c r="O24">
        <f t="shared" si="3"/>
        <v>9.582994540597049E-3</v>
      </c>
      <c r="T24" t="s">
        <v>28</v>
      </c>
      <c r="U24" t="s">
        <v>24</v>
      </c>
      <c r="V24">
        <v>961</v>
      </c>
      <c r="W24">
        <v>282401</v>
      </c>
      <c r="X24">
        <f t="shared" si="6"/>
        <v>3.4029624540989588E-3</v>
      </c>
    </row>
    <row r="25" spans="2:24" x14ac:dyDescent="0.2">
      <c r="B25" t="s">
        <v>24</v>
      </c>
      <c r="C25" t="s">
        <v>24</v>
      </c>
      <c r="D25">
        <v>8578</v>
      </c>
      <c r="E25">
        <v>830721</v>
      </c>
      <c r="F25">
        <f t="shared" si="0"/>
        <v>1.0325969850286679E-2</v>
      </c>
      <c r="K25" t="s">
        <v>24</v>
      </c>
      <c r="L25" t="s">
        <v>24</v>
      </c>
      <c r="M25">
        <v>6427</v>
      </c>
      <c r="N25">
        <v>157267</v>
      </c>
      <c r="O25">
        <f t="shared" si="3"/>
        <v>4.0866806132246435E-2</v>
      </c>
      <c r="T25" t="s">
        <v>24</v>
      </c>
      <c r="U25" t="s">
        <v>24</v>
      </c>
      <c r="V25">
        <v>2508</v>
      </c>
      <c r="W25">
        <v>181057</v>
      </c>
      <c r="X25">
        <f t="shared" si="6"/>
        <v>1.3851991361836328E-2</v>
      </c>
    </row>
    <row r="26" spans="2:24" x14ac:dyDescent="0.2">
      <c r="B26" t="s">
        <v>25</v>
      </c>
      <c r="C26" t="s">
        <v>24</v>
      </c>
      <c r="D26">
        <v>10497</v>
      </c>
      <c r="E26">
        <v>866633</v>
      </c>
      <c r="F26">
        <f t="shared" si="0"/>
        <v>1.2112393596828185E-2</v>
      </c>
      <c r="K26" t="s">
        <v>25</v>
      </c>
      <c r="L26" t="s">
        <v>24</v>
      </c>
      <c r="M26">
        <v>4889</v>
      </c>
      <c r="N26">
        <v>146739</v>
      </c>
      <c r="O26">
        <f t="shared" si="3"/>
        <v>3.3317659245326738E-2</v>
      </c>
      <c r="T26" t="s">
        <v>25</v>
      </c>
      <c r="U26" t="s">
        <v>24</v>
      </c>
      <c r="V26">
        <v>2865</v>
      </c>
      <c r="W26">
        <v>189809</v>
      </c>
      <c r="X26">
        <f t="shared" si="6"/>
        <v>1.5094120932094895E-2</v>
      </c>
    </row>
    <row r="27" spans="2:24" x14ac:dyDescent="0.2">
      <c r="B27" t="s">
        <v>24</v>
      </c>
      <c r="C27" t="s">
        <v>25</v>
      </c>
      <c r="D27">
        <v>10151</v>
      </c>
      <c r="E27">
        <v>836487</v>
      </c>
      <c r="F27">
        <f t="shared" si="0"/>
        <v>1.2135275264289822E-2</v>
      </c>
      <c r="K27" t="s">
        <v>24</v>
      </c>
      <c r="L27" t="s">
        <v>25</v>
      </c>
      <c r="M27">
        <v>5893</v>
      </c>
      <c r="N27">
        <v>171320</v>
      </c>
      <c r="O27">
        <f t="shared" si="3"/>
        <v>3.4397618491711419E-2</v>
      </c>
      <c r="T27" t="s">
        <v>24</v>
      </c>
      <c r="U27" t="s">
        <v>25</v>
      </c>
      <c r="V27">
        <v>2279</v>
      </c>
      <c r="W27">
        <v>134552</v>
      </c>
      <c r="X27">
        <f t="shared" si="6"/>
        <v>1.693768951780724E-2</v>
      </c>
    </row>
    <row r="28" spans="2:24" x14ac:dyDescent="0.2">
      <c r="B28" t="s">
        <v>25</v>
      </c>
      <c r="C28" t="s">
        <v>25</v>
      </c>
      <c r="D28">
        <v>12609</v>
      </c>
      <c r="E28">
        <v>1092791</v>
      </c>
      <c r="F28">
        <f t="shared" si="0"/>
        <v>1.1538345392668863E-2</v>
      </c>
      <c r="K28" t="s">
        <v>25</v>
      </c>
      <c r="L28" t="s">
        <v>25</v>
      </c>
      <c r="M28">
        <v>5391</v>
      </c>
      <c r="N28">
        <v>184213</v>
      </c>
      <c r="O28">
        <f t="shared" si="3"/>
        <v>2.9265035583807875E-2</v>
      </c>
      <c r="T28" t="s">
        <v>25</v>
      </c>
      <c r="U28" t="s">
        <v>25</v>
      </c>
      <c r="V28">
        <v>2938</v>
      </c>
      <c r="W28">
        <v>222158</v>
      </c>
      <c r="X28">
        <f t="shared" si="6"/>
        <v>1.3224821973550356E-2</v>
      </c>
    </row>
    <row r="29" spans="2:24" x14ac:dyDescent="0.2">
      <c r="B29" t="s">
        <v>26</v>
      </c>
      <c r="C29" t="s">
        <v>24</v>
      </c>
      <c r="D29">
        <v>8245</v>
      </c>
      <c r="E29">
        <v>876506</v>
      </c>
      <c r="F29">
        <f t="shared" si="0"/>
        <v>9.4066669252691939E-3</v>
      </c>
      <c r="K29" t="s">
        <v>26</v>
      </c>
      <c r="L29" t="s">
        <v>24</v>
      </c>
      <c r="M29">
        <v>3220</v>
      </c>
      <c r="N29">
        <v>127942</v>
      </c>
      <c r="O29">
        <f t="shared" si="3"/>
        <v>2.5167654093261008E-2</v>
      </c>
      <c r="T29" t="s">
        <v>26</v>
      </c>
      <c r="U29" t="s">
        <v>24</v>
      </c>
      <c r="V29">
        <v>3073</v>
      </c>
      <c r="W29">
        <v>205681</v>
      </c>
      <c r="X29">
        <f t="shared" si="6"/>
        <v>1.494061191845625E-2</v>
      </c>
    </row>
    <row r="30" spans="2:24" x14ac:dyDescent="0.2">
      <c r="B30" t="s">
        <v>24</v>
      </c>
      <c r="C30" t="s">
        <v>26</v>
      </c>
      <c r="D30">
        <v>13656</v>
      </c>
      <c r="E30">
        <v>1128009</v>
      </c>
      <c r="F30">
        <f t="shared" si="0"/>
        <v>1.2106286386012877E-2</v>
      </c>
      <c r="K30" t="s">
        <v>24</v>
      </c>
      <c r="L30" t="s">
        <v>26</v>
      </c>
      <c r="M30">
        <v>5494</v>
      </c>
      <c r="N30">
        <v>170528</v>
      </c>
      <c r="O30">
        <f t="shared" si="3"/>
        <v>3.2217583036216926E-2</v>
      </c>
      <c r="T30" t="s">
        <v>24</v>
      </c>
      <c r="U30" t="s">
        <v>26</v>
      </c>
      <c r="V30">
        <v>2945</v>
      </c>
      <c r="W30">
        <v>208353</v>
      </c>
      <c r="X30">
        <f t="shared" si="6"/>
        <v>1.4134665687559094E-2</v>
      </c>
    </row>
    <row r="31" spans="2:24" x14ac:dyDescent="0.2">
      <c r="B31" t="s">
        <v>26</v>
      </c>
      <c r="C31" t="s">
        <v>26</v>
      </c>
      <c r="D31">
        <v>9848</v>
      </c>
      <c r="E31">
        <v>1082784</v>
      </c>
      <c r="F31">
        <f t="shared" si="0"/>
        <v>9.0950734403168129E-3</v>
      </c>
      <c r="K31" t="s">
        <v>26</v>
      </c>
      <c r="L31" t="s">
        <v>26</v>
      </c>
      <c r="M31">
        <v>4366</v>
      </c>
      <c r="N31">
        <v>154772</v>
      </c>
      <c r="O31">
        <f t="shared" si="3"/>
        <v>2.8209236812860208E-2</v>
      </c>
      <c r="T31" t="s">
        <v>26</v>
      </c>
      <c r="U31" t="s">
        <v>26</v>
      </c>
      <c r="V31">
        <v>2563</v>
      </c>
      <c r="W31">
        <v>199241</v>
      </c>
      <c r="X31">
        <f t="shared" si="6"/>
        <v>1.2863818190031169E-2</v>
      </c>
    </row>
    <row r="34" spans="1:17" x14ac:dyDescent="0.2">
      <c r="A34" t="s">
        <v>20</v>
      </c>
      <c r="B34" t="s">
        <v>21</v>
      </c>
      <c r="C34" t="s">
        <v>22</v>
      </c>
      <c r="D34" t="s">
        <v>12</v>
      </c>
      <c r="E34" t="s">
        <v>13</v>
      </c>
      <c r="F34" t="s">
        <v>14</v>
      </c>
      <c r="G34" t="s">
        <v>23</v>
      </c>
      <c r="H34" t="s">
        <v>16</v>
      </c>
      <c r="J34" t="s">
        <v>27</v>
      </c>
      <c r="K34" t="s">
        <v>21</v>
      </c>
      <c r="L34" t="s">
        <v>22</v>
      </c>
      <c r="M34" t="s">
        <v>12</v>
      </c>
      <c r="N34" t="s">
        <v>13</v>
      </c>
      <c r="O34" t="s">
        <v>14</v>
      </c>
      <c r="P34" t="s">
        <v>23</v>
      </c>
      <c r="Q34" t="s">
        <v>16</v>
      </c>
    </row>
    <row r="35" spans="1:17" x14ac:dyDescent="0.2">
      <c r="B35" t="s">
        <v>24</v>
      </c>
      <c r="D35">
        <v>113</v>
      </c>
      <c r="E35">
        <v>99179</v>
      </c>
      <c r="F35">
        <f t="shared" ref="F35:F61" si="9">D35/E35</f>
        <v>1.139354097137499E-3</v>
      </c>
      <c r="G35">
        <f t="shared" ref="G35:G43" si="10">AVERAGE(F35,F44,F53)</f>
        <v>8.5335406574993562E-4</v>
      </c>
      <c r="H35">
        <f t="shared" ref="H35:H36" si="11">G35/G$37</f>
        <v>8.5904576430076672E-3</v>
      </c>
      <c r="K35" t="s">
        <v>24</v>
      </c>
      <c r="M35">
        <v>90</v>
      </c>
      <c r="N35">
        <v>563846</v>
      </c>
      <c r="O35">
        <f t="shared" ref="O35:O61" si="12">M35/N35</f>
        <v>1.5961805173753116E-4</v>
      </c>
      <c r="P35">
        <f t="shared" ref="P35:P43" si="13">AVERAGE(O35,O44,O53)</f>
        <v>1.9364362094781415E-4</v>
      </c>
      <c r="Q35">
        <f t="shared" ref="Q35:Q36" si="14">P35/P$37</f>
        <v>1.0658880786169089E-2</v>
      </c>
    </row>
    <row r="36" spans="1:17" x14ac:dyDescent="0.2">
      <c r="C36" t="s">
        <v>24</v>
      </c>
      <c r="D36">
        <v>98</v>
      </c>
      <c r="E36">
        <v>94181</v>
      </c>
      <c r="F36">
        <f t="shared" si="9"/>
        <v>1.0405495800639194E-3</v>
      </c>
      <c r="G36">
        <f t="shared" si="10"/>
        <v>8.0872522082180425E-4</v>
      </c>
      <c r="H36">
        <f t="shared" si="11"/>
        <v>8.1411925402808741E-3</v>
      </c>
      <c r="L36" t="s">
        <v>24</v>
      </c>
      <c r="M36">
        <v>92</v>
      </c>
      <c r="N36">
        <v>494904</v>
      </c>
      <c r="O36">
        <f t="shared" si="12"/>
        <v>1.8589463815204564E-4</v>
      </c>
      <c r="P36">
        <f t="shared" si="13"/>
        <v>1.9906461285192859E-4</v>
      </c>
      <c r="Q36">
        <f t="shared" si="14"/>
        <v>1.0957272781556924E-2</v>
      </c>
    </row>
    <row r="37" spans="1:17" x14ac:dyDescent="0.2">
      <c r="B37" t="s">
        <v>24</v>
      </c>
      <c r="C37" t="s">
        <v>24</v>
      </c>
      <c r="D37">
        <v>7492</v>
      </c>
      <c r="E37">
        <v>80565</v>
      </c>
      <c r="F37">
        <f t="shared" si="9"/>
        <v>9.2993235275864214E-2</v>
      </c>
      <c r="G37">
        <f t="shared" si="10"/>
        <v>9.9337439425539353E-2</v>
      </c>
      <c r="H37">
        <f>G37/G$37</f>
        <v>1</v>
      </c>
      <c r="K37" t="s">
        <v>24</v>
      </c>
      <c r="L37" t="s">
        <v>24</v>
      </c>
      <c r="M37">
        <v>8158</v>
      </c>
      <c r="N37">
        <v>427390</v>
      </c>
      <c r="O37">
        <f t="shared" si="12"/>
        <v>1.908795245560261E-2</v>
      </c>
      <c r="P37">
        <f t="shared" si="13"/>
        <v>1.816735029057508E-2</v>
      </c>
      <c r="Q37">
        <f>P37/P$37</f>
        <v>1</v>
      </c>
    </row>
    <row r="38" spans="1:17" x14ac:dyDescent="0.2">
      <c r="B38" t="s">
        <v>25</v>
      </c>
      <c r="C38" t="s">
        <v>24</v>
      </c>
      <c r="D38">
        <v>7928</v>
      </c>
      <c r="E38">
        <v>72308</v>
      </c>
      <c r="F38">
        <f t="shared" si="9"/>
        <v>0.1096420866294186</v>
      </c>
      <c r="G38">
        <f t="shared" si="10"/>
        <v>0.10984493530425499</v>
      </c>
      <c r="H38">
        <f t="shared" ref="H38:H43" si="15">G38/G$37</f>
        <v>1.1057757874521394</v>
      </c>
      <c r="K38" t="s">
        <v>25</v>
      </c>
      <c r="L38" t="s">
        <v>24</v>
      </c>
      <c r="M38">
        <v>8515</v>
      </c>
      <c r="N38">
        <v>438480</v>
      </c>
      <c r="O38">
        <f t="shared" si="12"/>
        <v>1.9419357781426748E-2</v>
      </c>
      <c r="P38">
        <f t="shared" si="13"/>
        <v>2.0379745051124786E-2</v>
      </c>
      <c r="Q38">
        <f t="shared" ref="Q38:Q43" si="16">P38/P$37</f>
        <v>1.1217786152170721</v>
      </c>
    </row>
    <row r="39" spans="1:17" x14ac:dyDescent="0.2">
      <c r="B39" t="s">
        <v>24</v>
      </c>
      <c r="C39" t="s">
        <v>25</v>
      </c>
      <c r="D39">
        <v>6784</v>
      </c>
      <c r="E39">
        <v>77311</v>
      </c>
      <c r="F39">
        <f t="shared" si="9"/>
        <v>8.7749479375509309E-2</v>
      </c>
      <c r="G39">
        <f t="shared" si="10"/>
        <v>8.3507585880251325E-2</v>
      </c>
      <c r="H39">
        <f t="shared" si="15"/>
        <v>0.84064564541998632</v>
      </c>
      <c r="K39" t="s">
        <v>24</v>
      </c>
      <c r="L39" t="s">
        <v>25</v>
      </c>
      <c r="M39">
        <v>8698</v>
      </c>
      <c r="N39">
        <v>543995</v>
      </c>
      <c r="O39">
        <f t="shared" si="12"/>
        <v>1.5989117547036278E-2</v>
      </c>
      <c r="P39">
        <f t="shared" si="13"/>
        <v>1.612730026778331E-2</v>
      </c>
      <c r="Q39">
        <f t="shared" si="16"/>
        <v>0.88770789409779183</v>
      </c>
    </row>
    <row r="40" spans="1:17" x14ac:dyDescent="0.2">
      <c r="B40" t="s">
        <v>25</v>
      </c>
      <c r="C40" t="s">
        <v>25</v>
      </c>
      <c r="D40">
        <v>7449</v>
      </c>
      <c r="E40">
        <v>83455</v>
      </c>
      <c r="F40">
        <f t="shared" si="9"/>
        <v>8.9257683781678754E-2</v>
      </c>
      <c r="G40">
        <f t="shared" si="10"/>
        <v>8.8975649334278636E-2</v>
      </c>
      <c r="H40">
        <f t="shared" si="15"/>
        <v>0.89569098870292874</v>
      </c>
      <c r="K40" t="s">
        <v>25</v>
      </c>
      <c r="L40" t="s">
        <v>25</v>
      </c>
      <c r="M40">
        <v>8293</v>
      </c>
      <c r="N40">
        <v>465095</v>
      </c>
      <c r="O40">
        <f t="shared" si="12"/>
        <v>1.7830765757533406E-2</v>
      </c>
      <c r="P40">
        <f t="shared" si="13"/>
        <v>1.8391200222424558E-2</v>
      </c>
      <c r="Q40">
        <f t="shared" si="16"/>
        <v>1.0123215509289545</v>
      </c>
    </row>
    <row r="41" spans="1:17" x14ac:dyDescent="0.2">
      <c r="B41" t="s">
        <v>26</v>
      </c>
      <c r="C41" t="s">
        <v>24</v>
      </c>
      <c r="D41">
        <v>4710</v>
      </c>
      <c r="E41">
        <v>57610</v>
      </c>
      <c r="F41">
        <f t="shared" si="9"/>
        <v>8.1756639472313833E-2</v>
      </c>
      <c r="G41">
        <f t="shared" si="10"/>
        <v>8.1906036590573619E-2</v>
      </c>
      <c r="H41">
        <f t="shared" si="15"/>
        <v>0.82452333243367082</v>
      </c>
      <c r="K41" t="s">
        <v>26</v>
      </c>
      <c r="L41" t="s">
        <v>24</v>
      </c>
      <c r="M41">
        <v>6159</v>
      </c>
      <c r="N41">
        <v>277256</v>
      </c>
      <c r="O41">
        <f t="shared" si="12"/>
        <v>2.2214127016187205E-2</v>
      </c>
      <c r="P41">
        <f t="shared" si="13"/>
        <v>2.0288098302494419E-2</v>
      </c>
      <c r="Q41">
        <f t="shared" si="16"/>
        <v>1.1167340298942521</v>
      </c>
    </row>
    <row r="42" spans="1:17" x14ac:dyDescent="0.2">
      <c r="B42" t="s">
        <v>24</v>
      </c>
      <c r="C42" t="s">
        <v>26</v>
      </c>
      <c r="D42">
        <v>7506</v>
      </c>
      <c r="E42">
        <v>74317</v>
      </c>
      <c r="F42">
        <f t="shared" si="9"/>
        <v>0.10099977125018501</v>
      </c>
      <c r="G42">
        <f t="shared" si="10"/>
        <v>0.10418433045997251</v>
      </c>
      <c r="H42">
        <f t="shared" si="15"/>
        <v>1.0487921881464064</v>
      </c>
      <c r="K42" t="s">
        <v>24</v>
      </c>
      <c r="L42" t="s">
        <v>26</v>
      </c>
      <c r="M42">
        <v>8926</v>
      </c>
      <c r="N42">
        <v>576539</v>
      </c>
      <c r="O42">
        <f t="shared" si="12"/>
        <v>1.54820402435915E-2</v>
      </c>
      <c r="P42">
        <f t="shared" si="13"/>
        <v>1.636595957800006E-2</v>
      </c>
      <c r="Q42">
        <f t="shared" si="16"/>
        <v>0.90084460949104106</v>
      </c>
    </row>
    <row r="43" spans="1:17" x14ac:dyDescent="0.2">
      <c r="B43" t="s">
        <v>26</v>
      </c>
      <c r="C43" t="s">
        <v>26</v>
      </c>
      <c r="D43">
        <v>5844</v>
      </c>
      <c r="E43">
        <v>78756</v>
      </c>
      <c r="F43">
        <f t="shared" si="9"/>
        <v>7.420387018131952E-2</v>
      </c>
      <c r="G43">
        <f t="shared" si="10"/>
        <v>7.7372341873266415E-2</v>
      </c>
      <c r="H43">
        <f t="shared" si="15"/>
        <v>0.77888399701768662</v>
      </c>
      <c r="K43" t="s">
        <v>26</v>
      </c>
      <c r="L43" t="s">
        <v>26</v>
      </c>
      <c r="M43">
        <v>9367</v>
      </c>
      <c r="N43">
        <v>471839</v>
      </c>
      <c r="O43">
        <f t="shared" si="12"/>
        <v>1.985211057161447E-2</v>
      </c>
      <c r="P43">
        <f t="shared" si="13"/>
        <v>1.9397330187650271E-2</v>
      </c>
      <c r="Q43">
        <f t="shared" si="16"/>
        <v>1.0677027677345596</v>
      </c>
    </row>
    <row r="44" spans="1:17" x14ac:dyDescent="0.2">
      <c r="B44" t="s">
        <v>24</v>
      </c>
      <c r="D44">
        <v>92</v>
      </c>
      <c r="E44">
        <v>102090</v>
      </c>
      <c r="F44">
        <f t="shared" si="9"/>
        <v>9.0116563816240573E-4</v>
      </c>
      <c r="K44" t="s">
        <v>24</v>
      </c>
      <c r="M44">
        <v>84</v>
      </c>
      <c r="N44">
        <v>468782</v>
      </c>
      <c r="O44">
        <f t="shared" si="12"/>
        <v>1.7918776744840886E-4</v>
      </c>
    </row>
    <row r="45" spans="1:17" x14ac:dyDescent="0.2">
      <c r="C45" t="s">
        <v>24</v>
      </c>
      <c r="D45">
        <v>70</v>
      </c>
      <c r="E45">
        <v>89965</v>
      </c>
      <c r="F45">
        <f t="shared" si="9"/>
        <v>7.7808036458622797E-4</v>
      </c>
      <c r="L45" t="s">
        <v>24</v>
      </c>
      <c r="M45">
        <v>83</v>
      </c>
      <c r="N45">
        <v>447721</v>
      </c>
      <c r="O45">
        <f t="shared" si="12"/>
        <v>1.8538330790827324E-4</v>
      </c>
    </row>
    <row r="46" spans="1:17" x14ac:dyDescent="0.2">
      <c r="B46" t="s">
        <v>24</v>
      </c>
      <c r="C46" t="s">
        <v>24</v>
      </c>
      <c r="D46">
        <v>7999</v>
      </c>
      <c r="E46">
        <v>73755</v>
      </c>
      <c r="F46">
        <f t="shared" si="9"/>
        <v>0.10845366415836215</v>
      </c>
      <c r="K46" t="s">
        <v>24</v>
      </c>
      <c r="L46" t="s">
        <v>24</v>
      </c>
      <c r="M46">
        <v>8507</v>
      </c>
      <c r="N46">
        <v>483082</v>
      </c>
      <c r="O46">
        <f t="shared" si="12"/>
        <v>1.7609846775495673E-2</v>
      </c>
    </row>
    <row r="47" spans="1:17" x14ac:dyDescent="0.2">
      <c r="B47" t="s">
        <v>25</v>
      </c>
      <c r="C47" t="s">
        <v>24</v>
      </c>
      <c r="D47">
        <v>8046</v>
      </c>
      <c r="E47">
        <v>71831</v>
      </c>
      <c r="F47">
        <f t="shared" si="9"/>
        <v>0.11201291921315309</v>
      </c>
      <c r="K47" t="s">
        <v>25</v>
      </c>
      <c r="L47" t="s">
        <v>24</v>
      </c>
      <c r="M47">
        <v>8333</v>
      </c>
      <c r="N47">
        <v>412435</v>
      </c>
      <c r="O47">
        <f t="shared" si="12"/>
        <v>2.0204395844193632E-2</v>
      </c>
    </row>
    <row r="48" spans="1:17" x14ac:dyDescent="0.2">
      <c r="B48" t="s">
        <v>24</v>
      </c>
      <c r="C48" t="s">
        <v>25</v>
      </c>
      <c r="D48">
        <v>7104</v>
      </c>
      <c r="E48">
        <v>83331</v>
      </c>
      <c r="F48">
        <f t="shared" si="9"/>
        <v>8.5250387010836301E-2</v>
      </c>
      <c r="K48" t="s">
        <v>24</v>
      </c>
      <c r="L48" t="s">
        <v>25</v>
      </c>
      <c r="M48">
        <v>8566</v>
      </c>
      <c r="N48">
        <v>533542</v>
      </c>
      <c r="O48">
        <f t="shared" si="12"/>
        <v>1.6054968493576887E-2</v>
      </c>
    </row>
    <row r="49" spans="2:15" x14ac:dyDescent="0.2">
      <c r="B49" t="s">
        <v>25</v>
      </c>
      <c r="C49" t="s">
        <v>25</v>
      </c>
      <c r="D49">
        <v>7368</v>
      </c>
      <c r="E49">
        <v>82365</v>
      </c>
      <c r="F49">
        <f t="shared" si="9"/>
        <v>8.9455472591513388E-2</v>
      </c>
      <c r="K49" t="s">
        <v>25</v>
      </c>
      <c r="L49" t="s">
        <v>25</v>
      </c>
      <c r="M49">
        <v>8370</v>
      </c>
      <c r="N49">
        <v>434267</v>
      </c>
      <c r="O49">
        <f t="shared" si="12"/>
        <v>1.9273856866858407E-2</v>
      </c>
    </row>
    <row r="50" spans="2:15" x14ac:dyDescent="0.2">
      <c r="B50" t="s">
        <v>26</v>
      </c>
      <c r="C50" t="s">
        <v>24</v>
      </c>
      <c r="D50">
        <v>4906</v>
      </c>
      <c r="E50">
        <v>57427</v>
      </c>
      <c r="F50">
        <f t="shared" si="9"/>
        <v>8.5430198338760518E-2</v>
      </c>
      <c r="K50" t="s">
        <v>26</v>
      </c>
      <c r="L50" t="s">
        <v>24</v>
      </c>
      <c r="M50">
        <v>5439</v>
      </c>
      <c r="N50">
        <v>278785</v>
      </c>
      <c r="O50">
        <f t="shared" si="12"/>
        <v>1.9509657980163925E-2</v>
      </c>
    </row>
    <row r="51" spans="2:15" x14ac:dyDescent="0.2">
      <c r="B51" t="s">
        <v>24</v>
      </c>
      <c r="C51" t="s">
        <v>26</v>
      </c>
      <c r="D51">
        <v>7714</v>
      </c>
      <c r="E51">
        <v>72162</v>
      </c>
      <c r="F51">
        <f t="shared" si="9"/>
        <v>0.10689836756187467</v>
      </c>
      <c r="K51" t="s">
        <v>24</v>
      </c>
      <c r="L51" t="s">
        <v>26</v>
      </c>
      <c r="M51">
        <v>8513</v>
      </c>
      <c r="N51">
        <v>525771</v>
      </c>
      <c r="O51">
        <f t="shared" si="12"/>
        <v>1.6191459780018298E-2</v>
      </c>
    </row>
    <row r="52" spans="2:15" x14ac:dyDescent="0.2">
      <c r="B52" t="s">
        <v>26</v>
      </c>
      <c r="C52" t="s">
        <v>26</v>
      </c>
      <c r="D52">
        <v>5748</v>
      </c>
      <c r="E52">
        <v>71921</v>
      </c>
      <c r="F52">
        <f t="shared" si="9"/>
        <v>7.9921024457390744E-2</v>
      </c>
      <c r="K52" t="s">
        <v>26</v>
      </c>
      <c r="L52" t="s">
        <v>26</v>
      </c>
      <c r="M52">
        <v>10575</v>
      </c>
      <c r="N52">
        <v>555540</v>
      </c>
      <c r="O52">
        <f t="shared" si="12"/>
        <v>1.9035532994923859E-2</v>
      </c>
    </row>
    <row r="53" spans="2:15" x14ac:dyDescent="0.2">
      <c r="B53" t="s">
        <v>24</v>
      </c>
      <c r="D53">
        <v>61</v>
      </c>
      <c r="E53">
        <v>117411</v>
      </c>
      <c r="F53">
        <f t="shared" si="9"/>
        <v>5.1954246194990249E-4</v>
      </c>
      <c r="K53" t="s">
        <v>24</v>
      </c>
      <c r="M53">
        <v>113</v>
      </c>
      <c r="N53">
        <v>466701</v>
      </c>
      <c r="O53">
        <f t="shared" si="12"/>
        <v>2.4212504365750235E-4</v>
      </c>
    </row>
    <row r="54" spans="2:15" x14ac:dyDescent="0.2">
      <c r="C54" t="s">
        <v>24</v>
      </c>
      <c r="D54">
        <v>60</v>
      </c>
      <c r="E54">
        <v>98758</v>
      </c>
      <c r="F54">
        <f t="shared" si="9"/>
        <v>6.0754571781526559E-4</v>
      </c>
      <c r="L54" t="s">
        <v>24</v>
      </c>
      <c r="M54">
        <v>115</v>
      </c>
      <c r="N54">
        <v>509039</v>
      </c>
      <c r="O54">
        <f t="shared" si="12"/>
        <v>2.2591589249546694E-4</v>
      </c>
    </row>
    <row r="55" spans="2:15" x14ac:dyDescent="0.2">
      <c r="B55" t="s">
        <v>24</v>
      </c>
      <c r="C55" t="s">
        <v>24</v>
      </c>
      <c r="D55">
        <v>7878</v>
      </c>
      <c r="E55">
        <v>81582</v>
      </c>
      <c r="F55">
        <f t="shared" si="9"/>
        <v>9.6565418842391698E-2</v>
      </c>
      <c r="K55" t="s">
        <v>24</v>
      </c>
      <c r="L55" t="s">
        <v>24</v>
      </c>
      <c r="M55">
        <v>9227</v>
      </c>
      <c r="N55">
        <v>518247</v>
      </c>
      <c r="O55">
        <f t="shared" si="12"/>
        <v>1.7804251640626961E-2</v>
      </c>
    </row>
    <row r="56" spans="2:15" x14ac:dyDescent="0.2">
      <c r="B56" t="s">
        <v>25</v>
      </c>
      <c r="C56" t="s">
        <v>24</v>
      </c>
      <c r="D56">
        <v>8914</v>
      </c>
      <c r="E56">
        <v>82629</v>
      </c>
      <c r="F56">
        <f t="shared" si="9"/>
        <v>0.10787980007019328</v>
      </c>
      <c r="K56" t="s">
        <v>25</v>
      </c>
      <c r="L56" t="s">
        <v>24</v>
      </c>
      <c r="M56">
        <v>7784</v>
      </c>
      <c r="N56">
        <v>361786</v>
      </c>
      <c r="O56">
        <f t="shared" si="12"/>
        <v>2.1515481527753975E-2</v>
      </c>
    </row>
    <row r="57" spans="2:15" x14ac:dyDescent="0.2">
      <c r="B57" t="s">
        <v>24</v>
      </c>
      <c r="C57" t="s">
        <v>25</v>
      </c>
      <c r="D57">
        <v>7188</v>
      </c>
      <c r="E57">
        <v>92721</v>
      </c>
      <c r="F57">
        <f t="shared" si="9"/>
        <v>7.752289125440838E-2</v>
      </c>
      <c r="K57" t="s">
        <v>24</v>
      </c>
      <c r="L57" t="s">
        <v>25</v>
      </c>
      <c r="M57">
        <v>8238</v>
      </c>
      <c r="N57">
        <v>504229</v>
      </c>
      <c r="O57">
        <f t="shared" si="12"/>
        <v>1.6337814762736772E-2</v>
      </c>
    </row>
    <row r="58" spans="2:15" x14ac:dyDescent="0.2">
      <c r="B58" t="s">
        <v>25</v>
      </c>
      <c r="C58" t="s">
        <v>25</v>
      </c>
      <c r="D58">
        <v>7843</v>
      </c>
      <c r="E58">
        <v>88909</v>
      </c>
      <c r="F58">
        <f t="shared" si="9"/>
        <v>8.8213791629643795E-2</v>
      </c>
      <c r="K58" t="s">
        <v>25</v>
      </c>
      <c r="L58" t="s">
        <v>25</v>
      </c>
      <c r="M58">
        <v>7561</v>
      </c>
      <c r="N58">
        <v>418452</v>
      </c>
      <c r="O58">
        <f t="shared" si="12"/>
        <v>1.8068978042881861E-2</v>
      </c>
    </row>
    <row r="59" spans="2:15" x14ac:dyDescent="0.2">
      <c r="B59" t="s">
        <v>26</v>
      </c>
      <c r="C59" t="s">
        <v>24</v>
      </c>
      <c r="D59">
        <v>4917</v>
      </c>
      <c r="E59">
        <v>62612</v>
      </c>
      <c r="F59">
        <f t="shared" si="9"/>
        <v>7.853127196064652E-2</v>
      </c>
      <c r="K59" t="s">
        <v>26</v>
      </c>
      <c r="L59" t="s">
        <v>24</v>
      </c>
      <c r="M59">
        <v>5587</v>
      </c>
      <c r="N59">
        <v>291894</v>
      </c>
      <c r="O59">
        <f t="shared" si="12"/>
        <v>1.9140509911132125E-2</v>
      </c>
    </row>
    <row r="60" spans="2:15" x14ac:dyDescent="0.2">
      <c r="B60" t="s">
        <v>24</v>
      </c>
      <c r="C60" t="s">
        <v>26</v>
      </c>
      <c r="D60">
        <v>8575</v>
      </c>
      <c r="E60">
        <v>81936</v>
      </c>
      <c r="F60">
        <f t="shared" si="9"/>
        <v>0.10465485256785784</v>
      </c>
      <c r="K60" t="s">
        <v>24</v>
      </c>
      <c r="L60" t="s">
        <v>26</v>
      </c>
      <c r="M60">
        <v>8136</v>
      </c>
      <c r="N60">
        <v>466932</v>
      </c>
      <c r="O60">
        <f t="shared" si="12"/>
        <v>1.7424378710390379E-2</v>
      </c>
    </row>
    <row r="61" spans="2:15" x14ac:dyDescent="0.2">
      <c r="B61" t="s">
        <v>26</v>
      </c>
      <c r="C61" t="s">
        <v>26</v>
      </c>
      <c r="D61">
        <v>6145</v>
      </c>
      <c r="E61">
        <v>78790</v>
      </c>
      <c r="F61">
        <f t="shared" si="9"/>
        <v>7.7992130981088967E-2</v>
      </c>
      <c r="K61" t="s">
        <v>26</v>
      </c>
      <c r="L61" t="s">
        <v>26</v>
      </c>
      <c r="M61">
        <v>8093</v>
      </c>
      <c r="N61">
        <v>419232</v>
      </c>
      <c r="O61">
        <f t="shared" si="12"/>
        <v>1.9304346996412487E-2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F1CEE-D1D3-1C4E-9938-C9CD1C33820A}">
  <dimension ref="A1:N22"/>
  <sheetViews>
    <sheetView zoomScale="85" zoomScaleNormal="85" workbookViewId="0">
      <selection activeCell="K52" sqref="K52"/>
    </sheetView>
  </sheetViews>
  <sheetFormatPr baseColWidth="10" defaultColWidth="8.83203125" defaultRowHeight="15" x14ac:dyDescent="0.2"/>
  <cols>
    <col min="2" max="2" width="13.33203125" customWidth="1"/>
    <col min="3" max="3" width="12.83203125" customWidth="1"/>
    <col min="11" max="12" width="12.5" bestFit="1" customWidth="1"/>
  </cols>
  <sheetData>
    <row r="1" spans="1:14" x14ac:dyDescent="0.2">
      <c r="A1" t="s">
        <v>29</v>
      </c>
    </row>
    <row r="2" spans="1:14" x14ac:dyDescent="0.2">
      <c r="B2" t="s">
        <v>9</v>
      </c>
      <c r="C2" t="s">
        <v>10</v>
      </c>
      <c r="D2" t="s">
        <v>17</v>
      </c>
      <c r="E2" t="s">
        <v>18</v>
      </c>
      <c r="F2" t="s">
        <v>19</v>
      </c>
      <c r="G2" t="s">
        <v>20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</row>
    <row r="3" spans="1:14" x14ac:dyDescent="0.2">
      <c r="B3" t="s">
        <v>0</v>
      </c>
      <c r="C3" t="s">
        <v>1</v>
      </c>
      <c r="D3">
        <v>0.26158471224029239</v>
      </c>
      <c r="E3">
        <v>5.5217208387296136E-2</v>
      </c>
      <c r="F3">
        <v>8.4764880001506879E-2</v>
      </c>
      <c r="G3">
        <v>0.12687958016761053</v>
      </c>
      <c r="I3">
        <f>AVERAGE(D3:G3)</f>
        <v>0.13211159519917648</v>
      </c>
      <c r="J3">
        <f>STDEV(D3:G3)/SQRT(4)</f>
        <v>4.5593420743218122E-2</v>
      </c>
      <c r="K3">
        <f>TTEST(D$4:G$4,D3:G3,2,2)</f>
        <v>1.3589606805643191E-6</v>
      </c>
    </row>
    <row r="4" spans="1:14" x14ac:dyDescent="0.2">
      <c r="B4" t="s">
        <v>3</v>
      </c>
      <c r="C4" t="s">
        <v>1</v>
      </c>
      <c r="D4">
        <v>1</v>
      </c>
      <c r="E4">
        <v>1</v>
      </c>
      <c r="F4">
        <v>1</v>
      </c>
      <c r="G4">
        <v>1</v>
      </c>
      <c r="I4">
        <f t="shared" ref="I4:I8" si="0">AVERAGE(D4:G4)</f>
        <v>1</v>
      </c>
      <c r="J4">
        <f t="shared" ref="J4:J8" si="1">STDEV(D4:G4)/SQRT(4)</f>
        <v>0</v>
      </c>
      <c r="M4">
        <v>0.27452385823375802</v>
      </c>
      <c r="N4">
        <v>0.1849027445054181</v>
      </c>
    </row>
    <row r="5" spans="1:14" x14ac:dyDescent="0.2">
      <c r="B5" t="s">
        <v>3</v>
      </c>
      <c r="C5" t="s">
        <v>4</v>
      </c>
      <c r="D5">
        <v>1.0941171528118017</v>
      </c>
      <c r="E5">
        <v>1.061014776880628</v>
      </c>
      <c r="F5">
        <v>1.1552779353009106</v>
      </c>
      <c r="G5">
        <v>1.2359688566524847</v>
      </c>
      <c r="I5">
        <f t="shared" si="0"/>
        <v>1.1365946804114562</v>
      </c>
      <c r="J5">
        <f t="shared" si="1"/>
        <v>3.8450133382469158E-2</v>
      </c>
      <c r="K5">
        <f>TTEST(D$4:G$4,D5:G5,2,2)</f>
        <v>1.2035429595333698E-2</v>
      </c>
      <c r="M5">
        <v>0.27452385823375813</v>
      </c>
    </row>
    <row r="6" spans="1:14" x14ac:dyDescent="0.2">
      <c r="B6" t="s">
        <v>5</v>
      </c>
      <c r="C6" t="s">
        <v>4</v>
      </c>
      <c r="D6">
        <v>1.2938130423057814</v>
      </c>
      <c r="E6">
        <v>0.88068130141198819</v>
      </c>
      <c r="F6">
        <v>0.93508998933046628</v>
      </c>
      <c r="G6">
        <v>1.0485150706307205</v>
      </c>
      <c r="I6">
        <f t="shared" si="0"/>
        <v>1.0395248509197392</v>
      </c>
      <c r="J6">
        <f>STDEV(D6:G6)/SQRT(4)</f>
        <v>9.1688431596824493E-2</v>
      </c>
      <c r="K6">
        <f>TTEST(D$4:G$4,D6:G6,2,2)</f>
        <v>0.68146877932047167</v>
      </c>
      <c r="L6">
        <f>TTEST(D5:G5,D6:G6,2,2)</f>
        <v>0.36661134322911842</v>
      </c>
      <c r="M6">
        <v>0.27452385823375813</v>
      </c>
    </row>
    <row r="7" spans="1:14" x14ac:dyDescent="0.2">
      <c r="B7" t="s">
        <v>3</v>
      </c>
      <c r="C7" t="s">
        <v>6</v>
      </c>
      <c r="D7">
        <v>1.0296911644870721</v>
      </c>
      <c r="E7">
        <v>0.87447623621554793</v>
      </c>
      <c r="F7">
        <v>0.9579464513318352</v>
      </c>
      <c r="G7">
        <v>1.0152963382364768</v>
      </c>
      <c r="I7">
        <f t="shared" si="0"/>
        <v>0.96935254756773304</v>
      </c>
      <c r="J7">
        <f t="shared" si="1"/>
        <v>3.5217412927758984E-2</v>
      </c>
      <c r="K7">
        <f>TTEST(D$4:G$4,D7:G7,2,2)</f>
        <v>0.41762303670767764</v>
      </c>
      <c r="N7">
        <v>0.1849027445054181</v>
      </c>
    </row>
    <row r="8" spans="1:14" x14ac:dyDescent="0.2">
      <c r="B8" t="s">
        <v>7</v>
      </c>
      <c r="C8" t="s">
        <v>6</v>
      </c>
      <c r="D8">
        <v>1.3696785290802798</v>
      </c>
      <c r="E8">
        <v>0.98714715578094914</v>
      </c>
      <c r="F8">
        <v>1.0393077903151424</v>
      </c>
      <c r="G8">
        <v>1.0686800733659316</v>
      </c>
      <c r="I8">
        <f t="shared" si="0"/>
        <v>1.1162033871355757</v>
      </c>
      <c r="J8">
        <f t="shared" si="1"/>
        <v>8.615710291736732E-2</v>
      </c>
      <c r="K8">
        <f>TTEST(D$4:G$4,D8:G8,2,2)</f>
        <v>0.22609848618755177</v>
      </c>
      <c r="L8">
        <f>TTEST(D7:G7,D8:G8,2,2)</f>
        <v>0.16570166339935455</v>
      </c>
      <c r="N8">
        <v>0.1849027445054181</v>
      </c>
    </row>
    <row r="11" spans="1:14" x14ac:dyDescent="0.2">
      <c r="A11" t="s">
        <v>36</v>
      </c>
    </row>
    <row r="12" spans="1:14" x14ac:dyDescent="0.2">
      <c r="B12" t="s">
        <v>21</v>
      </c>
      <c r="C12" t="s">
        <v>37</v>
      </c>
      <c r="D12" t="s">
        <v>17</v>
      </c>
      <c r="E12" t="s">
        <v>18</v>
      </c>
      <c r="F12" t="s">
        <v>19</v>
      </c>
      <c r="G12" t="s">
        <v>20</v>
      </c>
      <c r="H12" t="s">
        <v>27</v>
      </c>
      <c r="J12" t="s">
        <v>30</v>
      </c>
      <c r="K12" t="s">
        <v>31</v>
      </c>
      <c r="L12" t="s">
        <v>32</v>
      </c>
      <c r="M12" t="s">
        <v>34</v>
      </c>
      <c r="N12" t="s">
        <v>35</v>
      </c>
    </row>
    <row r="13" spans="1:14" x14ac:dyDescent="0.2">
      <c r="B13" t="s">
        <v>38</v>
      </c>
      <c r="D13">
        <v>5.7368170140920591E-3</v>
      </c>
      <c r="E13">
        <v>1.0258297896845419E-2</v>
      </c>
      <c r="F13">
        <v>1.4641879011969901E-2</v>
      </c>
      <c r="G13">
        <v>8.5904576430076672E-3</v>
      </c>
      <c r="H13">
        <v>1.0658880786169089E-2</v>
      </c>
      <c r="J13">
        <f>AVERAGE(D13:I13)</f>
        <v>9.9772664704168273E-3</v>
      </c>
      <c r="K13">
        <f>STDEV(D13:H13)/SQRT(COUNT(D13:H13))</f>
        <v>1.4527015732131309E-3</v>
      </c>
      <c r="L13">
        <f>TTEST(D$16:H$16,D13:H13,2,2)</f>
        <v>2.4068055787779451E-20</v>
      </c>
    </row>
    <row r="14" spans="1:14" x14ac:dyDescent="0.2">
      <c r="C14" t="s">
        <v>39</v>
      </c>
      <c r="D14">
        <v>1.0156077117292089E-2</v>
      </c>
      <c r="E14">
        <v>1.1514055227103233E-2</v>
      </c>
      <c r="F14">
        <v>1.5632482644429131E-2</v>
      </c>
      <c r="G14">
        <v>8.1411925402808741E-3</v>
      </c>
      <c r="H14">
        <v>1.0957272781556924E-2</v>
      </c>
      <c r="J14">
        <f t="shared" ref="J14:J22" si="2">AVERAGE(D14:I14)</f>
        <v>1.1280216062132451E-2</v>
      </c>
      <c r="K14">
        <f t="shared" ref="K14:K21" si="3">STDEV(D14:H14)/SQRT(COUNT(D14:H14))</f>
        <v>1.2291939342301487E-3</v>
      </c>
      <c r="L14">
        <f>TTEST(D$16:H$16,D14:H14,2,2)</f>
        <v>6.3911081110105688E-21</v>
      </c>
    </row>
    <row r="15" spans="1:14" x14ac:dyDescent="0.2">
      <c r="B15" t="s">
        <v>40</v>
      </c>
      <c r="C15" t="s">
        <v>39</v>
      </c>
      <c r="D15">
        <v>0.21640769121960923</v>
      </c>
      <c r="E15">
        <v>0.22455925979700184</v>
      </c>
      <c r="F15">
        <v>0.24239736982154655</v>
      </c>
      <c r="J15">
        <f>AVERAGE(D15:I15)</f>
        <v>0.22778810694605256</v>
      </c>
      <c r="K15">
        <f>STDEV(D15:H15)/SQRT(COUNT(D15:H15))</f>
        <v>7.6743064592606535E-3</v>
      </c>
      <c r="L15">
        <f>TTEST(D$16:H$16,D15:F15,2,2)</f>
        <v>9.8572465626183889E-12</v>
      </c>
    </row>
    <row r="16" spans="1:14" x14ac:dyDescent="0.2">
      <c r="B16" t="s">
        <v>38</v>
      </c>
      <c r="C16" t="s">
        <v>39</v>
      </c>
      <c r="D16">
        <v>1</v>
      </c>
      <c r="E16">
        <v>1</v>
      </c>
      <c r="F16">
        <v>1</v>
      </c>
      <c r="G16">
        <v>1</v>
      </c>
      <c r="H16">
        <v>1</v>
      </c>
      <c r="J16">
        <f t="shared" si="2"/>
        <v>1</v>
      </c>
      <c r="K16">
        <f t="shared" si="3"/>
        <v>0</v>
      </c>
      <c r="M16">
        <v>0.23509584007022799</v>
      </c>
      <c r="N16">
        <v>0.30007043591199273</v>
      </c>
    </row>
    <row r="17" spans="2:14" x14ac:dyDescent="0.2">
      <c r="B17" t="s">
        <v>41</v>
      </c>
      <c r="C17" t="s">
        <v>39</v>
      </c>
      <c r="D17">
        <v>1.1877428012124887</v>
      </c>
      <c r="E17">
        <v>0.92225260674342102</v>
      </c>
      <c r="F17">
        <v>1.0845754389405609</v>
      </c>
      <c r="G17">
        <v>1.1057757874521394</v>
      </c>
      <c r="H17">
        <v>1.1217786152170721</v>
      </c>
      <c r="J17">
        <f t="shared" si="2"/>
        <v>1.0844250499131365</v>
      </c>
      <c r="K17">
        <f t="shared" si="3"/>
        <v>4.4059973052887655E-2</v>
      </c>
      <c r="L17">
        <f t="shared" ref="L17:L21" si="4">TTEST(D$16:H$16,D17:H17,2,2)</f>
        <v>9.1659592070824483E-2</v>
      </c>
      <c r="M17">
        <v>0.23509584007022799</v>
      </c>
    </row>
    <row r="18" spans="2:14" x14ac:dyDescent="0.2">
      <c r="B18" t="s">
        <v>38</v>
      </c>
      <c r="C18" t="s">
        <v>42</v>
      </c>
      <c r="D18">
        <v>1.0800311616743603</v>
      </c>
      <c r="E18">
        <v>0.94853123896281888</v>
      </c>
      <c r="F18">
        <v>1.1177693603092747</v>
      </c>
      <c r="G18">
        <v>0.84064564541998632</v>
      </c>
      <c r="H18">
        <v>0.88770789409779183</v>
      </c>
      <c r="J18">
        <f t="shared" si="2"/>
        <v>0.97493706009284653</v>
      </c>
      <c r="K18">
        <f t="shared" si="3"/>
        <v>5.3752309260590193E-2</v>
      </c>
      <c r="L18">
        <f t="shared" si="4"/>
        <v>0.65345709185906975</v>
      </c>
      <c r="M18">
        <v>0.23509584007022799</v>
      </c>
    </row>
    <row r="19" spans="2:14" x14ac:dyDescent="0.2">
      <c r="B19" t="s">
        <v>41</v>
      </c>
      <c r="C19" t="s">
        <v>42</v>
      </c>
      <c r="D19">
        <v>1.1430424987297527</v>
      </c>
      <c r="E19">
        <v>0.81937507445008018</v>
      </c>
      <c r="F19">
        <v>0.92613210579277738</v>
      </c>
      <c r="G19">
        <v>0.89569098870292874</v>
      </c>
      <c r="H19">
        <v>1.0123215509289545</v>
      </c>
      <c r="J19">
        <f t="shared" si="2"/>
        <v>0.95931244372089852</v>
      </c>
      <c r="K19">
        <f t="shared" si="3"/>
        <v>5.5361444274250382E-2</v>
      </c>
      <c r="L19">
        <f t="shared" si="4"/>
        <v>0.48335863437694537</v>
      </c>
      <c r="M19">
        <v>0.23509584007022799</v>
      </c>
    </row>
    <row r="20" spans="2:14" x14ac:dyDescent="0.2">
      <c r="B20" t="s">
        <v>43</v>
      </c>
      <c r="C20" t="s">
        <v>39</v>
      </c>
      <c r="D20">
        <v>1.0018480256086657</v>
      </c>
      <c r="E20">
        <v>0.70125016428606757</v>
      </c>
      <c r="F20">
        <v>1.0523503991580778</v>
      </c>
      <c r="G20">
        <v>0.82452333243367082</v>
      </c>
      <c r="H20">
        <v>1.1167340298942521</v>
      </c>
      <c r="J20">
        <f t="shared" si="2"/>
        <v>0.93934119027614682</v>
      </c>
      <c r="K20">
        <f t="shared" si="3"/>
        <v>7.6816952048270437E-2</v>
      </c>
      <c r="L20">
        <f t="shared" si="4"/>
        <v>0.45249711471016685</v>
      </c>
      <c r="N20">
        <v>0.30007043591199273</v>
      </c>
    </row>
    <row r="21" spans="2:14" x14ac:dyDescent="0.2">
      <c r="B21" t="s">
        <v>38</v>
      </c>
      <c r="C21" t="s">
        <v>44</v>
      </c>
      <c r="D21">
        <v>1.2044502624696303</v>
      </c>
      <c r="E21">
        <v>0.94133502870769237</v>
      </c>
      <c r="F21">
        <v>0.97608541058948906</v>
      </c>
      <c r="G21">
        <v>1.0487921881464064</v>
      </c>
      <c r="H21">
        <v>0.90084460949104106</v>
      </c>
      <c r="J21">
        <f t="shared" si="2"/>
        <v>1.0143014998808517</v>
      </c>
      <c r="K21">
        <f t="shared" si="3"/>
        <v>5.3386890181106712E-2</v>
      </c>
      <c r="L21">
        <f t="shared" si="4"/>
        <v>0.79556594909985501</v>
      </c>
      <c r="N21">
        <v>0.30007043591199273</v>
      </c>
    </row>
    <row r="22" spans="2:14" x14ac:dyDescent="0.2">
      <c r="B22" t="s">
        <v>43</v>
      </c>
      <c r="C22" t="s">
        <v>44</v>
      </c>
      <c r="D22">
        <v>0.87261281402020829</v>
      </c>
      <c r="E22">
        <v>0.73944737395357152</v>
      </c>
      <c r="F22">
        <v>0.91857332967321237</v>
      </c>
      <c r="G22">
        <v>0.77888399701768662</v>
      </c>
      <c r="H22">
        <v>1.0677027677345596</v>
      </c>
      <c r="J22">
        <f t="shared" si="2"/>
        <v>0.87544405647984758</v>
      </c>
      <c r="K22">
        <f>STDEV(D22:H22)/SQRT(COUNT(D22:H22))</f>
        <v>5.7728028259618404E-2</v>
      </c>
      <c r="L22">
        <f>TTEST(D$16:H$16,D22:H22,2,2)</f>
        <v>6.302131555113967E-2</v>
      </c>
      <c r="N22">
        <v>0.30007043591199273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5B</vt:lpstr>
      <vt:lpstr>5D</vt:lpstr>
      <vt:lpstr>Figure 5 graph 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 Shimizu</dc:creator>
  <cp:lastModifiedBy>Martin Baron</cp:lastModifiedBy>
  <dcterms:created xsi:type="dcterms:W3CDTF">2026-05-06T20:55:19Z</dcterms:created>
  <dcterms:modified xsi:type="dcterms:W3CDTF">2026-05-20T10:11:07Z</dcterms:modified>
</cp:coreProperties>
</file>