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rect_copy_G_Drive_as_of_11-29-2023\Project_files\1.Submitted&amp;Published_Projects\Paleocene_mammals_REVISING_17JUN25\CB_submission&amp;revision\Paleocene_DTA_ms\Paleocene_mammal_revision_CB\"/>
    </mc:Choice>
  </mc:AlternateContent>
  <xr:revisionPtr revIDLastSave="0" documentId="13_ncr:1_{C291145F-06C3-4A7E-9D29-62D252B7A245}" xr6:coauthVersionLast="47" xr6:coauthVersionMax="47" xr10:uidLastSave="{00000000-0000-0000-0000-000000000000}"/>
  <bookViews>
    <workbookView xWindow="-120" yWindow="-120" windowWidth="24240" windowHeight="13740" xr2:uid="{BA53DAD2-D388-44F2-8F51-F906FD79715F}"/>
  </bookViews>
  <sheets>
    <sheet name="DTA&amp;FEA_outputs_FEA_adjusted" sheetId="1" r:id="rId1"/>
    <sheet name="Sheet1" sheetId="2" r:id="rId2"/>
  </sheets>
  <definedNames>
    <definedName name="_xlnm._FilterDatabase" localSheetId="0" hidden="1">'DTA&amp;FEA_outputs_FEA_adjusted'!$H$2:$H$200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" i="2" l="1"/>
  <c r="AW5" i="2"/>
  <c r="AX4" i="2"/>
  <c r="AW4" i="2"/>
  <c r="AM5" i="2"/>
  <c r="AP5" i="2" s="1"/>
  <c r="AN5" i="2"/>
  <c r="AO5" i="2"/>
  <c r="AM4" i="2"/>
  <c r="AN4" i="2"/>
  <c r="AP4" i="2" s="1"/>
  <c r="AO4" i="2"/>
  <c r="AO3" i="2"/>
  <c r="AN3" i="2"/>
  <c r="AP3" i="2" s="1"/>
  <c r="AM3" i="2"/>
  <c r="AQ3" i="2" s="1"/>
  <c r="AO2" i="2"/>
  <c r="AN2" i="2"/>
  <c r="AM2" i="2"/>
  <c r="AQ2" i="2" s="1"/>
  <c r="AE161" i="1"/>
  <c r="AF161" i="1"/>
  <c r="AE180" i="1"/>
  <c r="AF180" i="1"/>
  <c r="AE146" i="1"/>
  <c r="AF146" i="1"/>
  <c r="AE134" i="1"/>
  <c r="AF134" i="1"/>
  <c r="AE116" i="1"/>
  <c r="AF116" i="1"/>
  <c r="AE176" i="1"/>
  <c r="AF176" i="1"/>
  <c r="AE155" i="1"/>
  <c r="AF155" i="1"/>
  <c r="AE135" i="1"/>
  <c r="AF135" i="1"/>
  <c r="AE117" i="1"/>
  <c r="AF117" i="1"/>
  <c r="AE109" i="1"/>
  <c r="AF109" i="1"/>
  <c r="AE101" i="1"/>
  <c r="AF101" i="1"/>
  <c r="AE64" i="1"/>
  <c r="AF64" i="1"/>
  <c r="AE147" i="1"/>
  <c r="AF147" i="1"/>
  <c r="AE149" i="1"/>
  <c r="AF149" i="1"/>
  <c r="AE114" i="1"/>
  <c r="AF114" i="1"/>
  <c r="AE87" i="1"/>
  <c r="AF87" i="1"/>
  <c r="AE93" i="1"/>
  <c r="AF93" i="1"/>
  <c r="AE85" i="1"/>
  <c r="AF85" i="1"/>
  <c r="AE78" i="1"/>
  <c r="AF78" i="1"/>
  <c r="AE83" i="1"/>
  <c r="AF83" i="1"/>
  <c r="AE68" i="1"/>
  <c r="AF68" i="1"/>
  <c r="AE66" i="1"/>
  <c r="AF66" i="1"/>
  <c r="AE164" i="1"/>
  <c r="AF164" i="1"/>
  <c r="AE187" i="1"/>
  <c r="AF187" i="1"/>
  <c r="AE138" i="1"/>
  <c r="AF138" i="1"/>
  <c r="AE200" i="1"/>
  <c r="AF200" i="1"/>
  <c r="AE193" i="1"/>
  <c r="AF193" i="1"/>
  <c r="AE194" i="1"/>
  <c r="AF194" i="1"/>
  <c r="AE184" i="1"/>
  <c r="AF184" i="1"/>
  <c r="AE69" i="1"/>
  <c r="AF69" i="1"/>
  <c r="AE67" i="1"/>
  <c r="AF67" i="1"/>
  <c r="AE113" i="1"/>
  <c r="AF113" i="1"/>
  <c r="AE91" i="1"/>
  <c r="AF91" i="1"/>
  <c r="AE79" i="1"/>
  <c r="AF79" i="1"/>
  <c r="AE70" i="1"/>
  <c r="AF70" i="1"/>
  <c r="AE121" i="1"/>
  <c r="AF121" i="1"/>
  <c r="AE94" i="1"/>
  <c r="AF94" i="1"/>
  <c r="AE76" i="1"/>
  <c r="AF76" i="1"/>
  <c r="AE92" i="1"/>
  <c r="AF92" i="1"/>
  <c r="AE97" i="1"/>
  <c r="AF97" i="1"/>
  <c r="AE129" i="1"/>
  <c r="AF129" i="1"/>
  <c r="AE111" i="1"/>
  <c r="AF111" i="1"/>
  <c r="AE157" i="1"/>
  <c r="AF157" i="1"/>
  <c r="AE128" i="1"/>
  <c r="AF128" i="1"/>
  <c r="AE52" i="1"/>
  <c r="AF52" i="1"/>
  <c r="AE49" i="1"/>
  <c r="AF49" i="1"/>
  <c r="AE96" i="1"/>
  <c r="AF96" i="1"/>
  <c r="AE75" i="1"/>
  <c r="AF75" i="1"/>
  <c r="AE178" i="1"/>
  <c r="AF178" i="1"/>
  <c r="AE165" i="1"/>
  <c r="AF165" i="1"/>
  <c r="AE174" i="1"/>
  <c r="AF174" i="1"/>
  <c r="AE156" i="1"/>
  <c r="AF156" i="1"/>
  <c r="AE201" i="1"/>
  <c r="AF201" i="1"/>
  <c r="AE191" i="1"/>
  <c r="AF191" i="1"/>
  <c r="AE190" i="1"/>
  <c r="AF190" i="1"/>
  <c r="AE163" i="1"/>
  <c r="AF163" i="1"/>
  <c r="AE151" i="1"/>
  <c r="AF151" i="1"/>
  <c r="AE160" i="1"/>
  <c r="AF160" i="1"/>
  <c r="AE183" i="1"/>
  <c r="AF183" i="1"/>
  <c r="AE181" i="1"/>
  <c r="AF181" i="1"/>
  <c r="AE130" i="1"/>
  <c r="AF130" i="1"/>
  <c r="AE124" i="1"/>
  <c r="AF124" i="1"/>
  <c r="AE125" i="1"/>
  <c r="AF125" i="1"/>
  <c r="AE189" i="1"/>
  <c r="AF189" i="1"/>
  <c r="AE173" i="1"/>
  <c r="AF173" i="1"/>
  <c r="AE142" i="1"/>
  <c r="AF142" i="1"/>
  <c r="AE126" i="1"/>
  <c r="AF126" i="1"/>
  <c r="AE119" i="1"/>
  <c r="AF119" i="1"/>
  <c r="AE115" i="1"/>
  <c r="AF115" i="1"/>
  <c r="AE62" i="1"/>
  <c r="AF62" i="1"/>
  <c r="AE58" i="1"/>
  <c r="AF58" i="1"/>
  <c r="AE50" i="1"/>
  <c r="AF50" i="1"/>
  <c r="AE73" i="1"/>
  <c r="AF73" i="1"/>
  <c r="AE59" i="1"/>
  <c r="AF59" i="1"/>
  <c r="AE88" i="1"/>
  <c r="AF88" i="1"/>
  <c r="AE57" i="1"/>
  <c r="AF57" i="1"/>
  <c r="AE45" i="1"/>
  <c r="AF45" i="1"/>
  <c r="AE89" i="1"/>
  <c r="AF89" i="1"/>
  <c r="AE72" i="1"/>
  <c r="AF72" i="1"/>
  <c r="AE170" i="1"/>
  <c r="AF170" i="1"/>
  <c r="AE127" i="1"/>
  <c r="AF127" i="1"/>
  <c r="AE139" i="1"/>
  <c r="AF139" i="1"/>
  <c r="AE131" i="1"/>
  <c r="AF131" i="1"/>
  <c r="AE112" i="1"/>
  <c r="AF112" i="1"/>
  <c r="AE175" i="1"/>
  <c r="AF175" i="1"/>
  <c r="AE195" i="1"/>
  <c r="AF195" i="1"/>
  <c r="AE182" i="1"/>
  <c r="AF182" i="1"/>
  <c r="AE132" i="1"/>
  <c r="AF132" i="1"/>
  <c r="AE159" i="1"/>
  <c r="AF159" i="1"/>
  <c r="AE158" i="1"/>
  <c r="AF158" i="1"/>
  <c r="AE198" i="1"/>
  <c r="AF198" i="1"/>
  <c r="AE185" i="1"/>
  <c r="AF185" i="1"/>
  <c r="AE86" i="1"/>
  <c r="AF86" i="1"/>
  <c r="AE140" i="1"/>
  <c r="AF140" i="1"/>
  <c r="AE118" i="1"/>
  <c r="AF118" i="1"/>
  <c r="AE100" i="1"/>
  <c r="AF100" i="1"/>
  <c r="AE99" i="1"/>
  <c r="AF99" i="1"/>
  <c r="AE141" i="1"/>
  <c r="AF141" i="1"/>
  <c r="AE98" i="1"/>
  <c r="AF98" i="1"/>
  <c r="AE81" i="1"/>
  <c r="AF81" i="1"/>
  <c r="AE77" i="1"/>
  <c r="AF77" i="1"/>
  <c r="AE144" i="1"/>
  <c r="AF144" i="1"/>
  <c r="AE120" i="1"/>
  <c r="AF120" i="1"/>
  <c r="AE33" i="1"/>
  <c r="AF33" i="1"/>
  <c r="AE28" i="1"/>
  <c r="AF28" i="1"/>
  <c r="AE41" i="1"/>
  <c r="AF41" i="1"/>
  <c r="AE44" i="1"/>
  <c r="AF44" i="1"/>
  <c r="AF166" i="1"/>
  <c r="AE166" i="1"/>
  <c r="T161" i="1"/>
  <c r="U161" i="1"/>
  <c r="T180" i="1"/>
  <c r="U180" i="1"/>
  <c r="T146" i="1"/>
  <c r="U146" i="1"/>
  <c r="T134" i="1"/>
  <c r="U134" i="1"/>
  <c r="T116" i="1"/>
  <c r="U116" i="1"/>
  <c r="T176" i="1"/>
  <c r="U176" i="1"/>
  <c r="T155" i="1"/>
  <c r="U155" i="1"/>
  <c r="T135" i="1"/>
  <c r="U135" i="1"/>
  <c r="T117" i="1"/>
  <c r="U117" i="1"/>
  <c r="T109" i="1"/>
  <c r="U109" i="1"/>
  <c r="T101" i="1"/>
  <c r="U101" i="1"/>
  <c r="T64" i="1"/>
  <c r="U64" i="1"/>
  <c r="T147" i="1"/>
  <c r="U147" i="1"/>
  <c r="T149" i="1"/>
  <c r="U149" i="1"/>
  <c r="T114" i="1"/>
  <c r="U114" i="1"/>
  <c r="T87" i="1"/>
  <c r="U87" i="1"/>
  <c r="T93" i="1"/>
  <c r="U93" i="1"/>
  <c r="T85" i="1"/>
  <c r="U85" i="1"/>
  <c r="T78" i="1"/>
  <c r="U78" i="1"/>
  <c r="T83" i="1"/>
  <c r="U83" i="1"/>
  <c r="T68" i="1"/>
  <c r="U68" i="1"/>
  <c r="T66" i="1"/>
  <c r="U66" i="1"/>
  <c r="T164" i="1"/>
  <c r="U164" i="1"/>
  <c r="T187" i="1"/>
  <c r="U187" i="1"/>
  <c r="T138" i="1"/>
  <c r="U138" i="1"/>
  <c r="T200" i="1"/>
  <c r="U200" i="1"/>
  <c r="T193" i="1"/>
  <c r="U193" i="1"/>
  <c r="T194" i="1"/>
  <c r="U194" i="1"/>
  <c r="T184" i="1"/>
  <c r="U184" i="1"/>
  <c r="T69" i="1"/>
  <c r="U69" i="1"/>
  <c r="T67" i="1"/>
  <c r="U67" i="1"/>
  <c r="T113" i="1"/>
  <c r="U113" i="1"/>
  <c r="T91" i="1"/>
  <c r="U91" i="1"/>
  <c r="T79" i="1"/>
  <c r="U79" i="1"/>
  <c r="T70" i="1"/>
  <c r="U70" i="1"/>
  <c r="T121" i="1"/>
  <c r="U121" i="1"/>
  <c r="T94" i="1"/>
  <c r="U94" i="1"/>
  <c r="T76" i="1"/>
  <c r="U76" i="1"/>
  <c r="T92" i="1"/>
  <c r="U92" i="1"/>
  <c r="T97" i="1"/>
  <c r="U97" i="1"/>
  <c r="T129" i="1"/>
  <c r="U129" i="1"/>
  <c r="T111" i="1"/>
  <c r="U111" i="1"/>
  <c r="T157" i="1"/>
  <c r="U157" i="1"/>
  <c r="T128" i="1"/>
  <c r="U128" i="1"/>
  <c r="T52" i="1"/>
  <c r="U52" i="1"/>
  <c r="T49" i="1"/>
  <c r="U49" i="1"/>
  <c r="T96" i="1"/>
  <c r="U96" i="1"/>
  <c r="T75" i="1"/>
  <c r="U75" i="1"/>
  <c r="T178" i="1"/>
  <c r="U178" i="1"/>
  <c r="T165" i="1"/>
  <c r="U165" i="1"/>
  <c r="T174" i="1"/>
  <c r="U174" i="1"/>
  <c r="T156" i="1"/>
  <c r="U156" i="1"/>
  <c r="T201" i="1"/>
  <c r="U201" i="1"/>
  <c r="T191" i="1"/>
  <c r="U191" i="1"/>
  <c r="T190" i="1"/>
  <c r="U190" i="1"/>
  <c r="T163" i="1"/>
  <c r="U163" i="1"/>
  <c r="T151" i="1"/>
  <c r="U151" i="1"/>
  <c r="T160" i="1"/>
  <c r="U160" i="1"/>
  <c r="T183" i="1"/>
  <c r="U183" i="1"/>
  <c r="T181" i="1"/>
  <c r="U181" i="1"/>
  <c r="T130" i="1"/>
  <c r="U130" i="1"/>
  <c r="T124" i="1"/>
  <c r="U124" i="1"/>
  <c r="T125" i="1"/>
  <c r="U125" i="1"/>
  <c r="T189" i="1"/>
  <c r="U189" i="1"/>
  <c r="T173" i="1"/>
  <c r="U173" i="1"/>
  <c r="T142" i="1"/>
  <c r="U142" i="1"/>
  <c r="T126" i="1"/>
  <c r="U126" i="1"/>
  <c r="T119" i="1"/>
  <c r="U119" i="1"/>
  <c r="T115" i="1"/>
  <c r="U115" i="1"/>
  <c r="T62" i="1"/>
  <c r="U62" i="1"/>
  <c r="T58" i="1"/>
  <c r="U58" i="1"/>
  <c r="T50" i="1"/>
  <c r="U50" i="1"/>
  <c r="T73" i="1"/>
  <c r="U73" i="1"/>
  <c r="T59" i="1"/>
  <c r="U59" i="1"/>
  <c r="T88" i="1"/>
  <c r="U88" i="1"/>
  <c r="T57" i="1"/>
  <c r="U57" i="1"/>
  <c r="T45" i="1"/>
  <c r="U45" i="1"/>
  <c r="T89" i="1"/>
  <c r="U89" i="1"/>
  <c r="T72" i="1"/>
  <c r="U72" i="1"/>
  <c r="T170" i="1"/>
  <c r="U170" i="1"/>
  <c r="T127" i="1"/>
  <c r="U127" i="1"/>
  <c r="T139" i="1"/>
  <c r="U139" i="1"/>
  <c r="T131" i="1"/>
  <c r="U131" i="1"/>
  <c r="T112" i="1"/>
  <c r="U112" i="1"/>
  <c r="T175" i="1"/>
  <c r="U175" i="1"/>
  <c r="T195" i="1"/>
  <c r="U195" i="1"/>
  <c r="T182" i="1"/>
  <c r="U182" i="1"/>
  <c r="T132" i="1"/>
  <c r="U132" i="1"/>
  <c r="T159" i="1"/>
  <c r="U159" i="1"/>
  <c r="T158" i="1"/>
  <c r="U158" i="1"/>
  <c r="T198" i="1"/>
  <c r="U198" i="1"/>
  <c r="T185" i="1"/>
  <c r="U185" i="1"/>
  <c r="T86" i="1"/>
  <c r="U86" i="1"/>
  <c r="T140" i="1"/>
  <c r="U140" i="1"/>
  <c r="T118" i="1"/>
  <c r="U118" i="1"/>
  <c r="T100" i="1"/>
  <c r="U100" i="1"/>
  <c r="T99" i="1"/>
  <c r="U99" i="1"/>
  <c r="T141" i="1"/>
  <c r="U141" i="1"/>
  <c r="T98" i="1"/>
  <c r="U98" i="1"/>
  <c r="T81" i="1"/>
  <c r="U81" i="1"/>
  <c r="T77" i="1"/>
  <c r="U77" i="1"/>
  <c r="T144" i="1"/>
  <c r="U144" i="1"/>
  <c r="T120" i="1"/>
  <c r="U120" i="1"/>
  <c r="T33" i="1"/>
  <c r="U33" i="1"/>
  <c r="T28" i="1"/>
  <c r="U28" i="1"/>
  <c r="T41" i="1"/>
  <c r="U41" i="1"/>
  <c r="T44" i="1"/>
  <c r="U44" i="1"/>
  <c r="U166" i="1"/>
  <c r="T166" i="1"/>
  <c r="Q161" i="1"/>
  <c r="R161" i="1"/>
  <c r="Q180" i="1"/>
  <c r="R180" i="1"/>
  <c r="Q146" i="1"/>
  <c r="R146" i="1"/>
  <c r="Q134" i="1"/>
  <c r="R134" i="1"/>
  <c r="Q116" i="1"/>
  <c r="R116" i="1"/>
  <c r="Q176" i="1"/>
  <c r="R176" i="1"/>
  <c r="Q155" i="1"/>
  <c r="R155" i="1"/>
  <c r="Q135" i="1"/>
  <c r="R135" i="1"/>
  <c r="Q117" i="1"/>
  <c r="R117" i="1"/>
  <c r="Q109" i="1"/>
  <c r="R109" i="1"/>
  <c r="Q101" i="1"/>
  <c r="R101" i="1"/>
  <c r="Q64" i="1"/>
  <c r="R64" i="1"/>
  <c r="Q147" i="1"/>
  <c r="R147" i="1"/>
  <c r="Q149" i="1"/>
  <c r="R149" i="1"/>
  <c r="Q114" i="1"/>
  <c r="R114" i="1"/>
  <c r="Q87" i="1"/>
  <c r="R87" i="1"/>
  <c r="Q93" i="1"/>
  <c r="R93" i="1"/>
  <c r="Q85" i="1"/>
  <c r="R85" i="1"/>
  <c r="Q78" i="1"/>
  <c r="R78" i="1"/>
  <c r="Q83" i="1"/>
  <c r="R83" i="1"/>
  <c r="Q68" i="1"/>
  <c r="R68" i="1"/>
  <c r="Q66" i="1"/>
  <c r="R66" i="1"/>
  <c r="Q164" i="1"/>
  <c r="R164" i="1"/>
  <c r="Q187" i="1"/>
  <c r="R187" i="1"/>
  <c r="Q138" i="1"/>
  <c r="R138" i="1"/>
  <c r="Q200" i="1"/>
  <c r="R200" i="1"/>
  <c r="Q193" i="1"/>
  <c r="R193" i="1"/>
  <c r="Q194" i="1"/>
  <c r="R194" i="1"/>
  <c r="Q184" i="1"/>
  <c r="R184" i="1"/>
  <c r="Q69" i="1"/>
  <c r="R69" i="1"/>
  <c r="Q67" i="1"/>
  <c r="R67" i="1"/>
  <c r="Q113" i="1"/>
  <c r="R113" i="1"/>
  <c r="Q91" i="1"/>
  <c r="R91" i="1"/>
  <c r="Q79" i="1"/>
  <c r="R79" i="1"/>
  <c r="Q70" i="1"/>
  <c r="R70" i="1"/>
  <c r="Q121" i="1"/>
  <c r="R121" i="1"/>
  <c r="Q94" i="1"/>
  <c r="R94" i="1"/>
  <c r="Q76" i="1"/>
  <c r="R76" i="1"/>
  <c r="Q92" i="1"/>
  <c r="R92" i="1"/>
  <c r="Q97" i="1"/>
  <c r="R97" i="1"/>
  <c r="Q129" i="1"/>
  <c r="R129" i="1"/>
  <c r="Q111" i="1"/>
  <c r="R111" i="1"/>
  <c r="Q157" i="1"/>
  <c r="R157" i="1"/>
  <c r="Q128" i="1"/>
  <c r="R128" i="1"/>
  <c r="Q52" i="1"/>
  <c r="R52" i="1"/>
  <c r="Q49" i="1"/>
  <c r="R49" i="1"/>
  <c r="Q96" i="1"/>
  <c r="R96" i="1"/>
  <c r="Q75" i="1"/>
  <c r="R75" i="1"/>
  <c r="Q178" i="1"/>
  <c r="R178" i="1"/>
  <c r="Q165" i="1"/>
  <c r="R165" i="1"/>
  <c r="Q174" i="1"/>
  <c r="R174" i="1"/>
  <c r="Q156" i="1"/>
  <c r="R156" i="1"/>
  <c r="Q201" i="1"/>
  <c r="R201" i="1"/>
  <c r="Q191" i="1"/>
  <c r="R191" i="1"/>
  <c r="Q190" i="1"/>
  <c r="R190" i="1"/>
  <c r="Q163" i="1"/>
  <c r="R163" i="1"/>
  <c r="Q151" i="1"/>
  <c r="R151" i="1"/>
  <c r="Q160" i="1"/>
  <c r="R160" i="1"/>
  <c r="Q183" i="1"/>
  <c r="R183" i="1"/>
  <c r="Q181" i="1"/>
  <c r="R181" i="1"/>
  <c r="Q130" i="1"/>
  <c r="R130" i="1"/>
  <c r="Q124" i="1"/>
  <c r="R124" i="1"/>
  <c r="Q125" i="1"/>
  <c r="R125" i="1"/>
  <c r="Q189" i="1"/>
  <c r="R189" i="1"/>
  <c r="Q173" i="1"/>
  <c r="R173" i="1"/>
  <c r="Q142" i="1"/>
  <c r="R142" i="1"/>
  <c r="Q126" i="1"/>
  <c r="R126" i="1"/>
  <c r="Q119" i="1"/>
  <c r="R119" i="1"/>
  <c r="Q115" i="1"/>
  <c r="R115" i="1"/>
  <c r="Q62" i="1"/>
  <c r="R62" i="1"/>
  <c r="Q58" i="1"/>
  <c r="R58" i="1"/>
  <c r="Q50" i="1"/>
  <c r="R50" i="1"/>
  <c r="Q73" i="1"/>
  <c r="R73" i="1"/>
  <c r="Q59" i="1"/>
  <c r="R59" i="1"/>
  <c r="Q88" i="1"/>
  <c r="R88" i="1"/>
  <c r="Q57" i="1"/>
  <c r="R57" i="1"/>
  <c r="Q45" i="1"/>
  <c r="R45" i="1"/>
  <c r="Q89" i="1"/>
  <c r="R89" i="1"/>
  <c r="Q72" i="1"/>
  <c r="R72" i="1"/>
  <c r="Q170" i="1"/>
  <c r="R170" i="1"/>
  <c r="Q127" i="1"/>
  <c r="R127" i="1"/>
  <c r="Q139" i="1"/>
  <c r="R139" i="1"/>
  <c r="Q131" i="1"/>
  <c r="R131" i="1"/>
  <c r="Q112" i="1"/>
  <c r="R112" i="1"/>
  <c r="Q175" i="1"/>
  <c r="R175" i="1"/>
  <c r="Q195" i="1"/>
  <c r="R195" i="1"/>
  <c r="Q182" i="1"/>
  <c r="R182" i="1"/>
  <c r="Q132" i="1"/>
  <c r="R132" i="1"/>
  <c r="Q159" i="1"/>
  <c r="R159" i="1"/>
  <c r="Q158" i="1"/>
  <c r="R158" i="1"/>
  <c r="Q198" i="1"/>
  <c r="R198" i="1"/>
  <c r="Q185" i="1"/>
  <c r="R185" i="1"/>
  <c r="Q86" i="1"/>
  <c r="R86" i="1"/>
  <c r="Q140" i="1"/>
  <c r="R140" i="1"/>
  <c r="Q118" i="1"/>
  <c r="R118" i="1"/>
  <c r="Q100" i="1"/>
  <c r="R100" i="1"/>
  <c r="Q99" i="1"/>
  <c r="R99" i="1"/>
  <c r="Q141" i="1"/>
  <c r="R141" i="1"/>
  <c r="Q98" i="1"/>
  <c r="R98" i="1"/>
  <c r="Q81" i="1"/>
  <c r="R81" i="1"/>
  <c r="Q77" i="1"/>
  <c r="R77" i="1"/>
  <c r="Q144" i="1"/>
  <c r="R144" i="1"/>
  <c r="Q120" i="1"/>
  <c r="R120" i="1"/>
  <c r="Q33" i="1"/>
  <c r="R33" i="1"/>
  <c r="Q28" i="1"/>
  <c r="R28" i="1"/>
  <c r="Q41" i="1"/>
  <c r="R41" i="1"/>
  <c r="Q44" i="1"/>
  <c r="R44" i="1"/>
  <c r="R166" i="1"/>
  <c r="Q166" i="1"/>
  <c r="J161" i="1"/>
  <c r="K161" i="1"/>
  <c r="J180" i="1"/>
  <c r="K180" i="1"/>
  <c r="J146" i="1"/>
  <c r="K146" i="1"/>
  <c r="J134" i="1"/>
  <c r="K134" i="1"/>
  <c r="J116" i="1"/>
  <c r="K116" i="1"/>
  <c r="J176" i="1"/>
  <c r="K176" i="1"/>
  <c r="J155" i="1"/>
  <c r="K155" i="1"/>
  <c r="J135" i="1"/>
  <c r="K135" i="1"/>
  <c r="J117" i="1"/>
  <c r="K117" i="1"/>
  <c r="J109" i="1"/>
  <c r="K109" i="1"/>
  <c r="J101" i="1"/>
  <c r="K101" i="1"/>
  <c r="J64" i="1"/>
  <c r="K64" i="1"/>
  <c r="J147" i="1"/>
  <c r="K147" i="1"/>
  <c r="J149" i="1"/>
  <c r="K149" i="1"/>
  <c r="J114" i="1"/>
  <c r="K114" i="1"/>
  <c r="J87" i="1"/>
  <c r="K87" i="1"/>
  <c r="J93" i="1"/>
  <c r="K93" i="1"/>
  <c r="J85" i="1"/>
  <c r="K85" i="1"/>
  <c r="J78" i="1"/>
  <c r="K78" i="1"/>
  <c r="J83" i="1"/>
  <c r="K83" i="1"/>
  <c r="J68" i="1"/>
  <c r="K68" i="1"/>
  <c r="J66" i="1"/>
  <c r="K66" i="1"/>
  <c r="J164" i="1"/>
  <c r="K164" i="1"/>
  <c r="J187" i="1"/>
  <c r="K187" i="1"/>
  <c r="J138" i="1"/>
  <c r="K138" i="1"/>
  <c r="J200" i="1"/>
  <c r="K200" i="1"/>
  <c r="J193" i="1"/>
  <c r="K193" i="1"/>
  <c r="J194" i="1"/>
  <c r="K194" i="1"/>
  <c r="J184" i="1"/>
  <c r="K184" i="1"/>
  <c r="J69" i="1"/>
  <c r="K69" i="1"/>
  <c r="J67" i="1"/>
  <c r="K67" i="1"/>
  <c r="J113" i="1"/>
  <c r="K113" i="1"/>
  <c r="J91" i="1"/>
  <c r="K91" i="1"/>
  <c r="J79" i="1"/>
  <c r="K79" i="1"/>
  <c r="J70" i="1"/>
  <c r="K70" i="1"/>
  <c r="J121" i="1"/>
  <c r="K121" i="1"/>
  <c r="J94" i="1"/>
  <c r="K94" i="1"/>
  <c r="J76" i="1"/>
  <c r="K76" i="1"/>
  <c r="J92" i="1"/>
  <c r="K92" i="1"/>
  <c r="J97" i="1"/>
  <c r="K97" i="1"/>
  <c r="J129" i="1"/>
  <c r="K129" i="1"/>
  <c r="J111" i="1"/>
  <c r="K111" i="1"/>
  <c r="J157" i="1"/>
  <c r="K157" i="1"/>
  <c r="J128" i="1"/>
  <c r="K128" i="1"/>
  <c r="J52" i="1"/>
  <c r="K52" i="1"/>
  <c r="J49" i="1"/>
  <c r="K49" i="1"/>
  <c r="J96" i="1"/>
  <c r="K96" i="1"/>
  <c r="J75" i="1"/>
  <c r="K75" i="1"/>
  <c r="J178" i="1"/>
  <c r="K178" i="1"/>
  <c r="J165" i="1"/>
  <c r="K165" i="1"/>
  <c r="J174" i="1"/>
  <c r="K174" i="1"/>
  <c r="J156" i="1"/>
  <c r="K156" i="1"/>
  <c r="J201" i="1"/>
  <c r="K201" i="1"/>
  <c r="J191" i="1"/>
  <c r="K191" i="1"/>
  <c r="J190" i="1"/>
  <c r="K190" i="1"/>
  <c r="J163" i="1"/>
  <c r="K163" i="1"/>
  <c r="J151" i="1"/>
  <c r="K151" i="1"/>
  <c r="J160" i="1"/>
  <c r="K160" i="1"/>
  <c r="J183" i="1"/>
  <c r="K183" i="1"/>
  <c r="J181" i="1"/>
  <c r="K181" i="1"/>
  <c r="J130" i="1"/>
  <c r="K130" i="1"/>
  <c r="J124" i="1"/>
  <c r="K124" i="1"/>
  <c r="J125" i="1"/>
  <c r="K125" i="1"/>
  <c r="J189" i="1"/>
  <c r="K189" i="1"/>
  <c r="J173" i="1"/>
  <c r="K173" i="1"/>
  <c r="J142" i="1"/>
  <c r="K142" i="1"/>
  <c r="J126" i="1"/>
  <c r="K126" i="1"/>
  <c r="J119" i="1"/>
  <c r="K119" i="1"/>
  <c r="J115" i="1"/>
  <c r="K115" i="1"/>
  <c r="J62" i="1"/>
  <c r="K62" i="1"/>
  <c r="J58" i="1"/>
  <c r="K58" i="1"/>
  <c r="J50" i="1"/>
  <c r="K50" i="1"/>
  <c r="J73" i="1"/>
  <c r="K73" i="1"/>
  <c r="J59" i="1"/>
  <c r="K59" i="1"/>
  <c r="J88" i="1"/>
  <c r="K88" i="1"/>
  <c r="J57" i="1"/>
  <c r="K57" i="1"/>
  <c r="J45" i="1"/>
  <c r="K45" i="1"/>
  <c r="J89" i="1"/>
  <c r="K89" i="1"/>
  <c r="J72" i="1"/>
  <c r="K72" i="1"/>
  <c r="J170" i="1"/>
  <c r="K170" i="1"/>
  <c r="J127" i="1"/>
  <c r="K127" i="1"/>
  <c r="J139" i="1"/>
  <c r="K139" i="1"/>
  <c r="J131" i="1"/>
  <c r="K131" i="1"/>
  <c r="J112" i="1"/>
  <c r="K112" i="1"/>
  <c r="J175" i="1"/>
  <c r="K175" i="1"/>
  <c r="J195" i="1"/>
  <c r="K195" i="1"/>
  <c r="J182" i="1"/>
  <c r="K182" i="1"/>
  <c r="J132" i="1"/>
  <c r="K132" i="1"/>
  <c r="J159" i="1"/>
  <c r="K159" i="1"/>
  <c r="J158" i="1"/>
  <c r="K158" i="1"/>
  <c r="J198" i="1"/>
  <c r="K198" i="1"/>
  <c r="J185" i="1"/>
  <c r="K185" i="1"/>
  <c r="J86" i="1"/>
  <c r="K86" i="1"/>
  <c r="J140" i="1"/>
  <c r="K140" i="1"/>
  <c r="J118" i="1"/>
  <c r="K118" i="1"/>
  <c r="J100" i="1"/>
  <c r="K100" i="1"/>
  <c r="J99" i="1"/>
  <c r="K99" i="1"/>
  <c r="J141" i="1"/>
  <c r="K141" i="1"/>
  <c r="J98" i="1"/>
  <c r="K98" i="1"/>
  <c r="J81" i="1"/>
  <c r="K81" i="1"/>
  <c r="J77" i="1"/>
  <c r="K77" i="1"/>
  <c r="J144" i="1"/>
  <c r="K144" i="1"/>
  <c r="J120" i="1"/>
  <c r="K120" i="1"/>
  <c r="J33" i="1"/>
  <c r="K33" i="1"/>
  <c r="J28" i="1"/>
  <c r="K28" i="1"/>
  <c r="J41" i="1"/>
  <c r="K41" i="1"/>
  <c r="J44" i="1"/>
  <c r="K44" i="1"/>
  <c r="K166" i="1"/>
  <c r="J166" i="1"/>
  <c r="AM180" i="1"/>
  <c r="AN180" i="1"/>
  <c r="AO180" i="1"/>
  <c r="AM146" i="1"/>
  <c r="AN146" i="1"/>
  <c r="AO146" i="1"/>
  <c r="AM134" i="1"/>
  <c r="AN134" i="1"/>
  <c r="AO134" i="1"/>
  <c r="AM116" i="1"/>
  <c r="AN116" i="1"/>
  <c r="AO116" i="1"/>
  <c r="AM176" i="1"/>
  <c r="AN176" i="1"/>
  <c r="AO176" i="1"/>
  <c r="AM155" i="1"/>
  <c r="AN155" i="1"/>
  <c r="AO155" i="1"/>
  <c r="AM135" i="1"/>
  <c r="AN135" i="1"/>
  <c r="AO135" i="1"/>
  <c r="AM117" i="1"/>
  <c r="AN117" i="1"/>
  <c r="AO117" i="1"/>
  <c r="AM109" i="1"/>
  <c r="AN109" i="1"/>
  <c r="AO109" i="1"/>
  <c r="AM101" i="1"/>
  <c r="AN101" i="1"/>
  <c r="AO101" i="1"/>
  <c r="AM64" i="1"/>
  <c r="AN64" i="1"/>
  <c r="AO64" i="1"/>
  <c r="AM147" i="1"/>
  <c r="AN147" i="1"/>
  <c r="AO147" i="1"/>
  <c r="AM149" i="1"/>
  <c r="AN149" i="1"/>
  <c r="AO149" i="1"/>
  <c r="AM114" i="1"/>
  <c r="AN114" i="1"/>
  <c r="AO114" i="1"/>
  <c r="AM87" i="1"/>
  <c r="AN87" i="1"/>
  <c r="AO87" i="1"/>
  <c r="AM93" i="1"/>
  <c r="AN93" i="1"/>
  <c r="AO93" i="1"/>
  <c r="AM85" i="1"/>
  <c r="AN85" i="1"/>
  <c r="AO85" i="1"/>
  <c r="AM78" i="1"/>
  <c r="AN78" i="1"/>
  <c r="AO78" i="1"/>
  <c r="AM83" i="1"/>
  <c r="AN83" i="1"/>
  <c r="AO83" i="1"/>
  <c r="AM68" i="1"/>
  <c r="AN68" i="1"/>
  <c r="AO68" i="1"/>
  <c r="AM66" i="1"/>
  <c r="AN66" i="1"/>
  <c r="AO66" i="1"/>
  <c r="AM164" i="1"/>
  <c r="AN164" i="1"/>
  <c r="AO164" i="1"/>
  <c r="AM187" i="1"/>
  <c r="AN187" i="1"/>
  <c r="AO187" i="1"/>
  <c r="AM138" i="1"/>
  <c r="AN138" i="1"/>
  <c r="AO138" i="1"/>
  <c r="AM200" i="1"/>
  <c r="AN200" i="1"/>
  <c r="AO200" i="1"/>
  <c r="AM193" i="1"/>
  <c r="AN193" i="1"/>
  <c r="AO193" i="1"/>
  <c r="AM194" i="1"/>
  <c r="AN194" i="1"/>
  <c r="AO194" i="1"/>
  <c r="AM184" i="1"/>
  <c r="AN184" i="1"/>
  <c r="AO184" i="1"/>
  <c r="AM69" i="1"/>
  <c r="AN69" i="1"/>
  <c r="AO69" i="1"/>
  <c r="AM67" i="1"/>
  <c r="AN67" i="1"/>
  <c r="AO67" i="1"/>
  <c r="AM113" i="1"/>
  <c r="AN113" i="1"/>
  <c r="AO113" i="1"/>
  <c r="AM91" i="1"/>
  <c r="AN91" i="1"/>
  <c r="AO91" i="1"/>
  <c r="AM79" i="1"/>
  <c r="AN79" i="1"/>
  <c r="AO79" i="1"/>
  <c r="AM70" i="1"/>
  <c r="AN70" i="1"/>
  <c r="AO70" i="1"/>
  <c r="AM121" i="1"/>
  <c r="AN121" i="1"/>
  <c r="AO121" i="1"/>
  <c r="AM94" i="1"/>
  <c r="AN94" i="1"/>
  <c r="AO94" i="1"/>
  <c r="AM76" i="1"/>
  <c r="AN76" i="1"/>
  <c r="AO76" i="1"/>
  <c r="AM92" i="1"/>
  <c r="AN92" i="1"/>
  <c r="AO92" i="1"/>
  <c r="AM97" i="1"/>
  <c r="AN97" i="1"/>
  <c r="AO97" i="1"/>
  <c r="AM129" i="1"/>
  <c r="AN129" i="1"/>
  <c r="AO129" i="1"/>
  <c r="AM111" i="1"/>
  <c r="AN111" i="1"/>
  <c r="AO111" i="1"/>
  <c r="AM157" i="1"/>
  <c r="AN157" i="1"/>
  <c r="AO157" i="1"/>
  <c r="AM128" i="1"/>
  <c r="AN128" i="1"/>
  <c r="AO128" i="1"/>
  <c r="AM52" i="1"/>
  <c r="AN52" i="1"/>
  <c r="AO52" i="1"/>
  <c r="AM49" i="1"/>
  <c r="AN49" i="1"/>
  <c r="AO49" i="1"/>
  <c r="AM96" i="1"/>
  <c r="AN96" i="1"/>
  <c r="AO96" i="1"/>
  <c r="AM75" i="1"/>
  <c r="AN75" i="1"/>
  <c r="AO75" i="1"/>
  <c r="AM178" i="1"/>
  <c r="AN178" i="1"/>
  <c r="AO178" i="1"/>
  <c r="AM165" i="1"/>
  <c r="AN165" i="1"/>
  <c r="AO165" i="1"/>
  <c r="AM174" i="1"/>
  <c r="AN174" i="1"/>
  <c r="AO174" i="1"/>
  <c r="AM156" i="1"/>
  <c r="AN156" i="1"/>
  <c r="AO156" i="1"/>
  <c r="AM201" i="1"/>
  <c r="AN201" i="1"/>
  <c r="AO201" i="1"/>
  <c r="AM191" i="1"/>
  <c r="AN191" i="1"/>
  <c r="AO191" i="1"/>
  <c r="AM190" i="1"/>
  <c r="AN190" i="1"/>
  <c r="AO190" i="1"/>
  <c r="AM163" i="1"/>
  <c r="AN163" i="1"/>
  <c r="AO163" i="1"/>
  <c r="AM151" i="1"/>
  <c r="AN151" i="1"/>
  <c r="AO151" i="1"/>
  <c r="AM160" i="1"/>
  <c r="AN160" i="1"/>
  <c r="AO160" i="1"/>
  <c r="AM183" i="1"/>
  <c r="AN183" i="1"/>
  <c r="AO183" i="1"/>
  <c r="AM181" i="1"/>
  <c r="AN181" i="1"/>
  <c r="AO181" i="1"/>
  <c r="AM130" i="1"/>
  <c r="AN130" i="1"/>
  <c r="AO130" i="1"/>
  <c r="AM124" i="1"/>
  <c r="AN124" i="1"/>
  <c r="AO124" i="1"/>
  <c r="AM125" i="1"/>
  <c r="AN125" i="1"/>
  <c r="AO125" i="1"/>
  <c r="AM189" i="1"/>
  <c r="AN189" i="1"/>
  <c r="AO189" i="1"/>
  <c r="AM173" i="1"/>
  <c r="AN173" i="1"/>
  <c r="AO173" i="1"/>
  <c r="AM142" i="1"/>
  <c r="AN142" i="1"/>
  <c r="AO142" i="1"/>
  <c r="AM126" i="1"/>
  <c r="AN126" i="1"/>
  <c r="AO126" i="1"/>
  <c r="AM119" i="1"/>
  <c r="AN119" i="1"/>
  <c r="AO119" i="1"/>
  <c r="AM115" i="1"/>
  <c r="AN115" i="1"/>
  <c r="AO115" i="1"/>
  <c r="AM152" i="1"/>
  <c r="AN152" i="1"/>
  <c r="AO152" i="1"/>
  <c r="AM145" i="1"/>
  <c r="AN145" i="1"/>
  <c r="AO145" i="1"/>
  <c r="AM7" i="1"/>
  <c r="AN7" i="1"/>
  <c r="AO7" i="1"/>
  <c r="AM4" i="1"/>
  <c r="AN4" i="1"/>
  <c r="AO4" i="1"/>
  <c r="AM18" i="1"/>
  <c r="AN18" i="1"/>
  <c r="AO18" i="1"/>
  <c r="AM13" i="1"/>
  <c r="AN13" i="1"/>
  <c r="AO13" i="1"/>
  <c r="AM3" i="1"/>
  <c r="AN3" i="1"/>
  <c r="AO3" i="1"/>
  <c r="AM2" i="1"/>
  <c r="AN2" i="1"/>
  <c r="AO2" i="1"/>
  <c r="AM10" i="1"/>
  <c r="AN10" i="1"/>
  <c r="AO10" i="1"/>
  <c r="AM5" i="1"/>
  <c r="AN5" i="1"/>
  <c r="AO5" i="1"/>
  <c r="AM171" i="1"/>
  <c r="AN171" i="1"/>
  <c r="AO171" i="1"/>
  <c r="AM65" i="1"/>
  <c r="AN65" i="1"/>
  <c r="AO65" i="1"/>
  <c r="AM95" i="1"/>
  <c r="AN95" i="1"/>
  <c r="AO95" i="1"/>
  <c r="AM133" i="1"/>
  <c r="AN133" i="1"/>
  <c r="AO133" i="1"/>
  <c r="AM154" i="1"/>
  <c r="AN154" i="1"/>
  <c r="AO154" i="1"/>
  <c r="AM104" i="1"/>
  <c r="AN104" i="1"/>
  <c r="AO104" i="1"/>
  <c r="AM169" i="1"/>
  <c r="AN169" i="1"/>
  <c r="AO169" i="1"/>
  <c r="AM172" i="1"/>
  <c r="AN172" i="1"/>
  <c r="AO172" i="1"/>
  <c r="AM148" i="1"/>
  <c r="AN148" i="1"/>
  <c r="AO148" i="1"/>
  <c r="AM188" i="1"/>
  <c r="AN188" i="1"/>
  <c r="AO188" i="1"/>
  <c r="AM162" i="1"/>
  <c r="AN162" i="1"/>
  <c r="AO162" i="1"/>
  <c r="AM168" i="1"/>
  <c r="AN168" i="1"/>
  <c r="AO168" i="1"/>
  <c r="AM197" i="1"/>
  <c r="AN197" i="1"/>
  <c r="AO197" i="1"/>
  <c r="AM186" i="1"/>
  <c r="AN186" i="1"/>
  <c r="AO186" i="1"/>
  <c r="AM25" i="1"/>
  <c r="AN25" i="1"/>
  <c r="AO25" i="1"/>
  <c r="AM19" i="1"/>
  <c r="AN19" i="1"/>
  <c r="AO19" i="1"/>
  <c r="AM37" i="1"/>
  <c r="AN37" i="1"/>
  <c r="AO37" i="1"/>
  <c r="AM35" i="1"/>
  <c r="AN35" i="1"/>
  <c r="AO35" i="1"/>
  <c r="AM21" i="1"/>
  <c r="AN21" i="1"/>
  <c r="AO21" i="1"/>
  <c r="AM40" i="1"/>
  <c r="AN40" i="1"/>
  <c r="AO40" i="1"/>
  <c r="AM22" i="1"/>
  <c r="AN22" i="1"/>
  <c r="AO22" i="1"/>
  <c r="AM17" i="1"/>
  <c r="AN17" i="1"/>
  <c r="AO17" i="1"/>
  <c r="AM43" i="1"/>
  <c r="AN43" i="1"/>
  <c r="AO43" i="1"/>
  <c r="AM34" i="1"/>
  <c r="AN34" i="1"/>
  <c r="AO34" i="1"/>
  <c r="AM62" i="1"/>
  <c r="AN62" i="1"/>
  <c r="AO62" i="1"/>
  <c r="AM58" i="1"/>
  <c r="AN58" i="1"/>
  <c r="AO58" i="1"/>
  <c r="AM50" i="1"/>
  <c r="AN50" i="1"/>
  <c r="AO50" i="1"/>
  <c r="AM73" i="1"/>
  <c r="AN73" i="1"/>
  <c r="AO73" i="1"/>
  <c r="AM59" i="1"/>
  <c r="AN59" i="1"/>
  <c r="AO59" i="1"/>
  <c r="AM88" i="1"/>
  <c r="AN88" i="1"/>
  <c r="AO88" i="1"/>
  <c r="AM57" i="1"/>
  <c r="AN57" i="1"/>
  <c r="AO57" i="1"/>
  <c r="AM45" i="1"/>
  <c r="AN45" i="1"/>
  <c r="AO45" i="1"/>
  <c r="AM89" i="1"/>
  <c r="AN89" i="1"/>
  <c r="AO89" i="1"/>
  <c r="AM72" i="1"/>
  <c r="AN72" i="1"/>
  <c r="AO72" i="1"/>
  <c r="AM122" i="1"/>
  <c r="AN122" i="1"/>
  <c r="AO122" i="1"/>
  <c r="AM84" i="1"/>
  <c r="AN84" i="1"/>
  <c r="AO84" i="1"/>
  <c r="AM82" i="1"/>
  <c r="AN82" i="1"/>
  <c r="AO82" i="1"/>
  <c r="AM177" i="1"/>
  <c r="AN177" i="1"/>
  <c r="AO177" i="1"/>
  <c r="AM153" i="1"/>
  <c r="AN153" i="1"/>
  <c r="AO153" i="1"/>
  <c r="AM150" i="1"/>
  <c r="AN150" i="1"/>
  <c r="AO150" i="1"/>
  <c r="AM106" i="1"/>
  <c r="AN106" i="1"/>
  <c r="AO106" i="1"/>
  <c r="AM167" i="1"/>
  <c r="AN167" i="1"/>
  <c r="AO167" i="1"/>
  <c r="AM143" i="1"/>
  <c r="AN143" i="1"/>
  <c r="AO143" i="1"/>
  <c r="AM137" i="1"/>
  <c r="AN137" i="1"/>
  <c r="AO137" i="1"/>
  <c r="AM170" i="1"/>
  <c r="AN170" i="1"/>
  <c r="AO170" i="1"/>
  <c r="AM127" i="1"/>
  <c r="AN127" i="1"/>
  <c r="AO127" i="1"/>
  <c r="AM139" i="1"/>
  <c r="AN139" i="1"/>
  <c r="AO139" i="1"/>
  <c r="AM131" i="1"/>
  <c r="AN131" i="1"/>
  <c r="AO131" i="1"/>
  <c r="AM112" i="1"/>
  <c r="AN112" i="1"/>
  <c r="AO112" i="1"/>
  <c r="AM175" i="1"/>
  <c r="AN175" i="1"/>
  <c r="AO175" i="1"/>
  <c r="AM195" i="1"/>
  <c r="AN195" i="1"/>
  <c r="AO195" i="1"/>
  <c r="AM182" i="1"/>
  <c r="AN182" i="1"/>
  <c r="AO182" i="1"/>
  <c r="AM132" i="1"/>
  <c r="AN132" i="1"/>
  <c r="AO132" i="1"/>
  <c r="AM159" i="1"/>
  <c r="AN159" i="1"/>
  <c r="AO159" i="1"/>
  <c r="AM158" i="1"/>
  <c r="AN158" i="1"/>
  <c r="AO158" i="1"/>
  <c r="AM198" i="1"/>
  <c r="AN198" i="1"/>
  <c r="AO198" i="1"/>
  <c r="AM185" i="1"/>
  <c r="AN185" i="1"/>
  <c r="AO185" i="1"/>
  <c r="AM86" i="1"/>
  <c r="AN86" i="1"/>
  <c r="AO86" i="1"/>
  <c r="AM140" i="1"/>
  <c r="AN140" i="1"/>
  <c r="AO140" i="1"/>
  <c r="AM118" i="1"/>
  <c r="AN118" i="1"/>
  <c r="AO118" i="1"/>
  <c r="AM100" i="1"/>
  <c r="AN100" i="1"/>
  <c r="AO100" i="1"/>
  <c r="AM99" i="1"/>
  <c r="AN99" i="1"/>
  <c r="AO99" i="1"/>
  <c r="AM141" i="1"/>
  <c r="AN141" i="1"/>
  <c r="AO141" i="1"/>
  <c r="AM98" i="1"/>
  <c r="AN98" i="1"/>
  <c r="AO98" i="1"/>
  <c r="AM81" i="1"/>
  <c r="AN81" i="1"/>
  <c r="AO81" i="1"/>
  <c r="AM77" i="1"/>
  <c r="AN77" i="1"/>
  <c r="AO77" i="1"/>
  <c r="AM144" i="1"/>
  <c r="AN144" i="1"/>
  <c r="AO144" i="1"/>
  <c r="AM120" i="1"/>
  <c r="AN120" i="1"/>
  <c r="AO120" i="1"/>
  <c r="AM8" i="1"/>
  <c r="AN8" i="1"/>
  <c r="AO8" i="1"/>
  <c r="AM9" i="1"/>
  <c r="AN9" i="1"/>
  <c r="AO9" i="1"/>
  <c r="AM15" i="1"/>
  <c r="AN15" i="1"/>
  <c r="AO15" i="1"/>
  <c r="AM16" i="1"/>
  <c r="AN16" i="1"/>
  <c r="AO16" i="1"/>
  <c r="AM14" i="1"/>
  <c r="AN14" i="1"/>
  <c r="AO14" i="1"/>
  <c r="AM11" i="1"/>
  <c r="AN11" i="1"/>
  <c r="AO11" i="1"/>
  <c r="AM23" i="1"/>
  <c r="AN23" i="1"/>
  <c r="AO23" i="1"/>
  <c r="AM24" i="1"/>
  <c r="AN24" i="1"/>
  <c r="AO24" i="1"/>
  <c r="AM20" i="1"/>
  <c r="AN20" i="1"/>
  <c r="AO20" i="1"/>
  <c r="AM26" i="1"/>
  <c r="AN26" i="1"/>
  <c r="AO26" i="1"/>
  <c r="AM38" i="1"/>
  <c r="AN38" i="1"/>
  <c r="AO38" i="1"/>
  <c r="AM32" i="1"/>
  <c r="AN32" i="1"/>
  <c r="AO32" i="1"/>
  <c r="AM29" i="1"/>
  <c r="AN29" i="1"/>
  <c r="AO29" i="1"/>
  <c r="AM31" i="1"/>
  <c r="AN31" i="1"/>
  <c r="AO31" i="1"/>
  <c r="AM39" i="1"/>
  <c r="AN39" i="1"/>
  <c r="AO39" i="1"/>
  <c r="AM53" i="1"/>
  <c r="AN53" i="1"/>
  <c r="AO53" i="1"/>
  <c r="AM42" i="1"/>
  <c r="AN42" i="1"/>
  <c r="AO42" i="1"/>
  <c r="AM36" i="1"/>
  <c r="AN36" i="1"/>
  <c r="AO36" i="1"/>
  <c r="AM6" i="1"/>
  <c r="AN6" i="1"/>
  <c r="AO6" i="1"/>
  <c r="AM30" i="1"/>
  <c r="AN30" i="1"/>
  <c r="AO30" i="1"/>
  <c r="AM27" i="1"/>
  <c r="AN27" i="1"/>
  <c r="AO27" i="1"/>
  <c r="AM12" i="1"/>
  <c r="AN12" i="1"/>
  <c r="AO12" i="1"/>
  <c r="AM46" i="1"/>
  <c r="AN46" i="1"/>
  <c r="AO46" i="1"/>
  <c r="AM47" i="1"/>
  <c r="AN47" i="1"/>
  <c r="AO47" i="1"/>
  <c r="AM107" i="1"/>
  <c r="AN107" i="1"/>
  <c r="AO107" i="1"/>
  <c r="AM33" i="1"/>
  <c r="AN33" i="1"/>
  <c r="AO33" i="1"/>
  <c r="AM28" i="1"/>
  <c r="AN28" i="1"/>
  <c r="AO28" i="1"/>
  <c r="AM41" i="1"/>
  <c r="AN41" i="1"/>
  <c r="AO41" i="1"/>
  <c r="AM44" i="1"/>
  <c r="AN44" i="1"/>
  <c r="AO44" i="1"/>
  <c r="AM108" i="1"/>
  <c r="AN108" i="1"/>
  <c r="AO108" i="1"/>
  <c r="AM105" i="1"/>
  <c r="AN105" i="1"/>
  <c r="AO105" i="1"/>
  <c r="AM110" i="1"/>
  <c r="AN110" i="1"/>
  <c r="AO110" i="1"/>
  <c r="AM102" i="1"/>
  <c r="AN102" i="1"/>
  <c r="AO102" i="1"/>
  <c r="AM103" i="1"/>
  <c r="AN103" i="1"/>
  <c r="AO103" i="1"/>
  <c r="AM196" i="1"/>
  <c r="AN196" i="1"/>
  <c r="AO196" i="1"/>
  <c r="AM192" i="1"/>
  <c r="AN192" i="1"/>
  <c r="AO192" i="1"/>
  <c r="AM179" i="1"/>
  <c r="AN179" i="1"/>
  <c r="AO179" i="1"/>
  <c r="AM199" i="1"/>
  <c r="AN199" i="1"/>
  <c r="AO199" i="1"/>
  <c r="AM55" i="1"/>
  <c r="AN55" i="1"/>
  <c r="AO55" i="1"/>
  <c r="AM54" i="1"/>
  <c r="AN54" i="1"/>
  <c r="AO54" i="1"/>
  <c r="AM71" i="1"/>
  <c r="AN71" i="1"/>
  <c r="AO71" i="1"/>
  <c r="AM136" i="1"/>
  <c r="AN136" i="1"/>
  <c r="AO136" i="1"/>
  <c r="AM90" i="1"/>
  <c r="AN90" i="1"/>
  <c r="AO90" i="1"/>
  <c r="AM63" i="1"/>
  <c r="AN63" i="1"/>
  <c r="AO63" i="1"/>
  <c r="AM61" i="1"/>
  <c r="AN61" i="1"/>
  <c r="AO61" i="1"/>
  <c r="AM51" i="1"/>
  <c r="AN51" i="1"/>
  <c r="AO51" i="1"/>
  <c r="AM48" i="1"/>
  <c r="AN48" i="1"/>
  <c r="AO48" i="1"/>
  <c r="AM74" i="1"/>
  <c r="AN74" i="1"/>
  <c r="AO74" i="1"/>
  <c r="AM123" i="1"/>
  <c r="AN123" i="1"/>
  <c r="AO123" i="1"/>
  <c r="AM80" i="1"/>
  <c r="AN80" i="1"/>
  <c r="AO80" i="1"/>
  <c r="AM60" i="1"/>
  <c r="AN60" i="1"/>
  <c r="AO60" i="1"/>
  <c r="AM56" i="1"/>
  <c r="AN56" i="1"/>
  <c r="AO56" i="1"/>
  <c r="AM166" i="1"/>
  <c r="AN166" i="1"/>
  <c r="AO166" i="1"/>
  <c r="AO161" i="1"/>
  <c r="AN161" i="1"/>
  <c r="AM161" i="1"/>
  <c r="AQ5" i="2" l="1"/>
  <c r="AQ4" i="2"/>
  <c r="AP2" i="2"/>
  <c r="AP20" i="1"/>
  <c r="AP110" i="1"/>
  <c r="AS2" i="1"/>
  <c r="AT2" i="1" s="1"/>
  <c r="AU2" i="1" s="1"/>
  <c r="AS165" i="1"/>
  <c r="AP146" i="1"/>
  <c r="AS179" i="1"/>
  <c r="AP103" i="1"/>
  <c r="AS17" i="1"/>
  <c r="AT17" i="1" s="1"/>
  <c r="AU17" i="1" s="1"/>
  <c r="AP186" i="1"/>
  <c r="AP55" i="1"/>
  <c r="AQ55" i="1" s="1"/>
  <c r="AR55" i="1" s="1"/>
  <c r="AS105" i="1"/>
  <c r="AS46" i="1"/>
  <c r="AT46" i="1" s="1"/>
  <c r="AU46" i="1" s="1"/>
  <c r="AP39" i="1"/>
  <c r="AS23" i="1"/>
  <c r="AT23" i="1" s="1"/>
  <c r="AU23" i="1" s="1"/>
  <c r="AP160" i="1"/>
  <c r="AP200" i="1"/>
  <c r="AS180" i="1"/>
  <c r="AP40" i="1"/>
  <c r="AQ40" i="1" s="1"/>
  <c r="AR40" i="1" s="1"/>
  <c r="AS166" i="1"/>
  <c r="AP48" i="1"/>
  <c r="AQ48" i="1" s="1"/>
  <c r="AR48" i="1" s="1"/>
  <c r="AP161" i="1"/>
  <c r="AP56" i="1"/>
  <c r="AP16" i="1"/>
  <c r="AQ16" i="1" s="1"/>
  <c r="AR16" i="1" s="1"/>
  <c r="AP19" i="1"/>
  <c r="AQ19" i="1" s="1"/>
  <c r="AR19" i="1" s="1"/>
  <c r="AS145" i="1"/>
  <c r="AP125" i="1"/>
  <c r="AP180" i="1"/>
  <c r="AS194" i="1"/>
  <c r="AP58" i="1"/>
  <c r="AP157" i="1"/>
  <c r="AS20" i="1"/>
  <c r="AS60" i="1"/>
  <c r="AP90" i="1"/>
  <c r="AS196" i="1"/>
  <c r="AS110" i="1"/>
  <c r="AP28" i="1"/>
  <c r="AP6" i="1"/>
  <c r="AQ6" i="1" s="1"/>
  <c r="AR6" i="1" s="1"/>
  <c r="AP38" i="1"/>
  <c r="AP15" i="1"/>
  <c r="AQ15" i="1" s="1"/>
  <c r="AR15" i="1" s="1"/>
  <c r="AP141" i="1"/>
  <c r="AP158" i="1"/>
  <c r="AP139" i="1"/>
  <c r="AP153" i="1"/>
  <c r="AP57" i="1"/>
  <c r="AP43" i="1"/>
  <c r="AQ43" i="1" s="1"/>
  <c r="AR43" i="1" s="1"/>
  <c r="AP25" i="1"/>
  <c r="AQ25" i="1" s="1"/>
  <c r="AR25" i="1" s="1"/>
  <c r="AS169" i="1"/>
  <c r="AS10" i="1"/>
  <c r="AT10" i="1" s="1"/>
  <c r="AU10" i="1" s="1"/>
  <c r="AP152" i="1"/>
  <c r="AP124" i="1"/>
  <c r="AP183" i="1"/>
  <c r="AS191" i="1"/>
  <c r="AP76" i="1"/>
  <c r="AP69" i="1"/>
  <c r="AP193" i="1"/>
  <c r="AS66" i="1"/>
  <c r="AP149" i="1"/>
  <c r="AP176" i="1"/>
  <c r="AS123" i="1"/>
  <c r="AP71" i="1"/>
  <c r="AP102" i="1"/>
  <c r="AS107" i="1"/>
  <c r="AS42" i="1"/>
  <c r="AT42" i="1" s="1"/>
  <c r="AU42" i="1" s="1"/>
  <c r="AP8" i="1"/>
  <c r="AQ8" i="1" s="1"/>
  <c r="AR8" i="1" s="1"/>
  <c r="AP100" i="1"/>
  <c r="AP132" i="1"/>
  <c r="AP170" i="1"/>
  <c r="AS82" i="1"/>
  <c r="AS59" i="1"/>
  <c r="AS22" i="1"/>
  <c r="AT22" i="1" s="1"/>
  <c r="AU22" i="1" s="1"/>
  <c r="AS197" i="1"/>
  <c r="AS154" i="1"/>
  <c r="AP3" i="1"/>
  <c r="AQ3" i="1" s="1"/>
  <c r="AR3" i="1" s="1"/>
  <c r="AP119" i="1"/>
  <c r="AP181" i="1"/>
  <c r="AP151" i="1"/>
  <c r="AS156" i="1"/>
  <c r="AP128" i="1"/>
  <c r="AP121" i="1"/>
  <c r="AS83" i="1"/>
  <c r="AP64" i="1"/>
  <c r="AP134" i="1"/>
  <c r="AP166" i="1"/>
  <c r="AS38" i="1"/>
  <c r="AS43" i="1"/>
  <c r="AT43" i="1" s="1"/>
  <c r="AU43" i="1" s="1"/>
  <c r="AS51" i="1"/>
  <c r="AT51" i="1" s="1"/>
  <c r="AU51" i="1" s="1"/>
  <c r="AP199" i="1"/>
  <c r="AP108" i="1"/>
  <c r="AP12" i="1"/>
  <c r="AQ12" i="1" s="1"/>
  <c r="AR12" i="1" s="1"/>
  <c r="AP31" i="1"/>
  <c r="AP11" i="1"/>
  <c r="AQ11" i="1" s="1"/>
  <c r="AR11" i="1" s="1"/>
  <c r="AP77" i="1"/>
  <c r="AP86" i="1"/>
  <c r="AP175" i="1"/>
  <c r="AS139" i="1"/>
  <c r="AP167" i="1"/>
  <c r="AP72" i="1"/>
  <c r="AS58" i="1"/>
  <c r="AP35" i="1"/>
  <c r="AQ35" i="1" s="1"/>
  <c r="AR35" i="1" s="1"/>
  <c r="AS188" i="1"/>
  <c r="AS65" i="1"/>
  <c r="AT65" i="1" s="1"/>
  <c r="AU65" i="1" s="1"/>
  <c r="AP4" i="1"/>
  <c r="AQ4" i="1" s="1"/>
  <c r="AR4" i="1" s="1"/>
  <c r="AP173" i="1"/>
  <c r="AS151" i="1"/>
  <c r="AP178" i="1"/>
  <c r="AP49" i="1"/>
  <c r="AP129" i="1"/>
  <c r="AP91" i="1"/>
  <c r="AS138" i="1"/>
  <c r="AS93" i="1"/>
  <c r="AS117" i="1"/>
  <c r="AS34" i="1"/>
  <c r="AT34" i="1" s="1"/>
  <c r="AU34" i="1" s="1"/>
  <c r="AP10" i="1"/>
  <c r="AQ10" i="1" s="1"/>
  <c r="AR10" i="1" s="1"/>
  <c r="AP156" i="1"/>
  <c r="AP114" i="1"/>
  <c r="AP74" i="1"/>
  <c r="AS53" i="1"/>
  <c r="AT53" i="1" s="1"/>
  <c r="AU53" i="1" s="1"/>
  <c r="AP24" i="1"/>
  <c r="AP118" i="1"/>
  <c r="AP84" i="1"/>
  <c r="AQ84" i="1" s="1"/>
  <c r="AR84" i="1" s="1"/>
  <c r="AS168" i="1"/>
  <c r="AP13" i="1"/>
  <c r="AQ13" i="1" s="1"/>
  <c r="AR13" i="1" s="1"/>
  <c r="AP126" i="1"/>
  <c r="AP174" i="1"/>
  <c r="AP70" i="1"/>
  <c r="AS78" i="1"/>
  <c r="AS87" i="1"/>
  <c r="AP101" i="1"/>
  <c r="AS161" i="1"/>
  <c r="AS24" i="1"/>
  <c r="AS3" i="1"/>
  <c r="AT3" i="1" s="1"/>
  <c r="AU3" i="1" s="1"/>
  <c r="AS96" i="1"/>
  <c r="AS147" i="1"/>
  <c r="AP54" i="1"/>
  <c r="AQ54" i="1" s="1"/>
  <c r="AR54" i="1" s="1"/>
  <c r="AP47" i="1"/>
  <c r="AQ47" i="1" s="1"/>
  <c r="AR47" i="1" s="1"/>
  <c r="AP120" i="1"/>
  <c r="AP182" i="1"/>
  <c r="AP137" i="1"/>
  <c r="AP73" i="1"/>
  <c r="AS148" i="1"/>
  <c r="AS133" i="1"/>
  <c r="AS97" i="1"/>
  <c r="AS61" i="1"/>
  <c r="AP179" i="1"/>
  <c r="AP44" i="1"/>
  <c r="AP27" i="1"/>
  <c r="AQ27" i="1" s="1"/>
  <c r="AR27" i="1" s="1"/>
  <c r="AP29" i="1"/>
  <c r="AP14" i="1"/>
  <c r="AQ14" i="1" s="1"/>
  <c r="AR14" i="1" s="1"/>
  <c r="AP81" i="1"/>
  <c r="AP185" i="1"/>
  <c r="AP112" i="1"/>
  <c r="AP106" i="1"/>
  <c r="AP89" i="1"/>
  <c r="AS62" i="1"/>
  <c r="AP37" i="1"/>
  <c r="AQ37" i="1" s="1"/>
  <c r="AR37" i="1" s="1"/>
  <c r="AP148" i="1"/>
  <c r="AS171" i="1"/>
  <c r="AP2" i="1"/>
  <c r="AQ2" i="1" s="1"/>
  <c r="AR2" i="1" s="1"/>
  <c r="AP7" i="1"/>
  <c r="AQ7" i="1" s="1"/>
  <c r="AR7" i="1" s="1"/>
  <c r="AP115" i="1"/>
  <c r="AP189" i="1"/>
  <c r="AS163" i="1"/>
  <c r="AP75" i="1"/>
  <c r="AP97" i="1"/>
  <c r="AP113" i="1"/>
  <c r="AS187" i="1"/>
  <c r="AP87" i="1"/>
  <c r="AP135" i="1"/>
  <c r="AS28" i="1"/>
  <c r="AS40" i="1"/>
  <c r="AT40" i="1" s="1"/>
  <c r="AU40" i="1" s="1"/>
  <c r="AS157" i="1"/>
  <c r="AP117" i="1"/>
  <c r="AS149" i="1"/>
  <c r="AS80" i="1"/>
  <c r="AP136" i="1"/>
  <c r="AS103" i="1"/>
  <c r="AP33" i="1"/>
  <c r="AP36" i="1"/>
  <c r="AS26" i="1"/>
  <c r="AP9" i="1"/>
  <c r="AQ9" i="1" s="1"/>
  <c r="AR9" i="1" s="1"/>
  <c r="AP99" i="1"/>
  <c r="AP159" i="1"/>
  <c r="AP127" i="1"/>
  <c r="AP177" i="1"/>
  <c r="AP88" i="1"/>
  <c r="AP17" i="1"/>
  <c r="AQ17" i="1" s="1"/>
  <c r="AR17" i="1" s="1"/>
  <c r="AS186" i="1"/>
  <c r="AS104" i="1"/>
  <c r="AS18" i="1"/>
  <c r="AT18" i="1" s="1"/>
  <c r="AU18" i="1" s="1"/>
  <c r="AS115" i="1"/>
  <c r="AP130" i="1"/>
  <c r="AS201" i="1"/>
  <c r="AP52" i="1"/>
  <c r="AS94" i="1"/>
  <c r="AP184" i="1"/>
  <c r="AS68" i="1"/>
  <c r="AP147" i="1"/>
  <c r="AP109" i="1"/>
  <c r="AP116" i="1"/>
  <c r="AP107" i="1"/>
  <c r="AS177" i="1"/>
  <c r="AS119" i="1"/>
  <c r="AS116" i="1"/>
  <c r="AP122" i="1"/>
  <c r="AS162" i="1"/>
  <c r="AS160" i="1"/>
  <c r="AP165" i="1"/>
  <c r="AP79" i="1"/>
  <c r="AS200" i="1"/>
  <c r="AS85" i="1"/>
  <c r="AS109" i="1"/>
  <c r="AP155" i="1"/>
  <c r="AP60" i="1"/>
  <c r="AP46" i="1"/>
  <c r="AQ46" i="1" s="1"/>
  <c r="AR46" i="1" s="1"/>
  <c r="AP82" i="1"/>
  <c r="AS19" i="1"/>
  <c r="AT19" i="1" s="1"/>
  <c r="AU19" i="1" s="1"/>
  <c r="AS125" i="1"/>
  <c r="AP94" i="1"/>
  <c r="AS146" i="1"/>
  <c r="AP144" i="1"/>
  <c r="AP140" i="1"/>
  <c r="AP195" i="1"/>
  <c r="AP143" i="1"/>
  <c r="AP50" i="1"/>
  <c r="AP21" i="1"/>
  <c r="AQ21" i="1" s="1"/>
  <c r="AR21" i="1" s="1"/>
  <c r="AP172" i="1"/>
  <c r="AS95" i="1"/>
  <c r="AP18" i="1"/>
  <c r="AQ18" i="1" s="1"/>
  <c r="AR18" i="1" s="1"/>
  <c r="AP142" i="1"/>
  <c r="AP96" i="1"/>
  <c r="AP111" i="1"/>
  <c r="AS56" i="1"/>
  <c r="AS63" i="1"/>
  <c r="AS192" i="1"/>
  <c r="AP41" i="1"/>
  <c r="AP30" i="1"/>
  <c r="AQ30" i="1" s="1"/>
  <c r="AR30" i="1" s="1"/>
  <c r="AP32" i="1"/>
  <c r="AS16" i="1"/>
  <c r="AT16" i="1" s="1"/>
  <c r="AU16" i="1" s="1"/>
  <c r="AP98" i="1"/>
  <c r="AP198" i="1"/>
  <c r="AP131" i="1"/>
  <c r="AP150" i="1"/>
  <c r="AP45" i="1"/>
  <c r="AP34" i="1"/>
  <c r="AQ34" i="1" s="1"/>
  <c r="AR34" i="1" s="1"/>
  <c r="AP22" i="1"/>
  <c r="AQ22" i="1" s="1"/>
  <c r="AR22" i="1" s="1"/>
  <c r="AS172" i="1"/>
  <c r="AS5" i="1"/>
  <c r="AT5" i="1" s="1"/>
  <c r="AU5" i="1" s="1"/>
  <c r="AP145" i="1"/>
  <c r="AS190" i="1"/>
  <c r="AP92" i="1"/>
  <c r="AP67" i="1"/>
  <c r="AP194" i="1"/>
  <c r="AS164" i="1"/>
  <c r="AS114" i="1"/>
  <c r="AP80" i="1"/>
  <c r="AP42" i="1"/>
  <c r="AQ42" i="1" s="1"/>
  <c r="AR42" i="1" s="1"/>
  <c r="AP59" i="1"/>
  <c r="AP123" i="1"/>
  <c r="AS74" i="1"/>
  <c r="AS48" i="1"/>
  <c r="AT48" i="1" s="1"/>
  <c r="AU48" i="1" s="1"/>
  <c r="AP51" i="1"/>
  <c r="AQ51" i="1" s="1"/>
  <c r="AR51" i="1" s="1"/>
  <c r="AP61" i="1"/>
  <c r="AP63" i="1"/>
  <c r="AS90" i="1"/>
  <c r="AS136" i="1"/>
  <c r="AS71" i="1"/>
  <c r="AS54" i="1"/>
  <c r="AT54" i="1" s="1"/>
  <c r="AU54" i="1" s="1"/>
  <c r="AS55" i="1"/>
  <c r="AT55" i="1" s="1"/>
  <c r="AU55" i="1" s="1"/>
  <c r="AS199" i="1"/>
  <c r="AP192" i="1"/>
  <c r="AP196" i="1"/>
  <c r="AS102" i="1"/>
  <c r="AP105" i="1"/>
  <c r="AS108" i="1"/>
  <c r="AS44" i="1"/>
  <c r="AS41" i="1"/>
  <c r="AS33" i="1"/>
  <c r="AS47" i="1"/>
  <c r="AT47" i="1" s="1"/>
  <c r="AU47" i="1" s="1"/>
  <c r="AS12" i="1"/>
  <c r="AT12" i="1" s="1"/>
  <c r="AU12" i="1" s="1"/>
  <c r="AS27" i="1"/>
  <c r="AT27" i="1" s="1"/>
  <c r="AU27" i="1" s="1"/>
  <c r="AS30" i="1"/>
  <c r="AT30" i="1" s="1"/>
  <c r="AU30" i="1" s="1"/>
  <c r="AS6" i="1"/>
  <c r="AT6" i="1" s="1"/>
  <c r="AU6" i="1" s="1"/>
  <c r="AS36" i="1"/>
  <c r="AP53" i="1"/>
  <c r="AQ53" i="1" s="1"/>
  <c r="AR53" i="1" s="1"/>
  <c r="AS39" i="1"/>
  <c r="AS31" i="1"/>
  <c r="AS29" i="1"/>
  <c r="AS32" i="1"/>
  <c r="AP26" i="1"/>
  <c r="AP23" i="1"/>
  <c r="AQ23" i="1" s="1"/>
  <c r="AR23" i="1" s="1"/>
  <c r="AS11" i="1"/>
  <c r="AT11" i="1" s="1"/>
  <c r="AU11" i="1" s="1"/>
  <c r="AS14" i="1"/>
  <c r="AT14" i="1" s="1"/>
  <c r="AU14" i="1" s="1"/>
  <c r="AS15" i="1"/>
  <c r="AT15" i="1" s="1"/>
  <c r="AU15" i="1" s="1"/>
  <c r="AS9" i="1"/>
  <c r="AT9" i="1" s="1"/>
  <c r="AU9" i="1" s="1"/>
  <c r="AS8" i="1"/>
  <c r="AT8" i="1" s="1"/>
  <c r="AU8" i="1" s="1"/>
  <c r="AS120" i="1"/>
  <c r="AS144" i="1"/>
  <c r="AS77" i="1"/>
  <c r="AS81" i="1"/>
  <c r="AS98" i="1"/>
  <c r="AS141" i="1"/>
  <c r="AS99" i="1"/>
  <c r="AS100" i="1"/>
  <c r="AS118" i="1"/>
  <c r="AS140" i="1"/>
  <c r="AS86" i="1"/>
  <c r="AS185" i="1"/>
  <c r="AS198" i="1"/>
  <c r="AS158" i="1"/>
  <c r="AS159" i="1"/>
  <c r="AS132" i="1"/>
  <c r="AS182" i="1"/>
  <c r="AS195" i="1"/>
  <c r="AS175" i="1"/>
  <c r="AS112" i="1"/>
  <c r="AS131" i="1"/>
  <c r="AS127" i="1"/>
  <c r="AS170" i="1"/>
  <c r="AS137" i="1"/>
  <c r="AS143" i="1"/>
  <c r="AS167" i="1"/>
  <c r="AS106" i="1"/>
  <c r="AS150" i="1"/>
  <c r="AS153" i="1"/>
  <c r="AS84" i="1"/>
  <c r="AT84" i="1" s="1"/>
  <c r="AU84" i="1" s="1"/>
  <c r="AS122" i="1"/>
  <c r="AS72" i="1"/>
  <c r="AS89" i="1"/>
  <c r="AS45" i="1"/>
  <c r="AS57" i="1"/>
  <c r="AS88" i="1"/>
  <c r="AS73" i="1"/>
  <c r="AS50" i="1"/>
  <c r="AP62" i="1"/>
  <c r="AS21" i="1"/>
  <c r="AT21" i="1" s="1"/>
  <c r="AU21" i="1" s="1"/>
  <c r="AS35" i="1"/>
  <c r="AT35" i="1" s="1"/>
  <c r="AU35" i="1" s="1"/>
  <c r="AS37" i="1"/>
  <c r="AT37" i="1" s="1"/>
  <c r="AU37" i="1" s="1"/>
  <c r="AS25" i="1"/>
  <c r="AT25" i="1" s="1"/>
  <c r="AU25" i="1" s="1"/>
  <c r="AP197" i="1"/>
  <c r="AP168" i="1"/>
  <c r="AP162" i="1"/>
  <c r="AP188" i="1"/>
  <c r="AP169" i="1"/>
  <c r="AP104" i="1"/>
  <c r="AP154" i="1"/>
  <c r="AP133" i="1"/>
  <c r="AP95" i="1"/>
  <c r="AP65" i="1"/>
  <c r="AQ65" i="1" s="1"/>
  <c r="AR65" i="1" s="1"/>
  <c r="AP171" i="1"/>
  <c r="AP5" i="1"/>
  <c r="AQ5" i="1" s="1"/>
  <c r="AR5" i="1" s="1"/>
  <c r="AS13" i="1"/>
  <c r="AT13" i="1" s="1"/>
  <c r="AU13" i="1" s="1"/>
  <c r="AS4" i="1"/>
  <c r="AT4" i="1" s="1"/>
  <c r="AU4" i="1" s="1"/>
  <c r="AS7" i="1"/>
  <c r="AT7" i="1" s="1"/>
  <c r="AU7" i="1" s="1"/>
  <c r="AS152" i="1"/>
  <c r="AS126" i="1"/>
  <c r="AS142" i="1"/>
  <c r="AS173" i="1"/>
  <c r="AS189" i="1"/>
  <c r="AS124" i="1"/>
  <c r="AS130" i="1"/>
  <c r="AS181" i="1"/>
  <c r="AS183" i="1"/>
  <c r="AP163" i="1"/>
  <c r="AP190" i="1"/>
  <c r="AP191" i="1"/>
  <c r="AP201" i="1"/>
  <c r="AS174" i="1"/>
  <c r="AS178" i="1"/>
  <c r="AS75" i="1"/>
  <c r="AS49" i="1"/>
  <c r="AS52" i="1"/>
  <c r="AS128" i="1"/>
  <c r="AS111" i="1"/>
  <c r="AS129" i="1"/>
  <c r="AS92" i="1"/>
  <c r="AS76" i="1"/>
  <c r="AS121" i="1"/>
  <c r="AS70" i="1"/>
  <c r="AS79" i="1"/>
  <c r="AS91" i="1"/>
  <c r="AS113" i="1"/>
  <c r="AS67" i="1"/>
  <c r="AS69" i="1"/>
  <c r="AS184" i="1"/>
  <c r="AS193" i="1"/>
  <c r="AP138" i="1"/>
  <c r="AP187" i="1"/>
  <c r="AP164" i="1"/>
  <c r="AP66" i="1"/>
  <c r="AP68" i="1"/>
  <c r="AP83" i="1"/>
  <c r="AP78" i="1"/>
  <c r="AP85" i="1"/>
  <c r="AP93" i="1"/>
  <c r="AS64" i="1"/>
  <c r="AS101" i="1"/>
  <c r="AS135" i="1"/>
  <c r="AS155" i="1"/>
  <c r="AS176" i="1"/>
  <c r="AS134" i="1"/>
  <c r="AT31" i="1" l="1"/>
  <c r="AU31" i="1"/>
  <c r="AQ192" i="1"/>
  <c r="AR192" i="1"/>
  <c r="AQ171" i="1"/>
  <c r="AR171" i="1"/>
  <c r="AQ162" i="1"/>
  <c r="AR162" i="1"/>
  <c r="AT39" i="1"/>
  <c r="AU39" i="1"/>
  <c r="AT199" i="1"/>
  <c r="AU199" i="1"/>
  <c r="AQ32" i="1"/>
  <c r="AR32" i="1"/>
  <c r="AT162" i="1"/>
  <c r="AU162" i="1"/>
  <c r="AT171" i="1"/>
  <c r="AU171" i="1"/>
  <c r="AT133" i="1"/>
  <c r="AU133" i="1"/>
  <c r="AQ102" i="1"/>
  <c r="AR102" i="1"/>
  <c r="AQ39" i="1"/>
  <c r="AR39" i="1"/>
  <c r="AQ188" i="1"/>
  <c r="AR188" i="1"/>
  <c r="AQ168" i="1"/>
  <c r="AR168" i="1"/>
  <c r="AT153" i="1"/>
  <c r="AU153" i="1"/>
  <c r="AQ148" i="1"/>
  <c r="AR148" i="1"/>
  <c r="AT148" i="1"/>
  <c r="AU148" i="1"/>
  <c r="AT188" i="1"/>
  <c r="AU188" i="1"/>
  <c r="AT38" i="1"/>
  <c r="AU38" i="1"/>
  <c r="AQ197" i="1"/>
  <c r="AR197" i="1"/>
  <c r="AT150" i="1"/>
  <c r="AU150" i="1"/>
  <c r="AT36" i="1"/>
  <c r="AU36" i="1"/>
  <c r="AT186" i="1"/>
  <c r="AU186" i="1"/>
  <c r="AT26" i="1"/>
  <c r="AU26" i="1"/>
  <c r="AQ29" i="1"/>
  <c r="AR29" i="1"/>
  <c r="AT123" i="1"/>
  <c r="AU123" i="1"/>
  <c r="AQ153" i="1"/>
  <c r="AR153" i="1"/>
  <c r="AT110" i="1"/>
  <c r="AU110" i="1"/>
  <c r="AT105" i="1"/>
  <c r="AU105" i="1"/>
  <c r="AQ172" i="1"/>
  <c r="AR172" i="1"/>
  <c r="AQ137" i="1"/>
  <c r="AR137" i="1"/>
  <c r="AT24" i="1"/>
  <c r="AU24" i="1"/>
  <c r="AQ31" i="1"/>
  <c r="AR31" i="1"/>
  <c r="AT196" i="1"/>
  <c r="AU196" i="1"/>
  <c r="AQ110" i="1"/>
  <c r="AR110" i="1"/>
  <c r="AT152" i="1"/>
  <c r="AU152" i="1"/>
  <c r="AQ133" i="1"/>
  <c r="AR133" i="1"/>
  <c r="AT108" i="1"/>
  <c r="AU108" i="1"/>
  <c r="AQ123" i="1"/>
  <c r="AR123" i="1"/>
  <c r="AQ150" i="1"/>
  <c r="AR150" i="1"/>
  <c r="AT192" i="1"/>
  <c r="AU192" i="1"/>
  <c r="AQ36" i="1"/>
  <c r="AR36" i="1"/>
  <c r="AQ154" i="1"/>
  <c r="AR154" i="1"/>
  <c r="AT167" i="1"/>
  <c r="AU167" i="1"/>
  <c r="AQ26" i="1"/>
  <c r="AR26" i="1"/>
  <c r="AQ105" i="1"/>
  <c r="AR105" i="1"/>
  <c r="AT136" i="1"/>
  <c r="AU136" i="1"/>
  <c r="AT177" i="1"/>
  <c r="AU177" i="1"/>
  <c r="AT168" i="1"/>
  <c r="AU168" i="1"/>
  <c r="AQ152" i="1"/>
  <c r="AR152" i="1"/>
  <c r="AQ90" i="1"/>
  <c r="AR90" i="1"/>
  <c r="AT145" i="1"/>
  <c r="AU145" i="1"/>
  <c r="AQ186" i="1"/>
  <c r="AR186" i="1"/>
  <c r="AQ20" i="1"/>
  <c r="AR20" i="1"/>
  <c r="AT32" i="1"/>
  <c r="AU32" i="1"/>
  <c r="AT102" i="1"/>
  <c r="AU102" i="1"/>
  <c r="AT90" i="1"/>
  <c r="AU90" i="1"/>
  <c r="AQ145" i="1"/>
  <c r="AR145" i="1"/>
  <c r="AQ177" i="1"/>
  <c r="AR177" i="1"/>
  <c r="AT103" i="1"/>
  <c r="AU103" i="1"/>
  <c r="AR179" i="1"/>
  <c r="AQ179" i="1"/>
  <c r="AQ167" i="1"/>
  <c r="AR167" i="1"/>
  <c r="AQ108" i="1"/>
  <c r="AR108" i="1"/>
  <c r="AT154" i="1"/>
  <c r="AU154" i="1"/>
  <c r="AQ169" i="1"/>
  <c r="AR169" i="1"/>
  <c r="AT137" i="1"/>
  <c r="AU137" i="1"/>
  <c r="AT29" i="1"/>
  <c r="AU29" i="1"/>
  <c r="AQ196" i="1"/>
  <c r="AR196" i="1"/>
  <c r="AQ80" i="1"/>
  <c r="AR80" i="1"/>
  <c r="AQ136" i="1"/>
  <c r="AR136" i="1"/>
  <c r="AQ199" i="1"/>
  <c r="AR199" i="1"/>
  <c r="AT197" i="1"/>
  <c r="AU197" i="1"/>
  <c r="AT169" i="1"/>
  <c r="AU169" i="1"/>
  <c r="AT20" i="1"/>
  <c r="AU20" i="1"/>
  <c r="AQ103" i="1"/>
  <c r="AR103" i="1"/>
  <c r="AT172" i="1"/>
  <c r="AU172" i="1"/>
  <c r="AT80" i="1"/>
  <c r="AU80" i="1"/>
  <c r="AQ24" i="1"/>
  <c r="AR24" i="1"/>
  <c r="AQ38" i="1"/>
  <c r="AR38" i="1"/>
  <c r="AU179" i="1"/>
  <c r="AT179" i="1"/>
  <c r="AR60" i="1"/>
  <c r="AQ60" i="1"/>
  <c r="AQ74" i="1"/>
  <c r="AR74" i="1"/>
  <c r="AR95" i="1"/>
  <c r="AQ95" i="1"/>
  <c r="AT74" i="1"/>
  <c r="AU74" i="1"/>
  <c r="AT95" i="1"/>
  <c r="AU95" i="1"/>
  <c r="AT106" i="1"/>
  <c r="AU106" i="1"/>
  <c r="AT71" i="1"/>
  <c r="AU71" i="1"/>
  <c r="AT82" i="1"/>
  <c r="AU82" i="1"/>
  <c r="AU63" i="1"/>
  <c r="AT63" i="1"/>
  <c r="AQ122" i="1"/>
  <c r="AR122" i="1"/>
  <c r="AR104" i="1"/>
  <c r="AQ104" i="1"/>
  <c r="AT143" i="1"/>
  <c r="AU143" i="1"/>
  <c r="AU56" i="1"/>
  <c r="AT56" i="1"/>
  <c r="AR107" i="1"/>
  <c r="AQ107" i="1"/>
  <c r="AQ106" i="1"/>
  <c r="AR106" i="1"/>
  <c r="AU60" i="1"/>
  <c r="AT60" i="1"/>
  <c r="AQ71" i="1"/>
  <c r="AR71" i="1"/>
  <c r="AQ63" i="1"/>
  <c r="AR63" i="1"/>
  <c r="AQ143" i="1"/>
  <c r="AR143" i="1"/>
  <c r="AQ82" i="1"/>
  <c r="AR82" i="1"/>
  <c r="AT61" i="1"/>
  <c r="AU61" i="1"/>
  <c r="AU104" i="1"/>
  <c r="AT104" i="1"/>
  <c r="AT122" i="1"/>
  <c r="AU122" i="1"/>
  <c r="AQ61" i="1"/>
  <c r="AR61" i="1"/>
  <c r="AU107" i="1"/>
  <c r="AT107" i="1"/>
  <c r="AQ56" i="1"/>
  <c r="AR56" i="1"/>
  <c r="AT91" i="1"/>
  <c r="AU91" i="1"/>
  <c r="AT131" i="1"/>
  <c r="AU131" i="1"/>
  <c r="AT135" i="1"/>
  <c r="AU135" i="1"/>
  <c r="AQ66" i="1"/>
  <c r="AR66" i="1"/>
  <c r="AT113" i="1"/>
  <c r="AU113" i="1"/>
  <c r="AQ191" i="1"/>
  <c r="AR191" i="1"/>
  <c r="AT50" i="1"/>
  <c r="AU50" i="1"/>
  <c r="AT127" i="1"/>
  <c r="AU127" i="1"/>
  <c r="AT158" i="1"/>
  <c r="AU158" i="1"/>
  <c r="AT141" i="1"/>
  <c r="AU141" i="1"/>
  <c r="AT33" i="1"/>
  <c r="AU33" i="1"/>
  <c r="AT164" i="1"/>
  <c r="AU164" i="1"/>
  <c r="AQ140" i="1"/>
  <c r="AR140" i="1"/>
  <c r="AQ147" i="1"/>
  <c r="AR147" i="1"/>
  <c r="AQ99" i="1"/>
  <c r="AR99" i="1"/>
  <c r="AU149" i="1"/>
  <c r="AT149" i="1"/>
  <c r="AR113" i="1"/>
  <c r="AQ113" i="1"/>
  <c r="AQ81" i="1"/>
  <c r="AR81" i="1"/>
  <c r="AT147" i="1"/>
  <c r="AU147" i="1"/>
  <c r="AQ70" i="1"/>
  <c r="AR70" i="1"/>
  <c r="AT138" i="1"/>
  <c r="AU138" i="1"/>
  <c r="AQ86" i="1"/>
  <c r="AR86" i="1"/>
  <c r="AT156" i="1"/>
  <c r="AU156" i="1"/>
  <c r="AT59" i="1"/>
  <c r="AU59" i="1"/>
  <c r="AQ76" i="1"/>
  <c r="AR76" i="1"/>
  <c r="AQ58" i="1"/>
  <c r="AR58" i="1"/>
  <c r="AQ161" i="1"/>
  <c r="AR161" i="1"/>
  <c r="AQ146" i="1"/>
  <c r="AR146" i="1"/>
  <c r="AT198" i="1"/>
  <c r="AU198" i="1"/>
  <c r="AT41" i="1"/>
  <c r="AU41" i="1"/>
  <c r="AQ194" i="1"/>
  <c r="AR194" i="1"/>
  <c r="AQ144" i="1"/>
  <c r="AR144" i="1"/>
  <c r="AQ155" i="1"/>
  <c r="AR155" i="1"/>
  <c r="AT68" i="1"/>
  <c r="AU68" i="1"/>
  <c r="AQ117" i="1"/>
  <c r="AR117" i="1"/>
  <c r="AQ97" i="1"/>
  <c r="AR97" i="1"/>
  <c r="AT96" i="1"/>
  <c r="AU96" i="1"/>
  <c r="AQ174" i="1"/>
  <c r="AR174" i="1"/>
  <c r="AQ91" i="1"/>
  <c r="AR91" i="1"/>
  <c r="AQ77" i="1"/>
  <c r="AR77" i="1"/>
  <c r="AQ151" i="1"/>
  <c r="AR151" i="1"/>
  <c r="AT191" i="1"/>
  <c r="AU191" i="1"/>
  <c r="AQ57" i="1"/>
  <c r="AR57" i="1"/>
  <c r="AQ28" i="1"/>
  <c r="AR28" i="1"/>
  <c r="AT194" i="1"/>
  <c r="AU194" i="1"/>
  <c r="AT165" i="1"/>
  <c r="AU165" i="1"/>
  <c r="AT79" i="1"/>
  <c r="AU79" i="1"/>
  <c r="AT112" i="1"/>
  <c r="AU112" i="1"/>
  <c r="AT185" i="1"/>
  <c r="AU185" i="1"/>
  <c r="AT81" i="1"/>
  <c r="AU81" i="1"/>
  <c r="AT44" i="1"/>
  <c r="AU44" i="1"/>
  <c r="AQ67" i="1"/>
  <c r="AR67" i="1"/>
  <c r="AQ45" i="1"/>
  <c r="AR45" i="1"/>
  <c r="AQ41" i="1"/>
  <c r="AR41" i="1"/>
  <c r="AT146" i="1"/>
  <c r="AU146" i="1"/>
  <c r="AT109" i="1"/>
  <c r="AU109" i="1"/>
  <c r="AT116" i="1"/>
  <c r="AU116" i="1"/>
  <c r="AQ184" i="1"/>
  <c r="AR184" i="1"/>
  <c r="AQ75" i="1"/>
  <c r="AR75" i="1"/>
  <c r="AQ73" i="1"/>
  <c r="AR73" i="1"/>
  <c r="AQ114" i="1"/>
  <c r="AR114" i="1"/>
  <c r="AQ166" i="1"/>
  <c r="AR166" i="1"/>
  <c r="AQ181" i="1"/>
  <c r="AR181" i="1"/>
  <c r="AQ170" i="1"/>
  <c r="AR170" i="1"/>
  <c r="AQ183" i="1"/>
  <c r="AR183" i="1"/>
  <c r="AR180" i="1"/>
  <c r="AQ180" i="1"/>
  <c r="AT166" i="1"/>
  <c r="AU166" i="1"/>
  <c r="AT101" i="1"/>
  <c r="AU101" i="1"/>
  <c r="AT98" i="1"/>
  <c r="AU98" i="1"/>
  <c r="AT70" i="1"/>
  <c r="AU70" i="1"/>
  <c r="AT183" i="1"/>
  <c r="AU183" i="1"/>
  <c r="AT57" i="1"/>
  <c r="AU57" i="1"/>
  <c r="AT175" i="1"/>
  <c r="AU175" i="1"/>
  <c r="AT86" i="1"/>
  <c r="AU86" i="1"/>
  <c r="AT77" i="1"/>
  <c r="AU77" i="1"/>
  <c r="AQ92" i="1"/>
  <c r="AR92" i="1"/>
  <c r="AQ94" i="1"/>
  <c r="AR94" i="1"/>
  <c r="AT85" i="1"/>
  <c r="AU85" i="1"/>
  <c r="AT94" i="1"/>
  <c r="AU94" i="1"/>
  <c r="AT163" i="1"/>
  <c r="AU163" i="1"/>
  <c r="AU62" i="1"/>
  <c r="AT62" i="1"/>
  <c r="AR156" i="1"/>
  <c r="AQ156" i="1"/>
  <c r="AT58" i="1"/>
  <c r="AU58" i="1"/>
  <c r="AQ134" i="1"/>
  <c r="AR134" i="1"/>
  <c r="AQ132" i="1"/>
  <c r="AR132" i="1"/>
  <c r="AQ176" i="1"/>
  <c r="AR176" i="1"/>
  <c r="AQ139" i="1"/>
  <c r="AR139" i="1"/>
  <c r="AQ164" i="1"/>
  <c r="AR164" i="1"/>
  <c r="AQ187" i="1"/>
  <c r="AR187" i="1"/>
  <c r="AQ163" i="1"/>
  <c r="AR163" i="1"/>
  <c r="AT193" i="1"/>
  <c r="AU193" i="1"/>
  <c r="AU121" i="1"/>
  <c r="AT121" i="1"/>
  <c r="AT75" i="1"/>
  <c r="AU75" i="1"/>
  <c r="AU181" i="1"/>
  <c r="AT181" i="1"/>
  <c r="AT45" i="1"/>
  <c r="AU45" i="1"/>
  <c r="AT195" i="1"/>
  <c r="AU195" i="1"/>
  <c r="AT140" i="1"/>
  <c r="AU140" i="1"/>
  <c r="AT144" i="1"/>
  <c r="AU144" i="1"/>
  <c r="AQ59" i="1"/>
  <c r="AR59" i="1"/>
  <c r="AT190" i="1"/>
  <c r="AU190" i="1"/>
  <c r="AQ131" i="1"/>
  <c r="AR131" i="1"/>
  <c r="AT200" i="1"/>
  <c r="AU200" i="1"/>
  <c r="AQ88" i="1"/>
  <c r="AR88" i="1"/>
  <c r="AQ33" i="1"/>
  <c r="AR33" i="1"/>
  <c r="AT28" i="1"/>
  <c r="AU28" i="1"/>
  <c r="AR89" i="1"/>
  <c r="AQ89" i="1"/>
  <c r="AQ44" i="1"/>
  <c r="AR44" i="1"/>
  <c r="AQ182" i="1"/>
  <c r="AR182" i="1"/>
  <c r="AT161" i="1"/>
  <c r="AU161" i="1"/>
  <c r="AQ178" i="1"/>
  <c r="AR178" i="1"/>
  <c r="AQ72" i="1"/>
  <c r="AR72" i="1"/>
  <c r="AQ64" i="1"/>
  <c r="AR64" i="1"/>
  <c r="AQ100" i="1"/>
  <c r="AR100" i="1"/>
  <c r="AQ149" i="1"/>
  <c r="AR149" i="1"/>
  <c r="AQ158" i="1"/>
  <c r="AR158" i="1"/>
  <c r="AT180" i="1"/>
  <c r="AU180" i="1"/>
  <c r="AQ190" i="1"/>
  <c r="AR190" i="1"/>
  <c r="AT64" i="1"/>
  <c r="AU64" i="1"/>
  <c r="AT88" i="1"/>
  <c r="AU88" i="1"/>
  <c r="AT134" i="1"/>
  <c r="AU134" i="1"/>
  <c r="AT76" i="1"/>
  <c r="AU76" i="1"/>
  <c r="AT178" i="1"/>
  <c r="AU178" i="1"/>
  <c r="AT89" i="1"/>
  <c r="AU89" i="1"/>
  <c r="AT182" i="1"/>
  <c r="AU182" i="1"/>
  <c r="AT118" i="1"/>
  <c r="AU118" i="1"/>
  <c r="AT120" i="1"/>
  <c r="AU120" i="1"/>
  <c r="AQ198" i="1"/>
  <c r="AR198" i="1"/>
  <c r="AQ50" i="1"/>
  <c r="AR50" i="1"/>
  <c r="AQ79" i="1"/>
  <c r="AR79" i="1"/>
  <c r="AT201" i="1"/>
  <c r="AU201" i="1"/>
  <c r="AQ135" i="1"/>
  <c r="AR135" i="1"/>
  <c r="AQ120" i="1"/>
  <c r="AR120" i="1"/>
  <c r="AQ101" i="1"/>
  <c r="AR101" i="1"/>
  <c r="AT151" i="1"/>
  <c r="AU151" i="1"/>
  <c r="AT83" i="1"/>
  <c r="AU83" i="1"/>
  <c r="AT66" i="1"/>
  <c r="AU66" i="1"/>
  <c r="AR141" i="1"/>
  <c r="AQ141" i="1"/>
  <c r="AQ200" i="1"/>
  <c r="AR200" i="1"/>
  <c r="AQ93" i="1"/>
  <c r="AR93" i="1"/>
  <c r="AQ78" i="1"/>
  <c r="AR78" i="1"/>
  <c r="AT176" i="1"/>
  <c r="AU176" i="1"/>
  <c r="AQ83" i="1"/>
  <c r="AR83" i="1"/>
  <c r="AT69" i="1"/>
  <c r="AU69" i="1"/>
  <c r="AT92" i="1"/>
  <c r="AU92" i="1"/>
  <c r="AT174" i="1"/>
  <c r="AU174" i="1"/>
  <c r="AT72" i="1"/>
  <c r="AU72" i="1"/>
  <c r="AT132" i="1"/>
  <c r="AU132" i="1"/>
  <c r="AT100" i="1"/>
  <c r="AU100" i="1"/>
  <c r="AQ98" i="1"/>
  <c r="AR98" i="1"/>
  <c r="AQ165" i="1"/>
  <c r="AR165" i="1"/>
  <c r="AQ116" i="1"/>
  <c r="AR116" i="1"/>
  <c r="AQ127" i="1"/>
  <c r="AR127" i="1"/>
  <c r="AQ87" i="1"/>
  <c r="AR87" i="1"/>
  <c r="AQ112" i="1"/>
  <c r="AR112" i="1"/>
  <c r="AT87" i="1"/>
  <c r="AU87" i="1"/>
  <c r="AQ118" i="1"/>
  <c r="AR118" i="1"/>
  <c r="AT117" i="1"/>
  <c r="AU117" i="1"/>
  <c r="AU139" i="1"/>
  <c r="AT139" i="1"/>
  <c r="AQ121" i="1"/>
  <c r="AR121" i="1"/>
  <c r="AQ193" i="1"/>
  <c r="AR193" i="1"/>
  <c r="AQ160" i="1"/>
  <c r="AR160" i="1"/>
  <c r="AT73" i="1"/>
  <c r="AU73" i="1"/>
  <c r="AQ138" i="1"/>
  <c r="AR138" i="1"/>
  <c r="AQ85" i="1"/>
  <c r="AR85" i="1"/>
  <c r="AT184" i="1"/>
  <c r="AU184" i="1"/>
  <c r="AT155" i="1"/>
  <c r="AU155" i="1"/>
  <c r="AQ68" i="1"/>
  <c r="AR68" i="1"/>
  <c r="AT67" i="1"/>
  <c r="AU67" i="1"/>
  <c r="AQ201" i="1"/>
  <c r="AR201" i="1"/>
  <c r="AR62" i="1"/>
  <c r="AQ62" i="1"/>
  <c r="AT170" i="1"/>
  <c r="AU170" i="1"/>
  <c r="AT159" i="1"/>
  <c r="AU159" i="1"/>
  <c r="AT99" i="1"/>
  <c r="AU99" i="1"/>
  <c r="AT114" i="1"/>
  <c r="AU114" i="1"/>
  <c r="AQ96" i="1"/>
  <c r="AR96" i="1"/>
  <c r="AQ195" i="1"/>
  <c r="AR195" i="1"/>
  <c r="AT160" i="1"/>
  <c r="AU160" i="1"/>
  <c r="AR109" i="1"/>
  <c r="AQ109" i="1"/>
  <c r="AQ159" i="1"/>
  <c r="AR159" i="1"/>
  <c r="AT187" i="1"/>
  <c r="AU187" i="1"/>
  <c r="AQ185" i="1"/>
  <c r="AR185" i="1"/>
  <c r="AT97" i="1"/>
  <c r="AU97" i="1"/>
  <c r="AT78" i="1"/>
  <c r="AU78" i="1"/>
  <c r="AT93" i="1"/>
  <c r="AU93" i="1"/>
  <c r="AQ175" i="1"/>
  <c r="AR175" i="1"/>
  <c r="AQ69" i="1"/>
  <c r="AR69" i="1"/>
  <c r="AT173" i="1"/>
  <c r="AU173" i="1"/>
  <c r="AQ142" i="1"/>
  <c r="AR142" i="1"/>
  <c r="AT128" i="1"/>
  <c r="AU128" i="1"/>
  <c r="AT142" i="1"/>
  <c r="AU142" i="1"/>
  <c r="AT52" i="1"/>
  <c r="AU52" i="1"/>
  <c r="AU126" i="1"/>
  <c r="AT126" i="1"/>
  <c r="AT157" i="1"/>
  <c r="AU157" i="1"/>
  <c r="AQ126" i="1"/>
  <c r="AR126" i="1"/>
  <c r="AR129" i="1"/>
  <c r="AQ129" i="1"/>
  <c r="AT119" i="1"/>
  <c r="AU119" i="1"/>
  <c r="AR49" i="1"/>
  <c r="AQ49" i="1"/>
  <c r="AR119" i="1"/>
  <c r="AQ119" i="1"/>
  <c r="AQ124" i="1"/>
  <c r="AR124" i="1"/>
  <c r="AQ125" i="1"/>
  <c r="AR125" i="1"/>
  <c r="AU125" i="1"/>
  <c r="AT125" i="1"/>
  <c r="AQ52" i="1"/>
  <c r="AR52" i="1"/>
  <c r="AR189" i="1"/>
  <c r="AQ189" i="1"/>
  <c r="AT111" i="1"/>
  <c r="AU111" i="1"/>
  <c r="AT130" i="1"/>
  <c r="AU130" i="1"/>
  <c r="AQ115" i="1"/>
  <c r="AR115" i="1"/>
  <c r="AT49" i="1"/>
  <c r="AU49" i="1"/>
  <c r="AT124" i="1"/>
  <c r="AU124" i="1"/>
  <c r="AR111" i="1"/>
  <c r="AQ111" i="1"/>
  <c r="AQ130" i="1"/>
  <c r="AR130" i="1"/>
  <c r="AQ173" i="1"/>
  <c r="AR173" i="1"/>
  <c r="AU129" i="1"/>
  <c r="AT129" i="1"/>
  <c r="AT189" i="1"/>
  <c r="AU189" i="1"/>
  <c r="AT115" i="1"/>
  <c r="AU115" i="1"/>
  <c r="AQ128" i="1"/>
  <c r="AR128" i="1"/>
  <c r="AQ157" i="1"/>
  <c r="AR157" i="1"/>
</calcChain>
</file>

<file path=xl/sharedStrings.xml><?xml version="1.0" encoding="utf-8"?>
<sst xmlns="http://schemas.openxmlformats.org/spreadsheetml/2006/main" count="1601" uniqueCount="344">
  <si>
    <t>Specimen_order</t>
  </si>
  <si>
    <t>Clade</t>
  </si>
  <si>
    <t>Genus</t>
  </si>
  <si>
    <t>Species</t>
  </si>
  <si>
    <t>Age</t>
  </si>
  <si>
    <t>Interval</t>
  </si>
  <si>
    <t>Tooth</t>
  </si>
  <si>
    <t>File</t>
  </si>
  <si>
    <t>DNE</t>
  </si>
  <si>
    <t>Convex_DNE</t>
  </si>
  <si>
    <t>Concave_DNE</t>
  </si>
  <si>
    <t>Convex_Area</t>
  </si>
  <si>
    <t>Concave_Area</t>
  </si>
  <si>
    <t>Slope</t>
  </si>
  <si>
    <t>OPCR</t>
  </si>
  <si>
    <t>0 deg.</t>
  </si>
  <si>
    <t>5.625 deg.</t>
  </si>
  <si>
    <t>11.25 deg.</t>
  </si>
  <si>
    <t>16.875 deg.</t>
  </si>
  <si>
    <t>22.5 deg.</t>
  </si>
  <si>
    <t>28.125 deg.</t>
  </si>
  <si>
    <t>33.75 deg.</t>
  </si>
  <si>
    <t>39.375 deg.</t>
  </si>
  <si>
    <t>RFI</t>
  </si>
  <si>
    <t>3D_Area</t>
  </si>
  <si>
    <t>2D_Area</t>
  </si>
  <si>
    <t>Alpha</t>
  </si>
  <si>
    <t>compress_se</t>
  </si>
  <si>
    <t>shear_se</t>
  </si>
  <si>
    <t>Pantodonta</t>
  </si>
  <si>
    <t>Yuodon</t>
  </si>
  <si>
    <t>protoselenoides</t>
  </si>
  <si>
    <t>Early Paleocene</t>
  </si>
  <si>
    <t>A</t>
  </si>
  <si>
    <t>M_2</t>
  </si>
  <si>
    <t>V4236_Rm2.ply</t>
  </si>
  <si>
    <t>NA</t>
  </si>
  <si>
    <t>Arctostylopida</t>
  </si>
  <si>
    <t>Bothriostylops</t>
  </si>
  <si>
    <t>progressus</t>
  </si>
  <si>
    <t>Late Paleocene</t>
  </si>
  <si>
    <t>C</t>
  </si>
  <si>
    <t>M_3</t>
  </si>
  <si>
    <t>V4264.5_Rm3.ply</t>
  </si>
  <si>
    <t>Anagalida</t>
  </si>
  <si>
    <t>Anictops</t>
  </si>
  <si>
    <t>tabienpedis</t>
  </si>
  <si>
    <t>P3_</t>
  </si>
  <si>
    <t>UCMP124761_LP3_.ply</t>
  </si>
  <si>
    <t>Pastoralodon</t>
  </si>
  <si>
    <t>lacustris</t>
  </si>
  <si>
    <t>M2_</t>
  </si>
  <si>
    <t>V5481_RM2_.ply</t>
  </si>
  <si>
    <t>Guichilambda</t>
  </si>
  <si>
    <t>zhaii</t>
  </si>
  <si>
    <t>v12037.2_Lm2.ply</t>
  </si>
  <si>
    <t>Tillodontia</t>
  </si>
  <si>
    <t>Dysnoetodon</t>
  </si>
  <si>
    <t>minuta</t>
  </si>
  <si>
    <t>V5838_LM2.ply</t>
  </si>
  <si>
    <t>M_1</t>
  </si>
  <si>
    <t>v12037.2_Lm1.ply</t>
  </si>
  <si>
    <t>Pseudanisonchus</t>
  </si>
  <si>
    <t>antelios</t>
  </si>
  <si>
    <t>Middle Paleocene</t>
  </si>
  <si>
    <t>B</t>
  </si>
  <si>
    <t>V5041_RM2.ply</t>
  </si>
  <si>
    <t>P4_</t>
  </si>
  <si>
    <t>V5481_RP4_.ply</t>
  </si>
  <si>
    <t>M3_</t>
  </si>
  <si>
    <t>V5481_RM3_.ply</t>
  </si>
  <si>
    <t>Haltictops</t>
  </si>
  <si>
    <t>mirabilis</t>
  </si>
  <si>
    <t>P_4</t>
  </si>
  <si>
    <t>UCMP124740_RP_4.ply</t>
  </si>
  <si>
    <t>UCMP124740_RM_2.ply</t>
  </si>
  <si>
    <t>v12037.3_RM2_.ply</t>
  </si>
  <si>
    <t>Archaeolambda</t>
  </si>
  <si>
    <t>micron</t>
  </si>
  <si>
    <t>V5784_Lm3.ply</t>
  </si>
  <si>
    <t>M1_</t>
  </si>
  <si>
    <t>V5481_RM1_.ply</t>
  </si>
  <si>
    <t>Bemalambda</t>
  </si>
  <si>
    <t>Nanhsiungensis</t>
  </si>
  <si>
    <t>V4132_Rm3.ply</t>
  </si>
  <si>
    <t>Interogale</t>
  </si>
  <si>
    <t>datangensis</t>
  </si>
  <si>
    <t>UCMP218939_LM_1.ply</t>
  </si>
  <si>
    <t>Harpyodus</t>
  </si>
  <si>
    <t>v12664_LM1_.ply</t>
  </si>
  <si>
    <t>v12037.3_RP3_.ply</t>
  </si>
  <si>
    <t>Stenanagale</t>
  </si>
  <si>
    <t>xiangensis</t>
  </si>
  <si>
    <t>UCMP124792_LM_1.ply</t>
  </si>
  <si>
    <t>Altilambda</t>
  </si>
  <si>
    <t>tenuis</t>
  </si>
  <si>
    <t>V5231_Lm1.ply</t>
  </si>
  <si>
    <t>UCMP124740_RM_3.ply</t>
  </si>
  <si>
    <t>pactus</t>
  </si>
  <si>
    <t>V5228_Rm2.ply</t>
  </si>
  <si>
    <t>UCMP124740_RM_1.ply</t>
  </si>
  <si>
    <t>V4116_LM3.ply</t>
  </si>
  <si>
    <t>V4132_Rm2.ply</t>
  </si>
  <si>
    <t>Paranictops</t>
  </si>
  <si>
    <t>majuscula</t>
  </si>
  <si>
    <t>UCMP124762_LM3_.ply</t>
  </si>
  <si>
    <t>UCMP218939_RM_1.ply</t>
  </si>
  <si>
    <t>Hypsilolambda</t>
  </si>
  <si>
    <t>chalingensis</t>
  </si>
  <si>
    <t>V4861_RM3.ply</t>
  </si>
  <si>
    <t>v12037.3_RM1_.ply</t>
  </si>
  <si>
    <t>UCMP218939_LM_3.ply</t>
  </si>
  <si>
    <t>P2_</t>
  </si>
  <si>
    <t>UCMP124761_LP2_.ply</t>
  </si>
  <si>
    <t>v12664_LP4_.ply</t>
  </si>
  <si>
    <t>v12037.3_RP4_.ply</t>
  </si>
  <si>
    <t>UCMP124741_LM_2.ply</t>
  </si>
  <si>
    <t>Yangtanglestes</t>
  </si>
  <si>
    <t>rotundus</t>
  </si>
  <si>
    <t>UCMP124793_RP_4.ply</t>
  </si>
  <si>
    <t>UCMP218939_LM_2.ply</t>
  </si>
  <si>
    <t>V4116_RM2.ply</t>
  </si>
  <si>
    <t>UCMP124741_LM_3.ply</t>
  </si>
  <si>
    <t>V4116_RM3.ply</t>
  </si>
  <si>
    <t>tabiensis</t>
  </si>
  <si>
    <t>V4333_Rm2.ply</t>
  </si>
  <si>
    <t>v12037.2_Lp4.ply</t>
  </si>
  <si>
    <t>V4116_RP4.ply</t>
  </si>
  <si>
    <t>Hsiuannania</t>
  </si>
  <si>
    <t>minor</t>
  </si>
  <si>
    <t>UCMP124808_RM_3.ply</t>
  </si>
  <si>
    <t>UCMP124761_LM2_.ply</t>
  </si>
  <si>
    <t>UCMP124808_RM_2.ply</t>
  </si>
  <si>
    <t>UCMP124762_LP3_.ply</t>
  </si>
  <si>
    <t>V4861_LM2.ply</t>
  </si>
  <si>
    <t>UCMP124762_LM2_.ply</t>
  </si>
  <si>
    <t>UCMP124761_LP4_.ply</t>
  </si>
  <si>
    <t>V4333_Rm3.ply</t>
  </si>
  <si>
    <t>V5228_Rm1.ply</t>
  </si>
  <si>
    <t>V5228_Lm1.ply</t>
  </si>
  <si>
    <t>V4861_LM3.ply</t>
  </si>
  <si>
    <t>V5302_Rm1.ply</t>
  </si>
  <si>
    <t>V5784_Lm2.ply</t>
  </si>
  <si>
    <t>Huaiyangale</t>
  </si>
  <si>
    <t>chianshanensis</t>
  </si>
  <si>
    <t>V4269_Lm3.ply</t>
  </si>
  <si>
    <t>V4264.1_Rm2.ply</t>
  </si>
  <si>
    <t>Wanostylops</t>
  </si>
  <si>
    <t>promissus</t>
  </si>
  <si>
    <t>V12666_LM2_.ply</t>
  </si>
  <si>
    <t>Anchilestes</t>
  </si>
  <si>
    <t>impolitus</t>
  </si>
  <si>
    <t>V4315_Lm3.ply</t>
  </si>
  <si>
    <t>V12665.1_Lm3.ply</t>
  </si>
  <si>
    <t>V4861_RM2.ply</t>
  </si>
  <si>
    <t>P_3</t>
  </si>
  <si>
    <t>UCMP124793_RP_3.ply</t>
  </si>
  <si>
    <t>V4333_Rm1.ply</t>
  </si>
  <si>
    <t>UCMP218939_RM_3.ply</t>
  </si>
  <si>
    <t>UCMP124762_LP4_.ply</t>
  </si>
  <si>
    <t>UCMP218939_RM_2.ply</t>
  </si>
  <si>
    <t>UCMP124761_LM1_.ply</t>
  </si>
  <si>
    <t>V4861_RM1.ply</t>
  </si>
  <si>
    <t>V4124_RP4_.ply</t>
  </si>
  <si>
    <t>V4116_LM2.ply</t>
  </si>
  <si>
    <t>UCMP124733_RM2_.ply</t>
  </si>
  <si>
    <t>V5230_LM1.ply</t>
  </si>
  <si>
    <t>UCMP124792_LM_2.ply</t>
  </si>
  <si>
    <t>notios</t>
  </si>
  <si>
    <t>V7642_Lm2.ply</t>
  </si>
  <si>
    <t>V4236_Rm3.ply</t>
  </si>
  <si>
    <t>decorus</t>
  </si>
  <si>
    <t>V5035.1_LM3.ply</t>
  </si>
  <si>
    <t>V5035.1_LM2.ply</t>
  </si>
  <si>
    <t>V7642_Lm3.ply</t>
  </si>
  <si>
    <t>UCMP124761_LM3_.ply</t>
  </si>
  <si>
    <t>V4132_Rm1.ply</t>
  </si>
  <si>
    <t>V4861_RP3.ply</t>
  </si>
  <si>
    <t>UCMP124733_RM3_.ply</t>
  </si>
  <si>
    <t>V4132_Rp4.ply</t>
  </si>
  <si>
    <t>V4236_Rm1.ply</t>
  </si>
  <si>
    <t>V4124_RM3_.ply</t>
  </si>
  <si>
    <t>V4315_Lm1.ply</t>
  </si>
  <si>
    <t>V4264.3_Rp4.ply</t>
  </si>
  <si>
    <t>V4333_Rp4.ply</t>
  </si>
  <si>
    <t>V12665.2_Rm3.ply</t>
  </si>
  <si>
    <t>V4861_LM1.ply</t>
  </si>
  <si>
    <t>V5784_Rm2.ply</t>
  </si>
  <si>
    <t>V5784_Rm3.ply</t>
  </si>
  <si>
    <t>v12037.2_Lp3.ply</t>
  </si>
  <si>
    <t>V4124_RP3_.ply</t>
  </si>
  <si>
    <t>V4124_RM1_.ply</t>
  </si>
  <si>
    <t>V4124_RM2_.ply</t>
  </si>
  <si>
    <t>V5035.1_RP4.ply</t>
  </si>
  <si>
    <t>V12666_LM1_.ply</t>
  </si>
  <si>
    <t>youngi</t>
  </si>
  <si>
    <t>V11357_LM1_.ply</t>
  </si>
  <si>
    <t>V5035.1_RM2.ply</t>
  </si>
  <si>
    <t>V4116_LP4.ply</t>
  </si>
  <si>
    <t>V4116_LP3.ply</t>
  </si>
  <si>
    <t>V5035.1_LM1.ply</t>
  </si>
  <si>
    <t>UCMP124762_LM1_.ply</t>
  </si>
  <si>
    <t>V12666.1_Lm1.ply</t>
  </si>
  <si>
    <t>V5035.1_LP4.ply</t>
  </si>
  <si>
    <t>V5035.1_RM3.ply</t>
  </si>
  <si>
    <t>V5035.1_RP3.ply</t>
  </si>
  <si>
    <t>UCMP124792_LP_4.ply</t>
  </si>
  <si>
    <t>V4132_Rp3.ply</t>
  </si>
  <si>
    <t>UCMP124734_RM_2.ply</t>
  </si>
  <si>
    <t>V4116_RM1.ply</t>
  </si>
  <si>
    <t>V5035.1_RP2.ply</t>
  </si>
  <si>
    <t>V4236_Rp4.ply</t>
  </si>
  <si>
    <t>V5035.1_RM1.ply</t>
  </si>
  <si>
    <t>UCMP124731_RM_2.ply</t>
  </si>
  <si>
    <t>V4333_Rp3.ply</t>
  </si>
  <si>
    <t>V4315_Lm2.ply</t>
  </si>
  <si>
    <t>UCMP124734_RM_1.ply</t>
  </si>
  <si>
    <t>V12666_LP4_.ply</t>
  </si>
  <si>
    <t>V7642_Lm1.ply</t>
  </si>
  <si>
    <t>V4315_Lp4.ply</t>
  </si>
  <si>
    <t>ANAptogale</t>
  </si>
  <si>
    <t>wanghoensis</t>
  </si>
  <si>
    <t>V4312_LP3_.ply</t>
  </si>
  <si>
    <t>sp</t>
  </si>
  <si>
    <t>UCMP124735_LP_4.ply</t>
  </si>
  <si>
    <t>UCMP218939_LP_4.ply</t>
  </si>
  <si>
    <t>UCMP124731_RM_3.ply</t>
  </si>
  <si>
    <t>Asiostylops</t>
  </si>
  <si>
    <t>spenios</t>
  </si>
  <si>
    <t>UCMP124810_RM1_.ply</t>
  </si>
  <si>
    <t>UCMP124731_RM_1.ply</t>
  </si>
  <si>
    <t>V4264.3_Rp3.ply</t>
  </si>
  <si>
    <t>Plethorodon</t>
  </si>
  <si>
    <t>chienshanensis</t>
  </si>
  <si>
    <t>V8304_RM2.ply</t>
  </si>
  <si>
    <t>UCMP124810_RM3_.ply</t>
  </si>
  <si>
    <t>V8304_RM1.ply</t>
  </si>
  <si>
    <t>Diacronus</t>
  </si>
  <si>
    <t>anhuiensis</t>
  </si>
  <si>
    <t>UCMP124716_RM2_.ply</t>
  </si>
  <si>
    <t>UCMP124735_LP_3.ply</t>
  </si>
  <si>
    <t>Wanogale</t>
  </si>
  <si>
    <t>hodungensis</t>
  </si>
  <si>
    <t>V4273_Rm2.ply</t>
  </si>
  <si>
    <t>V5035.1_LP3.ply</t>
  </si>
  <si>
    <t>V11357_LM2_.ply</t>
  </si>
  <si>
    <t>UCMP124733_RP4_.ply</t>
  </si>
  <si>
    <t>UCMP124810_RM2_.ply</t>
  </si>
  <si>
    <t>P_2</t>
  </si>
  <si>
    <t>V12039L_Lp2.ply</t>
  </si>
  <si>
    <t>medius</t>
  </si>
  <si>
    <t>V13504_palate2_LM2_.ply</t>
  </si>
  <si>
    <t>UCMP124810_LM3_.ply</t>
  </si>
  <si>
    <t>V8304_LP3.ply</t>
  </si>
  <si>
    <t>V8304_LM2.ply</t>
  </si>
  <si>
    <t>V4269_LM1_.ply</t>
  </si>
  <si>
    <t>V8304_RP3.ply</t>
  </si>
  <si>
    <t>V8304_RP4.ply</t>
  </si>
  <si>
    <t>V4269_Lm2.ply</t>
  </si>
  <si>
    <t>V8304_RM3.ply</t>
  </si>
  <si>
    <t>V4116_LM1.ply</t>
  </si>
  <si>
    <t>Chianshania</t>
  </si>
  <si>
    <t>gianghuaensis</t>
  </si>
  <si>
    <t>V4272_RM1_.ply</t>
  </si>
  <si>
    <t>V8304_LM3.ply</t>
  </si>
  <si>
    <t>V8304_LM1.ply</t>
  </si>
  <si>
    <t>V4116_RP3.ply</t>
  </si>
  <si>
    <t>V8304_LP4.ply</t>
  </si>
  <si>
    <t>V13504_palate2_LM1_.ply</t>
  </si>
  <si>
    <t>V4236_Rp3.ply</t>
  </si>
  <si>
    <t>UCMP124810_LM_2.ply</t>
  </si>
  <si>
    <t>V7642_Lp4.ply</t>
  </si>
  <si>
    <t>V12665.1_Lp4.ply</t>
  </si>
  <si>
    <t>Sinostylops</t>
  </si>
  <si>
    <t>UCMP124748_RM_3.ply</t>
  </si>
  <si>
    <t>V4269_LP4_.ply</t>
  </si>
  <si>
    <t>UCMP124810_LM_3.ply</t>
  </si>
  <si>
    <t>UCMP124792_LP_3.ply</t>
  </si>
  <si>
    <t>UCMP124810_RP3_.ply</t>
  </si>
  <si>
    <t>V8304_RP2.ply</t>
  </si>
  <si>
    <t>V8304_LP2.ply</t>
  </si>
  <si>
    <t>UCMP124731_RP_4.ply</t>
  </si>
  <si>
    <t>UCMP124810_LM_1.ply</t>
  </si>
  <si>
    <t>UCMP124810_RP4_.ply</t>
  </si>
  <si>
    <t>V4272_RM2_.ply</t>
  </si>
  <si>
    <t>UCMP124716_RM1_.ply</t>
  </si>
  <si>
    <t>V4269_LM3_.ply</t>
  </si>
  <si>
    <t>UCMP124731_RP_3.ply</t>
  </si>
  <si>
    <t>UCMP124748_RM_1.ply</t>
  </si>
  <si>
    <t>UCMP218939_LP_2.ply</t>
  </si>
  <si>
    <t>V4269_LM2_.ply</t>
  </si>
  <si>
    <t>V4236_Rp2.ply</t>
  </si>
  <si>
    <t>UCMP124735_LP_2.ply</t>
  </si>
  <si>
    <t>UCMP218939_LP_3.ply</t>
  </si>
  <si>
    <t>UCMP124716_RP4_.ply</t>
  </si>
  <si>
    <t>V4269_Lm1.ply</t>
  </si>
  <si>
    <t>P_1</t>
  </si>
  <si>
    <t>UCMP124735_LP_1.ply</t>
  </si>
  <si>
    <t>UCMP124748_RP_4.ply</t>
  </si>
  <si>
    <t>V13504_palate2_LP4_.ply</t>
  </si>
  <si>
    <t>UCMP124810_LP_4.ply</t>
  </si>
  <si>
    <t>V4269_Lp4.ply</t>
  </si>
  <si>
    <t>V4272_RP4_.ply</t>
  </si>
  <si>
    <t>UCMP124748_RM_2.ply</t>
  </si>
  <si>
    <t>UCMP124810_LP_3.ply</t>
  </si>
  <si>
    <t>P1_</t>
  </si>
  <si>
    <t>V8304_RP1.ply</t>
  </si>
  <si>
    <t>UCMP124748_RP_3.ply</t>
  </si>
  <si>
    <t>V13504_palate2_LP3_.ply</t>
  </si>
  <si>
    <t>UCMP124810_LP_1.ply</t>
  </si>
  <si>
    <t>UCMP124748_RP_2.ply</t>
  </si>
  <si>
    <t>V4272_RP3_.ply</t>
  </si>
  <si>
    <t>V4269_Lp3.ply</t>
  </si>
  <si>
    <t>V8304_LP1.ply</t>
  </si>
  <si>
    <t>UCMP124748_RP_1.ply</t>
  </si>
  <si>
    <t>model_volume</t>
  </si>
  <si>
    <t>compress_force</t>
  </si>
  <si>
    <t>shear_force</t>
  </si>
  <si>
    <t>model_area</t>
  </si>
  <si>
    <t>adj_comp_se</t>
  </si>
  <si>
    <t>adj_shear_se</t>
  </si>
  <si>
    <t>DNE+40p</t>
  </si>
  <si>
    <t>DNE-40p</t>
  </si>
  <si>
    <t>Slope+5p</t>
  </si>
  <si>
    <t>Slope-5p</t>
  </si>
  <si>
    <t>OPCR+32p</t>
  </si>
  <si>
    <t>OPCR-32p</t>
  </si>
  <si>
    <t>RFI+13p</t>
  </si>
  <si>
    <t>RFI-13p</t>
  </si>
  <si>
    <t>DNE_sample</t>
  </si>
  <si>
    <t>OPCR_sample</t>
  </si>
  <si>
    <t>Slope_sample</t>
  </si>
  <si>
    <t>RFI_sample</t>
  </si>
  <si>
    <t>Weight</t>
  </si>
  <si>
    <t>V5228_Lm1_cast</t>
  </si>
  <si>
    <t>V5231_Lm1_cast</t>
  </si>
  <si>
    <t>compress % difference</t>
  </si>
  <si>
    <t>shear % difference</t>
  </si>
  <si>
    <t>adj_comp_se_40plus</t>
  </si>
  <si>
    <t>adj_compe_se_40minus</t>
  </si>
  <si>
    <t>adj_shear_se_20plus</t>
  </si>
  <si>
    <t>adj_shear_se_20minus</t>
  </si>
  <si>
    <t>CompSE_sample</t>
  </si>
  <si>
    <t>ShearSE_sample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</si>
</sst>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1" fontId="0" fillId="2" borderId="0" xfId="0" applyNumberFormat="1" applyFill="1"/>
    <xf numFmtId="164" fontId="0" fillId="2" borderId="0" xfId="0" applyNumberFormat="1" applyFill="1" applyAlignment="1">
      <alignment horizontal="center"/>
    </xf>
    <xf numFmtId="1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CCC6-042D-4306-B402-CC4E00BC4063}">
  <dimension ref="A1:BB201"/>
  <sheetViews>
    <sheetView tabSelected="1" topLeftCell="AI1" workbookViewId="0">
      <pane ySplit="1" topLeftCell="A2" activePane="bottomLeft" state="frozen"/>
      <selection activeCell="F1" sqref="F1"/>
      <selection pane="bottomLeft" activeCell="AL2" sqref="AL2"/>
    </sheetView>
  </sheetViews>
  <sheetFormatPr defaultRowHeight="15" x14ac:dyDescent="0.25"/>
  <cols>
    <col min="1" max="7" width="9.140625" customWidth="1"/>
    <col min="8" max="8" width="24.5703125" customWidth="1"/>
    <col min="9" max="9" width="17.140625" customWidth="1"/>
    <col min="10" max="10" width="10.5703125" customWidth="1"/>
    <col min="11" max="11" width="11" customWidth="1"/>
    <col min="12" max="19" width="9.140625" customWidth="1"/>
    <col min="20" max="21" width="10.7109375" customWidth="1"/>
    <col min="22" max="35" width="9.140625" customWidth="1"/>
    <col min="36" max="36" width="13.42578125" customWidth="1"/>
    <col min="37" max="37" width="9.140625" customWidth="1"/>
    <col min="38" max="38" width="13.140625" style="7" customWidth="1"/>
    <col min="39" max="39" width="14.7109375" style="4" customWidth="1"/>
    <col min="40" max="40" width="15.85546875" style="4" customWidth="1"/>
    <col min="41" max="41" width="12.28515625" style="4" customWidth="1"/>
    <col min="42" max="42" width="13.140625" customWidth="1"/>
    <col min="45" max="45" width="14.5703125" customWidth="1"/>
  </cols>
  <sheetData>
    <row r="1" spans="1:5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321</v>
      </c>
      <c r="K1" s="2" t="s">
        <v>322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323</v>
      </c>
      <c r="R1" s="2" t="s">
        <v>324</v>
      </c>
      <c r="S1" s="2" t="s">
        <v>14</v>
      </c>
      <c r="T1" s="2" t="s">
        <v>325</v>
      </c>
      <c r="U1" s="2" t="s">
        <v>326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21</v>
      </c>
      <c r="AC1" s="2" t="s">
        <v>22</v>
      </c>
      <c r="AD1" s="2" t="s">
        <v>23</v>
      </c>
      <c r="AE1" s="2" t="s">
        <v>327</v>
      </c>
      <c r="AF1" s="2" t="s">
        <v>328</v>
      </c>
      <c r="AG1" s="2" t="s">
        <v>24</v>
      </c>
      <c r="AH1" s="2" t="s">
        <v>25</v>
      </c>
      <c r="AI1" s="2" t="s">
        <v>26</v>
      </c>
      <c r="AJ1" s="2" t="s">
        <v>27</v>
      </c>
      <c r="AK1" s="2" t="s">
        <v>28</v>
      </c>
      <c r="AL1" s="6" t="s">
        <v>318</v>
      </c>
      <c r="AM1" s="3" t="s">
        <v>315</v>
      </c>
      <c r="AN1" s="3" t="s">
        <v>316</v>
      </c>
      <c r="AO1" s="3" t="s">
        <v>317</v>
      </c>
      <c r="AP1" s="2" t="s">
        <v>319</v>
      </c>
      <c r="AQ1" s="2" t="s">
        <v>338</v>
      </c>
      <c r="AR1" s="2" t="s">
        <v>339</v>
      </c>
      <c r="AS1" s="2" t="s">
        <v>320</v>
      </c>
      <c r="AT1" s="2" t="s">
        <v>340</v>
      </c>
      <c r="AU1" s="2" t="s">
        <v>341</v>
      </c>
      <c r="AV1" s="2" t="s">
        <v>329</v>
      </c>
      <c r="AW1" s="2" t="s">
        <v>330</v>
      </c>
      <c r="AX1" s="2" t="s">
        <v>331</v>
      </c>
      <c r="AY1" s="2" t="s">
        <v>332</v>
      </c>
      <c r="AZ1" s="2" t="s">
        <v>342</v>
      </c>
      <c r="BA1" s="2" t="s">
        <v>343</v>
      </c>
      <c r="BB1" s="2" t="s">
        <v>333</v>
      </c>
    </row>
    <row r="2" spans="1:54" x14ac:dyDescent="0.25">
      <c r="A2" s="8">
        <v>46</v>
      </c>
      <c r="B2" s="8" t="s">
        <v>29</v>
      </c>
      <c r="C2" s="8" t="s">
        <v>53</v>
      </c>
      <c r="D2" s="8" t="s">
        <v>54</v>
      </c>
      <c r="E2" s="8" t="s">
        <v>40</v>
      </c>
      <c r="F2" s="8" t="s">
        <v>41</v>
      </c>
      <c r="G2" s="8" t="s">
        <v>51</v>
      </c>
      <c r="H2" s="8" t="s">
        <v>76</v>
      </c>
      <c r="I2" s="8">
        <v>605.61878809999996</v>
      </c>
      <c r="J2" s="8">
        <v>605.61878809999996</v>
      </c>
      <c r="K2" s="8">
        <v>605.61878809999996</v>
      </c>
      <c r="L2" s="8">
        <v>383.93570440000002</v>
      </c>
      <c r="M2" s="8">
        <v>221.6830837</v>
      </c>
      <c r="N2" s="8">
        <v>343.49867419999998</v>
      </c>
      <c r="O2" s="8">
        <v>236.8586181</v>
      </c>
      <c r="P2" s="8">
        <v>62.817630000000001</v>
      </c>
      <c r="Q2" s="8">
        <v>62.817630000000001</v>
      </c>
      <c r="R2" s="8">
        <v>62.817630000000001</v>
      </c>
      <c r="S2" s="8">
        <v>310.12</v>
      </c>
      <c r="T2" s="8">
        <v>310.12</v>
      </c>
      <c r="U2" s="8">
        <v>310.12</v>
      </c>
      <c r="V2" s="8">
        <v>278</v>
      </c>
      <c r="W2" s="8">
        <v>301</v>
      </c>
      <c r="X2" s="8">
        <v>313</v>
      </c>
      <c r="Y2" s="8">
        <v>328</v>
      </c>
      <c r="Z2" s="8">
        <v>328</v>
      </c>
      <c r="AA2" s="8">
        <v>307</v>
      </c>
      <c r="AB2" s="8">
        <v>315</v>
      </c>
      <c r="AC2" s="8">
        <v>311</v>
      </c>
      <c r="AD2" s="8" t="s">
        <v>36</v>
      </c>
      <c r="AE2" s="8" t="s">
        <v>36</v>
      </c>
      <c r="AF2" s="8" t="s">
        <v>36</v>
      </c>
      <c r="AG2" s="8" t="s">
        <v>36</v>
      </c>
      <c r="AH2" s="8" t="s">
        <v>36</v>
      </c>
      <c r="AI2" s="8" t="s">
        <v>36</v>
      </c>
      <c r="AJ2" s="9">
        <v>4.7299999999999996E-6</v>
      </c>
      <c r="AK2" s="9">
        <v>2.12E-6</v>
      </c>
      <c r="AL2" s="10">
        <v>580.35699999999997</v>
      </c>
      <c r="AM2" s="11">
        <f>AL2*(AL2/10)</f>
        <v>33681.424744899996</v>
      </c>
      <c r="AN2" s="11">
        <f>AL2</f>
        <v>580.35699999999997</v>
      </c>
      <c r="AO2" s="11">
        <f>AL2*2</f>
        <v>1160.7139999999999</v>
      </c>
      <c r="AP2" s="9">
        <f>AJ2*((AM2/$AM$2)^0.3)*(($AN$2/AN2)^2)</f>
        <v>4.7299999999999996E-6</v>
      </c>
      <c r="AQ2" s="9">
        <f>AP2</f>
        <v>4.7299999999999996E-6</v>
      </c>
      <c r="AR2" s="9">
        <f>AQ2</f>
        <v>4.7299999999999996E-6</v>
      </c>
      <c r="AS2" s="9">
        <f>AK2*((AM2/$AM$2)^0.3)*(($AN$2/AN2)^2)</f>
        <v>2.12E-6</v>
      </c>
      <c r="AT2" s="9">
        <f>AS2</f>
        <v>2.12E-6</v>
      </c>
      <c r="AU2" s="9">
        <f>AT2</f>
        <v>2.12E-6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32</v>
      </c>
    </row>
    <row r="3" spans="1:54" x14ac:dyDescent="0.25">
      <c r="A3" s="8">
        <v>45</v>
      </c>
      <c r="B3" s="8" t="s">
        <v>29</v>
      </c>
      <c r="C3" s="8" t="s">
        <v>53</v>
      </c>
      <c r="D3" s="8" t="s">
        <v>54</v>
      </c>
      <c r="E3" s="8" t="s">
        <v>40</v>
      </c>
      <c r="F3" s="8" t="s">
        <v>41</v>
      </c>
      <c r="G3" s="8" t="s">
        <v>80</v>
      </c>
      <c r="H3" s="8" t="s">
        <v>110</v>
      </c>
      <c r="I3" s="8">
        <v>524.14497140000003</v>
      </c>
      <c r="J3" s="8">
        <v>524.14497140000003</v>
      </c>
      <c r="K3" s="8">
        <v>524.14497140000003</v>
      </c>
      <c r="L3" s="8">
        <v>333.16325640000002</v>
      </c>
      <c r="M3" s="8">
        <v>190.98171489999999</v>
      </c>
      <c r="N3" s="8">
        <v>283.9230058</v>
      </c>
      <c r="O3" s="8">
        <v>225.82208829999999</v>
      </c>
      <c r="P3" s="8">
        <v>62.609850000000002</v>
      </c>
      <c r="Q3" s="8">
        <v>62.609850000000002</v>
      </c>
      <c r="R3" s="8">
        <v>62.609850000000002</v>
      </c>
      <c r="S3" s="8">
        <v>230.38</v>
      </c>
      <c r="T3" s="8">
        <v>230.38</v>
      </c>
      <c r="U3" s="8">
        <v>230.38</v>
      </c>
      <c r="V3" s="8">
        <v>215</v>
      </c>
      <c r="W3" s="8">
        <v>226</v>
      </c>
      <c r="X3" s="8">
        <v>235</v>
      </c>
      <c r="Y3" s="8">
        <v>226</v>
      </c>
      <c r="Z3" s="8">
        <v>225</v>
      </c>
      <c r="AA3" s="8">
        <v>230</v>
      </c>
      <c r="AB3" s="8">
        <v>254</v>
      </c>
      <c r="AC3" s="8">
        <v>232</v>
      </c>
      <c r="AD3" s="8" t="s">
        <v>36</v>
      </c>
      <c r="AE3" s="8" t="s">
        <v>36</v>
      </c>
      <c r="AF3" s="8" t="s">
        <v>36</v>
      </c>
      <c r="AG3" s="8" t="s">
        <v>36</v>
      </c>
      <c r="AH3" s="8" t="s">
        <v>36</v>
      </c>
      <c r="AI3" s="8" t="s">
        <v>36</v>
      </c>
      <c r="AJ3" s="9">
        <v>3.7000000000000002E-6</v>
      </c>
      <c r="AK3" s="9">
        <v>3.8600000000000003E-6</v>
      </c>
      <c r="AL3" s="10">
        <v>509.745</v>
      </c>
      <c r="AM3" s="11">
        <f>AL3*(AL3/10)</f>
        <v>25983.996502499998</v>
      </c>
      <c r="AN3" s="11">
        <f>AL3</f>
        <v>509.745</v>
      </c>
      <c r="AO3" s="11">
        <f>AL3*2</f>
        <v>1019.49</v>
      </c>
      <c r="AP3" s="9">
        <f>AJ3*((AM3/$AM$2)^0.3)*(($AN$2/AN3)^2)</f>
        <v>4.436912637689416E-6</v>
      </c>
      <c r="AQ3" s="9">
        <f>AP3</f>
        <v>4.436912637689416E-6</v>
      </c>
      <c r="AR3" s="9">
        <f>AQ3</f>
        <v>4.436912637689416E-6</v>
      </c>
      <c r="AS3" s="9">
        <f>AK3*((AM3/$AM$2)^0.3)*(($AN$2/AN3)^2)</f>
        <v>4.6287791301300398E-6</v>
      </c>
      <c r="AT3" s="9">
        <f>AS3</f>
        <v>4.6287791301300398E-6</v>
      </c>
      <c r="AU3" s="9">
        <f>AT3</f>
        <v>4.6287791301300398E-6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32</v>
      </c>
    </row>
    <row r="4" spans="1:54" x14ac:dyDescent="0.25">
      <c r="A4" s="8">
        <v>42</v>
      </c>
      <c r="B4" s="8" t="s">
        <v>29</v>
      </c>
      <c r="C4" s="8" t="s">
        <v>53</v>
      </c>
      <c r="D4" s="8" t="s">
        <v>54</v>
      </c>
      <c r="E4" s="8" t="s">
        <v>40</v>
      </c>
      <c r="F4" s="8" t="s">
        <v>41</v>
      </c>
      <c r="G4" s="8" t="s">
        <v>34</v>
      </c>
      <c r="H4" s="8" t="s">
        <v>55</v>
      </c>
      <c r="I4" s="8">
        <v>734.48804319999999</v>
      </c>
      <c r="J4" s="8">
        <v>734.48804319999999</v>
      </c>
      <c r="K4" s="8">
        <v>734.48804319999999</v>
      </c>
      <c r="L4" s="8">
        <v>452.57841120000001</v>
      </c>
      <c r="M4" s="8">
        <v>281.90963190000002</v>
      </c>
      <c r="N4" s="8">
        <v>258.75764359999999</v>
      </c>
      <c r="O4" s="8">
        <v>173.31351799999999</v>
      </c>
      <c r="P4" s="8">
        <v>64.161559999999994</v>
      </c>
      <c r="Q4" s="8">
        <v>64.161559999999994</v>
      </c>
      <c r="R4" s="8">
        <v>64.161559999999994</v>
      </c>
      <c r="S4" s="8">
        <v>335.5</v>
      </c>
      <c r="T4" s="8">
        <v>335.5</v>
      </c>
      <c r="U4" s="8">
        <v>335.5</v>
      </c>
      <c r="V4" s="8">
        <v>330</v>
      </c>
      <c r="W4" s="8">
        <v>351</v>
      </c>
      <c r="X4" s="8">
        <v>358</v>
      </c>
      <c r="Y4" s="8">
        <v>342</v>
      </c>
      <c r="Z4" s="8">
        <v>343</v>
      </c>
      <c r="AA4" s="8">
        <v>323</v>
      </c>
      <c r="AB4" s="8">
        <v>319</v>
      </c>
      <c r="AC4" s="8">
        <v>318</v>
      </c>
      <c r="AD4" s="8">
        <v>0.57879999999999998</v>
      </c>
      <c r="AE4" s="8">
        <v>0.57879999999999998</v>
      </c>
      <c r="AF4" s="8">
        <v>0.57879999999999998</v>
      </c>
      <c r="AG4" s="8">
        <v>443.95463389999998</v>
      </c>
      <c r="AH4" s="8">
        <v>139.50467370000001</v>
      </c>
      <c r="AI4" s="8">
        <v>3.7999999999999999E-2</v>
      </c>
      <c r="AJ4" s="9">
        <v>3.5099999999999999E-6</v>
      </c>
      <c r="AK4" s="9">
        <v>4.0500000000000002E-6</v>
      </c>
      <c r="AL4" s="10">
        <v>432.07100000000003</v>
      </c>
      <c r="AM4" s="11">
        <f>AL4*(AL4/10)</f>
        <v>18668.534904100004</v>
      </c>
      <c r="AN4" s="11">
        <f>AL4</f>
        <v>432.07100000000003</v>
      </c>
      <c r="AO4" s="11">
        <f>AL4*2</f>
        <v>864.14200000000005</v>
      </c>
      <c r="AP4" s="9">
        <f>AJ4*((AM4/$AM$2)^0.3)*(($AN$2/AN4)^2)</f>
        <v>5.3052184229315327E-6</v>
      </c>
      <c r="AQ4" s="9">
        <f>AP4</f>
        <v>5.3052184229315327E-6</v>
      </c>
      <c r="AR4" s="9">
        <f>AQ4</f>
        <v>5.3052184229315327E-6</v>
      </c>
      <c r="AS4" s="9">
        <f>AK4*((AM4/$AM$2)^0.3)*(($AN$2/AN4)^2)</f>
        <v>6.1214058726133066E-6</v>
      </c>
      <c r="AT4" s="9">
        <f>AS4</f>
        <v>6.1214058726133066E-6</v>
      </c>
      <c r="AU4" s="9">
        <f>AT4</f>
        <v>6.1214058726133066E-6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32</v>
      </c>
    </row>
    <row r="5" spans="1:54" x14ac:dyDescent="0.25">
      <c r="A5" s="8">
        <v>48</v>
      </c>
      <c r="B5" s="8" t="s">
        <v>29</v>
      </c>
      <c r="C5" s="8" t="s">
        <v>53</v>
      </c>
      <c r="D5" s="8" t="s">
        <v>54</v>
      </c>
      <c r="E5" s="8" t="s">
        <v>40</v>
      </c>
      <c r="F5" s="8" t="s">
        <v>41</v>
      </c>
      <c r="G5" s="8" t="s">
        <v>67</v>
      </c>
      <c r="H5" s="8" t="s">
        <v>115</v>
      </c>
      <c r="I5" s="8">
        <v>503.43609859999998</v>
      </c>
      <c r="J5" s="8">
        <v>503.43609859999998</v>
      </c>
      <c r="K5" s="8">
        <v>503.43609859999998</v>
      </c>
      <c r="L5" s="8">
        <v>307.5974923</v>
      </c>
      <c r="M5" s="8">
        <v>195.83860619999999</v>
      </c>
      <c r="N5" s="8">
        <v>246.0412345</v>
      </c>
      <c r="O5" s="8">
        <v>170.98652709999999</v>
      </c>
      <c r="P5" s="8">
        <v>59.370510000000003</v>
      </c>
      <c r="Q5" s="8">
        <v>59.370510000000003</v>
      </c>
      <c r="R5" s="8">
        <v>59.370510000000003</v>
      </c>
      <c r="S5" s="8">
        <v>206.5</v>
      </c>
      <c r="T5" s="8">
        <v>206.5</v>
      </c>
      <c r="U5" s="8">
        <v>206.5</v>
      </c>
      <c r="V5" s="8">
        <v>219</v>
      </c>
      <c r="W5" s="8">
        <v>220</v>
      </c>
      <c r="X5" s="8">
        <v>204</v>
      </c>
      <c r="Y5" s="8">
        <v>193</v>
      </c>
      <c r="Z5" s="8">
        <v>199</v>
      </c>
      <c r="AA5" s="8">
        <v>200</v>
      </c>
      <c r="AB5" s="8">
        <v>204</v>
      </c>
      <c r="AC5" s="8">
        <v>213</v>
      </c>
      <c r="AD5" s="8">
        <v>0.37009999999999998</v>
      </c>
      <c r="AE5" s="8">
        <v>0.37009999999999998</v>
      </c>
      <c r="AF5" s="8">
        <v>0.37009999999999998</v>
      </c>
      <c r="AG5" s="8">
        <v>420.25923820000003</v>
      </c>
      <c r="AH5" s="8">
        <v>200.45793789999999</v>
      </c>
      <c r="AI5" s="8">
        <v>4.2999999999999997E-2</v>
      </c>
      <c r="AJ5" s="9">
        <v>3.5200000000000002E-6</v>
      </c>
      <c r="AK5" s="9">
        <v>4.1500000000000001E-6</v>
      </c>
      <c r="AL5" s="10">
        <v>417.02800000000002</v>
      </c>
      <c r="AM5" s="11">
        <f>AL5*(AL5/10)</f>
        <v>17391.235278400003</v>
      </c>
      <c r="AN5" s="11">
        <f>AL5</f>
        <v>417.02800000000002</v>
      </c>
      <c r="AO5" s="11">
        <f>AL5*2</f>
        <v>834.05600000000004</v>
      </c>
      <c r="AP5" s="9">
        <f>AJ5*((AM5/$AM$2)^0.3)*(($AN$2/AN5)^2)</f>
        <v>5.5909380487490626E-6</v>
      </c>
      <c r="AQ5" s="9">
        <f>AP5</f>
        <v>5.5909380487490626E-6</v>
      </c>
      <c r="AR5" s="9">
        <f>AQ5</f>
        <v>5.5909380487490626E-6</v>
      </c>
      <c r="AS5" s="9">
        <f>AK5*((AM5/$AM$2)^0.3)*(($AN$2/AN5)^2)</f>
        <v>6.591588892701309E-6</v>
      </c>
      <c r="AT5" s="9">
        <f>AS5</f>
        <v>6.591588892701309E-6</v>
      </c>
      <c r="AU5" s="9">
        <f>AT5</f>
        <v>6.591588892701309E-6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32</v>
      </c>
    </row>
    <row r="6" spans="1:54" x14ac:dyDescent="0.25">
      <c r="A6" s="8">
        <v>101</v>
      </c>
      <c r="B6" s="8" t="s">
        <v>29</v>
      </c>
      <c r="C6" s="8" t="s">
        <v>62</v>
      </c>
      <c r="D6" s="8" t="s">
        <v>63</v>
      </c>
      <c r="E6" s="8" t="s">
        <v>64</v>
      </c>
      <c r="F6" s="8" t="s">
        <v>65</v>
      </c>
      <c r="G6" s="8" t="s">
        <v>51</v>
      </c>
      <c r="H6" s="8" t="s">
        <v>66</v>
      </c>
      <c r="I6" s="8">
        <v>679.34663230000001</v>
      </c>
      <c r="J6" s="8">
        <v>679.34663230000001</v>
      </c>
      <c r="K6" s="8">
        <v>679.34663230000001</v>
      </c>
      <c r="L6" s="8">
        <v>320.85619480000003</v>
      </c>
      <c r="M6" s="8">
        <v>358.49043749999998</v>
      </c>
      <c r="N6" s="8">
        <v>320.80680360000002</v>
      </c>
      <c r="O6" s="8">
        <v>95.598124600000006</v>
      </c>
      <c r="P6" s="8">
        <v>68.170509999999993</v>
      </c>
      <c r="Q6" s="8">
        <v>68.170509999999993</v>
      </c>
      <c r="R6" s="8">
        <v>68.170509999999993</v>
      </c>
      <c r="S6" s="8">
        <v>172.62</v>
      </c>
      <c r="T6" s="8">
        <v>172.62</v>
      </c>
      <c r="U6" s="8">
        <v>172.62</v>
      </c>
      <c r="V6" s="8">
        <v>176</v>
      </c>
      <c r="W6" s="8">
        <v>187</v>
      </c>
      <c r="X6" s="8">
        <v>172</v>
      </c>
      <c r="Y6" s="8">
        <v>176</v>
      </c>
      <c r="Z6" s="8">
        <v>176</v>
      </c>
      <c r="AA6" s="8">
        <v>168</v>
      </c>
      <c r="AB6" s="8">
        <v>161</v>
      </c>
      <c r="AC6" s="8">
        <v>165</v>
      </c>
      <c r="AD6" s="8" t="s">
        <v>36</v>
      </c>
      <c r="AE6" s="8" t="s">
        <v>36</v>
      </c>
      <c r="AF6" s="8" t="s">
        <v>36</v>
      </c>
      <c r="AG6" s="8" t="s">
        <v>36</v>
      </c>
      <c r="AH6" s="8" t="s">
        <v>36</v>
      </c>
      <c r="AI6" s="8" t="s">
        <v>36</v>
      </c>
      <c r="AJ6" s="9">
        <v>4.6999999999999999E-6</v>
      </c>
      <c r="AK6" s="9">
        <v>3.7699999999999999E-6</v>
      </c>
      <c r="AL6" s="10">
        <v>416.40499999999997</v>
      </c>
      <c r="AM6" s="11">
        <f>AL6*(AL6/10)</f>
        <v>17339.312402499996</v>
      </c>
      <c r="AN6" s="11">
        <f>AL6</f>
        <v>416.40499999999997</v>
      </c>
      <c r="AO6" s="11">
        <f>AL6*2</f>
        <v>832.81</v>
      </c>
      <c r="AP6" s="9">
        <f>AJ6*((AM6/$AM$2)^0.3)*(($AN$2/AN6)^2)</f>
        <v>7.4808141572937926E-6</v>
      </c>
      <c r="AQ6" s="9">
        <f>AP6</f>
        <v>7.4808141572937926E-6</v>
      </c>
      <c r="AR6" s="9">
        <f>AQ6</f>
        <v>7.4808141572937926E-6</v>
      </c>
      <c r="AS6" s="9">
        <f>AK6*((AM6/$AM$2)^0.3)*(($AN$2/AN6)^2)</f>
        <v>6.000567951701617E-6</v>
      </c>
      <c r="AT6" s="9">
        <f>AS6</f>
        <v>6.000567951701617E-6</v>
      </c>
      <c r="AU6" s="9">
        <f>AT6</f>
        <v>6.000567951701617E-6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24</v>
      </c>
    </row>
    <row r="7" spans="1:54" x14ac:dyDescent="0.25">
      <c r="A7" s="8">
        <v>41</v>
      </c>
      <c r="B7" s="8" t="s">
        <v>29</v>
      </c>
      <c r="C7" s="8" t="s">
        <v>53</v>
      </c>
      <c r="D7" s="8" t="s">
        <v>54</v>
      </c>
      <c r="E7" s="8" t="s">
        <v>40</v>
      </c>
      <c r="F7" s="8" t="s">
        <v>41</v>
      </c>
      <c r="G7" s="8" t="s">
        <v>60</v>
      </c>
      <c r="H7" s="8" t="s">
        <v>61</v>
      </c>
      <c r="I7" s="8">
        <v>700.77629569999999</v>
      </c>
      <c r="J7" s="8">
        <v>700.77629569999999</v>
      </c>
      <c r="K7" s="8">
        <v>700.77629569999999</v>
      </c>
      <c r="L7" s="8">
        <v>428.232574</v>
      </c>
      <c r="M7" s="8">
        <v>272.54372169999999</v>
      </c>
      <c r="N7" s="8">
        <v>225.7987914</v>
      </c>
      <c r="O7" s="8">
        <v>152.93499600000001</v>
      </c>
      <c r="P7" s="8">
        <v>66.163579999999996</v>
      </c>
      <c r="Q7" s="8">
        <v>66.163579999999996</v>
      </c>
      <c r="R7" s="8">
        <v>66.163579999999996</v>
      </c>
      <c r="S7" s="8">
        <v>256.38</v>
      </c>
      <c r="T7" s="8">
        <v>256.38</v>
      </c>
      <c r="U7" s="8">
        <v>256.38</v>
      </c>
      <c r="V7" s="8">
        <v>259</v>
      </c>
      <c r="W7" s="8">
        <v>264</v>
      </c>
      <c r="X7" s="8">
        <v>255</v>
      </c>
      <c r="Y7" s="8">
        <v>259</v>
      </c>
      <c r="Z7" s="8">
        <v>265</v>
      </c>
      <c r="AA7" s="8">
        <v>252</v>
      </c>
      <c r="AB7" s="8">
        <v>244</v>
      </c>
      <c r="AC7" s="8">
        <v>253</v>
      </c>
      <c r="AD7" s="8">
        <v>0.58640000000000003</v>
      </c>
      <c r="AE7" s="8">
        <v>0.58640000000000003</v>
      </c>
      <c r="AF7" s="8">
        <v>0.58640000000000003</v>
      </c>
      <c r="AG7" s="8">
        <v>380.73080199999998</v>
      </c>
      <c r="AH7" s="8">
        <v>117.8281116</v>
      </c>
      <c r="AI7" s="8">
        <v>3.1E-2</v>
      </c>
      <c r="AJ7" s="9">
        <v>5.7599999999999999E-6</v>
      </c>
      <c r="AK7" s="9">
        <v>5.9399999999999999E-6</v>
      </c>
      <c r="AL7" s="10">
        <v>378.73399999999998</v>
      </c>
      <c r="AM7" s="11">
        <f>AL7*(AL7/10)</f>
        <v>14343.944275599997</v>
      </c>
      <c r="AN7" s="11">
        <f>AL7</f>
        <v>378.73399999999998</v>
      </c>
      <c r="AO7" s="11">
        <f>AL7*2</f>
        <v>757.46799999999996</v>
      </c>
      <c r="AP7" s="9">
        <f>AJ7*((AM7/$AM$2)^0.3)*(($AN$2/AN7)^2)</f>
        <v>1.046954453806289E-5</v>
      </c>
      <c r="AQ7" s="9">
        <f>AP7</f>
        <v>1.046954453806289E-5</v>
      </c>
      <c r="AR7" s="9">
        <f>AQ7</f>
        <v>1.046954453806289E-5</v>
      </c>
      <c r="AS7" s="9">
        <f>AK7*((AM7/$AM$2)^0.3)*(($AN$2/AN7)^2)</f>
        <v>1.0796717804877355E-5</v>
      </c>
      <c r="AT7" s="9">
        <f>AS7</f>
        <v>1.0796717804877355E-5</v>
      </c>
      <c r="AU7" s="9">
        <f>AT7</f>
        <v>1.0796717804877355E-5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32</v>
      </c>
    </row>
    <row r="8" spans="1:54" x14ac:dyDescent="0.25">
      <c r="A8" s="8">
        <v>83</v>
      </c>
      <c r="B8" s="8" t="s">
        <v>29</v>
      </c>
      <c r="C8" s="8" t="s">
        <v>107</v>
      </c>
      <c r="D8" s="8" t="s">
        <v>108</v>
      </c>
      <c r="E8" s="8" t="s">
        <v>32</v>
      </c>
      <c r="F8" s="8" t="s">
        <v>33</v>
      </c>
      <c r="G8" s="8" t="s">
        <v>80</v>
      </c>
      <c r="H8" s="8" t="s">
        <v>186</v>
      </c>
      <c r="I8" s="8">
        <v>298.2708088</v>
      </c>
      <c r="J8" s="8">
        <v>298.2708088</v>
      </c>
      <c r="K8" s="8">
        <v>298.2708088</v>
      </c>
      <c r="L8" s="8">
        <v>207.81149400000001</v>
      </c>
      <c r="M8" s="8">
        <v>90.459314770000006</v>
      </c>
      <c r="N8" s="8">
        <v>240.0255488</v>
      </c>
      <c r="O8" s="8">
        <v>125.7755252</v>
      </c>
      <c r="P8" s="8">
        <v>69.034750000000003</v>
      </c>
      <c r="Q8" s="8">
        <v>69.034750000000003</v>
      </c>
      <c r="R8" s="8">
        <v>69.034750000000003</v>
      </c>
      <c r="S8" s="8">
        <v>126.75</v>
      </c>
      <c r="T8" s="8">
        <v>126.75</v>
      </c>
      <c r="U8" s="8">
        <v>126.75</v>
      </c>
      <c r="V8" s="8">
        <v>137</v>
      </c>
      <c r="W8" s="8">
        <v>137</v>
      </c>
      <c r="X8" s="8">
        <v>125</v>
      </c>
      <c r="Y8" s="8">
        <v>123</v>
      </c>
      <c r="Z8" s="8">
        <v>125</v>
      </c>
      <c r="AA8" s="8">
        <v>130</v>
      </c>
      <c r="AB8" s="8">
        <v>120</v>
      </c>
      <c r="AC8" s="8">
        <v>117</v>
      </c>
      <c r="AD8" s="8">
        <v>0.69389999999999996</v>
      </c>
      <c r="AE8" s="8">
        <v>0.69389999999999996</v>
      </c>
      <c r="AF8" s="8">
        <v>0.69389999999999996</v>
      </c>
      <c r="AG8" s="8">
        <v>369.16642919999998</v>
      </c>
      <c r="AH8" s="8">
        <v>92.161402589999994</v>
      </c>
      <c r="AI8" s="8">
        <v>3.2000000000000001E-2</v>
      </c>
      <c r="AJ8" s="9">
        <v>4.4700000000000004E-6</v>
      </c>
      <c r="AK8" s="9">
        <v>2.7E-6</v>
      </c>
      <c r="AL8" s="10">
        <v>365.80099999999999</v>
      </c>
      <c r="AM8" s="11">
        <f>AL8*(AL8/10)</f>
        <v>13381.037160100001</v>
      </c>
      <c r="AN8" s="11">
        <f>AL8</f>
        <v>365.80099999999999</v>
      </c>
      <c r="AO8" s="11">
        <f>AL8*2</f>
        <v>731.60199999999998</v>
      </c>
      <c r="AP8" s="9">
        <f>AJ8*((AM8/$AM$2)^0.3)*(($AN$2/AN8)^2)</f>
        <v>8.5297832858196156E-6</v>
      </c>
      <c r="AQ8" s="9">
        <f>AP8</f>
        <v>8.5297832858196156E-6</v>
      </c>
      <c r="AR8" s="9">
        <f>AQ8</f>
        <v>8.5297832858196156E-6</v>
      </c>
      <c r="AS8" s="9">
        <f>AK8*((AM8/$AM$2)^0.3)*(($AN$2/AN8)^2)</f>
        <v>5.1522180921058075E-6</v>
      </c>
      <c r="AT8" s="9">
        <f>AS8</f>
        <v>5.1522180921058075E-6</v>
      </c>
      <c r="AU8" s="9">
        <f>AT8</f>
        <v>5.1522180921058075E-6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44</v>
      </c>
    </row>
    <row r="9" spans="1:54" x14ac:dyDescent="0.25">
      <c r="A9" s="8">
        <v>84</v>
      </c>
      <c r="B9" s="8" t="s">
        <v>29</v>
      </c>
      <c r="C9" s="8" t="s">
        <v>107</v>
      </c>
      <c r="D9" s="8" t="s">
        <v>108</v>
      </c>
      <c r="E9" s="8" t="s">
        <v>32</v>
      </c>
      <c r="F9" s="8" t="s">
        <v>33</v>
      </c>
      <c r="G9" s="8" t="s">
        <v>51</v>
      </c>
      <c r="H9" s="8" t="s">
        <v>134</v>
      </c>
      <c r="I9" s="8">
        <v>418.39045170000003</v>
      </c>
      <c r="J9" s="8">
        <v>418.39045170000003</v>
      </c>
      <c r="K9" s="8">
        <v>418.39045170000003</v>
      </c>
      <c r="L9" s="8">
        <v>272.77937150000002</v>
      </c>
      <c r="M9" s="8">
        <v>145.6110802</v>
      </c>
      <c r="N9" s="8">
        <v>214.7378214</v>
      </c>
      <c r="O9" s="8">
        <v>132.25620140000001</v>
      </c>
      <c r="P9" s="8">
        <v>60.50038</v>
      </c>
      <c r="Q9" s="8">
        <v>60.50038</v>
      </c>
      <c r="R9" s="8">
        <v>60.50038</v>
      </c>
      <c r="S9" s="8">
        <v>180</v>
      </c>
      <c r="T9" s="8">
        <v>180</v>
      </c>
      <c r="U9" s="8">
        <v>180</v>
      </c>
      <c r="V9" s="8">
        <v>159</v>
      </c>
      <c r="W9" s="8">
        <v>150</v>
      </c>
      <c r="X9" s="8">
        <v>174</v>
      </c>
      <c r="Y9" s="8">
        <v>180</v>
      </c>
      <c r="Z9" s="8">
        <v>193</v>
      </c>
      <c r="AA9" s="8">
        <v>207</v>
      </c>
      <c r="AB9" s="8">
        <v>192</v>
      </c>
      <c r="AC9" s="8">
        <v>185</v>
      </c>
      <c r="AD9" s="8">
        <v>0.65969999999999995</v>
      </c>
      <c r="AE9" s="8">
        <v>0.65969999999999995</v>
      </c>
      <c r="AF9" s="8">
        <v>0.65969999999999995</v>
      </c>
      <c r="AG9" s="8">
        <v>350.79469829999999</v>
      </c>
      <c r="AH9" s="8">
        <v>93.767890460000004</v>
      </c>
      <c r="AI9" s="8">
        <v>2.3E-2</v>
      </c>
      <c r="AJ9" s="9">
        <v>3.9999999999999998E-6</v>
      </c>
      <c r="AK9" s="9">
        <v>5.3399999999999997E-6</v>
      </c>
      <c r="AL9" s="10">
        <v>346.99400000000003</v>
      </c>
      <c r="AM9" s="11">
        <f>AL9*(AL9/10)</f>
        <v>12040.483603600003</v>
      </c>
      <c r="AN9" s="11">
        <f>AL9</f>
        <v>346.99400000000003</v>
      </c>
      <c r="AO9" s="11">
        <f>AL9*2</f>
        <v>693.98800000000006</v>
      </c>
      <c r="AP9" s="9">
        <f>AJ9*((AM9/$AM$2)^0.3)*(($AN$2/AN9)^2)</f>
        <v>8.2183107320331826E-6</v>
      </c>
      <c r="AQ9" s="9">
        <f>AP9</f>
        <v>8.2183107320331826E-6</v>
      </c>
      <c r="AR9" s="9">
        <f>AQ9</f>
        <v>8.2183107320331826E-6</v>
      </c>
      <c r="AS9" s="9">
        <f>AK9*((AM9/$AM$2)^0.3)*(($AN$2/AN9)^2)</f>
        <v>1.0971444827264298E-5</v>
      </c>
      <c r="AT9" s="9">
        <f>AS9</f>
        <v>1.0971444827264298E-5</v>
      </c>
      <c r="AU9" s="9">
        <f>AT9</f>
        <v>1.0971444827264298E-5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44</v>
      </c>
    </row>
    <row r="10" spans="1:54" x14ac:dyDescent="0.25">
      <c r="A10" s="8">
        <v>47</v>
      </c>
      <c r="B10" s="8" t="s">
        <v>29</v>
      </c>
      <c r="C10" s="8" t="s">
        <v>53</v>
      </c>
      <c r="D10" s="8" t="s">
        <v>54</v>
      </c>
      <c r="E10" s="8" t="s">
        <v>40</v>
      </c>
      <c r="F10" s="8" t="s">
        <v>41</v>
      </c>
      <c r="G10" s="8" t="s">
        <v>47</v>
      </c>
      <c r="H10" s="8" t="s">
        <v>90</v>
      </c>
      <c r="I10" s="8">
        <v>567.76809860000003</v>
      </c>
      <c r="J10" s="8">
        <v>567.76809860000003</v>
      </c>
      <c r="K10" s="8">
        <v>567.76809860000003</v>
      </c>
      <c r="L10" s="8">
        <v>326.91189059999999</v>
      </c>
      <c r="M10" s="8">
        <v>240.85620789999999</v>
      </c>
      <c r="N10" s="8">
        <v>171.7248932</v>
      </c>
      <c r="O10" s="8">
        <v>160.20215099999999</v>
      </c>
      <c r="P10" s="8">
        <v>61.781260000000003</v>
      </c>
      <c r="Q10" s="8">
        <v>61.781260000000003</v>
      </c>
      <c r="R10" s="8">
        <v>61.781260000000003</v>
      </c>
      <c r="S10" s="8">
        <v>229.12</v>
      </c>
      <c r="T10" s="8">
        <v>229.12</v>
      </c>
      <c r="U10" s="8">
        <v>229.12</v>
      </c>
      <c r="V10" s="8">
        <v>220</v>
      </c>
      <c r="W10" s="8">
        <v>226</v>
      </c>
      <c r="X10" s="8">
        <v>221</v>
      </c>
      <c r="Y10" s="8">
        <v>239</v>
      </c>
      <c r="Z10" s="8">
        <v>247</v>
      </c>
      <c r="AA10" s="8">
        <v>228</v>
      </c>
      <c r="AB10" s="8">
        <v>229</v>
      </c>
      <c r="AC10" s="8">
        <v>223</v>
      </c>
      <c r="AD10" s="8">
        <v>0.40179999999999999</v>
      </c>
      <c r="AE10" s="8">
        <v>0.40179999999999999</v>
      </c>
      <c r="AF10" s="8">
        <v>0.40179999999999999</v>
      </c>
      <c r="AG10" s="8">
        <v>334.94106590000001</v>
      </c>
      <c r="AH10" s="8">
        <v>149.95867190000001</v>
      </c>
      <c r="AI10" s="8">
        <v>5.8999999999999997E-2</v>
      </c>
      <c r="AJ10" s="9">
        <v>2.0999999999999998E-6</v>
      </c>
      <c r="AK10" s="9">
        <v>1.33E-6</v>
      </c>
      <c r="AL10" s="10">
        <v>331.92700000000002</v>
      </c>
      <c r="AM10" s="11">
        <f>AL10*(AL10/10)</f>
        <v>11017.553332900001</v>
      </c>
      <c r="AN10" s="11">
        <f>AL10</f>
        <v>331.92700000000002</v>
      </c>
      <c r="AO10" s="11">
        <f>AL10*2</f>
        <v>663.85400000000004</v>
      </c>
      <c r="AP10" s="9">
        <f>AJ10*((AM10/$AM$2)^0.3)*(($AN$2/AN10)^2)</f>
        <v>4.5912717592159605E-6</v>
      </c>
      <c r="AQ10" s="9">
        <f>AP10</f>
        <v>4.5912717592159605E-6</v>
      </c>
      <c r="AR10" s="9">
        <f>AQ10</f>
        <v>4.5912717592159605E-6</v>
      </c>
      <c r="AS10" s="9">
        <f>AK10*((AM10/$AM$2)^0.3)*(($AN$2/AN10)^2)</f>
        <v>2.9078054475034415E-6</v>
      </c>
      <c r="AT10" s="9">
        <f>AS10</f>
        <v>2.9078054475034415E-6</v>
      </c>
      <c r="AU10" s="9">
        <f>AT10</f>
        <v>2.9078054475034415E-6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32</v>
      </c>
    </row>
    <row r="11" spans="1:54" x14ac:dyDescent="0.25">
      <c r="A11" s="8">
        <v>88</v>
      </c>
      <c r="B11" s="8" t="s">
        <v>29</v>
      </c>
      <c r="C11" s="8" t="s">
        <v>107</v>
      </c>
      <c r="D11" s="8" t="s">
        <v>108</v>
      </c>
      <c r="E11" s="8" t="s">
        <v>32</v>
      </c>
      <c r="F11" s="8" t="s">
        <v>33</v>
      </c>
      <c r="G11" s="8" t="s">
        <v>69</v>
      </c>
      <c r="H11" s="8" t="s">
        <v>109</v>
      </c>
      <c r="I11" s="8">
        <v>528.0441611</v>
      </c>
      <c r="J11" s="8">
        <v>528.0441611</v>
      </c>
      <c r="K11" s="8">
        <v>528.0441611</v>
      </c>
      <c r="L11" s="8">
        <v>338.23353040000001</v>
      </c>
      <c r="M11" s="8">
        <v>189.81063069999999</v>
      </c>
      <c r="N11" s="8">
        <v>189.48060359999999</v>
      </c>
      <c r="O11" s="8">
        <v>123.74601079999999</v>
      </c>
      <c r="P11" s="8">
        <v>66.701239999999999</v>
      </c>
      <c r="Q11" s="8">
        <v>66.701239999999999</v>
      </c>
      <c r="R11" s="8">
        <v>66.701239999999999</v>
      </c>
      <c r="S11" s="8">
        <v>203.5</v>
      </c>
      <c r="T11" s="8">
        <v>203.5</v>
      </c>
      <c r="U11" s="8">
        <v>203.5</v>
      </c>
      <c r="V11" s="8">
        <v>197</v>
      </c>
      <c r="W11" s="8">
        <v>196</v>
      </c>
      <c r="X11" s="8">
        <v>208</v>
      </c>
      <c r="Y11" s="8">
        <v>212</v>
      </c>
      <c r="Z11" s="8">
        <v>207</v>
      </c>
      <c r="AA11" s="8">
        <v>201</v>
      </c>
      <c r="AB11" s="8">
        <v>205</v>
      </c>
      <c r="AC11" s="8">
        <v>202</v>
      </c>
      <c r="AD11" s="8">
        <v>0.4718</v>
      </c>
      <c r="AE11" s="8">
        <v>0.4718</v>
      </c>
      <c r="AF11" s="8">
        <v>0.4718</v>
      </c>
      <c r="AG11" s="8">
        <v>313.22660000000002</v>
      </c>
      <c r="AH11" s="8">
        <v>121.9216</v>
      </c>
      <c r="AI11" s="8">
        <v>7.4999999999999997E-2</v>
      </c>
      <c r="AJ11" s="9">
        <v>1.1600000000000001E-5</v>
      </c>
      <c r="AK11" s="9">
        <v>9.0599999999999997E-6</v>
      </c>
      <c r="AL11" s="10">
        <v>313.22699999999998</v>
      </c>
      <c r="AM11" s="11">
        <f>AL11*(AL11/10)</f>
        <v>9811.1153528999985</v>
      </c>
      <c r="AN11" s="11">
        <f>AL11</f>
        <v>313.22699999999998</v>
      </c>
      <c r="AO11" s="11">
        <f>AL11*2</f>
        <v>626.45399999999995</v>
      </c>
      <c r="AP11" s="9">
        <f>AJ11*((AM11/$AM$2)^0.3)*(($AN$2/AN11)^2)</f>
        <v>2.7506063407000262E-5</v>
      </c>
      <c r="AQ11" s="9">
        <f>AP11</f>
        <v>2.7506063407000262E-5</v>
      </c>
      <c r="AR11" s="9">
        <f>AQ11</f>
        <v>2.7506063407000262E-5</v>
      </c>
      <c r="AS11" s="9">
        <f>AK11*((AM11/$AM$2)^0.3)*(($AN$2/AN11)^2)</f>
        <v>2.148318400581227E-5</v>
      </c>
      <c r="AT11" s="9">
        <f>AS11</f>
        <v>2.148318400581227E-5</v>
      </c>
      <c r="AU11" s="9">
        <f>AT11</f>
        <v>2.148318400581227E-5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44</v>
      </c>
    </row>
    <row r="12" spans="1:54" x14ac:dyDescent="0.25">
      <c r="A12" s="8">
        <v>104</v>
      </c>
      <c r="B12" s="8" t="s">
        <v>29</v>
      </c>
      <c r="C12" s="8" t="s">
        <v>94</v>
      </c>
      <c r="D12" s="8" t="s">
        <v>98</v>
      </c>
      <c r="E12" s="8" t="s">
        <v>32</v>
      </c>
      <c r="F12" s="8" t="s">
        <v>33</v>
      </c>
      <c r="G12" s="8" t="s">
        <v>34</v>
      </c>
      <c r="H12" s="8" t="s">
        <v>99</v>
      </c>
      <c r="I12" s="8">
        <v>546.87342769999998</v>
      </c>
      <c r="J12" s="8">
        <v>546.87342769999998</v>
      </c>
      <c r="K12" s="8">
        <v>546.87342769999998</v>
      </c>
      <c r="L12" s="8">
        <v>380.52204599999999</v>
      </c>
      <c r="M12" s="8">
        <v>166.35138180000001</v>
      </c>
      <c r="N12" s="8">
        <v>182.81157379999999</v>
      </c>
      <c r="O12" s="8">
        <v>124.9497338</v>
      </c>
      <c r="P12" s="8">
        <v>66.570239999999998</v>
      </c>
      <c r="Q12" s="8">
        <v>66.570239999999998</v>
      </c>
      <c r="R12" s="8">
        <v>66.570239999999998</v>
      </c>
      <c r="S12" s="8">
        <v>244.75</v>
      </c>
      <c r="T12" s="8">
        <v>244.75</v>
      </c>
      <c r="U12" s="8">
        <v>244.75</v>
      </c>
      <c r="V12" s="8">
        <v>233</v>
      </c>
      <c r="W12" s="8">
        <v>242</v>
      </c>
      <c r="X12" s="8">
        <v>265</v>
      </c>
      <c r="Y12" s="8">
        <v>233</v>
      </c>
      <c r="Z12" s="8">
        <v>246</v>
      </c>
      <c r="AA12" s="8">
        <v>248</v>
      </c>
      <c r="AB12" s="8">
        <v>242</v>
      </c>
      <c r="AC12" s="8">
        <v>249</v>
      </c>
      <c r="AD12" s="8">
        <v>0.56779999999999997</v>
      </c>
      <c r="AE12" s="8">
        <v>0.56779999999999997</v>
      </c>
      <c r="AF12" s="8">
        <v>0.56779999999999997</v>
      </c>
      <c r="AG12" s="8">
        <v>308.68386090000001</v>
      </c>
      <c r="AH12" s="8">
        <v>99.162644130000004</v>
      </c>
      <c r="AI12" s="8">
        <v>0.153</v>
      </c>
      <c r="AJ12" s="9">
        <v>6.4699999999999999E-6</v>
      </c>
      <c r="AK12" s="9">
        <v>3.8700000000000002E-6</v>
      </c>
      <c r="AL12" s="10">
        <v>307.76100000000002</v>
      </c>
      <c r="AM12" s="11">
        <f>AL12*(AL12/10)</f>
        <v>9471.6833121000018</v>
      </c>
      <c r="AN12" s="11">
        <f>AL12</f>
        <v>307.76100000000002</v>
      </c>
      <c r="AO12" s="11">
        <f>AL12*2</f>
        <v>615.52200000000005</v>
      </c>
      <c r="AP12" s="9">
        <f>AJ12*((AM12/$AM$2)^0.3)*(($AN$2/AN12)^2)</f>
        <v>1.5724562837130974E-5</v>
      </c>
      <c r="AQ12" s="9">
        <f>AP12</f>
        <v>1.5724562837130974E-5</v>
      </c>
      <c r="AR12" s="9">
        <f>AQ12</f>
        <v>1.5724562837130974E-5</v>
      </c>
      <c r="AS12" s="9">
        <f>AK12*((AM12/$AM$2)^0.3)*(($AN$2/AN12)^2)</f>
        <v>9.4055731344199186E-6</v>
      </c>
      <c r="AT12" s="9">
        <f>AS12</f>
        <v>9.4055731344199186E-6</v>
      </c>
      <c r="AU12" s="9">
        <f>AT12</f>
        <v>9.4055731344199186E-6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44</v>
      </c>
    </row>
    <row r="13" spans="1:54" x14ac:dyDescent="0.25">
      <c r="A13" s="8">
        <v>44</v>
      </c>
      <c r="B13" s="8" t="s">
        <v>29</v>
      </c>
      <c r="C13" s="8" t="s">
        <v>53</v>
      </c>
      <c r="D13" s="8" t="s">
        <v>54</v>
      </c>
      <c r="E13" s="8" t="s">
        <v>40</v>
      </c>
      <c r="F13" s="8" t="s">
        <v>41</v>
      </c>
      <c r="G13" s="8" t="s">
        <v>73</v>
      </c>
      <c r="H13" s="8" t="s">
        <v>126</v>
      </c>
      <c r="I13" s="8">
        <v>463.78784280000002</v>
      </c>
      <c r="J13" s="8">
        <v>463.78784280000002</v>
      </c>
      <c r="K13" s="8">
        <v>463.78784280000002</v>
      </c>
      <c r="L13" s="8">
        <v>310.63795340000001</v>
      </c>
      <c r="M13" s="8">
        <v>153.14988940000001</v>
      </c>
      <c r="N13" s="8">
        <v>195.71528090000001</v>
      </c>
      <c r="O13" s="8">
        <v>108.560473</v>
      </c>
      <c r="P13" s="8">
        <v>68.712019999999995</v>
      </c>
      <c r="Q13" s="8">
        <v>68.712019999999995</v>
      </c>
      <c r="R13" s="8">
        <v>68.712019999999995</v>
      </c>
      <c r="S13" s="8">
        <v>183.5</v>
      </c>
      <c r="T13" s="8">
        <v>183.5</v>
      </c>
      <c r="U13" s="8">
        <v>183.5</v>
      </c>
      <c r="V13" s="8">
        <v>190</v>
      </c>
      <c r="W13" s="8">
        <v>192</v>
      </c>
      <c r="X13" s="8">
        <v>184</v>
      </c>
      <c r="Y13" s="8">
        <v>178</v>
      </c>
      <c r="Z13" s="8">
        <v>186</v>
      </c>
      <c r="AA13" s="8">
        <v>178</v>
      </c>
      <c r="AB13" s="8">
        <v>176</v>
      </c>
      <c r="AC13" s="8">
        <v>184</v>
      </c>
      <c r="AD13" s="8">
        <v>0.51919999999999999</v>
      </c>
      <c r="AE13" s="8">
        <v>0.51919999999999999</v>
      </c>
      <c r="AF13" s="8">
        <v>0.51919999999999999</v>
      </c>
      <c r="AG13" s="8">
        <v>306.41780970000002</v>
      </c>
      <c r="AH13" s="8">
        <v>108.4734969</v>
      </c>
      <c r="AI13" s="8">
        <v>3.2000000000000001E-2</v>
      </c>
      <c r="AJ13" s="9">
        <v>4.6700000000000002E-6</v>
      </c>
      <c r="AK13" s="9">
        <v>7.6299999999999998E-6</v>
      </c>
      <c r="AL13" s="10">
        <v>304.27600000000001</v>
      </c>
      <c r="AM13" s="11">
        <f>AL13*(AL13/10)</f>
        <v>9258.388417600001</v>
      </c>
      <c r="AN13" s="11">
        <f>AL13</f>
        <v>304.27600000000001</v>
      </c>
      <c r="AO13" s="11">
        <f>AL13*2</f>
        <v>608.55200000000002</v>
      </c>
      <c r="AP13" s="9">
        <f>AJ13*((AM13/$AM$2)^0.3)*(($AN$2/AN13)^2)</f>
        <v>1.1532286434758427E-5</v>
      </c>
      <c r="AQ13" s="9">
        <f>AP13</f>
        <v>1.1532286434758427E-5</v>
      </c>
      <c r="AR13" s="9">
        <f>AQ13</f>
        <v>1.1532286434758427E-5</v>
      </c>
      <c r="AS13" s="9">
        <f>AK13*((AM13/$AM$2)^0.3)*(($AN$2/AN13)^2)</f>
        <v>1.8841829870922226E-5</v>
      </c>
      <c r="AT13" s="9">
        <f>AS13</f>
        <v>1.8841829870922226E-5</v>
      </c>
      <c r="AU13" s="9">
        <f>AT13</f>
        <v>1.8841829870922226E-5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32</v>
      </c>
    </row>
    <row r="14" spans="1:54" x14ac:dyDescent="0.25">
      <c r="A14" s="8">
        <v>87</v>
      </c>
      <c r="B14" s="8" t="s">
        <v>29</v>
      </c>
      <c r="C14" s="8" t="s">
        <v>107</v>
      </c>
      <c r="D14" s="8" t="s">
        <v>108</v>
      </c>
      <c r="E14" s="8" t="s">
        <v>32</v>
      </c>
      <c r="F14" s="8" t="s">
        <v>33</v>
      </c>
      <c r="G14" s="8" t="s">
        <v>51</v>
      </c>
      <c r="H14" s="8" t="s">
        <v>154</v>
      </c>
      <c r="I14" s="8">
        <v>388.6472627</v>
      </c>
      <c r="J14" s="8">
        <v>388.6472627</v>
      </c>
      <c r="K14" s="8">
        <v>388.6472627</v>
      </c>
      <c r="L14" s="8">
        <v>264.40977359999999</v>
      </c>
      <c r="M14" s="8">
        <v>124.2374891</v>
      </c>
      <c r="N14" s="8">
        <v>184.1510907</v>
      </c>
      <c r="O14" s="8">
        <v>118.07230680000001</v>
      </c>
      <c r="P14" s="8">
        <v>65.713030000000003</v>
      </c>
      <c r="Q14" s="8">
        <v>65.713030000000003</v>
      </c>
      <c r="R14" s="8">
        <v>65.713030000000003</v>
      </c>
      <c r="S14" s="8">
        <v>139.5</v>
      </c>
      <c r="T14" s="8">
        <v>139.5</v>
      </c>
      <c r="U14" s="8">
        <v>139.5</v>
      </c>
      <c r="V14" s="8">
        <v>129</v>
      </c>
      <c r="W14" s="8">
        <v>143</v>
      </c>
      <c r="X14" s="8">
        <v>149</v>
      </c>
      <c r="Y14" s="8">
        <v>145</v>
      </c>
      <c r="Z14" s="8">
        <v>135</v>
      </c>
      <c r="AA14" s="8">
        <v>148</v>
      </c>
      <c r="AB14" s="8">
        <v>134</v>
      </c>
      <c r="AC14" s="8">
        <v>133</v>
      </c>
      <c r="AD14" s="8">
        <v>0.45079999999999998</v>
      </c>
      <c r="AE14" s="8">
        <v>0.45079999999999998</v>
      </c>
      <c r="AF14" s="8">
        <v>0.45079999999999998</v>
      </c>
      <c r="AG14" s="8">
        <v>306.92835939999998</v>
      </c>
      <c r="AH14" s="8">
        <v>124.59817959999999</v>
      </c>
      <c r="AI14" s="8">
        <v>5.8000000000000003E-2</v>
      </c>
      <c r="AJ14" s="9">
        <v>3.9400000000000004E-6</v>
      </c>
      <c r="AK14" s="9">
        <v>4.4100000000000001E-6</v>
      </c>
      <c r="AL14" s="10">
        <v>302.22300000000001</v>
      </c>
      <c r="AM14" s="11">
        <f>AL14*(AL14/10)</f>
        <v>9133.8741729000012</v>
      </c>
      <c r="AN14" s="11">
        <f>AL14</f>
        <v>302.22300000000001</v>
      </c>
      <c r="AO14" s="11">
        <f>AL14*2</f>
        <v>604.44600000000003</v>
      </c>
      <c r="AP14" s="9">
        <f>AJ14*((AM14/$AM$2)^0.3)*(($AN$2/AN14)^2)</f>
        <v>9.822250876936367E-6</v>
      </c>
      <c r="AQ14" s="9">
        <f>AP14</f>
        <v>9.822250876936367E-6</v>
      </c>
      <c r="AR14" s="9">
        <f>AQ14</f>
        <v>9.822250876936367E-6</v>
      </c>
      <c r="AS14" s="9">
        <f>AK14*((AM14/$AM$2)^0.3)*(($AN$2/AN14)^2)</f>
        <v>1.0993940702357712E-5</v>
      </c>
      <c r="AT14" s="9">
        <f>AS14</f>
        <v>1.0993940702357712E-5</v>
      </c>
      <c r="AU14" s="9">
        <f>AT14</f>
        <v>1.0993940702357712E-5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44</v>
      </c>
    </row>
    <row r="15" spans="1:54" x14ac:dyDescent="0.25">
      <c r="A15" s="8">
        <v>85</v>
      </c>
      <c r="B15" s="8" t="s">
        <v>29</v>
      </c>
      <c r="C15" s="8" t="s">
        <v>107</v>
      </c>
      <c r="D15" s="8" t="s">
        <v>108</v>
      </c>
      <c r="E15" s="8" t="s">
        <v>32</v>
      </c>
      <c r="F15" s="8" t="s">
        <v>33</v>
      </c>
      <c r="G15" s="8" t="s">
        <v>69</v>
      </c>
      <c r="H15" s="8" t="s">
        <v>140</v>
      </c>
      <c r="I15" s="8">
        <v>404.82297260000001</v>
      </c>
      <c r="J15" s="8">
        <v>404.82297260000001</v>
      </c>
      <c r="K15" s="8">
        <v>404.82297260000001</v>
      </c>
      <c r="L15" s="8">
        <v>272.58156070000001</v>
      </c>
      <c r="M15" s="8">
        <v>132.2414119</v>
      </c>
      <c r="N15" s="8">
        <v>193.26929459999999</v>
      </c>
      <c r="O15" s="8">
        <v>104.7154697</v>
      </c>
      <c r="P15" s="8">
        <v>63.284230000000001</v>
      </c>
      <c r="Q15" s="8">
        <v>63.284230000000001</v>
      </c>
      <c r="R15" s="8">
        <v>63.284230000000001</v>
      </c>
      <c r="S15" s="8">
        <v>157.38</v>
      </c>
      <c r="T15" s="8">
        <v>157.38</v>
      </c>
      <c r="U15" s="8">
        <v>157.38</v>
      </c>
      <c r="V15" s="8">
        <v>172</v>
      </c>
      <c r="W15" s="8">
        <v>167</v>
      </c>
      <c r="X15" s="8">
        <v>155</v>
      </c>
      <c r="Y15" s="8">
        <v>164</v>
      </c>
      <c r="Z15" s="8">
        <v>152</v>
      </c>
      <c r="AA15" s="8">
        <v>151</v>
      </c>
      <c r="AB15" s="8">
        <v>142</v>
      </c>
      <c r="AC15" s="8">
        <v>156</v>
      </c>
      <c r="AD15" s="8">
        <v>0.4108</v>
      </c>
      <c r="AE15" s="8">
        <v>0.4108</v>
      </c>
      <c r="AF15" s="8">
        <v>0.4108</v>
      </c>
      <c r="AG15" s="8">
        <v>297.98480000000001</v>
      </c>
      <c r="AH15" s="8">
        <v>131.0206</v>
      </c>
      <c r="AI15" s="8">
        <v>1.6E-2</v>
      </c>
      <c r="AJ15" s="9">
        <v>4.4299999999999999E-6</v>
      </c>
      <c r="AK15" s="9">
        <v>8.0700000000000007E-6</v>
      </c>
      <c r="AL15" s="10">
        <v>297.98500000000001</v>
      </c>
      <c r="AM15" s="11">
        <f>AL15*(AL15/10)</f>
        <v>8879.5060224999997</v>
      </c>
      <c r="AN15" s="11">
        <f>AL15</f>
        <v>297.98500000000001</v>
      </c>
      <c r="AO15" s="11">
        <f>AL15*2</f>
        <v>595.97</v>
      </c>
      <c r="AP15" s="9">
        <f>AJ15*((AM15/$AM$2)^0.3)*(($AN$2/AN15)^2)</f>
        <v>1.1264317413926709E-5</v>
      </c>
      <c r="AQ15" s="9">
        <f>AP15</f>
        <v>1.1264317413926709E-5</v>
      </c>
      <c r="AR15" s="9">
        <f>AQ15</f>
        <v>1.1264317413926709E-5</v>
      </c>
      <c r="AS15" s="9">
        <f>AK15*((AM15/$AM$2)^0.3)*(($AN$2/AN15)^2)</f>
        <v>2.0519873934624956E-5</v>
      </c>
      <c r="AT15" s="9">
        <f>AS15</f>
        <v>2.0519873934624956E-5</v>
      </c>
      <c r="AU15" s="9">
        <f>AT15</f>
        <v>2.0519873934624956E-5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44</v>
      </c>
    </row>
    <row r="16" spans="1:54" x14ac:dyDescent="0.25">
      <c r="A16" s="8">
        <v>86</v>
      </c>
      <c r="B16" s="8" t="s">
        <v>29</v>
      </c>
      <c r="C16" s="8" t="s">
        <v>107</v>
      </c>
      <c r="D16" s="8" t="s">
        <v>108</v>
      </c>
      <c r="E16" s="8" t="s">
        <v>32</v>
      </c>
      <c r="F16" s="8" t="s">
        <v>33</v>
      </c>
      <c r="G16" s="8" t="s">
        <v>80</v>
      </c>
      <c r="H16" s="8" t="s">
        <v>162</v>
      </c>
      <c r="I16" s="8">
        <v>367.8243908</v>
      </c>
      <c r="J16" s="8">
        <v>367.8243908</v>
      </c>
      <c r="K16" s="8">
        <v>367.8243908</v>
      </c>
      <c r="L16" s="8">
        <v>257.18949400000002</v>
      </c>
      <c r="M16" s="8">
        <v>110.63489680000001</v>
      </c>
      <c r="N16" s="8">
        <v>164.59771140000001</v>
      </c>
      <c r="O16" s="8">
        <v>119.79238220000001</v>
      </c>
      <c r="P16" s="8">
        <v>69.238529999999997</v>
      </c>
      <c r="Q16" s="8">
        <v>69.238529999999997</v>
      </c>
      <c r="R16" s="8">
        <v>69.238529999999997</v>
      </c>
      <c r="S16" s="8">
        <v>134.75</v>
      </c>
      <c r="T16" s="8">
        <v>134.75</v>
      </c>
      <c r="U16" s="8">
        <v>134.75</v>
      </c>
      <c r="V16" s="8">
        <v>127</v>
      </c>
      <c r="W16" s="8">
        <v>128</v>
      </c>
      <c r="X16" s="8">
        <v>126</v>
      </c>
      <c r="Y16" s="8">
        <v>129</v>
      </c>
      <c r="Z16" s="8">
        <v>141</v>
      </c>
      <c r="AA16" s="8">
        <v>144</v>
      </c>
      <c r="AB16" s="8">
        <v>135</v>
      </c>
      <c r="AC16" s="8">
        <v>148</v>
      </c>
      <c r="AD16" s="8">
        <v>0.54449999999999998</v>
      </c>
      <c r="AE16" s="8">
        <v>0.54449999999999998</v>
      </c>
      <c r="AF16" s="8">
        <v>0.54449999999999998</v>
      </c>
      <c r="AG16" s="8">
        <v>287.91525300000001</v>
      </c>
      <c r="AH16" s="8">
        <v>96.90459611</v>
      </c>
      <c r="AI16" s="8">
        <v>0.02</v>
      </c>
      <c r="AJ16" s="9">
        <v>6.0599999999999996E-6</v>
      </c>
      <c r="AK16" s="9">
        <v>5.4199999999999998E-6</v>
      </c>
      <c r="AL16" s="10">
        <v>284.39</v>
      </c>
      <c r="AM16" s="11">
        <f>AL16*(AL16/10)</f>
        <v>8087.76721</v>
      </c>
      <c r="AN16" s="11">
        <f>AL16</f>
        <v>284.39</v>
      </c>
      <c r="AO16" s="11">
        <f>AL16*2</f>
        <v>568.78</v>
      </c>
      <c r="AP16" s="9">
        <f>AJ16*((AM16/$AM$2)^0.3)*(($AN$2/AN16)^2)</f>
        <v>1.6449999622909118E-5</v>
      </c>
      <c r="AQ16" s="9">
        <f>AP16</f>
        <v>1.6449999622909118E-5</v>
      </c>
      <c r="AR16" s="9">
        <f>AQ16</f>
        <v>1.6449999622909118E-5</v>
      </c>
      <c r="AS16" s="9">
        <f>AK16*((AM16/$AM$2)^0.3)*(($AN$2/AN16)^2)</f>
        <v>1.4712705933360961E-5</v>
      </c>
      <c r="AT16" s="9">
        <f>AS16</f>
        <v>1.4712705933360961E-5</v>
      </c>
      <c r="AU16" s="9">
        <f>AT16</f>
        <v>1.4712705933360961E-5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44</v>
      </c>
    </row>
    <row r="17" spans="1:54" x14ac:dyDescent="0.25">
      <c r="A17" s="8">
        <v>70</v>
      </c>
      <c r="B17" s="8" t="s">
        <v>29</v>
      </c>
      <c r="C17" s="8" t="s">
        <v>82</v>
      </c>
      <c r="D17" s="8" t="s">
        <v>83</v>
      </c>
      <c r="E17" s="8" t="s">
        <v>32</v>
      </c>
      <c r="F17" s="8" t="s">
        <v>33</v>
      </c>
      <c r="G17" s="8" t="s">
        <v>69</v>
      </c>
      <c r="H17" s="8" t="s">
        <v>123</v>
      </c>
      <c r="I17" s="8">
        <v>474.68579010000002</v>
      </c>
      <c r="J17" s="8">
        <v>474.68579010000002</v>
      </c>
      <c r="K17" s="8">
        <v>474.68579010000002</v>
      </c>
      <c r="L17" s="8">
        <v>191.69533999999999</v>
      </c>
      <c r="M17" s="8">
        <v>282.99045009999998</v>
      </c>
      <c r="N17" s="8">
        <v>165.2644847</v>
      </c>
      <c r="O17" s="8">
        <v>106.7641249</v>
      </c>
      <c r="P17" s="8">
        <v>62.669429999999998</v>
      </c>
      <c r="Q17" s="8">
        <v>62.669429999999998</v>
      </c>
      <c r="R17" s="8">
        <v>62.669429999999998</v>
      </c>
      <c r="S17" s="8">
        <v>155.62</v>
      </c>
      <c r="T17" s="8">
        <v>155.62</v>
      </c>
      <c r="U17" s="8">
        <v>155.62</v>
      </c>
      <c r="V17" s="8">
        <v>162</v>
      </c>
      <c r="W17" s="8">
        <v>153</v>
      </c>
      <c r="X17" s="8">
        <v>154</v>
      </c>
      <c r="Y17" s="8">
        <v>167</v>
      </c>
      <c r="Z17" s="8">
        <v>150</v>
      </c>
      <c r="AA17" s="8">
        <v>159</v>
      </c>
      <c r="AB17" s="8">
        <v>153</v>
      </c>
      <c r="AC17" s="8">
        <v>147</v>
      </c>
      <c r="AD17" s="8">
        <v>0.3498</v>
      </c>
      <c r="AE17" s="8">
        <v>0.3498</v>
      </c>
      <c r="AF17" s="8">
        <v>0.3498</v>
      </c>
      <c r="AG17" s="8">
        <v>272.02859999999998</v>
      </c>
      <c r="AH17" s="8">
        <v>135.15209999999999</v>
      </c>
      <c r="AI17" s="8">
        <v>4.1000000000000002E-2</v>
      </c>
      <c r="AJ17" s="9">
        <v>4.5299999999999998E-6</v>
      </c>
      <c r="AK17" s="9">
        <v>4.6299999999999997E-6</v>
      </c>
      <c r="AL17" s="10">
        <v>272.029</v>
      </c>
      <c r="AM17" s="11">
        <f>AL17*(AL17/10)</f>
        <v>7399.9776840999994</v>
      </c>
      <c r="AN17" s="11">
        <f>AL17</f>
        <v>272.029</v>
      </c>
      <c r="AO17" s="11">
        <f>AL17*2</f>
        <v>544.05799999999999</v>
      </c>
      <c r="AP17" s="9">
        <f>AJ17*((AM17/$AM$2)^0.3)*(($AN$2/AN17)^2)</f>
        <v>1.3086099944497307E-5</v>
      </c>
      <c r="AQ17" s="9">
        <f>AP17</f>
        <v>1.3086099944497307E-5</v>
      </c>
      <c r="AR17" s="9">
        <f>AQ17</f>
        <v>1.3086099944497307E-5</v>
      </c>
      <c r="AS17" s="9">
        <f>AK17*((AM17/$AM$2)^0.3)*(($AN$2/AN17)^2)</f>
        <v>1.3374976322963032E-5</v>
      </c>
      <c r="AT17" s="9">
        <f>AS17</f>
        <v>1.3374976322963032E-5</v>
      </c>
      <c r="AU17" s="9">
        <f>AT17</f>
        <v>1.3374976322963032E-5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44</v>
      </c>
    </row>
    <row r="18" spans="1:54" x14ac:dyDescent="0.25">
      <c r="A18" s="8">
        <v>43</v>
      </c>
      <c r="B18" s="8" t="s">
        <v>29</v>
      </c>
      <c r="C18" s="8" t="s">
        <v>53</v>
      </c>
      <c r="D18" s="8" t="s">
        <v>54</v>
      </c>
      <c r="E18" s="8" t="s">
        <v>40</v>
      </c>
      <c r="F18" s="8" t="s">
        <v>41</v>
      </c>
      <c r="G18" s="8" t="s">
        <v>155</v>
      </c>
      <c r="H18" s="8" t="s">
        <v>189</v>
      </c>
      <c r="I18" s="8">
        <v>290.54022320000001</v>
      </c>
      <c r="J18" s="8">
        <v>290.54022320000001</v>
      </c>
      <c r="K18" s="8">
        <v>290.54022320000001</v>
      </c>
      <c r="L18" s="8">
        <v>212.11401090000001</v>
      </c>
      <c r="M18" s="8">
        <v>78.426212269999994</v>
      </c>
      <c r="N18" s="8">
        <v>173.08271579999999</v>
      </c>
      <c r="O18" s="8">
        <v>91.921968770000007</v>
      </c>
      <c r="P18" s="8">
        <v>71.735039999999998</v>
      </c>
      <c r="Q18" s="8">
        <v>71.735039999999998</v>
      </c>
      <c r="R18" s="8">
        <v>71.735039999999998</v>
      </c>
      <c r="S18" s="8">
        <v>102.62</v>
      </c>
      <c r="T18" s="8">
        <v>102.62</v>
      </c>
      <c r="U18" s="8">
        <v>102.62</v>
      </c>
      <c r="V18" s="8">
        <v>99</v>
      </c>
      <c r="W18" s="8">
        <v>105</v>
      </c>
      <c r="X18" s="8">
        <v>111</v>
      </c>
      <c r="Y18" s="8">
        <v>109</v>
      </c>
      <c r="Z18" s="8">
        <v>111</v>
      </c>
      <c r="AA18" s="8">
        <v>95</v>
      </c>
      <c r="AB18" s="8">
        <v>99</v>
      </c>
      <c r="AC18" s="8">
        <v>92</v>
      </c>
      <c r="AD18" s="8">
        <v>0.54569999999999996</v>
      </c>
      <c r="AE18" s="8">
        <v>0.54569999999999996</v>
      </c>
      <c r="AF18" s="8">
        <v>0.54569999999999996</v>
      </c>
      <c r="AG18" s="8">
        <v>266.62747839999997</v>
      </c>
      <c r="AH18" s="8">
        <v>89.526419579999995</v>
      </c>
      <c r="AI18" s="8">
        <v>0.02</v>
      </c>
      <c r="AJ18" s="9">
        <v>6.1600000000000003E-6</v>
      </c>
      <c r="AK18" s="9">
        <v>5.8900000000000004E-6</v>
      </c>
      <c r="AL18" s="10">
        <v>265.005</v>
      </c>
      <c r="AM18" s="11">
        <f>AL18*(AL18/10)</f>
        <v>7022.7650024999994</v>
      </c>
      <c r="AN18" s="11">
        <f>AL18</f>
        <v>265.005</v>
      </c>
      <c r="AO18" s="11">
        <f>AL18*2</f>
        <v>530.01</v>
      </c>
      <c r="AP18" s="9">
        <f>AJ18*((AM18/$AM$2)^0.3)*(($AN$2/AN18)^2)</f>
        <v>1.8458581980252193E-5</v>
      </c>
      <c r="AQ18" s="9">
        <f>AP18</f>
        <v>1.8458581980252193E-5</v>
      </c>
      <c r="AR18" s="9">
        <f>AQ18</f>
        <v>1.8458581980252193E-5</v>
      </c>
      <c r="AS18" s="9">
        <f>AK18*((AM18/$AM$2)^0.3)*(($AN$2/AN18)^2)</f>
        <v>1.764952075709179E-5</v>
      </c>
      <c r="AT18" s="9">
        <f>AS18</f>
        <v>1.764952075709179E-5</v>
      </c>
      <c r="AU18" s="9">
        <f>AT18</f>
        <v>1.764952075709179E-5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32</v>
      </c>
    </row>
    <row r="19" spans="1:54" x14ac:dyDescent="0.25">
      <c r="A19" s="8">
        <v>64</v>
      </c>
      <c r="B19" s="8" t="s">
        <v>29</v>
      </c>
      <c r="C19" s="8" t="s">
        <v>82</v>
      </c>
      <c r="D19" s="8" t="s">
        <v>83</v>
      </c>
      <c r="E19" s="8" t="s">
        <v>32</v>
      </c>
      <c r="F19" s="8" t="s">
        <v>33</v>
      </c>
      <c r="G19" s="8" t="s">
        <v>51</v>
      </c>
      <c r="H19" s="8" t="s">
        <v>164</v>
      </c>
      <c r="I19" s="8">
        <v>362.49286590000003</v>
      </c>
      <c r="J19" s="8">
        <v>362.49286590000003</v>
      </c>
      <c r="K19" s="8">
        <v>362.49286590000003</v>
      </c>
      <c r="L19" s="8">
        <v>177.2518263</v>
      </c>
      <c r="M19" s="8">
        <v>185.24103959999999</v>
      </c>
      <c r="N19" s="8">
        <v>162.53683140000001</v>
      </c>
      <c r="O19" s="8">
        <v>97.878843560000007</v>
      </c>
      <c r="P19" s="8">
        <v>54.551000000000002</v>
      </c>
      <c r="Q19" s="8">
        <v>54.551000000000002</v>
      </c>
      <c r="R19" s="8">
        <v>54.551000000000002</v>
      </c>
      <c r="S19" s="8">
        <v>160.38</v>
      </c>
      <c r="T19" s="8">
        <v>160.38</v>
      </c>
      <c r="U19" s="8">
        <v>160.38</v>
      </c>
      <c r="V19" s="8">
        <v>158</v>
      </c>
      <c r="W19" s="8">
        <v>155</v>
      </c>
      <c r="X19" s="8">
        <v>162</v>
      </c>
      <c r="Y19" s="8">
        <v>159</v>
      </c>
      <c r="Z19" s="8">
        <v>165</v>
      </c>
      <c r="AA19" s="8">
        <v>162</v>
      </c>
      <c r="AB19" s="8">
        <v>164</v>
      </c>
      <c r="AC19" s="8">
        <v>158</v>
      </c>
      <c r="AD19" s="8">
        <v>0.50649999999999995</v>
      </c>
      <c r="AE19" s="8">
        <v>0.50649999999999995</v>
      </c>
      <c r="AF19" s="8">
        <v>0.50649999999999995</v>
      </c>
      <c r="AG19" s="8">
        <v>260.4724215</v>
      </c>
      <c r="AH19" s="8">
        <v>94.580904459999999</v>
      </c>
      <c r="AI19" s="8">
        <v>0.02</v>
      </c>
      <c r="AJ19" s="9">
        <v>4.8300000000000003E-6</v>
      </c>
      <c r="AK19" s="9">
        <v>1.13E-5</v>
      </c>
      <c r="AL19" s="10">
        <v>260.416</v>
      </c>
      <c r="AM19" s="11">
        <f>AL19*(AL19/10)</f>
        <v>6781.6493055999999</v>
      </c>
      <c r="AN19" s="11">
        <f>AL19</f>
        <v>260.416</v>
      </c>
      <c r="AO19" s="11">
        <f>AL19*2</f>
        <v>520.83199999999999</v>
      </c>
      <c r="AP19" s="9">
        <f>AJ19*((AM19/$AM$2)^0.3)*(($AN$2/AN19)^2)</f>
        <v>1.4831521965081821E-5</v>
      </c>
      <c r="AQ19" s="9">
        <f>AP19</f>
        <v>1.4831521965081821E-5</v>
      </c>
      <c r="AR19" s="9">
        <f>AQ19</f>
        <v>1.4831521965081821E-5</v>
      </c>
      <c r="AS19" s="9">
        <f>AK19*((AM19/$AM$2)^0.3)*(($AN$2/AN19)^2)</f>
        <v>3.4699005839632415E-5</v>
      </c>
      <c r="AT19" s="9">
        <f>AS19</f>
        <v>3.4699005839632415E-5</v>
      </c>
      <c r="AU19" s="9">
        <f>AT19</f>
        <v>3.4699005839632415E-5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44</v>
      </c>
    </row>
    <row r="20" spans="1:54" x14ac:dyDescent="0.25">
      <c r="A20" s="8">
        <v>91</v>
      </c>
      <c r="B20" s="8" t="s">
        <v>29</v>
      </c>
      <c r="C20" s="8" t="s">
        <v>88</v>
      </c>
      <c r="D20" s="8" t="s">
        <v>171</v>
      </c>
      <c r="E20" s="8" t="s">
        <v>64</v>
      </c>
      <c r="F20" s="8" t="s">
        <v>65</v>
      </c>
      <c r="G20" s="8" t="s">
        <v>51</v>
      </c>
      <c r="H20" s="8" t="s">
        <v>173</v>
      </c>
      <c r="I20" s="8">
        <v>330.74962169999998</v>
      </c>
      <c r="J20" s="8">
        <v>330.74962169999998</v>
      </c>
      <c r="K20" s="8">
        <v>330.74962169999998</v>
      </c>
      <c r="L20" s="8">
        <v>203.230368</v>
      </c>
      <c r="M20" s="8">
        <v>127.51925369999999</v>
      </c>
      <c r="N20" s="8">
        <v>16514.203369999999</v>
      </c>
      <c r="O20" s="8">
        <v>9001.7712169999995</v>
      </c>
      <c r="P20" s="8">
        <v>56.259920000000001</v>
      </c>
      <c r="Q20" s="8">
        <v>56.259920000000001</v>
      </c>
      <c r="R20" s="8">
        <v>56.259920000000001</v>
      </c>
      <c r="S20" s="8">
        <v>117.5</v>
      </c>
      <c r="T20" s="8">
        <v>117.5</v>
      </c>
      <c r="U20" s="8">
        <v>117.5</v>
      </c>
      <c r="V20" s="8">
        <v>120</v>
      </c>
      <c r="W20" s="8">
        <v>117</v>
      </c>
      <c r="X20" s="8">
        <v>117</v>
      </c>
      <c r="Y20" s="8">
        <v>115</v>
      </c>
      <c r="Z20" s="8">
        <v>111</v>
      </c>
      <c r="AA20" s="8">
        <v>122</v>
      </c>
      <c r="AB20" s="8">
        <v>120</v>
      </c>
      <c r="AC20" s="8">
        <v>118</v>
      </c>
      <c r="AD20" s="8">
        <v>0.31290000000000001</v>
      </c>
      <c r="AE20" s="8">
        <v>0.31290000000000001</v>
      </c>
      <c r="AF20" s="8">
        <v>0.31290000000000001</v>
      </c>
      <c r="AG20" s="8">
        <v>25515.97</v>
      </c>
      <c r="AH20" s="8">
        <v>13647.83</v>
      </c>
      <c r="AI20" s="8">
        <v>9.1999999999999998E-2</v>
      </c>
      <c r="AJ20" s="9">
        <v>4.9699999999999998E-6</v>
      </c>
      <c r="AK20" s="9">
        <v>7.4000000000000003E-6</v>
      </c>
      <c r="AL20" s="10">
        <v>255.16</v>
      </c>
      <c r="AM20" s="11">
        <f>AL20*(AL20/10)</f>
        <v>6510.6625599999998</v>
      </c>
      <c r="AN20" s="11">
        <f>AL20</f>
        <v>255.16</v>
      </c>
      <c r="AO20" s="11">
        <f>AL20*2</f>
        <v>510.32</v>
      </c>
      <c r="AP20" s="9">
        <f>AJ20*((AM20/$AM$2)^0.3)*(($AN$2/AN20)^2)</f>
        <v>1.5703341513857652E-5</v>
      </c>
      <c r="AQ20" s="1">
        <f>AP20</f>
        <v>1.5703341513857652E-5</v>
      </c>
      <c r="AR20" s="1">
        <f>AP20</f>
        <v>1.5703341513857652E-5</v>
      </c>
      <c r="AS20" s="9">
        <f>AK20*((AM20/$AM$2)^0.3)*(($AN$2/AN20)^2)</f>
        <v>2.3381232837534537E-5</v>
      </c>
      <c r="AT20" s="1">
        <f>AS20</f>
        <v>2.3381232837534537E-5</v>
      </c>
      <c r="AU20" s="1">
        <f>AS20</f>
        <v>2.3381232837534537E-5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24</v>
      </c>
    </row>
    <row r="21" spans="1:54" x14ac:dyDescent="0.25">
      <c r="A21" s="8">
        <v>67</v>
      </c>
      <c r="B21" s="8" t="s">
        <v>29</v>
      </c>
      <c r="C21" s="8" t="s">
        <v>82</v>
      </c>
      <c r="D21" s="8" t="s">
        <v>83</v>
      </c>
      <c r="E21" s="8" t="s">
        <v>32</v>
      </c>
      <c r="F21" s="8" t="s">
        <v>33</v>
      </c>
      <c r="G21" s="8" t="s">
        <v>67</v>
      </c>
      <c r="H21" s="8" t="s">
        <v>198</v>
      </c>
      <c r="I21" s="8">
        <v>276.26226869999999</v>
      </c>
      <c r="J21" s="8">
        <v>276.26226869999999</v>
      </c>
      <c r="K21" s="8">
        <v>276.26226869999999</v>
      </c>
      <c r="L21" s="8">
        <v>171.68876890000001</v>
      </c>
      <c r="M21" s="8">
        <v>104.57349979999999</v>
      </c>
      <c r="N21" s="8">
        <v>154.2534393</v>
      </c>
      <c r="O21" s="8">
        <v>97.419072540000002</v>
      </c>
      <c r="P21" s="8">
        <v>62.292870000000001</v>
      </c>
      <c r="Q21" s="8">
        <v>62.292870000000001</v>
      </c>
      <c r="R21" s="8">
        <v>62.292870000000001</v>
      </c>
      <c r="S21" s="8">
        <v>86.12</v>
      </c>
      <c r="T21" s="8">
        <v>86.12</v>
      </c>
      <c r="U21" s="8">
        <v>86.12</v>
      </c>
      <c r="V21" s="8">
        <v>89</v>
      </c>
      <c r="W21" s="8">
        <v>79</v>
      </c>
      <c r="X21" s="8">
        <v>85</v>
      </c>
      <c r="Y21" s="8">
        <v>96</v>
      </c>
      <c r="Z21" s="8">
        <v>92</v>
      </c>
      <c r="AA21" s="8">
        <v>93</v>
      </c>
      <c r="AB21" s="8">
        <v>77</v>
      </c>
      <c r="AC21" s="8">
        <v>78</v>
      </c>
      <c r="AD21" s="8">
        <v>0.4073</v>
      </c>
      <c r="AE21" s="8">
        <v>0.4073</v>
      </c>
      <c r="AF21" s="8">
        <v>0.4073</v>
      </c>
      <c r="AG21" s="8">
        <v>251.67250000000001</v>
      </c>
      <c r="AH21" s="8">
        <v>111.4541</v>
      </c>
      <c r="AI21" s="8">
        <v>2E-3</v>
      </c>
      <c r="AJ21" s="9">
        <v>4.1099999999999996E-6</v>
      </c>
      <c r="AK21" s="9">
        <v>7.17E-6</v>
      </c>
      <c r="AL21" s="10">
        <v>251.673</v>
      </c>
      <c r="AM21" s="11">
        <f>AL21*(AL21/10)</f>
        <v>6333.9298929000006</v>
      </c>
      <c r="AN21" s="11">
        <f>AL21</f>
        <v>251.673</v>
      </c>
      <c r="AO21" s="11">
        <f>AL21*2</f>
        <v>503.346</v>
      </c>
      <c r="AP21" s="9">
        <f>AJ21*((AM21/$AM$2)^0.3)*(($AN$2/AN21)^2)</f>
        <v>1.3238654961667317E-5</v>
      </c>
      <c r="AQ21" s="9">
        <f>AP21</f>
        <v>1.3238654961667317E-5</v>
      </c>
      <c r="AR21" s="9">
        <f>AQ21</f>
        <v>1.3238654961667317E-5</v>
      </c>
      <c r="AS21" s="9">
        <f>AK21*((AM21/$AM$2)^0.3)*(($AN$2/AN21)^2)</f>
        <v>2.3095171794441528E-5</v>
      </c>
      <c r="AT21" s="9">
        <f>AS21</f>
        <v>2.3095171794441528E-5</v>
      </c>
      <c r="AU21" s="9">
        <f>AT21</f>
        <v>2.3095171794441528E-5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44</v>
      </c>
    </row>
    <row r="22" spans="1:54" x14ac:dyDescent="0.25">
      <c r="A22" s="8">
        <v>69</v>
      </c>
      <c r="B22" s="8" t="s">
        <v>29</v>
      </c>
      <c r="C22" s="8" t="s">
        <v>82</v>
      </c>
      <c r="D22" s="8" t="s">
        <v>83</v>
      </c>
      <c r="E22" s="8" t="s">
        <v>32</v>
      </c>
      <c r="F22" s="8" t="s">
        <v>33</v>
      </c>
      <c r="G22" s="8" t="s">
        <v>51</v>
      </c>
      <c r="H22" s="8" t="s">
        <v>121</v>
      </c>
      <c r="I22" s="8">
        <v>479.92568519999998</v>
      </c>
      <c r="J22" s="8">
        <v>479.92568519999998</v>
      </c>
      <c r="K22" s="8">
        <v>479.92568519999998</v>
      </c>
      <c r="L22" s="8">
        <v>229.68255239999999</v>
      </c>
      <c r="M22" s="8">
        <v>250.24313280000001</v>
      </c>
      <c r="N22" s="8">
        <v>155.10479290000001</v>
      </c>
      <c r="O22" s="8">
        <v>88.640799060000006</v>
      </c>
      <c r="P22" s="8">
        <v>61.510469999999998</v>
      </c>
      <c r="Q22" s="8">
        <v>61.510469999999998</v>
      </c>
      <c r="R22" s="8">
        <v>61.510469999999998</v>
      </c>
      <c r="S22" s="8">
        <v>134.75</v>
      </c>
      <c r="T22" s="8">
        <v>134.75</v>
      </c>
      <c r="U22" s="8">
        <v>134.75</v>
      </c>
      <c r="V22" s="8">
        <v>132</v>
      </c>
      <c r="W22" s="8">
        <v>131</v>
      </c>
      <c r="X22" s="8">
        <v>138</v>
      </c>
      <c r="Y22" s="8">
        <v>142</v>
      </c>
      <c r="Z22" s="8">
        <v>135</v>
      </c>
      <c r="AA22" s="8">
        <v>135</v>
      </c>
      <c r="AB22" s="8">
        <v>137</v>
      </c>
      <c r="AC22" s="8">
        <v>128</v>
      </c>
      <c r="AD22" s="8">
        <v>0.52480000000000004</v>
      </c>
      <c r="AE22" s="8">
        <v>0.52480000000000004</v>
      </c>
      <c r="AF22" s="8">
        <v>0.52480000000000004</v>
      </c>
      <c r="AG22" s="8">
        <v>243.73985619999999</v>
      </c>
      <c r="AH22" s="8">
        <v>85.333993079999999</v>
      </c>
      <c r="AI22" s="8">
        <v>0.01</v>
      </c>
      <c r="AJ22" s="9">
        <v>4.1999999999999996E-6</v>
      </c>
      <c r="AK22" s="9">
        <v>7.7000000000000008E-6</v>
      </c>
      <c r="AL22" s="10">
        <v>243.74600000000001</v>
      </c>
      <c r="AM22" s="11">
        <f>AL22*(AL22/10)</f>
        <v>5941.2112516000007</v>
      </c>
      <c r="AN22" s="11">
        <f>AL22</f>
        <v>243.74600000000001</v>
      </c>
      <c r="AO22" s="11">
        <f>AL22*2</f>
        <v>487.49200000000002</v>
      </c>
      <c r="AP22" s="9">
        <f>AJ22*((AM22/$AM$2)^0.3)*(($AN$2/AN22)^2)</f>
        <v>1.4148490642256348E-5</v>
      </c>
      <c r="AQ22" s="9">
        <f>AP22</f>
        <v>1.4148490642256348E-5</v>
      </c>
      <c r="AR22" s="9">
        <f>AQ22</f>
        <v>1.4148490642256348E-5</v>
      </c>
      <c r="AS22" s="9">
        <f>AK22*((AM22/$AM$2)^0.3)*(($AN$2/AN22)^2)</f>
        <v>2.5938899510803314E-5</v>
      </c>
      <c r="AT22" s="9">
        <f>AS22</f>
        <v>2.5938899510803314E-5</v>
      </c>
      <c r="AU22" s="9">
        <f>AT22</f>
        <v>2.5938899510803314E-5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44</v>
      </c>
    </row>
    <row r="23" spans="1:54" x14ac:dyDescent="0.25">
      <c r="A23" s="8">
        <v>89</v>
      </c>
      <c r="B23" s="8" t="s">
        <v>29</v>
      </c>
      <c r="C23" s="8" t="s">
        <v>107</v>
      </c>
      <c r="D23" s="8" t="s">
        <v>108</v>
      </c>
      <c r="E23" s="8" t="s">
        <v>32</v>
      </c>
      <c r="F23" s="8" t="s">
        <v>33</v>
      </c>
      <c r="G23" s="8" t="s">
        <v>47</v>
      </c>
      <c r="H23" s="8" t="s">
        <v>177</v>
      </c>
      <c r="I23" s="8">
        <v>317.25870020000002</v>
      </c>
      <c r="J23" s="8">
        <v>317.25870020000002</v>
      </c>
      <c r="K23" s="8">
        <v>317.25870020000002</v>
      </c>
      <c r="L23" s="8">
        <v>218.13635260000001</v>
      </c>
      <c r="M23" s="8">
        <v>99.122347570000002</v>
      </c>
      <c r="N23" s="8">
        <v>159.81856189999999</v>
      </c>
      <c r="O23" s="8">
        <v>82.185949359999995</v>
      </c>
      <c r="P23" s="8">
        <v>73.367369999999994</v>
      </c>
      <c r="Q23" s="8">
        <v>73.367369999999994</v>
      </c>
      <c r="R23" s="8">
        <v>73.367369999999994</v>
      </c>
      <c r="S23" s="8">
        <v>98.62</v>
      </c>
      <c r="T23" s="8">
        <v>98.62</v>
      </c>
      <c r="U23" s="8">
        <v>98.62</v>
      </c>
      <c r="V23" s="8">
        <v>102</v>
      </c>
      <c r="W23" s="8">
        <v>105</v>
      </c>
      <c r="X23" s="8">
        <v>95</v>
      </c>
      <c r="Y23" s="8">
        <v>93</v>
      </c>
      <c r="Z23" s="8">
        <v>104</v>
      </c>
      <c r="AA23" s="8">
        <v>99</v>
      </c>
      <c r="AB23" s="8">
        <v>98</v>
      </c>
      <c r="AC23" s="8">
        <v>93</v>
      </c>
      <c r="AD23" s="8">
        <v>0.66149999999999998</v>
      </c>
      <c r="AE23" s="8">
        <v>0.66149999999999998</v>
      </c>
      <c r="AF23" s="8">
        <v>0.66149999999999998</v>
      </c>
      <c r="AG23" s="8">
        <v>244.84280229999999</v>
      </c>
      <c r="AH23" s="8">
        <v>65.204387499999996</v>
      </c>
      <c r="AI23" s="8">
        <v>1.7999999999999999E-2</v>
      </c>
      <c r="AJ23" s="9">
        <v>3.8199999999999998E-6</v>
      </c>
      <c r="AK23" s="9">
        <v>4.7600000000000002E-6</v>
      </c>
      <c r="AL23" s="10">
        <v>242.005</v>
      </c>
      <c r="AM23" s="11">
        <f>AL23*(AL23/10)</f>
        <v>5856.6420024999998</v>
      </c>
      <c r="AN23" s="11">
        <f>AL23</f>
        <v>242.005</v>
      </c>
      <c r="AO23" s="11">
        <f>AL23*2</f>
        <v>484.01</v>
      </c>
      <c r="AP23" s="9">
        <f>AJ23*((AM23/$AM$2)^0.3)*(($AN$2/AN23)^2)</f>
        <v>1.2998181780982214E-5</v>
      </c>
      <c r="AQ23" s="9">
        <f>AP23</f>
        <v>1.2998181780982214E-5</v>
      </c>
      <c r="AR23" s="9">
        <f>AQ23</f>
        <v>1.2998181780982214E-5</v>
      </c>
      <c r="AS23" s="9">
        <f>AK23*((AM23/$AM$2)^0.3)*(($AN$2/AN23)^2)</f>
        <v>1.6196687245412395E-5</v>
      </c>
      <c r="AT23" s="9">
        <f>AS23</f>
        <v>1.6196687245412395E-5</v>
      </c>
      <c r="AU23" s="9">
        <f>AT23</f>
        <v>1.6196687245412395E-5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44</v>
      </c>
    </row>
    <row r="24" spans="1:54" x14ac:dyDescent="0.25">
      <c r="A24" s="8">
        <v>90</v>
      </c>
      <c r="B24" s="8" t="s">
        <v>29</v>
      </c>
      <c r="C24" s="8" t="s">
        <v>88</v>
      </c>
      <c r="D24" s="8" t="s">
        <v>171</v>
      </c>
      <c r="E24" s="8" t="s">
        <v>64</v>
      </c>
      <c r="F24" s="8" t="s">
        <v>65</v>
      </c>
      <c r="G24" s="8" t="s">
        <v>80</v>
      </c>
      <c r="H24" s="8" t="s">
        <v>200</v>
      </c>
      <c r="I24" s="8">
        <v>275.22029689999999</v>
      </c>
      <c r="J24" s="8">
        <v>275.22029689999999</v>
      </c>
      <c r="K24" s="8">
        <v>275.22029689999999</v>
      </c>
      <c r="L24" s="8">
        <v>188.09691359999999</v>
      </c>
      <c r="M24" s="8">
        <v>87.123383309999994</v>
      </c>
      <c r="N24" s="8">
        <v>15670.753280000001</v>
      </c>
      <c r="O24" s="8">
        <v>7937.9227279999996</v>
      </c>
      <c r="P24" s="8">
        <v>58.608359999999998</v>
      </c>
      <c r="Q24" s="8">
        <v>58.608359999999998</v>
      </c>
      <c r="R24" s="8">
        <v>58.608359999999998</v>
      </c>
      <c r="S24" s="8">
        <v>108.38</v>
      </c>
      <c r="T24" s="8">
        <v>108.38</v>
      </c>
      <c r="U24" s="8">
        <v>108.38</v>
      </c>
      <c r="V24" s="8">
        <v>113</v>
      </c>
      <c r="W24" s="8">
        <v>107</v>
      </c>
      <c r="X24" s="8">
        <v>107</v>
      </c>
      <c r="Y24" s="8">
        <v>102</v>
      </c>
      <c r="Z24" s="8">
        <v>107</v>
      </c>
      <c r="AA24" s="8">
        <v>109</v>
      </c>
      <c r="AB24" s="8">
        <v>112</v>
      </c>
      <c r="AC24" s="8">
        <v>110</v>
      </c>
      <c r="AD24" s="8">
        <v>0.33450000000000002</v>
      </c>
      <c r="AE24" s="8">
        <v>0.33450000000000002</v>
      </c>
      <c r="AF24" s="8">
        <v>0.33450000000000002</v>
      </c>
      <c r="AG24" s="8">
        <v>23608.68</v>
      </c>
      <c r="AH24" s="8">
        <v>12092.95</v>
      </c>
      <c r="AI24" s="8">
        <v>3.4000000000000002E-2</v>
      </c>
      <c r="AJ24" s="9">
        <v>7.8800000000000008E-6</v>
      </c>
      <c r="AK24" s="9">
        <v>7.9400000000000002E-6</v>
      </c>
      <c r="AL24" s="10">
        <v>236.08699999999999</v>
      </c>
      <c r="AM24" s="11">
        <f>AL24*(AL24/10)</f>
        <v>5573.7071568999991</v>
      </c>
      <c r="AN24" s="11">
        <f>AL24</f>
        <v>236.08699999999999</v>
      </c>
      <c r="AO24" s="11">
        <f>AL24*2</f>
        <v>472.17399999999998</v>
      </c>
      <c r="AP24" s="9">
        <f>AJ24*((AM24/$AM$2)^0.3)*(($AN$2/AN24)^2)</f>
        <v>2.7758668623637943E-5</v>
      </c>
      <c r="AQ24" s="1">
        <f>AP24</f>
        <v>2.7758668623637943E-5</v>
      </c>
      <c r="AR24" s="1">
        <f>AP24</f>
        <v>2.7758668623637943E-5</v>
      </c>
      <c r="AS24" s="9">
        <f>AK24*((AM24/$AM$2)^0.3)*(($AN$2/AN24)^2)</f>
        <v>2.7970029044630109E-5</v>
      </c>
      <c r="AT24" s="1">
        <f>AS24</f>
        <v>2.7970029044630109E-5</v>
      </c>
      <c r="AU24" s="1">
        <f>AS24</f>
        <v>2.7970029044630109E-5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24</v>
      </c>
    </row>
    <row r="25" spans="1:54" x14ac:dyDescent="0.25">
      <c r="A25" s="8">
        <v>63</v>
      </c>
      <c r="B25" s="8" t="s">
        <v>29</v>
      </c>
      <c r="C25" s="8" t="s">
        <v>82</v>
      </c>
      <c r="D25" s="8" t="s">
        <v>83</v>
      </c>
      <c r="E25" s="8" t="s">
        <v>32</v>
      </c>
      <c r="F25" s="8" t="s">
        <v>33</v>
      </c>
      <c r="G25" s="8" t="s">
        <v>80</v>
      </c>
      <c r="H25" s="8" t="s">
        <v>260</v>
      </c>
      <c r="I25" s="8">
        <v>185.5995997</v>
      </c>
      <c r="J25" s="8">
        <v>185.5995997</v>
      </c>
      <c r="K25" s="8">
        <v>185.5995997</v>
      </c>
      <c r="L25" s="8">
        <v>126.7591506</v>
      </c>
      <c r="M25" s="8">
        <v>58.840449069999998</v>
      </c>
      <c r="N25" s="8">
        <v>142.83472520000001</v>
      </c>
      <c r="O25" s="8">
        <v>89.559220719999999</v>
      </c>
      <c r="P25" s="8">
        <v>55.884630000000001</v>
      </c>
      <c r="Q25" s="8">
        <v>55.884630000000001</v>
      </c>
      <c r="R25" s="8">
        <v>55.884630000000001</v>
      </c>
      <c r="S25" s="8">
        <v>114.88</v>
      </c>
      <c r="T25" s="8">
        <v>114.88</v>
      </c>
      <c r="U25" s="8">
        <v>114.88</v>
      </c>
      <c r="V25" s="8">
        <v>112</v>
      </c>
      <c r="W25" s="8">
        <v>116</v>
      </c>
      <c r="X25" s="8">
        <v>112</v>
      </c>
      <c r="Y25" s="8">
        <v>112</v>
      </c>
      <c r="Z25" s="8">
        <v>124</v>
      </c>
      <c r="AA25" s="8">
        <v>120</v>
      </c>
      <c r="AB25" s="8">
        <v>114</v>
      </c>
      <c r="AC25" s="8">
        <v>109</v>
      </c>
      <c r="AD25" s="8">
        <v>0.30680000000000002</v>
      </c>
      <c r="AE25" s="8">
        <v>0.30680000000000002</v>
      </c>
      <c r="AF25" s="8">
        <v>0.30680000000000002</v>
      </c>
      <c r="AG25" s="8">
        <v>232.3939</v>
      </c>
      <c r="AH25" s="8">
        <v>125.8205</v>
      </c>
      <c r="AI25" s="8">
        <v>0.01</v>
      </c>
      <c r="AJ25" s="9">
        <v>3.6799999999999999E-6</v>
      </c>
      <c r="AK25" s="9">
        <v>7.0899999999999999E-6</v>
      </c>
      <c r="AL25" s="10">
        <v>232.39400000000001</v>
      </c>
      <c r="AM25" s="11">
        <f>AL25*(AL25/10)</f>
        <v>5400.6971235999999</v>
      </c>
      <c r="AN25" s="11">
        <f>AL25</f>
        <v>232.39400000000001</v>
      </c>
      <c r="AO25" s="11">
        <f>AL25*2</f>
        <v>464.78800000000001</v>
      </c>
      <c r="AP25" s="9">
        <f>AJ25*((AM25/$AM$2)^0.3)*(($AN$2/AN25)^2)</f>
        <v>1.3252757795138651E-5</v>
      </c>
      <c r="AQ25" s="9">
        <f>AP25</f>
        <v>1.3252757795138651E-5</v>
      </c>
      <c r="AR25" s="9">
        <f>AQ25</f>
        <v>1.3252757795138651E-5</v>
      </c>
      <c r="AS25" s="9">
        <f>AK25*((AM25/$AM$2)^0.3)*(($AN$2/AN25)^2)</f>
        <v>2.5533166512916581E-5</v>
      </c>
      <c r="AT25" s="9">
        <f>AS25</f>
        <v>2.5533166512916581E-5</v>
      </c>
      <c r="AU25" s="9">
        <f>AT25</f>
        <v>2.5533166512916581E-5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44</v>
      </c>
    </row>
    <row r="26" spans="1:54" x14ac:dyDescent="0.25">
      <c r="A26" s="8">
        <v>92</v>
      </c>
      <c r="B26" s="8" t="s">
        <v>29</v>
      </c>
      <c r="C26" s="8" t="s">
        <v>88</v>
      </c>
      <c r="D26" s="8" t="s">
        <v>171</v>
      </c>
      <c r="E26" s="8" t="s">
        <v>64</v>
      </c>
      <c r="F26" s="8" t="s">
        <v>65</v>
      </c>
      <c r="G26" s="8" t="s">
        <v>69</v>
      </c>
      <c r="H26" s="8" t="s">
        <v>172</v>
      </c>
      <c r="I26" s="8">
        <v>334.14236749999998</v>
      </c>
      <c r="J26" s="8">
        <v>334.14236749999998</v>
      </c>
      <c r="K26" s="8">
        <v>334.14236749999998</v>
      </c>
      <c r="L26" s="8">
        <v>209.3164496</v>
      </c>
      <c r="M26" s="8">
        <v>124.82591789999999</v>
      </c>
      <c r="N26" s="8">
        <v>15880.211310000001</v>
      </c>
      <c r="O26" s="8">
        <v>7254.3398109999998</v>
      </c>
      <c r="P26" s="8">
        <v>62.251809999999999</v>
      </c>
      <c r="Q26" s="8">
        <v>62.251809999999999</v>
      </c>
      <c r="R26" s="8">
        <v>62.251809999999999</v>
      </c>
      <c r="S26" s="8">
        <v>104.62</v>
      </c>
      <c r="T26" s="8">
        <v>104.62</v>
      </c>
      <c r="U26" s="8">
        <v>104.62</v>
      </c>
      <c r="V26" s="8">
        <v>109</v>
      </c>
      <c r="W26" s="8">
        <v>114</v>
      </c>
      <c r="X26" s="8">
        <v>105</v>
      </c>
      <c r="Y26" s="8">
        <v>108</v>
      </c>
      <c r="Z26" s="8">
        <v>105</v>
      </c>
      <c r="AA26" s="8">
        <v>100</v>
      </c>
      <c r="AB26" s="8">
        <v>101</v>
      </c>
      <c r="AC26" s="8">
        <v>95</v>
      </c>
      <c r="AD26" s="8">
        <v>0.3962</v>
      </c>
      <c r="AE26" s="8">
        <v>0.3962</v>
      </c>
      <c r="AF26" s="8">
        <v>0.3962</v>
      </c>
      <c r="AG26" s="8">
        <v>23134.55</v>
      </c>
      <c r="AH26" s="8">
        <v>10473.35</v>
      </c>
      <c r="AI26" s="8">
        <v>3.9E-2</v>
      </c>
      <c r="AJ26" s="9">
        <v>5.2900000000000002E-6</v>
      </c>
      <c r="AK26" s="9">
        <v>7.0899999999999999E-6</v>
      </c>
      <c r="AL26" s="10">
        <v>231.346</v>
      </c>
      <c r="AM26" s="11">
        <f>AL26*(AL26/10)</f>
        <v>5352.0971715999995</v>
      </c>
      <c r="AN26" s="11">
        <f>AL26</f>
        <v>231.346</v>
      </c>
      <c r="AO26" s="11">
        <f>AL26*2</f>
        <v>462.69200000000001</v>
      </c>
      <c r="AP26" s="9">
        <f>AJ26*((AM26/$AM$2)^0.3)*(($AN$2/AN26)^2)</f>
        <v>1.9171769420453098E-5</v>
      </c>
      <c r="AQ26" s="1">
        <f>AP26</f>
        <v>1.9171769420453098E-5</v>
      </c>
      <c r="AR26" s="1">
        <f>AP26</f>
        <v>1.9171769420453098E-5</v>
      </c>
      <c r="AS26" s="9">
        <f>AK26*((AM26/$AM$2)^0.3)*(($AN$2/AN26)^2)</f>
        <v>2.5695244837620505E-5</v>
      </c>
      <c r="AT26" s="1">
        <f>AS26</f>
        <v>2.5695244837620505E-5</v>
      </c>
      <c r="AU26" s="1">
        <f>AS26</f>
        <v>2.5695244837620505E-5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24</v>
      </c>
    </row>
    <row r="27" spans="1:54" x14ac:dyDescent="0.25">
      <c r="A27" s="8">
        <v>103</v>
      </c>
      <c r="B27" s="8" t="s">
        <v>29</v>
      </c>
      <c r="C27" s="8" t="s">
        <v>94</v>
      </c>
      <c r="D27" s="8" t="s">
        <v>98</v>
      </c>
      <c r="E27" s="8" t="s">
        <v>32</v>
      </c>
      <c r="F27" s="8" t="s">
        <v>33</v>
      </c>
      <c r="G27" s="8" t="s">
        <v>60</v>
      </c>
      <c r="H27" s="8" t="s">
        <v>138</v>
      </c>
      <c r="I27" s="8">
        <v>410.46581950000001</v>
      </c>
      <c r="J27" s="8">
        <v>410.46581950000001</v>
      </c>
      <c r="K27" s="8">
        <v>410.46581950000001</v>
      </c>
      <c r="L27" s="8">
        <v>277.77942000000002</v>
      </c>
      <c r="M27" s="8">
        <v>132.68639949999999</v>
      </c>
      <c r="N27" s="8">
        <v>130.21233190000001</v>
      </c>
      <c r="O27" s="8">
        <v>93.252881180000003</v>
      </c>
      <c r="P27" s="8">
        <v>61.419550000000001</v>
      </c>
      <c r="Q27" s="8">
        <v>61.419550000000001</v>
      </c>
      <c r="R27" s="8">
        <v>61.419550000000001</v>
      </c>
      <c r="S27" s="8">
        <v>193.5</v>
      </c>
      <c r="T27" s="8">
        <v>193.5</v>
      </c>
      <c r="U27" s="8">
        <v>193.5</v>
      </c>
      <c r="V27" s="8">
        <v>186</v>
      </c>
      <c r="W27" s="8">
        <v>175</v>
      </c>
      <c r="X27" s="8">
        <v>189</v>
      </c>
      <c r="Y27" s="8">
        <v>192</v>
      </c>
      <c r="Z27" s="8">
        <v>189</v>
      </c>
      <c r="AA27" s="8">
        <v>204</v>
      </c>
      <c r="AB27" s="8">
        <v>213</v>
      </c>
      <c r="AC27" s="8">
        <v>200</v>
      </c>
      <c r="AD27" s="8">
        <v>0.56200000000000006</v>
      </c>
      <c r="AE27" s="8">
        <v>0.56200000000000006</v>
      </c>
      <c r="AF27" s="8">
        <v>0.56200000000000006</v>
      </c>
      <c r="AG27" s="8">
        <v>223.99937069999999</v>
      </c>
      <c r="AH27" s="8">
        <v>72.793957340000006</v>
      </c>
      <c r="AI27" s="8">
        <v>6.8000000000000005E-2</v>
      </c>
      <c r="AJ27" s="9">
        <v>5.7100000000000004E-6</v>
      </c>
      <c r="AK27" s="9">
        <v>4.6299999999999997E-6</v>
      </c>
      <c r="AL27" s="10">
        <v>223.465</v>
      </c>
      <c r="AM27" s="11">
        <f>AL27*(AL27/10)</f>
        <v>4993.6606224999996</v>
      </c>
      <c r="AN27" s="11">
        <f>AL27</f>
        <v>223.465</v>
      </c>
      <c r="AO27" s="11">
        <f>AL27*2</f>
        <v>446.93</v>
      </c>
      <c r="AP27" s="9">
        <f>AJ27*((AM27/$AM$2)^0.3)*(($AN$2/AN27)^2)</f>
        <v>2.1722815300112375E-5</v>
      </c>
      <c r="AQ27" s="9">
        <f>AP27</f>
        <v>2.1722815300112375E-5</v>
      </c>
      <c r="AR27" s="9">
        <f>AQ27</f>
        <v>2.1722815300112375E-5</v>
      </c>
      <c r="AS27" s="9">
        <f>AK27*((AM27/$AM$2)^0.3)*(($AN$2/AN27)^2)</f>
        <v>1.7614121688182186E-5</v>
      </c>
      <c r="AT27" s="9">
        <f>AS27</f>
        <v>1.7614121688182186E-5</v>
      </c>
      <c r="AU27" s="9">
        <f>AT27</f>
        <v>1.7614121688182186E-5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44</v>
      </c>
    </row>
    <row r="28" spans="1:54" x14ac:dyDescent="0.25">
      <c r="A28">
        <v>166</v>
      </c>
      <c r="B28" t="s">
        <v>29</v>
      </c>
      <c r="C28" t="s">
        <v>49</v>
      </c>
      <c r="D28" t="s">
        <v>50</v>
      </c>
      <c r="E28" t="s">
        <v>40</v>
      </c>
      <c r="F28" t="s">
        <v>41</v>
      </c>
      <c r="G28" t="s">
        <v>51</v>
      </c>
      <c r="H28" t="s">
        <v>52</v>
      </c>
      <c r="I28">
        <v>742.32393379999996</v>
      </c>
      <c r="J28">
        <f>I28+I28*0.4</f>
        <v>1039.2535073199999</v>
      </c>
      <c r="K28">
        <f>I28-I28*0.4</f>
        <v>445.39436027999994</v>
      </c>
      <c r="L28">
        <v>463.78049520000002</v>
      </c>
      <c r="M28">
        <v>278.5434386</v>
      </c>
      <c r="N28">
        <v>120.9921532</v>
      </c>
      <c r="O28">
        <v>99.253703720000004</v>
      </c>
      <c r="P28">
        <v>60.762070000000001</v>
      </c>
      <c r="Q28">
        <f>P28+P28*0.05</f>
        <v>63.8001735</v>
      </c>
      <c r="R28">
        <f>P28-P28*0.05</f>
        <v>57.723966500000003</v>
      </c>
      <c r="S28">
        <v>267</v>
      </c>
      <c r="T28">
        <f>S28+S28*0.32</f>
        <v>352.44</v>
      </c>
      <c r="U28">
        <f>S28-S28*0.32</f>
        <v>181.56</v>
      </c>
      <c r="V28">
        <v>269</v>
      </c>
      <c r="W28">
        <v>257</v>
      </c>
      <c r="X28">
        <v>252</v>
      </c>
      <c r="Y28">
        <v>279</v>
      </c>
      <c r="Z28">
        <v>273</v>
      </c>
      <c r="AA28">
        <v>267</v>
      </c>
      <c r="AB28">
        <v>258</v>
      </c>
      <c r="AC28">
        <v>281</v>
      </c>
      <c r="AD28">
        <v>0.38491241599999998</v>
      </c>
      <c r="AE28">
        <f>AD28+AD28*0.32</f>
        <v>0.50808438911999998</v>
      </c>
      <c r="AF28">
        <f>AD28-AD28*0.32</f>
        <v>0.26174044287999998</v>
      </c>
      <c r="AG28">
        <v>220.24585690000001</v>
      </c>
      <c r="AH28">
        <v>101.9945747</v>
      </c>
      <c r="AI28">
        <v>3.2000000000000001E-2</v>
      </c>
      <c r="AJ28" s="1">
        <v>2.7300000000000001E-6</v>
      </c>
      <c r="AK28" s="1">
        <v>2.1799999999999999E-6</v>
      </c>
      <c r="AL28" s="7">
        <v>220.24600000000001</v>
      </c>
      <c r="AM28" s="5">
        <f>AL28*(AL28/10)</f>
        <v>4850.8300515999999</v>
      </c>
      <c r="AN28" s="5">
        <f>AL28</f>
        <v>220.24600000000001</v>
      </c>
      <c r="AO28" s="5">
        <f>AL28*2</f>
        <v>440.49200000000002</v>
      </c>
      <c r="AP28" s="1">
        <f>AJ28*((AM28/$AM$2)^0.3)*(($AN$2/AN28)^2)</f>
        <v>1.0598995880093405E-5</v>
      </c>
      <c r="AQ28" s="1">
        <f>AP28+AP28*0.4</f>
        <v>1.4838594232130766E-5</v>
      </c>
      <c r="AR28" s="1">
        <f>AP28-AP28*0.4</f>
        <v>6.3593975280560431E-6</v>
      </c>
      <c r="AS28" s="1">
        <f>AK28*((AM28/$AM$2)^0.3)*(($AN$2/AN28)^2)</f>
        <v>8.4636670397815458E-6</v>
      </c>
      <c r="AT28" s="1">
        <f>AS28+AS28*0.2</f>
        <v>1.0156400447737855E-5</v>
      </c>
      <c r="AU28" s="1">
        <f>AS28-AS28*0.2</f>
        <v>6.7709336318252366E-6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32</v>
      </c>
    </row>
    <row r="29" spans="1:54" x14ac:dyDescent="0.25">
      <c r="A29" s="8">
        <v>95</v>
      </c>
      <c r="B29" s="8" t="s">
        <v>29</v>
      </c>
      <c r="C29" s="8" t="s">
        <v>88</v>
      </c>
      <c r="D29" s="8" t="s">
        <v>171</v>
      </c>
      <c r="E29" s="8" t="s">
        <v>64</v>
      </c>
      <c r="F29" s="8" t="s">
        <v>65</v>
      </c>
      <c r="G29" s="8" t="s">
        <v>80</v>
      </c>
      <c r="H29" s="8" t="s">
        <v>212</v>
      </c>
      <c r="I29" s="8">
        <v>248.05053050000001</v>
      </c>
      <c r="J29" s="8">
        <v>248.05053050000001</v>
      </c>
      <c r="K29" s="8">
        <v>248.05053050000001</v>
      </c>
      <c r="L29" s="8">
        <v>160.18379429999999</v>
      </c>
      <c r="M29" s="8">
        <v>87.866736189999997</v>
      </c>
      <c r="N29" s="8">
        <v>13736.520399999999</v>
      </c>
      <c r="O29" s="8">
        <v>8253.4222750000008</v>
      </c>
      <c r="P29" s="8">
        <v>56.992330000000003</v>
      </c>
      <c r="Q29" s="8">
        <v>56.992330000000003</v>
      </c>
      <c r="R29" s="8">
        <v>56.992330000000003</v>
      </c>
      <c r="S29" s="8">
        <v>85.25</v>
      </c>
      <c r="T29" s="8">
        <v>85.25</v>
      </c>
      <c r="U29" s="8">
        <v>85.25</v>
      </c>
      <c r="V29" s="8">
        <v>90</v>
      </c>
      <c r="W29" s="8">
        <v>87</v>
      </c>
      <c r="X29" s="8">
        <v>83</v>
      </c>
      <c r="Y29" s="8">
        <v>86</v>
      </c>
      <c r="Z29" s="8">
        <v>87</v>
      </c>
      <c r="AA29" s="8">
        <v>86</v>
      </c>
      <c r="AB29" s="8">
        <v>76</v>
      </c>
      <c r="AC29" s="8">
        <v>87</v>
      </c>
      <c r="AD29" s="8">
        <v>0.32290000000000002</v>
      </c>
      <c r="AE29" s="8">
        <v>0.32290000000000002</v>
      </c>
      <c r="AF29" s="8">
        <v>0.32290000000000002</v>
      </c>
      <c r="AG29" s="8">
        <v>21989.94</v>
      </c>
      <c r="AH29" s="8">
        <v>11527.28</v>
      </c>
      <c r="AI29" s="8">
        <v>2.9000000000000001E-2</v>
      </c>
      <c r="AJ29" s="9">
        <v>8.8100000000000004E-6</v>
      </c>
      <c r="AK29" s="9">
        <v>8.0399999999999993E-6</v>
      </c>
      <c r="AL29" s="10">
        <v>219.899</v>
      </c>
      <c r="AM29" s="11">
        <f>AL29*(AL29/10)</f>
        <v>4835.5570201</v>
      </c>
      <c r="AN29" s="11">
        <f>AL29</f>
        <v>219.899</v>
      </c>
      <c r="AO29" s="11">
        <f>AL29*2</f>
        <v>439.798</v>
      </c>
      <c r="AP29" s="9">
        <f>AJ29*((AM29/$AM$2)^0.3)*(($AN$2/AN29)^2)</f>
        <v>3.427967297648054E-5</v>
      </c>
      <c r="AQ29" s="1">
        <f>AP29</f>
        <v>3.427967297648054E-5</v>
      </c>
      <c r="AR29" s="1">
        <f>AP29</f>
        <v>3.427967297648054E-5</v>
      </c>
      <c r="AS29" s="9">
        <f>AK29*((AM29/$AM$2)^0.3)*(($AN$2/AN29)^2)</f>
        <v>3.1283606212361348E-5</v>
      </c>
      <c r="AT29" s="1">
        <f>AS29</f>
        <v>3.1283606212361348E-5</v>
      </c>
      <c r="AU29" s="1">
        <f>AS29</f>
        <v>3.1283606212361348E-5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24</v>
      </c>
    </row>
    <row r="30" spans="1:54" x14ac:dyDescent="0.25">
      <c r="A30" s="8">
        <v>102</v>
      </c>
      <c r="B30" s="8" t="s">
        <v>29</v>
      </c>
      <c r="C30" s="8" t="s">
        <v>94</v>
      </c>
      <c r="D30" s="8" t="s">
        <v>98</v>
      </c>
      <c r="E30" s="8" t="s">
        <v>32</v>
      </c>
      <c r="F30" s="8" t="s">
        <v>33</v>
      </c>
      <c r="G30" s="8" t="s">
        <v>60</v>
      </c>
      <c r="H30" s="8" t="s">
        <v>139</v>
      </c>
      <c r="I30" s="8">
        <v>405.81885340000002</v>
      </c>
      <c r="J30" s="8">
        <v>405.81885340000002</v>
      </c>
      <c r="K30" s="8">
        <v>405.81885340000002</v>
      </c>
      <c r="L30" s="8">
        <v>281.76966659999999</v>
      </c>
      <c r="M30" s="8">
        <v>124.0491868</v>
      </c>
      <c r="N30" s="8">
        <v>130.1017325</v>
      </c>
      <c r="O30" s="8">
        <v>89.761364270000001</v>
      </c>
      <c r="P30" s="8">
        <v>67.431910000000002</v>
      </c>
      <c r="Q30" s="8">
        <v>67.431910000000002</v>
      </c>
      <c r="R30" s="8">
        <v>67.431910000000002</v>
      </c>
      <c r="S30" s="8">
        <v>178.5</v>
      </c>
      <c r="T30" s="8">
        <v>178.5</v>
      </c>
      <c r="U30" s="8">
        <v>178.5</v>
      </c>
      <c r="V30" s="8">
        <v>193</v>
      </c>
      <c r="W30" s="8">
        <v>180</v>
      </c>
      <c r="X30" s="8">
        <v>164</v>
      </c>
      <c r="Y30" s="8">
        <v>173</v>
      </c>
      <c r="Z30" s="8">
        <v>176</v>
      </c>
      <c r="AA30" s="8">
        <v>178</v>
      </c>
      <c r="AB30" s="8">
        <v>186</v>
      </c>
      <c r="AC30" s="8">
        <v>178</v>
      </c>
      <c r="AD30" s="8">
        <v>0.29499999999999998</v>
      </c>
      <c r="AE30" s="8">
        <v>0.29499999999999998</v>
      </c>
      <c r="AF30" s="8">
        <v>0.29499999999999998</v>
      </c>
      <c r="AG30" s="8">
        <v>220.4993154</v>
      </c>
      <c r="AH30" s="8">
        <v>122.22306159999999</v>
      </c>
      <c r="AI30" s="8">
        <v>0.161</v>
      </c>
      <c r="AJ30" s="9">
        <v>7.6199999999999999E-6</v>
      </c>
      <c r="AK30" s="9">
        <v>5.4199999999999998E-6</v>
      </c>
      <c r="AL30" s="10">
        <v>219.863</v>
      </c>
      <c r="AM30" s="11">
        <f>AL30*(AL30/10)</f>
        <v>4833.9738768999996</v>
      </c>
      <c r="AN30" s="11">
        <f>AL30</f>
        <v>219.863</v>
      </c>
      <c r="AO30" s="11">
        <f>AL30*2</f>
        <v>439.726</v>
      </c>
      <c r="AP30" s="9">
        <f>AJ30*((AM30/$AM$2)^0.3)*(($AN$2/AN30)^2)</f>
        <v>2.9656184837651361E-5</v>
      </c>
      <c r="AQ30" s="9">
        <f>AP30</f>
        <v>2.9656184837651361E-5</v>
      </c>
      <c r="AR30" s="9">
        <f>AQ30</f>
        <v>2.9656184837651361E-5</v>
      </c>
      <c r="AS30" s="9">
        <f>AK30*((AM30/$AM$2)^0.3)*(($AN$2/AN30)^2)</f>
        <v>2.1094031734917372E-5</v>
      </c>
      <c r="AT30" s="9">
        <f>AS30</f>
        <v>2.1094031734917372E-5</v>
      </c>
      <c r="AU30" s="9">
        <f>AT30</f>
        <v>2.1094031734917372E-5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44</v>
      </c>
    </row>
    <row r="31" spans="1:54" x14ac:dyDescent="0.25">
      <c r="A31" s="8">
        <v>96</v>
      </c>
      <c r="B31" s="8" t="s">
        <v>29</v>
      </c>
      <c r="C31" s="8" t="s">
        <v>88</v>
      </c>
      <c r="D31" s="8" t="s">
        <v>171</v>
      </c>
      <c r="E31" s="8" t="s">
        <v>64</v>
      </c>
      <c r="F31" s="8" t="s">
        <v>65</v>
      </c>
      <c r="G31" s="8" t="s">
        <v>51</v>
      </c>
      <c r="H31" s="8" t="s">
        <v>197</v>
      </c>
      <c r="I31" s="8">
        <v>280.06496190000001</v>
      </c>
      <c r="J31" s="8">
        <v>280.06496190000001</v>
      </c>
      <c r="K31" s="8">
        <v>280.06496190000001</v>
      </c>
      <c r="L31" s="8">
        <v>175.4325868</v>
      </c>
      <c r="M31" s="8">
        <v>104.632375</v>
      </c>
      <c r="N31" s="8">
        <v>12862.71234</v>
      </c>
      <c r="O31" s="8">
        <v>8665.2193700000007</v>
      </c>
      <c r="P31" s="8">
        <v>54.426090000000002</v>
      </c>
      <c r="Q31" s="8">
        <v>54.426090000000002</v>
      </c>
      <c r="R31" s="8">
        <v>54.426090000000002</v>
      </c>
      <c r="S31" s="8">
        <v>90.88</v>
      </c>
      <c r="T31" s="8">
        <v>90.88</v>
      </c>
      <c r="U31" s="8">
        <v>90.88</v>
      </c>
      <c r="V31" s="8">
        <v>90</v>
      </c>
      <c r="W31" s="8">
        <v>97</v>
      </c>
      <c r="X31" s="8">
        <v>90</v>
      </c>
      <c r="Y31" s="8">
        <v>88</v>
      </c>
      <c r="Z31" s="8">
        <v>90</v>
      </c>
      <c r="AA31" s="8">
        <v>90</v>
      </c>
      <c r="AB31" s="8">
        <v>88</v>
      </c>
      <c r="AC31" s="8">
        <v>94</v>
      </c>
      <c r="AD31" s="8">
        <v>0.29620000000000002</v>
      </c>
      <c r="AE31" s="8">
        <v>0.29620000000000002</v>
      </c>
      <c r="AF31" s="8">
        <v>0.29620000000000002</v>
      </c>
      <c r="AG31" s="8">
        <v>21527.93</v>
      </c>
      <c r="AH31" s="8">
        <v>11904.74</v>
      </c>
      <c r="AI31" s="8">
        <v>5.5E-2</v>
      </c>
      <c r="AJ31" s="9">
        <v>4.78E-6</v>
      </c>
      <c r="AK31" s="9">
        <v>6.0100000000000001E-6</v>
      </c>
      <c r="AL31" s="10">
        <v>215.279</v>
      </c>
      <c r="AM31" s="11">
        <f>AL31*(AL31/10)</f>
        <v>4634.5047840999996</v>
      </c>
      <c r="AN31" s="11">
        <f>AL31</f>
        <v>215.279</v>
      </c>
      <c r="AO31" s="11">
        <f>AL31*2</f>
        <v>430.55799999999999</v>
      </c>
      <c r="AP31" s="9">
        <f>AJ31*((AM31/$AM$2)^0.3)*(($AN$2/AN31)^2)</f>
        <v>1.9160148914946735E-5</v>
      </c>
      <c r="AQ31" s="1">
        <f>AP31</f>
        <v>1.9160148914946735E-5</v>
      </c>
      <c r="AR31" s="1">
        <f>AP31</f>
        <v>1.9160148914946735E-5</v>
      </c>
      <c r="AS31" s="9">
        <f>AK31*((AM31/$AM$2)^0.3)*(($AN$2/AN31)^2)</f>
        <v>2.4090480121094115E-5</v>
      </c>
      <c r="AT31" s="1">
        <f>AS31</f>
        <v>2.4090480121094115E-5</v>
      </c>
      <c r="AU31" s="1">
        <f>AS31</f>
        <v>2.4090480121094115E-5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24</v>
      </c>
    </row>
    <row r="32" spans="1:54" x14ac:dyDescent="0.25">
      <c r="A32" s="8">
        <v>94</v>
      </c>
      <c r="B32" s="8" t="s">
        <v>29</v>
      </c>
      <c r="C32" s="8" t="s">
        <v>88</v>
      </c>
      <c r="D32" s="8" t="s">
        <v>171</v>
      </c>
      <c r="E32" s="8" t="s">
        <v>64</v>
      </c>
      <c r="F32" s="8" t="s">
        <v>65</v>
      </c>
      <c r="G32" s="8" t="s">
        <v>67</v>
      </c>
      <c r="H32" s="8" t="s">
        <v>203</v>
      </c>
      <c r="I32" s="8">
        <v>273.59563580000003</v>
      </c>
      <c r="J32" s="8">
        <v>273.59563580000003</v>
      </c>
      <c r="K32" s="8">
        <v>273.59563580000003</v>
      </c>
      <c r="L32" s="8">
        <v>185.92586180000001</v>
      </c>
      <c r="M32" s="8">
        <v>87.669774039999993</v>
      </c>
      <c r="N32" s="8">
        <v>14010.74444</v>
      </c>
      <c r="O32" s="8">
        <v>7070.4876830000003</v>
      </c>
      <c r="P32" s="8">
        <v>62.384250000000002</v>
      </c>
      <c r="Q32" s="8">
        <v>62.384250000000002</v>
      </c>
      <c r="R32" s="8">
        <v>62.384250000000002</v>
      </c>
      <c r="S32" s="8">
        <v>89.38</v>
      </c>
      <c r="T32" s="8">
        <v>89.38</v>
      </c>
      <c r="U32" s="8">
        <v>89.38</v>
      </c>
      <c r="V32" s="8">
        <v>87</v>
      </c>
      <c r="W32" s="8">
        <v>81</v>
      </c>
      <c r="X32" s="8">
        <v>85</v>
      </c>
      <c r="Y32" s="8">
        <v>83</v>
      </c>
      <c r="Z32" s="8">
        <v>92</v>
      </c>
      <c r="AA32" s="8">
        <v>88</v>
      </c>
      <c r="AB32" s="8">
        <v>105</v>
      </c>
      <c r="AC32" s="8">
        <v>94</v>
      </c>
      <c r="AD32" s="8">
        <v>0.40189999999999998</v>
      </c>
      <c r="AE32" s="8">
        <v>0.40189999999999998</v>
      </c>
      <c r="AF32" s="8">
        <v>0.40189999999999998</v>
      </c>
      <c r="AG32" s="8">
        <v>21081.23</v>
      </c>
      <c r="AH32" s="8">
        <v>9437.0840000000007</v>
      </c>
      <c r="AI32" s="8">
        <v>7.0000000000000007E-2</v>
      </c>
      <c r="AJ32" s="9">
        <v>8.67E-6</v>
      </c>
      <c r="AK32" s="9">
        <v>7.0899999999999999E-6</v>
      </c>
      <c r="AL32" s="10">
        <v>210.81200000000001</v>
      </c>
      <c r="AM32" s="11">
        <f>AL32*(AL32/10)</f>
        <v>4444.1699344000008</v>
      </c>
      <c r="AN32" s="11">
        <f>AL32</f>
        <v>210.81200000000001</v>
      </c>
      <c r="AO32" s="11">
        <f>AL32*2</f>
        <v>421.62400000000002</v>
      </c>
      <c r="AP32" s="9">
        <f>AJ32*((AM32/$AM$2)^0.3)*(($AN$2/AN32)^2)</f>
        <v>3.5788125818194591E-5</v>
      </c>
      <c r="AQ32" s="1">
        <f>AP32</f>
        <v>3.5788125818194591E-5</v>
      </c>
      <c r="AR32" s="1">
        <f>AP32</f>
        <v>3.5788125818194591E-5</v>
      </c>
      <c r="AS32" s="9">
        <f>AK32*((AM32/$AM$2)^0.3)*(($AN$2/AN32)^2)</f>
        <v>2.9266183627566278E-5</v>
      </c>
      <c r="AT32" s="1">
        <f>AS32</f>
        <v>2.9266183627566278E-5</v>
      </c>
      <c r="AU32" s="1">
        <f>AS32</f>
        <v>2.9266183627566278E-5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24</v>
      </c>
    </row>
    <row r="33" spans="1:54" x14ac:dyDescent="0.25">
      <c r="A33">
        <v>165</v>
      </c>
      <c r="B33" t="s">
        <v>29</v>
      </c>
      <c r="C33" t="s">
        <v>49</v>
      </c>
      <c r="D33" t="s">
        <v>50</v>
      </c>
      <c r="E33" t="s">
        <v>40</v>
      </c>
      <c r="F33" t="s">
        <v>41</v>
      </c>
      <c r="G33" t="s">
        <v>80</v>
      </c>
      <c r="H33" t="s">
        <v>81</v>
      </c>
      <c r="I33">
        <v>602.89259890000005</v>
      </c>
      <c r="J33">
        <f>I33+I33*0.4</f>
        <v>844.0496384600001</v>
      </c>
      <c r="K33">
        <f>I33-I33*0.4</f>
        <v>361.73555934000001</v>
      </c>
      <c r="L33">
        <v>381.67966360000003</v>
      </c>
      <c r="M33">
        <v>221.2129353</v>
      </c>
      <c r="N33">
        <v>122.3101704</v>
      </c>
      <c r="O33">
        <v>87.293364370000006</v>
      </c>
      <c r="P33">
        <v>62.575800000000001</v>
      </c>
      <c r="Q33">
        <f>P33+P33*0.05</f>
        <v>65.704589999999996</v>
      </c>
      <c r="R33">
        <f>P33-P33*0.05</f>
        <v>59.447009999999999</v>
      </c>
      <c r="S33">
        <v>250.12</v>
      </c>
      <c r="T33">
        <f>S33+S33*0.32</f>
        <v>330.15840000000003</v>
      </c>
      <c r="U33">
        <f>S33-S33*0.32</f>
        <v>170.08159999999998</v>
      </c>
      <c r="V33">
        <v>246</v>
      </c>
      <c r="W33">
        <v>257</v>
      </c>
      <c r="X33">
        <v>268</v>
      </c>
      <c r="Y33">
        <v>254</v>
      </c>
      <c r="Z33">
        <v>253</v>
      </c>
      <c r="AA33">
        <v>246</v>
      </c>
      <c r="AB33">
        <v>226</v>
      </c>
      <c r="AC33">
        <v>251</v>
      </c>
      <c r="AD33">
        <v>0.41061484199999998</v>
      </c>
      <c r="AE33">
        <f>AD33+AD33*0.32</f>
        <v>0.54201159144</v>
      </c>
      <c r="AF33">
        <f>AD33-AD33*0.32</f>
        <v>0.27921809255999996</v>
      </c>
      <c r="AG33">
        <v>209.60353480000001</v>
      </c>
      <c r="AH33">
        <v>92.202581789999996</v>
      </c>
      <c r="AI33">
        <v>2.3E-2</v>
      </c>
      <c r="AJ33" s="1">
        <v>2.12E-6</v>
      </c>
      <c r="AK33" s="1">
        <v>1.72E-6</v>
      </c>
      <c r="AL33" s="7">
        <v>209.60400000000001</v>
      </c>
      <c r="AM33" s="5">
        <f>AL33*(AL33/10)</f>
        <v>4393.3836816000003</v>
      </c>
      <c r="AN33" s="5">
        <f>AL33</f>
        <v>209.60400000000001</v>
      </c>
      <c r="AO33" s="5">
        <f>AL33*2</f>
        <v>419.20800000000003</v>
      </c>
      <c r="AP33" s="1">
        <f>AJ33*((AM33/$AM$2)^0.3)*(($AN$2/AN33)^2)</f>
        <v>8.8216492466661326E-6</v>
      </c>
      <c r="AQ33" s="1">
        <f>AP33+AP33*0.4</f>
        <v>1.2350308945332586E-5</v>
      </c>
      <c r="AR33" s="1">
        <f>AP33-AP33*0.4</f>
        <v>5.2929895479996796E-6</v>
      </c>
      <c r="AS33" s="1">
        <f>AK33*((AM33/$AM$2)^0.3)*(($AN$2/AN33)^2)</f>
        <v>7.1571871246536555E-6</v>
      </c>
      <c r="AT33" s="1">
        <f>AS33+AS33*0.2</f>
        <v>8.5886245495843869E-6</v>
      </c>
      <c r="AU33" s="1">
        <f>AS33-AS33*0.2</f>
        <v>5.725749699722924E-6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32</v>
      </c>
    </row>
    <row r="34" spans="1:54" x14ac:dyDescent="0.25">
      <c r="A34" s="8">
        <v>72</v>
      </c>
      <c r="B34" s="8" t="s">
        <v>29</v>
      </c>
      <c r="C34" s="8" t="s">
        <v>82</v>
      </c>
      <c r="D34" s="8" t="s">
        <v>83</v>
      </c>
      <c r="E34" s="8" t="s">
        <v>32</v>
      </c>
      <c r="F34" s="8" t="s">
        <v>33</v>
      </c>
      <c r="G34" s="8" t="s">
        <v>67</v>
      </c>
      <c r="H34" s="8" t="s">
        <v>127</v>
      </c>
      <c r="I34" s="8">
        <v>445.05845219999998</v>
      </c>
      <c r="J34" s="8">
        <v>445.05845219999998</v>
      </c>
      <c r="K34" s="8">
        <v>445.05845219999998</v>
      </c>
      <c r="L34" s="8">
        <v>154.9002917</v>
      </c>
      <c r="M34" s="8">
        <v>290.15816050000001</v>
      </c>
      <c r="N34" s="8">
        <v>127.77115000000001</v>
      </c>
      <c r="O34" s="8">
        <v>80.917146149999994</v>
      </c>
      <c r="P34" s="8">
        <v>63.493470000000002</v>
      </c>
      <c r="Q34" s="8">
        <v>63.493470000000002</v>
      </c>
      <c r="R34" s="8">
        <v>63.493470000000002</v>
      </c>
      <c r="S34" s="8">
        <v>108.25</v>
      </c>
      <c r="T34" s="8">
        <v>108.25</v>
      </c>
      <c r="U34" s="8">
        <v>108.25</v>
      </c>
      <c r="V34" s="8">
        <v>107</v>
      </c>
      <c r="W34" s="8">
        <v>120</v>
      </c>
      <c r="X34" s="8">
        <v>112</v>
      </c>
      <c r="Y34" s="8">
        <v>101</v>
      </c>
      <c r="Z34" s="8">
        <v>100</v>
      </c>
      <c r="AA34" s="8">
        <v>105</v>
      </c>
      <c r="AB34" s="8">
        <v>109</v>
      </c>
      <c r="AC34" s="8">
        <v>112</v>
      </c>
      <c r="AD34" s="8" t="s">
        <v>36</v>
      </c>
      <c r="AE34" s="8" t="s">
        <v>36</v>
      </c>
      <c r="AF34" s="8" t="s">
        <v>36</v>
      </c>
      <c r="AG34" s="8" t="s">
        <v>36</v>
      </c>
      <c r="AH34" s="8" t="s">
        <v>36</v>
      </c>
      <c r="AI34" s="8" t="s">
        <v>36</v>
      </c>
      <c r="AJ34" s="9">
        <v>3.3799999999999998E-6</v>
      </c>
      <c r="AK34" s="9">
        <v>4.3499999999999999E-6</v>
      </c>
      <c r="AL34" s="10">
        <v>208.68799999999999</v>
      </c>
      <c r="AM34" s="11">
        <f>AL34*(AL34/10)</f>
        <v>4355.0681343999995</v>
      </c>
      <c r="AN34" s="11">
        <f>AL34</f>
        <v>208.68799999999999</v>
      </c>
      <c r="AO34" s="11">
        <f>AL34*2</f>
        <v>417.37599999999998</v>
      </c>
      <c r="AP34" s="9">
        <f>AJ34*((AM34/$AM$2)^0.3)*(($AN$2/AN34)^2)</f>
        <v>1.4151209173787146E-5</v>
      </c>
      <c r="AQ34" s="9">
        <f>AP34</f>
        <v>1.4151209173787146E-5</v>
      </c>
      <c r="AR34" s="9">
        <f>AQ34</f>
        <v>1.4151209173787146E-5</v>
      </c>
      <c r="AS34" s="9">
        <f>AK34*((AM34/$AM$2)^0.3)*(($AN$2/AN34)^2)</f>
        <v>1.8212355001767486E-5</v>
      </c>
      <c r="AT34" s="9">
        <f>AS34</f>
        <v>1.8212355001767486E-5</v>
      </c>
      <c r="AU34" s="9">
        <f>AT34</f>
        <v>1.8212355001767486E-5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44</v>
      </c>
    </row>
    <row r="35" spans="1:54" x14ac:dyDescent="0.25">
      <c r="A35" s="8">
        <v>66</v>
      </c>
      <c r="B35" s="8" t="s">
        <v>29</v>
      </c>
      <c r="C35" s="8" t="s">
        <v>82</v>
      </c>
      <c r="D35" s="8" t="s">
        <v>83</v>
      </c>
      <c r="E35" s="8" t="s">
        <v>32</v>
      </c>
      <c r="F35" s="8" t="s">
        <v>33</v>
      </c>
      <c r="G35" s="8" t="s">
        <v>47</v>
      </c>
      <c r="H35" s="8" t="s">
        <v>199</v>
      </c>
      <c r="I35" s="8">
        <v>276.05839150000003</v>
      </c>
      <c r="J35" s="8">
        <v>276.05839150000003</v>
      </c>
      <c r="K35" s="8">
        <v>276.05839150000003</v>
      </c>
      <c r="L35" s="8">
        <v>155.34848830000001</v>
      </c>
      <c r="M35" s="8">
        <v>120.7099032</v>
      </c>
      <c r="N35" s="8">
        <v>127.60057</v>
      </c>
      <c r="O35" s="8">
        <v>76.22929053</v>
      </c>
      <c r="P35" s="8">
        <v>61.648569999999999</v>
      </c>
      <c r="Q35" s="8">
        <v>61.648569999999999</v>
      </c>
      <c r="R35" s="8">
        <v>61.648569999999999</v>
      </c>
      <c r="S35" s="8">
        <v>93.88</v>
      </c>
      <c r="T35" s="8">
        <v>93.88</v>
      </c>
      <c r="U35" s="8">
        <v>93.88</v>
      </c>
      <c r="V35" s="8">
        <v>101</v>
      </c>
      <c r="W35" s="8">
        <v>100</v>
      </c>
      <c r="X35" s="8">
        <v>91</v>
      </c>
      <c r="Y35" s="8">
        <v>99</v>
      </c>
      <c r="Z35" s="8">
        <v>97</v>
      </c>
      <c r="AA35" s="8">
        <v>89</v>
      </c>
      <c r="AB35" s="8">
        <v>88</v>
      </c>
      <c r="AC35" s="8">
        <v>86</v>
      </c>
      <c r="AD35" s="8">
        <v>0.40510000000000002</v>
      </c>
      <c r="AE35" s="8">
        <v>0.40510000000000002</v>
      </c>
      <c r="AF35" s="8">
        <v>0.40510000000000002</v>
      </c>
      <c r="AG35" s="8">
        <v>203.82990000000001</v>
      </c>
      <c r="AH35" s="8">
        <v>90.65119</v>
      </c>
      <c r="AI35" s="8">
        <v>2E-3</v>
      </c>
      <c r="AJ35" s="9">
        <v>4.9899999999999997E-6</v>
      </c>
      <c r="AK35" s="9">
        <v>8.2400000000000007E-6</v>
      </c>
      <c r="AL35" s="10">
        <v>203.83</v>
      </c>
      <c r="AM35" s="11">
        <f>AL35*(AL35/10)</f>
        <v>4154.6668900000004</v>
      </c>
      <c r="AN35" s="11">
        <f>AL35</f>
        <v>203.83</v>
      </c>
      <c r="AO35" s="11">
        <f>AL35*2</f>
        <v>407.66</v>
      </c>
      <c r="AP35" s="9">
        <f>AJ35*((AM35/$AM$2)^0.3)*(($AN$2/AN35)^2)</f>
        <v>2.1592280691652449E-5</v>
      </c>
      <c r="AQ35" s="9">
        <f>AP35</f>
        <v>2.1592280691652449E-5</v>
      </c>
      <c r="AR35" s="9">
        <f>AQ35</f>
        <v>2.1592280691652449E-5</v>
      </c>
      <c r="AS35" s="9">
        <f>AK35*((AM35/$AM$2)^0.3)*(($AN$2/AN35)^2)</f>
        <v>3.5655389358560364E-5</v>
      </c>
      <c r="AT35" s="9">
        <f>AS35</f>
        <v>3.5655389358560364E-5</v>
      </c>
      <c r="AU35" s="9">
        <f>AT35</f>
        <v>3.5655389358560364E-5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44</v>
      </c>
    </row>
    <row r="36" spans="1:54" x14ac:dyDescent="0.25">
      <c r="A36" s="8">
        <v>100</v>
      </c>
      <c r="B36" s="8" t="s">
        <v>29</v>
      </c>
      <c r="C36" s="8" t="s">
        <v>88</v>
      </c>
      <c r="D36" s="8" t="s">
        <v>171</v>
      </c>
      <c r="E36" s="8" t="s">
        <v>64</v>
      </c>
      <c r="F36" s="8" t="s">
        <v>65</v>
      </c>
      <c r="G36" s="8" t="s">
        <v>67</v>
      </c>
      <c r="H36" s="8" t="s">
        <v>193</v>
      </c>
      <c r="I36" s="8">
        <v>284.72566890000002</v>
      </c>
      <c r="J36" s="8">
        <v>284.72566890000002</v>
      </c>
      <c r="K36" s="8">
        <v>284.72566890000002</v>
      </c>
      <c r="L36" s="8">
        <v>196.7640998</v>
      </c>
      <c r="M36" s="8">
        <v>87.961569100000006</v>
      </c>
      <c r="N36" s="8">
        <v>12571.77484</v>
      </c>
      <c r="O36" s="8">
        <v>7611.4089469999999</v>
      </c>
      <c r="P36" s="8">
        <v>60.375590000000003</v>
      </c>
      <c r="Q36" s="8">
        <v>60.375590000000003</v>
      </c>
      <c r="R36" s="8">
        <v>60.375590000000003</v>
      </c>
      <c r="S36" s="8">
        <v>94</v>
      </c>
      <c r="T36" s="8">
        <v>94</v>
      </c>
      <c r="U36" s="8">
        <v>94</v>
      </c>
      <c r="V36" s="8">
        <v>87</v>
      </c>
      <c r="W36" s="8">
        <v>93</v>
      </c>
      <c r="X36" s="8">
        <v>92</v>
      </c>
      <c r="Y36" s="8">
        <v>86</v>
      </c>
      <c r="Z36" s="8">
        <v>91</v>
      </c>
      <c r="AA36" s="8">
        <v>99</v>
      </c>
      <c r="AB36" s="8">
        <v>105</v>
      </c>
      <c r="AC36" s="8">
        <v>99</v>
      </c>
      <c r="AD36" s="8">
        <v>0.37890000000000001</v>
      </c>
      <c r="AE36" s="8">
        <v>0.37890000000000001</v>
      </c>
      <c r="AF36" s="8">
        <v>0.37890000000000001</v>
      </c>
      <c r="AG36" s="8">
        <v>20183.18</v>
      </c>
      <c r="AH36" s="8">
        <v>9459.8050000000003</v>
      </c>
      <c r="AI36" s="8">
        <v>2.5999999999999999E-2</v>
      </c>
      <c r="AJ36" s="9">
        <v>7.0899999999999999E-6</v>
      </c>
      <c r="AK36" s="9">
        <v>8.6600000000000001E-6</v>
      </c>
      <c r="AL36" s="10">
        <v>201.83199999999999</v>
      </c>
      <c r="AM36" s="11">
        <f>AL36*(AL36/10)</f>
        <v>4073.6156223999997</v>
      </c>
      <c r="AN36" s="11">
        <f>AL36</f>
        <v>201.83199999999999</v>
      </c>
      <c r="AO36" s="11">
        <f>AL36*2</f>
        <v>403.66399999999999</v>
      </c>
      <c r="AP36" s="9">
        <f>AJ36*((AM36/$AM$2)^0.3)*(($AN$2/AN36)^2)</f>
        <v>3.1105237366513409E-5</v>
      </c>
      <c r="AQ36" s="1">
        <f>AP36</f>
        <v>3.1105237366513409E-5</v>
      </c>
      <c r="AR36" s="1">
        <f>AP36</f>
        <v>3.1105237366513409E-5</v>
      </c>
      <c r="AS36" s="9">
        <f>AK36*((AM36/$AM$2)^0.3)*(($AN$2/AN36)^2)</f>
        <v>3.7993139011848535E-5</v>
      </c>
      <c r="AT36" s="1">
        <f>AS36</f>
        <v>3.7993139011848535E-5</v>
      </c>
      <c r="AU36" s="1">
        <f>AS36</f>
        <v>3.7993139011848535E-5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24</v>
      </c>
    </row>
    <row r="37" spans="1:54" x14ac:dyDescent="0.25">
      <c r="A37" s="8">
        <v>65</v>
      </c>
      <c r="B37" s="8" t="s">
        <v>29</v>
      </c>
      <c r="C37" s="8" t="s">
        <v>82</v>
      </c>
      <c r="D37" s="8" t="s">
        <v>83</v>
      </c>
      <c r="E37" s="8" t="s">
        <v>32</v>
      </c>
      <c r="F37" s="8" t="s">
        <v>33</v>
      </c>
      <c r="G37" s="8" t="s">
        <v>69</v>
      </c>
      <c r="H37" s="8" t="s">
        <v>101</v>
      </c>
      <c r="I37" s="8">
        <v>537.75182749999999</v>
      </c>
      <c r="J37" s="8">
        <v>537.75182749999999</v>
      </c>
      <c r="K37" s="8">
        <v>537.75182749999999</v>
      </c>
      <c r="L37" s="8">
        <v>207.48514349999999</v>
      </c>
      <c r="M37" s="8">
        <v>330.26668410000002</v>
      </c>
      <c r="N37" s="8">
        <v>121.9929118</v>
      </c>
      <c r="O37" s="8">
        <v>73.660795759999999</v>
      </c>
      <c r="P37" s="8">
        <v>61.696060000000003</v>
      </c>
      <c r="Q37" s="8">
        <v>61.696060000000003</v>
      </c>
      <c r="R37" s="8">
        <v>61.696060000000003</v>
      </c>
      <c r="S37" s="8">
        <v>151.75</v>
      </c>
      <c r="T37" s="8">
        <v>151.75</v>
      </c>
      <c r="U37" s="8">
        <v>151.75</v>
      </c>
      <c r="V37" s="8">
        <v>132</v>
      </c>
      <c r="W37" s="8">
        <v>151</v>
      </c>
      <c r="X37" s="8">
        <v>156</v>
      </c>
      <c r="Y37" s="8">
        <v>163</v>
      </c>
      <c r="Z37" s="8">
        <v>160</v>
      </c>
      <c r="AA37" s="8">
        <v>155</v>
      </c>
      <c r="AB37" s="8">
        <v>157</v>
      </c>
      <c r="AC37" s="8">
        <v>140</v>
      </c>
      <c r="AD37" s="8">
        <v>0.3947</v>
      </c>
      <c r="AE37" s="8">
        <v>0.3947</v>
      </c>
      <c r="AF37" s="8">
        <v>0.3947</v>
      </c>
      <c r="AG37" s="8">
        <v>195.65369999999999</v>
      </c>
      <c r="AH37" s="8">
        <v>88.843029999999999</v>
      </c>
      <c r="AI37" s="8">
        <v>3.0000000000000001E-3</v>
      </c>
      <c r="AJ37" s="9">
        <v>3.7900000000000001E-6</v>
      </c>
      <c r="AK37" s="9">
        <v>7.9500000000000001E-6</v>
      </c>
      <c r="AL37" s="10">
        <v>195.654</v>
      </c>
      <c r="AM37" s="11">
        <f>AL37*(AL37/10)</f>
        <v>3828.0487715999998</v>
      </c>
      <c r="AN37" s="11">
        <f>AL37</f>
        <v>195.654</v>
      </c>
      <c r="AO37" s="11">
        <f>AL37*2</f>
        <v>391.30799999999999</v>
      </c>
      <c r="AP37" s="9">
        <f>AJ37*((AM37/$AM$2)^0.3)*(($AN$2/AN37)^2)</f>
        <v>1.7367139960574856E-5</v>
      </c>
      <c r="AQ37" s="9">
        <f>AP37</f>
        <v>1.7367139960574856E-5</v>
      </c>
      <c r="AR37" s="9">
        <f>AQ37</f>
        <v>1.7367139960574856E-5</v>
      </c>
      <c r="AS37" s="9">
        <f>AK37*((AM37/$AM$2)^0.3)*(($AN$2/AN37)^2)</f>
        <v>3.642975268774936E-5</v>
      </c>
      <c r="AT37" s="9">
        <f>AS37</f>
        <v>3.642975268774936E-5</v>
      </c>
      <c r="AU37" s="9">
        <f>AT37</f>
        <v>3.642975268774936E-5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44</v>
      </c>
    </row>
    <row r="38" spans="1:54" x14ac:dyDescent="0.25">
      <c r="A38" s="8">
        <v>93</v>
      </c>
      <c r="B38" s="8" t="s">
        <v>29</v>
      </c>
      <c r="C38" s="8" t="s">
        <v>88</v>
      </c>
      <c r="D38" s="8" t="s">
        <v>171</v>
      </c>
      <c r="E38" s="8" t="s">
        <v>64</v>
      </c>
      <c r="F38" s="8" t="s">
        <v>65</v>
      </c>
      <c r="G38" s="8" t="s">
        <v>47</v>
      </c>
      <c r="H38" s="8" t="s">
        <v>244</v>
      </c>
      <c r="I38" s="8">
        <v>210.53352290000001</v>
      </c>
      <c r="J38" s="8">
        <v>210.53352290000001</v>
      </c>
      <c r="K38" s="8">
        <v>210.53352290000001</v>
      </c>
      <c r="L38" s="8">
        <v>165.76728560000001</v>
      </c>
      <c r="M38" s="8">
        <v>44.766237310000001</v>
      </c>
      <c r="N38" s="8">
        <v>12801.75023</v>
      </c>
      <c r="O38" s="8">
        <v>5997.8355000000001</v>
      </c>
      <c r="P38" s="8">
        <v>69.664910000000006</v>
      </c>
      <c r="Q38" s="8">
        <v>69.664910000000006</v>
      </c>
      <c r="R38" s="8">
        <v>69.664910000000006</v>
      </c>
      <c r="S38" s="8">
        <v>66.12</v>
      </c>
      <c r="T38" s="8">
        <v>66.12</v>
      </c>
      <c r="U38" s="8">
        <v>66.12</v>
      </c>
      <c r="V38" s="8">
        <v>64</v>
      </c>
      <c r="W38" s="8">
        <v>66</v>
      </c>
      <c r="X38" s="8">
        <v>60</v>
      </c>
      <c r="Y38" s="8">
        <v>64</v>
      </c>
      <c r="Z38" s="8">
        <v>66</v>
      </c>
      <c r="AA38" s="8">
        <v>65</v>
      </c>
      <c r="AB38" s="8">
        <v>70</v>
      </c>
      <c r="AC38" s="8">
        <v>74</v>
      </c>
      <c r="AD38" s="8">
        <v>0.50480000000000003</v>
      </c>
      <c r="AE38" s="8">
        <v>0.50480000000000003</v>
      </c>
      <c r="AF38" s="8">
        <v>0.50480000000000003</v>
      </c>
      <c r="AG38" s="8">
        <v>18799.59</v>
      </c>
      <c r="AH38" s="8">
        <v>6850.54</v>
      </c>
      <c r="AI38" s="8">
        <v>0.124</v>
      </c>
      <c r="AJ38" s="9">
        <v>1.5400000000000002E-5</v>
      </c>
      <c r="AK38" s="9">
        <v>1.22E-5</v>
      </c>
      <c r="AL38" s="10">
        <v>187.99600000000001</v>
      </c>
      <c r="AM38" s="11">
        <f>AL38*(AL38/10)</f>
        <v>3534.2496016000005</v>
      </c>
      <c r="AN38" s="11">
        <f>AL38</f>
        <v>187.99600000000001</v>
      </c>
      <c r="AO38" s="11">
        <f>AL38*2</f>
        <v>375.99200000000002</v>
      </c>
      <c r="AP38" s="9">
        <f>AJ38*((AM38/$AM$2)^0.3)*(($AN$2/AN38)^2)</f>
        <v>7.4625282179758358E-5</v>
      </c>
      <c r="AQ38" s="1">
        <f>AP38</f>
        <v>7.4625282179758358E-5</v>
      </c>
      <c r="AR38" s="1">
        <f>AP38</f>
        <v>7.4625282179758358E-5</v>
      </c>
      <c r="AS38" s="9">
        <f>AK38*((AM38/$AM$2)^0.3)*(($AN$2/AN38)^2)</f>
        <v>5.9118730038509867E-5</v>
      </c>
      <c r="AT38" s="1">
        <f>AS38</f>
        <v>5.9118730038509867E-5</v>
      </c>
      <c r="AU38" s="1">
        <f>AS38</f>
        <v>5.9118730038509867E-5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24</v>
      </c>
    </row>
    <row r="39" spans="1:54" x14ac:dyDescent="0.25">
      <c r="A39" s="8">
        <v>97</v>
      </c>
      <c r="B39" s="8" t="s">
        <v>29</v>
      </c>
      <c r="C39" s="8" t="s">
        <v>88</v>
      </c>
      <c r="D39" s="8" t="s">
        <v>171</v>
      </c>
      <c r="E39" s="8" t="s">
        <v>64</v>
      </c>
      <c r="F39" s="8" t="s">
        <v>65</v>
      </c>
      <c r="G39" s="8" t="s">
        <v>69</v>
      </c>
      <c r="H39" s="8" t="s">
        <v>204</v>
      </c>
      <c r="I39" s="8">
        <v>268.71066280000002</v>
      </c>
      <c r="J39" s="8">
        <v>268.71066280000002</v>
      </c>
      <c r="K39" s="8">
        <v>268.71066280000002</v>
      </c>
      <c r="L39" s="8">
        <v>180.48765940000001</v>
      </c>
      <c r="M39" s="8">
        <v>88.223003379999994</v>
      </c>
      <c r="N39" s="8">
        <v>11299.326349999999</v>
      </c>
      <c r="O39" s="8">
        <v>6784.528542</v>
      </c>
      <c r="P39" s="8">
        <v>59.830880000000001</v>
      </c>
      <c r="Q39" s="8">
        <v>59.830880000000001</v>
      </c>
      <c r="R39" s="8">
        <v>59.830880000000001</v>
      </c>
      <c r="S39" s="8">
        <v>110</v>
      </c>
      <c r="T39" s="8">
        <v>110</v>
      </c>
      <c r="U39" s="8">
        <v>110</v>
      </c>
      <c r="V39" s="8">
        <v>102</v>
      </c>
      <c r="W39" s="8">
        <v>115</v>
      </c>
      <c r="X39" s="8">
        <v>119</v>
      </c>
      <c r="Y39" s="8">
        <v>108</v>
      </c>
      <c r="Z39" s="8">
        <v>116</v>
      </c>
      <c r="AA39" s="8">
        <v>103</v>
      </c>
      <c r="AB39" s="8">
        <v>109</v>
      </c>
      <c r="AC39" s="8">
        <v>108</v>
      </c>
      <c r="AD39" s="8">
        <v>0.38869999999999999</v>
      </c>
      <c r="AE39" s="8">
        <v>0.38869999999999999</v>
      </c>
      <c r="AF39" s="8">
        <v>0.38869999999999999</v>
      </c>
      <c r="AG39" s="8">
        <v>18083.849999999999</v>
      </c>
      <c r="AH39" s="8">
        <v>8311.6919999999991</v>
      </c>
      <c r="AI39" s="8">
        <v>2.4E-2</v>
      </c>
      <c r="AJ39" s="9">
        <v>9.0100000000000001E-6</v>
      </c>
      <c r="AK39" s="9">
        <v>6.5599999999999999E-6</v>
      </c>
      <c r="AL39" s="10">
        <v>180.839</v>
      </c>
      <c r="AM39" s="11">
        <f>AL39*(AL39/10)</f>
        <v>3270.2743921000001</v>
      </c>
      <c r="AN39" s="11">
        <f>AL39</f>
        <v>180.839</v>
      </c>
      <c r="AO39" s="11">
        <f>AL39*2</f>
        <v>361.678</v>
      </c>
      <c r="AP39" s="9">
        <f>AJ39*((AM39/$AM$2)^0.3)*(($AN$2/AN39)^2)</f>
        <v>4.6098752545921708E-5</v>
      </c>
      <c r="AQ39" s="1">
        <f>AP39</f>
        <v>4.6098752545921708E-5</v>
      </c>
      <c r="AR39" s="1">
        <f>AP39</f>
        <v>4.6098752545921708E-5</v>
      </c>
      <c r="AS39" s="9">
        <f>AK39*((AM39/$AM$2)^0.3)*(($AN$2/AN39)^2)</f>
        <v>3.3563575660515692E-5</v>
      </c>
      <c r="AT39" s="1">
        <f>AS39</f>
        <v>3.3563575660515692E-5</v>
      </c>
      <c r="AU39" s="1">
        <f>AS39</f>
        <v>3.3563575660515692E-5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24</v>
      </c>
    </row>
    <row r="40" spans="1:54" x14ac:dyDescent="0.25">
      <c r="A40" s="8">
        <v>68</v>
      </c>
      <c r="B40" s="8" t="s">
        <v>29</v>
      </c>
      <c r="C40" s="8" t="s">
        <v>82</v>
      </c>
      <c r="D40" s="8" t="s">
        <v>83</v>
      </c>
      <c r="E40" s="8" t="s">
        <v>32</v>
      </c>
      <c r="F40" s="8" t="s">
        <v>33</v>
      </c>
      <c r="G40" s="8" t="s">
        <v>80</v>
      </c>
      <c r="H40" s="8" t="s">
        <v>209</v>
      </c>
      <c r="I40" s="8">
        <v>250.73441800000001</v>
      </c>
      <c r="J40" s="8">
        <v>250.73441800000001</v>
      </c>
      <c r="K40" s="8">
        <v>250.73441800000001</v>
      </c>
      <c r="L40" s="8">
        <v>128.960061</v>
      </c>
      <c r="M40" s="8">
        <v>121.77435699999999</v>
      </c>
      <c r="N40" s="8">
        <v>114.4804163</v>
      </c>
      <c r="O40" s="8">
        <v>65.912995469999998</v>
      </c>
      <c r="P40" s="8">
        <v>58.94265</v>
      </c>
      <c r="Q40" s="8">
        <v>58.94265</v>
      </c>
      <c r="R40" s="8">
        <v>58.94265</v>
      </c>
      <c r="S40" s="8">
        <v>106.88</v>
      </c>
      <c r="T40" s="8">
        <v>106.88</v>
      </c>
      <c r="U40" s="8">
        <v>106.88</v>
      </c>
      <c r="V40" s="8">
        <v>105</v>
      </c>
      <c r="W40" s="8">
        <v>101</v>
      </c>
      <c r="X40" s="8">
        <v>98</v>
      </c>
      <c r="Y40" s="8">
        <v>106</v>
      </c>
      <c r="Z40" s="8">
        <v>118</v>
      </c>
      <c r="AA40" s="8">
        <v>112</v>
      </c>
      <c r="AB40" s="8">
        <v>108</v>
      </c>
      <c r="AC40" s="8">
        <v>107</v>
      </c>
      <c r="AD40" s="8">
        <v>0.52229999999999999</v>
      </c>
      <c r="AE40" s="8">
        <v>0.52229999999999999</v>
      </c>
      <c r="AF40" s="8">
        <v>0.52229999999999999</v>
      </c>
      <c r="AG40" s="8">
        <v>180.3679084</v>
      </c>
      <c r="AH40" s="8">
        <v>63.454908529999997</v>
      </c>
      <c r="AI40" s="8">
        <v>1.4E-2</v>
      </c>
      <c r="AJ40" s="9">
        <v>3.5499999999999999E-6</v>
      </c>
      <c r="AK40" s="9">
        <v>6.19E-6</v>
      </c>
      <c r="AL40" s="10">
        <v>180.393</v>
      </c>
      <c r="AM40" s="11">
        <f>AL40*(AL40/10)</f>
        <v>3254.1634449000003</v>
      </c>
      <c r="AN40" s="11">
        <f>AL40</f>
        <v>180.393</v>
      </c>
      <c r="AO40" s="11">
        <f>AL40*2</f>
        <v>360.786</v>
      </c>
      <c r="AP40" s="9">
        <f>AJ40*((AM40/$AM$2)^0.3)*(($AN$2/AN40)^2)</f>
        <v>1.8226115471422376E-5</v>
      </c>
      <c r="AQ40" s="9">
        <f>AP40</f>
        <v>1.8226115471422376E-5</v>
      </c>
      <c r="AR40" s="9">
        <f>AQ40</f>
        <v>1.8226115471422376E-5</v>
      </c>
      <c r="AS40" s="9">
        <f>AK40*((AM40/$AM$2)^0.3)*(($AN$2/AN40)^2)</f>
        <v>3.1780184441719578E-5</v>
      </c>
      <c r="AT40" s="9">
        <f>AS40</f>
        <v>3.1780184441719578E-5</v>
      </c>
      <c r="AU40" s="9">
        <f>AT40</f>
        <v>3.1780184441719578E-5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44</v>
      </c>
    </row>
    <row r="41" spans="1:54" x14ac:dyDescent="0.25">
      <c r="A41">
        <v>167</v>
      </c>
      <c r="B41" t="s">
        <v>29</v>
      </c>
      <c r="C41" t="s">
        <v>49</v>
      </c>
      <c r="D41" t="s">
        <v>50</v>
      </c>
      <c r="E41" t="s">
        <v>40</v>
      </c>
      <c r="F41" t="s">
        <v>41</v>
      </c>
      <c r="G41" t="s">
        <v>69</v>
      </c>
      <c r="H41" t="s">
        <v>70</v>
      </c>
      <c r="I41">
        <v>630.43741650000004</v>
      </c>
      <c r="J41">
        <f>I41+I41*0.4</f>
        <v>882.6123831000001</v>
      </c>
      <c r="K41">
        <f>I41-I41*0.4</f>
        <v>378.26244989999998</v>
      </c>
      <c r="L41">
        <v>433.40216900000001</v>
      </c>
      <c r="M41">
        <v>197.0352474</v>
      </c>
      <c r="N41">
        <v>93.245315730000002</v>
      </c>
      <c r="O41">
        <v>77.608754189999999</v>
      </c>
      <c r="P41">
        <v>63.817590000000003</v>
      </c>
      <c r="Q41">
        <f>P41+P41*0.05</f>
        <v>67.008469500000004</v>
      </c>
      <c r="R41">
        <f>P41-P41*0.05</f>
        <v>60.626710500000002</v>
      </c>
      <c r="S41">
        <v>236.75</v>
      </c>
      <c r="T41">
        <f>S41+S41*0.32</f>
        <v>312.51</v>
      </c>
      <c r="U41">
        <f>S41-S41*0.32</f>
        <v>160.99</v>
      </c>
      <c r="V41">
        <v>234</v>
      </c>
      <c r="W41">
        <v>220</v>
      </c>
      <c r="X41">
        <v>235</v>
      </c>
      <c r="Y41">
        <v>241</v>
      </c>
      <c r="Z41">
        <v>246</v>
      </c>
      <c r="AA41">
        <v>231</v>
      </c>
      <c r="AB41">
        <v>238</v>
      </c>
      <c r="AC41">
        <v>249</v>
      </c>
      <c r="AD41">
        <v>0.42810941200000002</v>
      </c>
      <c r="AE41">
        <f>AD41+AD41*0.32</f>
        <v>0.56510442384000004</v>
      </c>
      <c r="AF41">
        <f>AD41-AD41*0.32</f>
        <v>0.29111440016000001</v>
      </c>
      <c r="AG41">
        <v>170.8540697</v>
      </c>
      <c r="AH41">
        <v>72.572856569999999</v>
      </c>
      <c r="AI41">
        <v>3.4000000000000002E-2</v>
      </c>
      <c r="AJ41" s="1">
        <v>2.9900000000000002E-6</v>
      </c>
      <c r="AK41" s="1">
        <v>3.5099999999999999E-6</v>
      </c>
      <c r="AL41" s="7">
        <v>170.85400000000001</v>
      </c>
      <c r="AM41" s="5">
        <f>AL41*(AL41/10)</f>
        <v>2919.1089316000002</v>
      </c>
      <c r="AN41" s="5">
        <f>AL41</f>
        <v>170.85400000000001</v>
      </c>
      <c r="AO41" s="5">
        <f>AL41*2</f>
        <v>341.70800000000003</v>
      </c>
      <c r="AP41" s="1">
        <f>AJ41*((AM41/$AM$2)^0.3)*(($AN$2/AN41)^2)</f>
        <v>1.6564155351626351E-5</v>
      </c>
      <c r="AQ41" s="1">
        <f>AP41+AP41*0.4</f>
        <v>2.3189817492276893E-5</v>
      </c>
      <c r="AR41" s="1">
        <f>AP41-AP41*0.4</f>
        <v>9.9384932109758094E-6</v>
      </c>
      <c r="AS41" s="1">
        <f>AK41*((AM41/$AM$2)^0.3)*(($AN$2/AN41)^2)</f>
        <v>1.944487802147441E-5</v>
      </c>
      <c r="AT41" s="1">
        <f>AS41+AS41*0.2</f>
        <v>2.3333853625769292E-5</v>
      </c>
      <c r="AU41" s="1">
        <f>AS41-AS41*0.2</f>
        <v>1.5555902417179529E-5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32</v>
      </c>
    </row>
    <row r="42" spans="1:54" x14ac:dyDescent="0.25">
      <c r="A42" s="8">
        <v>99</v>
      </c>
      <c r="B42" s="8" t="s">
        <v>29</v>
      </c>
      <c r="C42" s="8" t="s">
        <v>88</v>
      </c>
      <c r="D42" s="8" t="s">
        <v>171</v>
      </c>
      <c r="E42" s="8" t="s">
        <v>64</v>
      </c>
      <c r="F42" s="8" t="s">
        <v>65</v>
      </c>
      <c r="G42" s="8" t="s">
        <v>47</v>
      </c>
      <c r="H42" s="8" t="s">
        <v>205</v>
      </c>
      <c r="I42" s="8">
        <v>263.78789210000002</v>
      </c>
      <c r="J42" s="8">
        <v>263.78789210000002</v>
      </c>
      <c r="K42" s="8">
        <v>263.78789210000002</v>
      </c>
      <c r="L42" s="8">
        <v>194.96369390000001</v>
      </c>
      <c r="M42" s="8">
        <v>68.824198139999993</v>
      </c>
      <c r="N42" s="8">
        <v>11719.222669999999</v>
      </c>
      <c r="O42" s="8">
        <v>5255.1223410000002</v>
      </c>
      <c r="P42" s="8">
        <v>66.117149999999995</v>
      </c>
      <c r="Q42" s="8">
        <v>66.117149999999995</v>
      </c>
      <c r="R42" s="8">
        <v>66.117149999999995</v>
      </c>
      <c r="S42" s="8">
        <v>73.12</v>
      </c>
      <c r="T42" s="8">
        <v>73.12</v>
      </c>
      <c r="U42" s="8">
        <v>73.12</v>
      </c>
      <c r="V42" s="8">
        <v>69</v>
      </c>
      <c r="W42" s="8">
        <v>69</v>
      </c>
      <c r="X42" s="8">
        <v>75</v>
      </c>
      <c r="Y42" s="8">
        <v>75</v>
      </c>
      <c r="Z42" s="8">
        <v>75</v>
      </c>
      <c r="AA42" s="8">
        <v>75</v>
      </c>
      <c r="AB42" s="8">
        <v>76</v>
      </c>
      <c r="AC42" s="8">
        <v>71</v>
      </c>
      <c r="AD42" s="8">
        <v>0.44790000000000002</v>
      </c>
      <c r="AE42" s="8">
        <v>0.44790000000000002</v>
      </c>
      <c r="AF42" s="8">
        <v>0.44790000000000002</v>
      </c>
      <c r="AG42" s="8">
        <v>16974.349999999999</v>
      </c>
      <c r="AH42" s="8">
        <v>6929.8729999999996</v>
      </c>
      <c r="AI42" s="8">
        <v>4.2999999999999997E-2</v>
      </c>
      <c r="AJ42" s="9">
        <v>8.8300000000000002E-6</v>
      </c>
      <c r="AK42" s="9">
        <v>1.1800000000000001E-5</v>
      </c>
      <c r="AL42" s="10">
        <v>169.74299999999999</v>
      </c>
      <c r="AM42" s="11">
        <f>AL42*(AL42/10)</f>
        <v>2881.2686048999999</v>
      </c>
      <c r="AN42" s="11">
        <f>AL42</f>
        <v>169.74299999999999</v>
      </c>
      <c r="AO42" s="11">
        <f>AL42*2</f>
        <v>339.48599999999999</v>
      </c>
      <c r="AP42" s="9">
        <f>AJ42*((AM42/$AM$2)^0.3)*(($AN$2/AN42)^2)</f>
        <v>4.9365711240621905E-5</v>
      </c>
      <c r="AQ42" s="9">
        <f>AP42</f>
        <v>4.9365711240621905E-5</v>
      </c>
      <c r="AR42" s="9">
        <f>AQ42</f>
        <v>4.9365711240621905E-5</v>
      </c>
      <c r="AS42" s="9">
        <f>AK42*((AM42/$AM$2)^0.3)*(($AN$2/AN42)^2)</f>
        <v>6.5970033141487947E-5</v>
      </c>
      <c r="AT42" s="9">
        <f>AS42</f>
        <v>6.5970033141487947E-5</v>
      </c>
      <c r="AU42" s="9">
        <f>AT42</f>
        <v>6.5970033141487947E-5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24</v>
      </c>
    </row>
    <row r="43" spans="1:54" x14ac:dyDescent="0.25">
      <c r="A43" s="8">
        <v>71</v>
      </c>
      <c r="B43" s="8" t="s">
        <v>29</v>
      </c>
      <c r="C43" s="8" t="s">
        <v>82</v>
      </c>
      <c r="D43" s="8" t="s">
        <v>83</v>
      </c>
      <c r="E43" s="8" t="s">
        <v>32</v>
      </c>
      <c r="F43" s="8" t="s">
        <v>33</v>
      </c>
      <c r="G43" s="8" t="s">
        <v>47</v>
      </c>
      <c r="H43" s="8" t="s">
        <v>266</v>
      </c>
      <c r="I43" s="8">
        <v>177.828259</v>
      </c>
      <c r="J43" s="8">
        <v>177.828259</v>
      </c>
      <c r="K43" s="8">
        <v>177.828259</v>
      </c>
      <c r="L43" s="8">
        <v>125.67553580000001</v>
      </c>
      <c r="M43" s="8">
        <v>52.152723170000002</v>
      </c>
      <c r="N43" s="8">
        <v>91.356916560000002</v>
      </c>
      <c r="O43" s="8">
        <v>60.066939949999998</v>
      </c>
      <c r="P43" s="8">
        <v>62.801439999999999</v>
      </c>
      <c r="Q43" s="8">
        <v>62.801439999999999</v>
      </c>
      <c r="R43" s="8">
        <v>62.801439999999999</v>
      </c>
      <c r="S43" s="8">
        <v>125.5</v>
      </c>
      <c r="T43" s="8">
        <v>125.5</v>
      </c>
      <c r="U43" s="8">
        <v>125.5</v>
      </c>
      <c r="V43" s="8">
        <v>133</v>
      </c>
      <c r="W43" s="8">
        <v>122</v>
      </c>
      <c r="X43" s="8">
        <v>124</v>
      </c>
      <c r="Y43" s="8">
        <v>123</v>
      </c>
      <c r="Z43" s="8">
        <v>124</v>
      </c>
      <c r="AA43" s="8">
        <v>126</v>
      </c>
      <c r="AB43" s="8">
        <v>129</v>
      </c>
      <c r="AC43" s="8">
        <v>123</v>
      </c>
      <c r="AD43" s="8">
        <v>0.37009999999999998</v>
      </c>
      <c r="AE43" s="8">
        <v>0.37009999999999998</v>
      </c>
      <c r="AF43" s="8">
        <v>0.37009999999999998</v>
      </c>
      <c r="AG43" s="8">
        <v>151.4239</v>
      </c>
      <c r="AH43" s="8">
        <v>72.232870000000005</v>
      </c>
      <c r="AI43" s="8">
        <v>4.0000000000000001E-3</v>
      </c>
      <c r="AJ43" s="9">
        <v>9.0000000000000002E-6</v>
      </c>
      <c r="AK43" s="9">
        <v>6.99E-6</v>
      </c>
      <c r="AL43" s="10">
        <v>151.42400000000001</v>
      </c>
      <c r="AM43" s="11">
        <f>AL43*(AL43/10)</f>
        <v>2292.9227776000002</v>
      </c>
      <c r="AN43" s="11">
        <f>AL43</f>
        <v>151.42400000000001</v>
      </c>
      <c r="AO43" s="11">
        <f>AL43*2</f>
        <v>302.84800000000001</v>
      </c>
      <c r="AP43" s="9">
        <f>AJ43*((AM43/$AM$2)^0.3)*(($AN$2/AN43)^2)</f>
        <v>5.9039575655192129E-5</v>
      </c>
      <c r="AQ43" s="9">
        <f>AP43</f>
        <v>5.9039575655192129E-5</v>
      </c>
      <c r="AR43" s="9">
        <f>AQ43</f>
        <v>5.9039575655192129E-5</v>
      </c>
      <c r="AS43" s="9">
        <f>AK43*((AM43/$AM$2)^0.3)*(($AN$2/AN43)^2)</f>
        <v>4.5854070425532551E-5</v>
      </c>
      <c r="AT43" s="9">
        <f>AS43</f>
        <v>4.5854070425532551E-5</v>
      </c>
      <c r="AU43" s="9">
        <f>AT43</f>
        <v>4.5854070425532551E-5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44</v>
      </c>
    </row>
    <row r="44" spans="1:54" x14ac:dyDescent="0.25">
      <c r="A44">
        <v>168</v>
      </c>
      <c r="B44" t="s">
        <v>29</v>
      </c>
      <c r="C44" t="s">
        <v>49</v>
      </c>
      <c r="D44" t="s">
        <v>50</v>
      </c>
      <c r="E44" t="s">
        <v>40</v>
      </c>
      <c r="F44" t="s">
        <v>41</v>
      </c>
      <c r="G44" t="s">
        <v>67</v>
      </c>
      <c r="H44" t="s">
        <v>68</v>
      </c>
      <c r="I44">
        <v>654.65837810000005</v>
      </c>
      <c r="J44">
        <f>I44+I44*0.4</f>
        <v>916.52172934000009</v>
      </c>
      <c r="K44">
        <f>I44-I44*0.4</f>
        <v>392.79502686000001</v>
      </c>
      <c r="L44">
        <v>377.68612730000001</v>
      </c>
      <c r="M44">
        <v>276.97225090000001</v>
      </c>
      <c r="N44">
        <v>80.887412429999998</v>
      </c>
      <c r="O44">
        <v>56.629324769999997</v>
      </c>
      <c r="P44">
        <v>69.028090000000006</v>
      </c>
      <c r="Q44">
        <f>P44+P44*0.05</f>
        <v>72.479494500000001</v>
      </c>
      <c r="R44">
        <f>P44-P44*0.05</f>
        <v>65.576685500000011</v>
      </c>
      <c r="S44">
        <v>201.62</v>
      </c>
      <c r="T44">
        <f>S44+S44*0.32</f>
        <v>266.13839999999999</v>
      </c>
      <c r="U44">
        <f>S44-S44*0.32</f>
        <v>137.10160000000002</v>
      </c>
      <c r="V44">
        <v>201</v>
      </c>
      <c r="W44">
        <v>199</v>
      </c>
      <c r="X44">
        <v>190</v>
      </c>
      <c r="Y44">
        <v>203</v>
      </c>
      <c r="Z44">
        <v>197</v>
      </c>
      <c r="AA44">
        <v>210</v>
      </c>
      <c r="AB44">
        <v>216</v>
      </c>
      <c r="AC44">
        <v>197</v>
      </c>
      <c r="AD44">
        <v>0.52655802399999996</v>
      </c>
      <c r="AE44">
        <f>AD44+AD44*0.32</f>
        <v>0.69505659168</v>
      </c>
      <c r="AF44">
        <f>AD44-AD44*0.32</f>
        <v>0.35805945631999997</v>
      </c>
      <c r="AG44">
        <v>137.51673719999999</v>
      </c>
      <c r="AH44">
        <v>47.97257948</v>
      </c>
      <c r="AI44">
        <v>7.0000000000000007E-2</v>
      </c>
      <c r="AJ44" s="1">
        <v>2.4700000000000001E-6</v>
      </c>
      <c r="AK44" s="1">
        <v>3.1999999999999999E-6</v>
      </c>
      <c r="AL44" s="7">
        <v>137.517</v>
      </c>
      <c r="AM44" s="5">
        <f>AL44*(AL44/10)</f>
        <v>1891.0925288999999</v>
      </c>
      <c r="AN44" s="5">
        <f>AL44</f>
        <v>137.517</v>
      </c>
      <c r="AO44" s="5">
        <f>AL44*2</f>
        <v>275.03399999999999</v>
      </c>
      <c r="AP44" s="1">
        <f>AJ44*((AM44/$AM$2)^0.3)*(($AN$2/AN44)^2)</f>
        <v>1.8542629721049672E-5</v>
      </c>
      <c r="AQ44" s="1">
        <f>AP44+AP44*0.4</f>
        <v>2.595968160946954E-5</v>
      </c>
      <c r="AR44" s="1">
        <f>AP44-AP44*0.4</f>
        <v>1.1125577832629804E-5</v>
      </c>
      <c r="AS44" s="1">
        <f>AK44*((AM44/$AM$2)^0.3)*(($AN$2/AN44)^2)</f>
        <v>2.402284012443682E-5</v>
      </c>
      <c r="AT44" s="1">
        <f>AS44+AS44*0.2</f>
        <v>2.8827408149324183E-5</v>
      </c>
      <c r="AU44" s="1">
        <f>AS44-AS44*0.2</f>
        <v>1.9218272099549457E-5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32</v>
      </c>
    </row>
    <row r="45" spans="1:54" x14ac:dyDescent="0.25">
      <c r="A45">
        <v>138</v>
      </c>
      <c r="B45" t="s">
        <v>29</v>
      </c>
      <c r="C45" t="s">
        <v>82</v>
      </c>
      <c r="D45" t="s">
        <v>83</v>
      </c>
      <c r="E45" t="s">
        <v>32</v>
      </c>
      <c r="F45" t="s">
        <v>33</v>
      </c>
      <c r="G45" t="s">
        <v>42</v>
      </c>
      <c r="H45" t="s">
        <v>84</v>
      </c>
      <c r="I45">
        <v>580.18232669999998</v>
      </c>
      <c r="J45">
        <f>I45+I45*0.4</f>
        <v>812.25525737999999</v>
      </c>
      <c r="K45">
        <f>I45-I45*0.4</f>
        <v>348.10939601999996</v>
      </c>
      <c r="L45">
        <v>391.67702359999998</v>
      </c>
      <c r="M45">
        <v>188.505303</v>
      </c>
      <c r="N45">
        <v>71.481476299999997</v>
      </c>
      <c r="O45">
        <v>42.338220929999999</v>
      </c>
      <c r="P45">
        <v>74.785939999999997</v>
      </c>
      <c r="Q45">
        <f>P45+P45*0.05</f>
        <v>78.52523699999999</v>
      </c>
      <c r="R45">
        <f>P45-P45*0.05</f>
        <v>71.046643000000003</v>
      </c>
      <c r="S45">
        <v>184.25</v>
      </c>
      <c r="T45">
        <f>S45+S45*0.32</f>
        <v>243.21</v>
      </c>
      <c r="U45">
        <f>S45-S45*0.32</f>
        <v>125.28999999999999</v>
      </c>
      <c r="V45">
        <v>188</v>
      </c>
      <c r="W45">
        <v>199</v>
      </c>
      <c r="X45">
        <v>193</v>
      </c>
      <c r="Y45">
        <v>185</v>
      </c>
      <c r="Z45">
        <v>170</v>
      </c>
      <c r="AA45">
        <v>178</v>
      </c>
      <c r="AB45">
        <v>174</v>
      </c>
      <c r="AC45">
        <v>187</v>
      </c>
      <c r="AD45">
        <v>0.53517479999999995</v>
      </c>
      <c r="AE45">
        <f>AD45+AD45*0.32</f>
        <v>0.70643073599999995</v>
      </c>
      <c r="AF45">
        <f>AD45-AD45*0.32</f>
        <v>0.36391886399999995</v>
      </c>
      <c r="AG45">
        <v>113.81969719999999</v>
      </c>
      <c r="AH45">
        <v>39.027477609999998</v>
      </c>
      <c r="AI45">
        <v>7.4999999999999997E-2</v>
      </c>
      <c r="AJ45" s="1">
        <v>5.4700000000000001E-6</v>
      </c>
      <c r="AK45" s="1">
        <v>5.8200000000000002E-6</v>
      </c>
      <c r="AL45" s="7">
        <v>113.82</v>
      </c>
      <c r="AM45" s="5">
        <f>AL45*(AL45/10)</f>
        <v>1295.4992399999999</v>
      </c>
      <c r="AN45" s="5">
        <f>AL45</f>
        <v>113.82</v>
      </c>
      <c r="AO45" s="5">
        <f>AL45*2</f>
        <v>227.64</v>
      </c>
      <c r="AP45" s="1">
        <f>AJ45*((AM45/$AM$2)^0.3)*(($AN$2/AN45)^2)</f>
        <v>5.3512424789207016E-5</v>
      </c>
      <c r="AQ45" s="1">
        <f>AP45+AP45*0.4</f>
        <v>7.4917394704889827E-5</v>
      </c>
      <c r="AR45" s="1">
        <f>AP45-AP45*0.4</f>
        <v>3.2107454873524206E-5</v>
      </c>
      <c r="AS45" s="1">
        <f>AK45*((AM45/$AM$2)^0.3)*(($AN$2/AN45)^2)</f>
        <v>5.6936437344275099E-5</v>
      </c>
      <c r="AT45" s="1">
        <f>AS45+AS45*0.2</f>
        <v>6.8323724813130118E-5</v>
      </c>
      <c r="AU45" s="1">
        <f>AS45-AS45*0.2</f>
        <v>4.5549149875420079E-5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44</v>
      </c>
    </row>
    <row r="46" spans="1:54" x14ac:dyDescent="0.25">
      <c r="A46" s="8">
        <v>105</v>
      </c>
      <c r="B46" s="8" t="s">
        <v>29</v>
      </c>
      <c r="C46" s="8" t="s">
        <v>94</v>
      </c>
      <c r="D46" s="8" t="s">
        <v>95</v>
      </c>
      <c r="E46" s="8" t="s">
        <v>32</v>
      </c>
      <c r="F46" s="8" t="s">
        <v>33</v>
      </c>
      <c r="G46" s="8" t="s">
        <v>80</v>
      </c>
      <c r="H46" s="8" t="s">
        <v>166</v>
      </c>
      <c r="I46" s="8">
        <v>349.87475669999998</v>
      </c>
      <c r="J46" s="8">
        <v>349.87475669999998</v>
      </c>
      <c r="K46" s="8">
        <v>349.87475669999998</v>
      </c>
      <c r="L46" s="8">
        <v>247.11815960000001</v>
      </c>
      <c r="M46" s="8">
        <v>102.7565972</v>
      </c>
      <c r="N46" s="8">
        <v>62.897021940000002</v>
      </c>
      <c r="O46" s="8">
        <v>37.435532610000003</v>
      </c>
      <c r="P46" s="8">
        <v>62.369489999999999</v>
      </c>
      <c r="Q46" s="8">
        <v>62.369489999999999</v>
      </c>
      <c r="R46" s="8">
        <v>62.369489999999999</v>
      </c>
      <c r="S46" s="8">
        <v>184.75</v>
      </c>
      <c r="T46" s="8">
        <v>184.75</v>
      </c>
      <c r="U46" s="8">
        <v>184.75</v>
      </c>
      <c r="V46" s="8">
        <v>190</v>
      </c>
      <c r="W46" s="8">
        <v>175</v>
      </c>
      <c r="X46" s="8">
        <v>178</v>
      </c>
      <c r="Y46" s="8">
        <v>179</v>
      </c>
      <c r="Z46" s="8">
        <v>185</v>
      </c>
      <c r="AA46" s="8">
        <v>180</v>
      </c>
      <c r="AB46" s="8">
        <v>198</v>
      </c>
      <c r="AC46" s="8">
        <v>193</v>
      </c>
      <c r="AD46" s="8">
        <v>0.41629450000000001</v>
      </c>
      <c r="AE46" s="8">
        <v>0.41629450000000001</v>
      </c>
      <c r="AF46" s="8">
        <v>0.41629450000000001</v>
      </c>
      <c r="AG46" s="8">
        <v>100.3326</v>
      </c>
      <c r="AH46" s="8">
        <v>43.636809999999997</v>
      </c>
      <c r="AI46" s="8">
        <v>2E-3</v>
      </c>
      <c r="AJ46" s="9">
        <v>1.6199999999999999E-6</v>
      </c>
      <c r="AK46" s="9">
        <v>2.7300000000000001E-6</v>
      </c>
      <c r="AL46" s="10">
        <v>100.333</v>
      </c>
      <c r="AM46" s="11">
        <f>AL46*(AL46/10)</f>
        <v>1006.6710889000001</v>
      </c>
      <c r="AN46" s="11">
        <f>AL46</f>
        <v>100.333</v>
      </c>
      <c r="AO46" s="11">
        <f>AL46*2</f>
        <v>200.666</v>
      </c>
      <c r="AP46" s="9">
        <f>AJ46*((AM46/$AM$2)^0.3)*(($AN$2/AN46)^2)</f>
        <v>1.8908932659554539E-5</v>
      </c>
      <c r="AQ46" s="9">
        <f>AP46</f>
        <v>1.8908932659554539E-5</v>
      </c>
      <c r="AR46" s="9">
        <f>AQ46</f>
        <v>1.8908932659554539E-5</v>
      </c>
      <c r="AS46" s="9">
        <f>AK46*((AM46/$AM$2)^0.3)*(($AN$2/AN46)^2)</f>
        <v>3.1865053185545615E-5</v>
      </c>
      <c r="AT46" s="9">
        <f>AS46</f>
        <v>3.1865053185545615E-5</v>
      </c>
      <c r="AU46" s="9">
        <f>AT46</f>
        <v>3.1865053185545615E-5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44</v>
      </c>
    </row>
    <row r="47" spans="1:54" x14ac:dyDescent="0.25">
      <c r="A47" s="8">
        <v>106</v>
      </c>
      <c r="B47" s="8" t="s">
        <v>29</v>
      </c>
      <c r="C47" s="8" t="s">
        <v>94</v>
      </c>
      <c r="D47" s="8" t="s">
        <v>95</v>
      </c>
      <c r="E47" s="8" t="s">
        <v>32</v>
      </c>
      <c r="F47" s="8" t="s">
        <v>33</v>
      </c>
      <c r="G47" s="8" t="s">
        <v>60</v>
      </c>
      <c r="H47" s="8" t="s">
        <v>96</v>
      </c>
      <c r="I47" s="8">
        <v>555.07223839999995</v>
      </c>
      <c r="J47" s="8">
        <v>555.07223839999995</v>
      </c>
      <c r="K47" s="8">
        <v>555.07223839999995</v>
      </c>
      <c r="L47" s="8">
        <v>412.13070950000002</v>
      </c>
      <c r="M47" s="8">
        <v>142.94152890000001</v>
      </c>
      <c r="N47" s="8">
        <v>65.380799030000006</v>
      </c>
      <c r="O47" s="8">
        <v>34.796756209999998</v>
      </c>
      <c r="P47" s="8">
        <v>71.837919999999997</v>
      </c>
      <c r="Q47" s="8">
        <v>71.837919999999997</v>
      </c>
      <c r="R47" s="8">
        <v>71.837919999999997</v>
      </c>
      <c r="S47" s="8">
        <v>212</v>
      </c>
      <c r="T47" s="8">
        <v>212</v>
      </c>
      <c r="U47" s="8">
        <v>212</v>
      </c>
      <c r="V47" s="8">
        <v>204</v>
      </c>
      <c r="W47" s="8">
        <v>205</v>
      </c>
      <c r="X47" s="8">
        <v>203</v>
      </c>
      <c r="Y47" s="8">
        <v>216</v>
      </c>
      <c r="Z47" s="8">
        <v>215</v>
      </c>
      <c r="AA47" s="8">
        <v>230</v>
      </c>
      <c r="AB47" s="8">
        <v>213</v>
      </c>
      <c r="AC47" s="8">
        <v>210</v>
      </c>
      <c r="AD47" s="8">
        <v>0.57886079999999995</v>
      </c>
      <c r="AE47" s="8">
        <v>0.57886079999999995</v>
      </c>
      <c r="AF47" s="8">
        <v>0.57886079999999995</v>
      </c>
      <c r="AG47" s="8">
        <v>100.1776</v>
      </c>
      <c r="AH47" s="8">
        <v>31.475909999999999</v>
      </c>
      <c r="AI47" s="8">
        <v>2E-3</v>
      </c>
      <c r="AJ47" s="9">
        <v>3.72E-6</v>
      </c>
      <c r="AK47" s="9">
        <v>2.26E-6</v>
      </c>
      <c r="AL47" s="10">
        <v>100.178</v>
      </c>
      <c r="AM47" s="11">
        <f>AL47*(AL47/10)</f>
        <v>1003.5631683999999</v>
      </c>
      <c r="AN47" s="11">
        <f>AL47</f>
        <v>100.178</v>
      </c>
      <c r="AO47" s="11">
        <f>AL47*2</f>
        <v>200.35599999999999</v>
      </c>
      <c r="AP47" s="9">
        <f>AJ47*((AM47/$AM$2)^0.3)*(($AN$2/AN47)^2)</f>
        <v>4.3514596222367691E-5</v>
      </c>
      <c r="AQ47" s="9">
        <f>AP47</f>
        <v>4.3514596222367691E-5</v>
      </c>
      <c r="AR47" s="9">
        <f>AQ47</f>
        <v>4.3514596222367691E-5</v>
      </c>
      <c r="AS47" s="9">
        <f>AK47*((AM47/$AM$2)^0.3)*(($AN$2/AN47)^2)</f>
        <v>2.6436286952298653E-5</v>
      </c>
      <c r="AT47" s="9">
        <f>AS47</f>
        <v>2.6436286952298653E-5</v>
      </c>
      <c r="AU47" s="9">
        <f>AT47</f>
        <v>2.6436286952298653E-5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44</v>
      </c>
    </row>
    <row r="48" spans="1:54" x14ac:dyDescent="0.25">
      <c r="A48" s="8">
        <v>125</v>
      </c>
      <c r="B48" s="8" t="s">
        <v>29</v>
      </c>
      <c r="C48" s="8" t="s">
        <v>232</v>
      </c>
      <c r="D48" s="8" t="s">
        <v>233</v>
      </c>
      <c r="E48" s="8" t="s">
        <v>32</v>
      </c>
      <c r="F48" s="8" t="s">
        <v>33</v>
      </c>
      <c r="G48" s="8" t="s">
        <v>51</v>
      </c>
      <c r="H48" s="8" t="s">
        <v>234</v>
      </c>
      <c r="I48" s="8">
        <v>219.07143840000001</v>
      </c>
      <c r="J48" s="8">
        <v>219.07143840000001</v>
      </c>
      <c r="K48" s="8">
        <v>219.07143840000001</v>
      </c>
      <c r="L48" s="8">
        <v>158.4835339</v>
      </c>
      <c r="M48" s="8">
        <v>60.587904469999998</v>
      </c>
      <c r="N48" s="8">
        <v>57.472353060000003</v>
      </c>
      <c r="O48" s="8">
        <v>36.327939200000003</v>
      </c>
      <c r="P48" s="8">
        <v>50.590429999999998</v>
      </c>
      <c r="Q48" s="8">
        <v>50.590429999999998</v>
      </c>
      <c r="R48" s="8">
        <v>50.590429999999998</v>
      </c>
      <c r="S48" s="8">
        <v>114</v>
      </c>
      <c r="T48" s="8">
        <v>114</v>
      </c>
      <c r="U48" s="8">
        <v>114</v>
      </c>
      <c r="V48" s="8">
        <v>118</v>
      </c>
      <c r="W48" s="8">
        <v>117</v>
      </c>
      <c r="X48" s="8">
        <v>118</v>
      </c>
      <c r="Y48" s="8">
        <v>117</v>
      </c>
      <c r="Z48" s="8">
        <v>107</v>
      </c>
      <c r="AA48" s="8">
        <v>117</v>
      </c>
      <c r="AB48" s="8">
        <v>107</v>
      </c>
      <c r="AC48" s="8">
        <v>111</v>
      </c>
      <c r="AD48" s="8">
        <v>0.25272499999999998</v>
      </c>
      <c r="AE48" s="8">
        <v>0.25272499999999998</v>
      </c>
      <c r="AF48" s="8">
        <v>0.25272499999999998</v>
      </c>
      <c r="AG48" s="8">
        <v>93.800290000000004</v>
      </c>
      <c r="AH48" s="8">
        <v>56.583530000000003</v>
      </c>
      <c r="AI48" s="8">
        <v>2.4E-2</v>
      </c>
      <c r="AJ48" s="9">
        <v>3.54E-6</v>
      </c>
      <c r="AK48" s="9">
        <v>3.9199999999999997E-6</v>
      </c>
      <c r="AL48" s="10">
        <v>93.800299999999993</v>
      </c>
      <c r="AM48" s="11">
        <f>AL48*(AL48/10)</f>
        <v>879.84962800899984</v>
      </c>
      <c r="AN48" s="11">
        <f>AL48</f>
        <v>93.800299999999993</v>
      </c>
      <c r="AO48" s="11">
        <f>AL48*2</f>
        <v>187.60059999999999</v>
      </c>
      <c r="AP48" s="9">
        <f>AJ48*((AM48/$AM$2)^0.3)*(($AN$2/AN48)^2)</f>
        <v>4.5403638959319596E-5</v>
      </c>
      <c r="AQ48" s="9">
        <f>AP48</f>
        <v>4.5403638959319596E-5</v>
      </c>
      <c r="AR48" s="9">
        <f>AQ48</f>
        <v>4.5403638959319596E-5</v>
      </c>
      <c r="AS48" s="9">
        <f>AK48*((AM48/$AM$2)^0.3)*(($AN$2/AN48)^2)</f>
        <v>5.0277475909755025E-5</v>
      </c>
      <c r="AT48" s="9">
        <f>AS48</f>
        <v>5.0277475909755025E-5</v>
      </c>
      <c r="AU48" s="9">
        <f>AT48</f>
        <v>5.0277475909755025E-5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44</v>
      </c>
    </row>
    <row r="49" spans="1:54" x14ac:dyDescent="0.25">
      <c r="A49">
        <v>215</v>
      </c>
      <c r="B49" t="s">
        <v>44</v>
      </c>
      <c r="C49" t="s">
        <v>117</v>
      </c>
      <c r="D49" t="s">
        <v>118</v>
      </c>
      <c r="E49" t="s">
        <v>32</v>
      </c>
      <c r="F49" t="s">
        <v>33</v>
      </c>
      <c r="G49" t="s">
        <v>73</v>
      </c>
      <c r="H49" t="s">
        <v>119</v>
      </c>
      <c r="I49">
        <v>486.37354590000001</v>
      </c>
      <c r="J49">
        <f>I49+I49*0.4</f>
        <v>680.92296426000007</v>
      </c>
      <c r="K49">
        <f>I49-I49*0.4</f>
        <v>291.82412754000001</v>
      </c>
      <c r="L49">
        <v>302.63461419999999</v>
      </c>
      <c r="M49">
        <v>183.73893169999999</v>
      </c>
      <c r="N49">
        <v>67.392080140000004</v>
      </c>
      <c r="O49">
        <v>25.594762419999999</v>
      </c>
      <c r="P49">
        <v>71.958510000000004</v>
      </c>
      <c r="Q49">
        <f>P49+P49*0.05</f>
        <v>75.556435500000006</v>
      </c>
      <c r="R49">
        <f>P49-P49*0.05</f>
        <v>68.360584500000002</v>
      </c>
      <c r="S49">
        <v>124.25</v>
      </c>
      <c r="T49">
        <f>S49+S49*0.32</f>
        <v>164.01</v>
      </c>
      <c r="U49">
        <f>S49-S49*0.32</f>
        <v>84.490000000000009</v>
      </c>
      <c r="V49">
        <v>130</v>
      </c>
      <c r="W49">
        <v>124</v>
      </c>
      <c r="X49">
        <v>99</v>
      </c>
      <c r="Y49">
        <v>120</v>
      </c>
      <c r="Z49">
        <v>133</v>
      </c>
      <c r="AA49">
        <v>120</v>
      </c>
      <c r="AB49">
        <v>125</v>
      </c>
      <c r="AC49">
        <v>143</v>
      </c>
      <c r="AD49">
        <v>0.56615000000000004</v>
      </c>
      <c r="AE49">
        <f>AD49+AD49*0.32</f>
        <v>0.74731800000000004</v>
      </c>
      <c r="AF49">
        <f>AD49-AD49*0.32</f>
        <v>0.38498200000000005</v>
      </c>
      <c r="AG49">
        <v>92.986842609999997</v>
      </c>
      <c r="AH49">
        <v>29.968626159999999</v>
      </c>
      <c r="AI49">
        <v>3.2000000000000001E-2</v>
      </c>
      <c r="AJ49" s="1">
        <v>2.5000000000000002E-6</v>
      </c>
      <c r="AK49" s="1">
        <v>6.6100000000000002E-6</v>
      </c>
      <c r="AL49" s="7">
        <v>92.986800000000002</v>
      </c>
      <c r="AM49" s="5">
        <f>AL49*(AL49/10)</f>
        <v>864.65449742400006</v>
      </c>
      <c r="AN49" s="5">
        <f>AL49</f>
        <v>92.986800000000002</v>
      </c>
      <c r="AO49" s="5">
        <f>AL49*2</f>
        <v>185.9736</v>
      </c>
      <c r="AP49" s="1">
        <f>AJ49*((AM49/$AM$2)^0.3)*(($AN$2/AN49)^2)</f>
        <v>3.2458130590058407E-5</v>
      </c>
      <c r="AQ49" s="1">
        <f>AP49+AP49*0.4</f>
        <v>4.5441382826081769E-5</v>
      </c>
      <c r="AR49" s="1">
        <f>AP49-AP49*0.4</f>
        <v>1.9474878354035044E-5</v>
      </c>
      <c r="AS49" s="1">
        <f>AK49*((AM49/$AM$2)^0.3)*(($AN$2/AN49)^2)</f>
        <v>8.5819297280114424E-5</v>
      </c>
      <c r="AT49" s="1">
        <f>AS49+AS49*0.2</f>
        <v>1.0298315673613731E-4</v>
      </c>
      <c r="AU49" s="1">
        <f>AS49-AS49*0.2</f>
        <v>6.8655437824091542E-5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44</v>
      </c>
    </row>
    <row r="50" spans="1:54" x14ac:dyDescent="0.25">
      <c r="A50">
        <v>133</v>
      </c>
      <c r="B50" t="s">
        <v>29</v>
      </c>
      <c r="C50" t="s">
        <v>82</v>
      </c>
      <c r="D50" t="s">
        <v>83</v>
      </c>
      <c r="E50" t="s">
        <v>32</v>
      </c>
      <c r="F50" t="s">
        <v>33</v>
      </c>
      <c r="G50" t="s">
        <v>69</v>
      </c>
      <c r="H50" t="s">
        <v>181</v>
      </c>
      <c r="I50">
        <v>312.23265739999999</v>
      </c>
      <c r="J50">
        <f>I50+I50*0.4</f>
        <v>437.12572036</v>
      </c>
      <c r="K50">
        <f>I50-I50*0.4</f>
        <v>187.33959443999998</v>
      </c>
      <c r="L50">
        <v>219.83068249999999</v>
      </c>
      <c r="M50">
        <v>92.401974999999993</v>
      </c>
      <c r="N50">
        <v>57.976033430000001</v>
      </c>
      <c r="O50">
        <v>34.618129150000001</v>
      </c>
      <c r="P50">
        <v>70.391959999999997</v>
      </c>
      <c r="Q50">
        <f>P50+P50*0.05</f>
        <v>73.911557999999999</v>
      </c>
      <c r="R50">
        <f>P50-P50*0.05</f>
        <v>66.872361999999995</v>
      </c>
      <c r="S50">
        <v>111.75</v>
      </c>
      <c r="T50">
        <f>S50+S50*0.32</f>
        <v>147.51</v>
      </c>
      <c r="U50">
        <f>S50-S50*0.32</f>
        <v>75.990000000000009</v>
      </c>
      <c r="V50">
        <v>107</v>
      </c>
      <c r="W50">
        <v>106</v>
      </c>
      <c r="X50">
        <v>103</v>
      </c>
      <c r="Y50">
        <v>114</v>
      </c>
      <c r="Z50">
        <v>123</v>
      </c>
      <c r="AA50">
        <v>127</v>
      </c>
      <c r="AB50">
        <v>104</v>
      </c>
      <c r="AC50">
        <v>110</v>
      </c>
      <c r="AD50">
        <v>0.55138499399999996</v>
      </c>
      <c r="AE50">
        <f>AD50+AD50*0.32</f>
        <v>0.72782819207999994</v>
      </c>
      <c r="AF50">
        <f>AD50-AD50*0.32</f>
        <v>0.37494179591999999</v>
      </c>
      <c r="AG50">
        <v>92.594162569999995</v>
      </c>
      <c r="AH50">
        <v>30.736661049999999</v>
      </c>
      <c r="AI50">
        <v>7.0999999999999994E-2</v>
      </c>
      <c r="AJ50" s="1">
        <v>3.6500000000000002E-6</v>
      </c>
      <c r="AK50" s="1">
        <v>7.5599999999999996E-6</v>
      </c>
      <c r="AL50" s="7">
        <v>92.594200000000001</v>
      </c>
      <c r="AM50" s="5">
        <f>AL50*(AL50/10)</f>
        <v>857.36858736400006</v>
      </c>
      <c r="AN50" s="5">
        <f>AL50</f>
        <v>92.594200000000001</v>
      </c>
      <c r="AO50" s="5">
        <f>AL50*2</f>
        <v>185.1884</v>
      </c>
      <c r="AP50" s="1">
        <f>AJ50*((AM50/$AM$2)^0.3)*(($AN$2/AN50)^2)</f>
        <v>4.7670409763365887E-5</v>
      </c>
      <c r="AQ50" s="1">
        <f>AP50+AP50*0.4</f>
        <v>6.6738573668712249E-5</v>
      </c>
      <c r="AR50" s="1">
        <f>AP50-AP50*0.4</f>
        <v>2.8602245858019532E-5</v>
      </c>
      <c r="AS50" s="1">
        <f>AK50*((AM50/$AM$2)^0.3)*(($AN$2/AN50)^2)</f>
        <v>9.8736519948231806E-5</v>
      </c>
      <c r="AT50" s="1">
        <f>AS50+AS50*0.2</f>
        <v>1.1848382393787817E-4</v>
      </c>
      <c r="AU50" s="1">
        <f>AS50-AS50*0.2</f>
        <v>7.8989215958585445E-5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44</v>
      </c>
    </row>
    <row r="51" spans="1:54" x14ac:dyDescent="0.25">
      <c r="A51" s="8">
        <v>124</v>
      </c>
      <c r="B51" s="8" t="s">
        <v>29</v>
      </c>
      <c r="C51" s="8" t="s">
        <v>232</v>
      </c>
      <c r="D51" s="8" t="s">
        <v>233</v>
      </c>
      <c r="E51" s="8" t="s">
        <v>32</v>
      </c>
      <c r="F51" s="8" t="s">
        <v>33</v>
      </c>
      <c r="G51" s="8" t="s">
        <v>80</v>
      </c>
      <c r="H51" s="8" t="s">
        <v>236</v>
      </c>
      <c r="I51" s="8">
        <v>218.10060369999999</v>
      </c>
      <c r="J51" s="8">
        <v>218.10060369999999</v>
      </c>
      <c r="K51" s="8">
        <v>218.10060369999999</v>
      </c>
      <c r="L51" s="8">
        <v>153.0825595</v>
      </c>
      <c r="M51" s="8">
        <v>65.018044189999998</v>
      </c>
      <c r="N51" s="8">
        <v>57.082071229999997</v>
      </c>
      <c r="O51" s="8">
        <v>34.535662139999999</v>
      </c>
      <c r="P51" s="8">
        <v>50.666200000000003</v>
      </c>
      <c r="Q51" s="8">
        <v>50.666200000000003</v>
      </c>
      <c r="R51" s="8">
        <v>50.666200000000003</v>
      </c>
      <c r="S51" s="8">
        <v>138.38</v>
      </c>
      <c r="T51" s="8">
        <v>138.38</v>
      </c>
      <c r="U51" s="8">
        <v>138.38</v>
      </c>
      <c r="V51" s="8">
        <v>146</v>
      </c>
      <c r="W51" s="8">
        <v>142</v>
      </c>
      <c r="X51" s="8">
        <v>133</v>
      </c>
      <c r="Y51" s="8">
        <v>131</v>
      </c>
      <c r="Z51" s="8">
        <v>137</v>
      </c>
      <c r="AA51" s="8">
        <v>140</v>
      </c>
      <c r="AB51" s="8">
        <v>139</v>
      </c>
      <c r="AC51" s="8">
        <v>139</v>
      </c>
      <c r="AD51" s="8">
        <v>0.25716410000000001</v>
      </c>
      <c r="AE51" s="8">
        <v>0.25716410000000001</v>
      </c>
      <c r="AF51" s="8">
        <v>0.25716410000000001</v>
      </c>
      <c r="AG51" s="8">
        <v>91.617729999999995</v>
      </c>
      <c r="AH51" s="8">
        <v>54.77843</v>
      </c>
      <c r="AI51" s="8">
        <v>3.5999999999999997E-2</v>
      </c>
      <c r="AJ51" s="9">
        <v>2.88E-6</v>
      </c>
      <c r="AK51" s="9">
        <v>2.17E-6</v>
      </c>
      <c r="AL51" s="10">
        <v>91.617699999999999</v>
      </c>
      <c r="AM51" s="11">
        <f>AL51*(AL51/10)</f>
        <v>839.38029532900009</v>
      </c>
      <c r="AN51" s="11">
        <f>AL51</f>
        <v>91.617699999999999</v>
      </c>
      <c r="AO51" s="11">
        <f>AL51*2</f>
        <v>183.2354</v>
      </c>
      <c r="AP51" s="9">
        <f>AJ51*((AM51/$AM$2)^0.3)*(($AN$2/AN51)^2)</f>
        <v>3.8176373133917476E-5</v>
      </c>
      <c r="AQ51" s="9">
        <f>AP51</f>
        <v>3.8176373133917476E-5</v>
      </c>
      <c r="AR51" s="9">
        <f>AQ51</f>
        <v>3.8176373133917476E-5</v>
      </c>
      <c r="AS51" s="9">
        <f>AK51*((AM51/$AM$2)^0.3)*(($AN$2/AN51)^2)</f>
        <v>2.8764836701597541E-5</v>
      </c>
      <c r="AT51" s="9">
        <f>AS51</f>
        <v>2.8764836701597541E-5</v>
      </c>
      <c r="AU51" s="9">
        <f>AT51</f>
        <v>2.8764836701597541E-5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44</v>
      </c>
    </row>
    <row r="52" spans="1:54" x14ac:dyDescent="0.25">
      <c r="A52">
        <v>214</v>
      </c>
      <c r="B52" t="s">
        <v>44</v>
      </c>
      <c r="C52" t="s">
        <v>117</v>
      </c>
      <c r="D52" t="s">
        <v>118</v>
      </c>
      <c r="E52" t="s">
        <v>32</v>
      </c>
      <c r="F52" t="s">
        <v>33</v>
      </c>
      <c r="G52" t="s">
        <v>155</v>
      </c>
      <c r="H52" t="s">
        <v>156</v>
      </c>
      <c r="I52">
        <v>388.31107709999998</v>
      </c>
      <c r="J52">
        <f>I52+I52*0.4</f>
        <v>543.63550794000002</v>
      </c>
      <c r="K52">
        <f>I52-I52*0.4</f>
        <v>232.98664625999999</v>
      </c>
      <c r="L52">
        <v>242.41342979999999</v>
      </c>
      <c r="M52">
        <v>145.89764729999999</v>
      </c>
      <c r="N52">
        <v>64.219709280000004</v>
      </c>
      <c r="O52">
        <v>24.914828870000001</v>
      </c>
      <c r="P52">
        <v>76.110839999999996</v>
      </c>
      <c r="Q52">
        <f>P52+P52*0.05</f>
        <v>79.916381999999999</v>
      </c>
      <c r="R52">
        <f>P52-P52*0.05</f>
        <v>72.305297999999993</v>
      </c>
      <c r="S52">
        <v>108</v>
      </c>
      <c r="T52">
        <f>S52+S52*0.32</f>
        <v>142.56</v>
      </c>
      <c r="U52">
        <f>S52-S52*0.32</f>
        <v>73.44</v>
      </c>
      <c r="V52">
        <v>104</v>
      </c>
      <c r="W52">
        <v>104</v>
      </c>
      <c r="X52">
        <v>114</v>
      </c>
      <c r="Y52">
        <v>110</v>
      </c>
      <c r="Z52">
        <v>107</v>
      </c>
      <c r="AA52">
        <v>100</v>
      </c>
      <c r="AB52">
        <v>110</v>
      </c>
      <c r="AC52">
        <v>115</v>
      </c>
      <c r="AD52">
        <v>0.67242999999999997</v>
      </c>
      <c r="AE52">
        <f>AD52+AD52*0.32</f>
        <v>0.88760759999999994</v>
      </c>
      <c r="AF52">
        <f>AD52-AD52*0.32</f>
        <v>0.4572524</v>
      </c>
      <c r="AG52">
        <v>89.134538079999999</v>
      </c>
      <c r="AH52">
        <v>23.226112730000001</v>
      </c>
      <c r="AI52">
        <v>7.0000000000000001E-3</v>
      </c>
      <c r="AJ52" s="1">
        <v>2.7999999999999999E-6</v>
      </c>
      <c r="AK52" s="1">
        <v>1.4800000000000001E-5</v>
      </c>
      <c r="AL52" s="7">
        <v>89.134500000000003</v>
      </c>
      <c r="AM52" s="5">
        <f>AL52*(AL52/10)</f>
        <v>794.49590902500006</v>
      </c>
      <c r="AN52" s="5">
        <f>AL52</f>
        <v>89.134500000000003</v>
      </c>
      <c r="AO52" s="5">
        <f>AL52*2</f>
        <v>178.26900000000001</v>
      </c>
      <c r="AP52" s="1">
        <f>AJ52*((AM52/$AM$2)^0.3)*(($AN$2/AN52)^2)</f>
        <v>3.8571558185199932E-5</v>
      </c>
      <c r="AQ52" s="1">
        <f>AP52+AP52*0.4</f>
        <v>5.4000181459279905E-5</v>
      </c>
      <c r="AR52" s="1">
        <f>AP52-AP52*0.4</f>
        <v>2.3142934911119959E-5</v>
      </c>
      <c r="AS52" s="1">
        <f>AK52*((AM52/$AM$2)^0.3)*(($AN$2/AN52)^2)</f>
        <v>2.0387823612177106E-4</v>
      </c>
      <c r="AT52" s="1">
        <f>AS52+AS52*0.2</f>
        <v>2.4465388334612525E-4</v>
      </c>
      <c r="AU52" s="1">
        <f>AS52-AS52*0.2</f>
        <v>1.6310258889741685E-4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44</v>
      </c>
    </row>
    <row r="53" spans="1:54" x14ac:dyDescent="0.25">
      <c r="A53" s="8">
        <v>98</v>
      </c>
      <c r="B53" s="8" t="s">
        <v>29</v>
      </c>
      <c r="C53" s="8" t="s">
        <v>88</v>
      </c>
      <c r="D53" s="8" t="s">
        <v>171</v>
      </c>
      <c r="E53" s="8" t="s">
        <v>64</v>
      </c>
      <c r="F53" s="8" t="s">
        <v>65</v>
      </c>
      <c r="G53" s="8" t="s">
        <v>112</v>
      </c>
      <c r="H53" s="8" t="s">
        <v>210</v>
      </c>
      <c r="I53" s="8">
        <v>250.67158380000001</v>
      </c>
      <c r="J53" s="8">
        <v>250.67158380000001</v>
      </c>
      <c r="K53" s="8">
        <v>250.67158380000001</v>
      </c>
      <c r="L53" s="8">
        <v>179.105897</v>
      </c>
      <c r="M53" s="8">
        <v>71.565686769999999</v>
      </c>
      <c r="N53" s="8">
        <v>6565.2648749999998</v>
      </c>
      <c r="O53" s="8">
        <v>2311.467948</v>
      </c>
      <c r="P53" s="8">
        <v>72.378879999999995</v>
      </c>
      <c r="Q53" s="8">
        <v>72.378879999999995</v>
      </c>
      <c r="R53" s="8">
        <v>72.378879999999995</v>
      </c>
      <c r="S53" s="8">
        <v>52.38</v>
      </c>
      <c r="T53" s="8">
        <v>52.38</v>
      </c>
      <c r="U53" s="8">
        <v>52.38</v>
      </c>
      <c r="V53" s="8">
        <v>49</v>
      </c>
      <c r="W53" s="8">
        <v>53</v>
      </c>
      <c r="X53" s="8">
        <v>54</v>
      </c>
      <c r="Y53" s="8">
        <v>49</v>
      </c>
      <c r="Z53" s="8">
        <v>53</v>
      </c>
      <c r="AA53" s="8">
        <v>54</v>
      </c>
      <c r="AB53" s="8">
        <v>56</v>
      </c>
      <c r="AC53" s="8">
        <v>51</v>
      </c>
      <c r="AD53" s="8">
        <v>0.78300000000000003</v>
      </c>
      <c r="AE53" s="8">
        <v>0.78300000000000003</v>
      </c>
      <c r="AF53" s="8">
        <v>0.78300000000000003</v>
      </c>
      <c r="AG53" s="8">
        <v>8886.4562170000008</v>
      </c>
      <c r="AH53" s="8">
        <v>1856.3376909999999</v>
      </c>
      <c r="AI53" s="8">
        <v>8.8999999999999996E-2</v>
      </c>
      <c r="AJ53" s="9">
        <v>1.13E-5</v>
      </c>
      <c r="AK53" s="9">
        <v>5.6899999999999997E-6</v>
      </c>
      <c r="AL53" s="10">
        <v>88.767300000000006</v>
      </c>
      <c r="AM53" s="11">
        <f>AL53*(AL53/10)</f>
        <v>787.96335492900005</v>
      </c>
      <c r="AN53" s="11">
        <f>AL53</f>
        <v>88.767300000000006</v>
      </c>
      <c r="AO53" s="11">
        <f>AL53*2</f>
        <v>177.53460000000001</v>
      </c>
      <c r="AP53" s="9">
        <f>AJ53*((AM53/$AM$2)^0.3)*(($AN$2/AN53)^2)</f>
        <v>1.5656603270484441E-4</v>
      </c>
      <c r="AQ53" s="9">
        <f>AP53</f>
        <v>1.5656603270484441E-4</v>
      </c>
      <c r="AR53" s="9">
        <f>AQ53</f>
        <v>1.5656603270484441E-4</v>
      </c>
      <c r="AS53" s="9">
        <f>AK53*((AM53/$AM$2)^0.3)*(($AN$2/AN53)^2)</f>
        <v>7.8837232397395101E-5</v>
      </c>
      <c r="AT53" s="9">
        <f>AS53</f>
        <v>7.8837232397395101E-5</v>
      </c>
      <c r="AU53" s="9">
        <f>AT53</f>
        <v>7.8837232397395101E-5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24</v>
      </c>
    </row>
    <row r="54" spans="1:54" x14ac:dyDescent="0.25">
      <c r="A54" s="8">
        <v>118</v>
      </c>
      <c r="B54" s="8" t="s">
        <v>29</v>
      </c>
      <c r="C54" s="8" t="s">
        <v>232</v>
      </c>
      <c r="D54" s="8" t="s">
        <v>233</v>
      </c>
      <c r="E54" s="8" t="s">
        <v>32</v>
      </c>
      <c r="F54" s="8" t="s">
        <v>33</v>
      </c>
      <c r="G54" s="8" t="s">
        <v>51</v>
      </c>
      <c r="H54" s="8" t="s">
        <v>254</v>
      </c>
      <c r="I54" s="8">
        <v>196.15664229999999</v>
      </c>
      <c r="J54" s="8">
        <v>196.15664229999999</v>
      </c>
      <c r="K54" s="8">
        <v>196.15664229999999</v>
      </c>
      <c r="L54" s="8">
        <v>143.6929648</v>
      </c>
      <c r="M54" s="8">
        <v>52.463677519999997</v>
      </c>
      <c r="N54" s="8">
        <v>56.783174219999999</v>
      </c>
      <c r="O54" s="8">
        <v>31.638130270000001</v>
      </c>
      <c r="P54" s="8">
        <v>50.378639999999997</v>
      </c>
      <c r="Q54" s="8">
        <v>50.378639999999997</v>
      </c>
      <c r="R54" s="8">
        <v>50.378639999999997</v>
      </c>
      <c r="S54" s="8">
        <v>129.38</v>
      </c>
      <c r="T54" s="8">
        <v>129.38</v>
      </c>
      <c r="U54" s="8">
        <v>129.38</v>
      </c>
      <c r="V54" s="8">
        <v>142</v>
      </c>
      <c r="W54" s="8">
        <v>135</v>
      </c>
      <c r="X54" s="8">
        <v>126</v>
      </c>
      <c r="Y54" s="8">
        <v>122</v>
      </c>
      <c r="Z54" s="8">
        <v>114</v>
      </c>
      <c r="AA54" s="8">
        <v>131</v>
      </c>
      <c r="AB54" s="8">
        <v>136</v>
      </c>
      <c r="AC54" s="8">
        <v>129</v>
      </c>
      <c r="AD54" s="8">
        <v>0.261106</v>
      </c>
      <c r="AE54" s="8">
        <v>0.261106</v>
      </c>
      <c r="AF54" s="8">
        <v>0.261106</v>
      </c>
      <c r="AG54" s="8">
        <v>88.421300000000002</v>
      </c>
      <c r="AH54" s="8">
        <v>52.452129999999997</v>
      </c>
      <c r="AI54" s="8">
        <v>0.01</v>
      </c>
      <c r="AJ54" s="9">
        <v>3.5700000000000001E-6</v>
      </c>
      <c r="AK54" s="9">
        <v>2.6699999999999998E-6</v>
      </c>
      <c r="AL54" s="10">
        <v>88.421300000000002</v>
      </c>
      <c r="AM54" s="11">
        <f>AL54*(AL54/10)</f>
        <v>781.83262936900007</v>
      </c>
      <c r="AN54" s="11">
        <f>AL54</f>
        <v>88.421300000000002</v>
      </c>
      <c r="AO54" s="11">
        <f>AL54*2</f>
        <v>176.8426</v>
      </c>
      <c r="AP54" s="9">
        <f>AJ54*((AM54/$AM$2)^0.3)*(($AN$2/AN54)^2)</f>
        <v>4.973497224803178E-5</v>
      </c>
      <c r="AQ54" s="9">
        <f>AP54</f>
        <v>4.973497224803178E-5</v>
      </c>
      <c r="AR54" s="9">
        <f>AQ54</f>
        <v>4.973497224803178E-5</v>
      </c>
      <c r="AS54" s="9">
        <f>AK54*((AM54/$AM$2)^0.3)*(($AN$2/AN54)^2)</f>
        <v>3.7196743950208635E-5</v>
      </c>
      <c r="AT54" s="9">
        <f>AS54</f>
        <v>3.7196743950208635E-5</v>
      </c>
      <c r="AU54" s="9">
        <f>AT54</f>
        <v>3.7196743950208635E-5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44</v>
      </c>
    </row>
    <row r="55" spans="1:54" x14ac:dyDescent="0.25">
      <c r="A55" s="8">
        <v>117</v>
      </c>
      <c r="B55" s="8" t="s">
        <v>29</v>
      </c>
      <c r="C55" s="8" t="s">
        <v>232</v>
      </c>
      <c r="D55" s="8" t="s">
        <v>233</v>
      </c>
      <c r="E55" s="8" t="s">
        <v>32</v>
      </c>
      <c r="F55" s="8" t="s">
        <v>33</v>
      </c>
      <c r="G55" s="8" t="s">
        <v>80</v>
      </c>
      <c r="H55" s="8" t="s">
        <v>265</v>
      </c>
      <c r="I55" s="8">
        <v>180.96550740000001</v>
      </c>
      <c r="J55" s="8">
        <v>180.96550740000001</v>
      </c>
      <c r="K55" s="8">
        <v>180.96550740000001</v>
      </c>
      <c r="L55" s="8">
        <v>129.16283780000001</v>
      </c>
      <c r="M55" s="8">
        <v>51.802669559999998</v>
      </c>
      <c r="N55" s="8">
        <v>49.953807939999997</v>
      </c>
      <c r="O55" s="8">
        <v>35.658393840000002</v>
      </c>
      <c r="P55" s="8">
        <v>48.853990000000003</v>
      </c>
      <c r="Q55" s="8">
        <v>48.853990000000003</v>
      </c>
      <c r="R55" s="8">
        <v>48.853990000000003</v>
      </c>
      <c r="S55" s="8">
        <v>92.25</v>
      </c>
      <c r="T55" s="8">
        <v>92.25</v>
      </c>
      <c r="U55" s="8">
        <v>92.25</v>
      </c>
      <c r="V55" s="8">
        <v>88</v>
      </c>
      <c r="W55" s="8">
        <v>90</v>
      </c>
      <c r="X55" s="8">
        <v>100</v>
      </c>
      <c r="Y55" s="8">
        <v>99</v>
      </c>
      <c r="Z55" s="8">
        <v>90</v>
      </c>
      <c r="AA55" s="8">
        <v>91</v>
      </c>
      <c r="AB55" s="8">
        <v>88</v>
      </c>
      <c r="AC55" s="8">
        <v>92</v>
      </c>
      <c r="AD55" s="8">
        <v>0.39960000000000001</v>
      </c>
      <c r="AE55" s="8">
        <v>0.39960000000000001</v>
      </c>
      <c r="AF55" s="8">
        <v>0.39960000000000001</v>
      </c>
      <c r="AG55" s="8">
        <v>85.798992510000005</v>
      </c>
      <c r="AH55" s="8">
        <v>38.582043820000003</v>
      </c>
      <c r="AI55" s="8">
        <v>1.9E-2</v>
      </c>
      <c r="AJ55" s="9">
        <v>1.9300000000000002E-6</v>
      </c>
      <c r="AK55" s="9">
        <v>2.1399999999999998E-6</v>
      </c>
      <c r="AL55" s="10">
        <v>85.612200000000001</v>
      </c>
      <c r="AM55" s="11">
        <f>AL55*(AL55/10)</f>
        <v>732.9448788840001</v>
      </c>
      <c r="AN55" s="11">
        <f>AL55</f>
        <v>85.612200000000001</v>
      </c>
      <c r="AO55" s="11">
        <f>AL55*2</f>
        <v>171.2244</v>
      </c>
      <c r="AP55" s="9">
        <f>AJ55*((AM55/$AM$2)^0.3)*(($AN$2/AN55)^2)</f>
        <v>2.8130710840465876E-5</v>
      </c>
      <c r="AQ55" s="9">
        <f>AP55</f>
        <v>2.8130710840465876E-5</v>
      </c>
      <c r="AR55" s="9">
        <f>AQ55</f>
        <v>2.8130710840465876E-5</v>
      </c>
      <c r="AS55" s="9">
        <f>AK55*((AM55/$AM$2)^0.3)*(($AN$2/AN55)^2)</f>
        <v>3.1191565387874078E-5</v>
      </c>
      <c r="AT55" s="9">
        <f>AS55</f>
        <v>3.1191565387874078E-5</v>
      </c>
      <c r="AU55" s="9">
        <f>AT55</f>
        <v>3.1191565387874078E-5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44</v>
      </c>
    </row>
    <row r="56" spans="1:54" x14ac:dyDescent="0.25">
      <c r="A56" s="8">
        <v>130</v>
      </c>
      <c r="B56" s="8" t="s">
        <v>29</v>
      </c>
      <c r="C56" s="8" t="s">
        <v>232</v>
      </c>
      <c r="D56" s="8" t="s">
        <v>233</v>
      </c>
      <c r="E56" s="8" t="s">
        <v>32</v>
      </c>
      <c r="F56" s="8" t="s">
        <v>33</v>
      </c>
      <c r="G56" s="8" t="s">
        <v>67</v>
      </c>
      <c r="H56" s="8" t="s">
        <v>257</v>
      </c>
      <c r="I56" s="8">
        <v>189.9551611</v>
      </c>
      <c r="J56" s="8">
        <v>189.9551611</v>
      </c>
      <c r="K56" s="8">
        <v>189.9551611</v>
      </c>
      <c r="L56" s="8">
        <v>134.17209510000001</v>
      </c>
      <c r="M56" s="8">
        <v>55.783066009999999</v>
      </c>
      <c r="N56" s="8">
        <v>48.400063780000004</v>
      </c>
      <c r="O56" s="8">
        <v>27.558640969999999</v>
      </c>
      <c r="P56" s="8">
        <v>54.532719999999998</v>
      </c>
      <c r="Q56" s="8">
        <v>54.532719999999998</v>
      </c>
      <c r="R56" s="8">
        <v>54.532719999999998</v>
      </c>
      <c r="S56" s="8">
        <v>76.62</v>
      </c>
      <c r="T56" s="8">
        <v>76.62</v>
      </c>
      <c r="U56" s="8">
        <v>76.62</v>
      </c>
      <c r="V56" s="8">
        <v>71</v>
      </c>
      <c r="W56" s="8">
        <v>72</v>
      </c>
      <c r="X56" s="8">
        <v>78</v>
      </c>
      <c r="Y56" s="8">
        <v>83</v>
      </c>
      <c r="Z56" s="8">
        <v>78</v>
      </c>
      <c r="AA56" s="8">
        <v>79</v>
      </c>
      <c r="AB56" s="8">
        <v>73</v>
      </c>
      <c r="AC56" s="8">
        <v>79</v>
      </c>
      <c r="AD56" s="8">
        <v>0.42709999999999998</v>
      </c>
      <c r="AE56" s="8">
        <v>0.42709999999999998</v>
      </c>
      <c r="AF56" s="8">
        <v>0.42709999999999998</v>
      </c>
      <c r="AG56" s="8">
        <v>76.161616640000005</v>
      </c>
      <c r="AH56" s="8">
        <v>32.413045570000001</v>
      </c>
      <c r="AI56" s="8">
        <v>0.10199999999999999</v>
      </c>
      <c r="AJ56" s="9">
        <v>2.5000000000000002E-6</v>
      </c>
      <c r="AK56" s="9">
        <v>4.6500000000000004E-6</v>
      </c>
      <c r="AL56" s="10">
        <v>75.958699999999993</v>
      </c>
      <c r="AM56" s="11">
        <f>AL56*(AL56/10)</f>
        <v>576.97241056899998</v>
      </c>
      <c r="AN56" s="11">
        <f>AL56</f>
        <v>75.958699999999993</v>
      </c>
      <c r="AO56" s="11">
        <f>AL56*2</f>
        <v>151.91739999999999</v>
      </c>
      <c r="AP56" s="9">
        <f>AJ56*((AM56/$AM$2)^0.3)*(($AN$2/AN56)^2)</f>
        <v>4.3082886605268279E-5</v>
      </c>
      <c r="AQ56" s="9">
        <f>AP56</f>
        <v>4.3082886605268279E-5</v>
      </c>
      <c r="AR56" s="9">
        <f>AP56</f>
        <v>4.3082886605268279E-5</v>
      </c>
      <c r="AS56" s="9">
        <f>AK56*((AM56/$AM$2)^0.3)*(($AN$2/AN56)^2)</f>
        <v>8.013416908579898E-5</v>
      </c>
      <c r="AT56" s="9">
        <f>AS56</f>
        <v>8.013416908579898E-5</v>
      </c>
      <c r="AU56" s="9">
        <f>AS56</f>
        <v>8.013416908579898E-5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44</v>
      </c>
    </row>
    <row r="57" spans="1:54" x14ac:dyDescent="0.25">
      <c r="A57">
        <v>137</v>
      </c>
      <c r="B57" t="s">
        <v>29</v>
      </c>
      <c r="C57" t="s">
        <v>82</v>
      </c>
      <c r="D57" t="s">
        <v>83</v>
      </c>
      <c r="E57" t="s">
        <v>32</v>
      </c>
      <c r="F57" t="s">
        <v>33</v>
      </c>
      <c r="G57" t="s">
        <v>34</v>
      </c>
      <c r="H57" t="s">
        <v>102</v>
      </c>
      <c r="I57">
        <v>536.07311819999995</v>
      </c>
      <c r="J57">
        <f>I57+I57*0.4</f>
        <v>750.50236547999998</v>
      </c>
      <c r="K57">
        <f>I57-I57*0.4</f>
        <v>321.64387091999993</v>
      </c>
      <c r="L57">
        <v>349.10699990000001</v>
      </c>
      <c r="M57">
        <v>186.96611830000001</v>
      </c>
      <c r="N57">
        <v>45.843896979999997</v>
      </c>
      <c r="O57">
        <v>27.53740505</v>
      </c>
      <c r="P57">
        <v>72.520269999999996</v>
      </c>
      <c r="Q57">
        <f>P57+P57*0.05</f>
        <v>76.146283499999996</v>
      </c>
      <c r="R57">
        <f>P57-P57*0.05</f>
        <v>68.894256499999997</v>
      </c>
      <c r="S57">
        <v>171</v>
      </c>
      <c r="T57">
        <f>S57+S57*0.32</f>
        <v>225.72</v>
      </c>
      <c r="U57">
        <f>S57-S57*0.32</f>
        <v>116.28</v>
      </c>
      <c r="V57">
        <v>177</v>
      </c>
      <c r="W57">
        <v>171</v>
      </c>
      <c r="X57">
        <v>174</v>
      </c>
      <c r="Y57">
        <v>167</v>
      </c>
      <c r="Z57">
        <v>171</v>
      </c>
      <c r="AA57">
        <v>166</v>
      </c>
      <c r="AB57">
        <v>163</v>
      </c>
      <c r="AC57">
        <v>179</v>
      </c>
      <c r="AD57">
        <v>0.50252503199999998</v>
      </c>
      <c r="AE57">
        <f>AD57+AD57*0.32</f>
        <v>0.66333304224</v>
      </c>
      <c r="AF57">
        <f>AD57-AD57*0.32</f>
        <v>0.34171702175999996</v>
      </c>
      <c r="AG57">
        <v>73.381302020000007</v>
      </c>
      <c r="AH57">
        <v>26.85948716</v>
      </c>
      <c r="AI57">
        <v>0.13200000000000001</v>
      </c>
      <c r="AJ57" s="1">
        <v>5.0599999999999998E-6</v>
      </c>
      <c r="AK57" s="1">
        <v>5.1000000000000003E-6</v>
      </c>
      <c r="AL57" s="7">
        <v>73.381299999999996</v>
      </c>
      <c r="AM57" s="5">
        <f>AL57*(AL57/10)</f>
        <v>538.48151896899992</v>
      </c>
      <c r="AN57" s="5">
        <f>AL57</f>
        <v>73.381299999999996</v>
      </c>
      <c r="AO57" s="5">
        <f>AL57*2</f>
        <v>146.76259999999999</v>
      </c>
      <c r="AP57" s="1">
        <f>AJ57*((AM57/$AM$2)^0.3)*(($AN$2/AN57)^2)</f>
        <v>9.1517526338567401E-5</v>
      </c>
      <c r="AQ57" s="1">
        <f>AP57+AP57*0.4</f>
        <v>1.2812453687399437E-4</v>
      </c>
      <c r="AR57" s="1">
        <f>AP57-AP57*0.4</f>
        <v>5.4910515803140435E-5</v>
      </c>
      <c r="AS57" s="1">
        <f>AK57*((AM57/$AM$2)^0.3)*(($AN$2/AN57)^2)</f>
        <v>9.224098504480115E-5</v>
      </c>
      <c r="AT57" s="1">
        <f>AS57+AS57*0.2</f>
        <v>1.1068918205376139E-4</v>
      </c>
      <c r="AU57" s="1">
        <f>AS57-AS57*0.2</f>
        <v>7.3792788035840915E-5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44</v>
      </c>
    </row>
    <row r="58" spans="1:54" x14ac:dyDescent="0.25">
      <c r="A58">
        <v>132</v>
      </c>
      <c r="B58" t="s">
        <v>29</v>
      </c>
      <c r="C58" t="s">
        <v>82</v>
      </c>
      <c r="D58" t="s">
        <v>83</v>
      </c>
      <c r="E58" t="s">
        <v>32</v>
      </c>
      <c r="F58" t="s">
        <v>33</v>
      </c>
      <c r="G58" t="s">
        <v>51</v>
      </c>
      <c r="H58" t="s">
        <v>192</v>
      </c>
      <c r="I58">
        <v>286.44857439999998</v>
      </c>
      <c r="J58">
        <f>I58+I58*0.4</f>
        <v>401.02800415999997</v>
      </c>
      <c r="K58">
        <f>I58-I58*0.4</f>
        <v>171.86914464</v>
      </c>
      <c r="L58">
        <v>215.20902050000001</v>
      </c>
      <c r="M58">
        <v>71.239553860000001</v>
      </c>
      <c r="N58">
        <v>43.850584429999998</v>
      </c>
      <c r="O58">
        <v>28.847444660000001</v>
      </c>
      <c r="P58">
        <v>64.292739999999995</v>
      </c>
      <c r="Q58">
        <f>P58+P58*0.05</f>
        <v>67.507376999999991</v>
      </c>
      <c r="R58">
        <f>P58-P58*0.05</f>
        <v>61.078102999999999</v>
      </c>
      <c r="S58">
        <v>134.12</v>
      </c>
      <c r="T58">
        <f>S58+S58*0.32</f>
        <v>177.03840000000002</v>
      </c>
      <c r="U58">
        <f>S58-S58*0.32</f>
        <v>91.201599999999999</v>
      </c>
      <c r="V58">
        <v>121</v>
      </c>
      <c r="W58">
        <v>132</v>
      </c>
      <c r="X58">
        <v>131</v>
      </c>
      <c r="Y58">
        <v>147</v>
      </c>
      <c r="Z58">
        <v>140</v>
      </c>
      <c r="AA58">
        <v>143</v>
      </c>
      <c r="AB58">
        <v>135</v>
      </c>
      <c r="AC58">
        <v>124</v>
      </c>
      <c r="AD58">
        <v>0.44436244200000002</v>
      </c>
      <c r="AE58">
        <f>AD58+AD58*0.32</f>
        <v>0.58655842344000009</v>
      </c>
      <c r="AF58">
        <f>AD58-AD58*0.32</f>
        <v>0.30216646056000002</v>
      </c>
      <c r="AG58">
        <v>72.698029120000001</v>
      </c>
      <c r="AH58">
        <v>29.891955289999999</v>
      </c>
      <c r="AI58">
        <v>0.04</v>
      </c>
      <c r="AJ58" s="1">
        <v>1.9999999999999999E-6</v>
      </c>
      <c r="AK58" s="1">
        <v>4.6E-6</v>
      </c>
      <c r="AL58" s="7">
        <v>72.697999999999993</v>
      </c>
      <c r="AM58" s="5">
        <f>AL58*(AL58/10)</f>
        <v>528.49992039999984</v>
      </c>
      <c r="AN58" s="5">
        <f>AL58</f>
        <v>72.697999999999993</v>
      </c>
      <c r="AO58" s="5">
        <f>AL58*2</f>
        <v>145.39599999999999</v>
      </c>
      <c r="AP58" s="1">
        <f>AJ58*((AM58/$AM$2)^0.3)*(($AN$2/AN58)^2)</f>
        <v>3.6649821619204978E-5</v>
      </c>
      <c r="AQ58" s="1">
        <f>AP58+AP58*0.4</f>
        <v>5.1309750266886967E-5</v>
      </c>
      <c r="AR58" s="1">
        <f>AP58-AP58*0.4</f>
        <v>2.1989892971522988E-5</v>
      </c>
      <c r="AS58" s="1">
        <f>AK58*((AM58/$AM$2)^0.3)*(($AN$2/AN58)^2)</f>
        <v>8.4294589724171449E-5</v>
      </c>
      <c r="AT58" s="1">
        <f>AS58+AS58*0.2</f>
        <v>1.0115350766900574E-4</v>
      </c>
      <c r="AU58" s="1">
        <f>AS58-AS58*0.2</f>
        <v>6.7435671779337162E-5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44</v>
      </c>
    </row>
    <row r="59" spans="1:54" x14ac:dyDescent="0.25">
      <c r="A59">
        <v>135</v>
      </c>
      <c r="B59" t="s">
        <v>29</v>
      </c>
      <c r="C59" t="s">
        <v>82</v>
      </c>
      <c r="D59" t="s">
        <v>83</v>
      </c>
      <c r="E59" t="s">
        <v>32</v>
      </c>
      <c r="F59" t="s">
        <v>33</v>
      </c>
      <c r="G59" t="s">
        <v>67</v>
      </c>
      <c r="H59" t="s">
        <v>163</v>
      </c>
      <c r="I59">
        <v>365.82485759999997</v>
      </c>
      <c r="J59">
        <f>I59+I59*0.4</f>
        <v>512.15480063999996</v>
      </c>
      <c r="K59">
        <f>I59-I59*0.4</f>
        <v>219.49491455999998</v>
      </c>
      <c r="L59">
        <v>264.00569300000001</v>
      </c>
      <c r="M59">
        <v>101.8191645</v>
      </c>
      <c r="N59">
        <v>46.320324460000002</v>
      </c>
      <c r="O59">
        <v>25.774029599999999</v>
      </c>
      <c r="P59">
        <v>71.175460000000001</v>
      </c>
      <c r="Q59">
        <f>P59+P59*0.05</f>
        <v>74.734233000000003</v>
      </c>
      <c r="R59">
        <f>P59-P59*0.05</f>
        <v>67.616686999999999</v>
      </c>
      <c r="S59">
        <v>115.25</v>
      </c>
      <c r="T59">
        <f>S59+S59*0.32</f>
        <v>152.13</v>
      </c>
      <c r="U59">
        <f>S59-S59*0.32</f>
        <v>78.37</v>
      </c>
      <c r="V59">
        <v>117</v>
      </c>
      <c r="W59">
        <v>105</v>
      </c>
      <c r="X59">
        <v>102</v>
      </c>
      <c r="Y59">
        <v>115</v>
      </c>
      <c r="Z59">
        <v>117</v>
      </c>
      <c r="AA59">
        <v>124</v>
      </c>
      <c r="AB59">
        <v>113</v>
      </c>
      <c r="AC59">
        <v>129</v>
      </c>
      <c r="AD59">
        <v>0.58507541900000004</v>
      </c>
      <c r="AE59">
        <f>AD59+AD59*0.32</f>
        <v>0.77229955308000009</v>
      </c>
      <c r="AF59">
        <f>AD59-AD59*0.32</f>
        <v>0.39785128491999999</v>
      </c>
      <c r="AG59">
        <v>72.094354139999993</v>
      </c>
      <c r="AH59">
        <v>22.372329329999999</v>
      </c>
      <c r="AI59">
        <v>2.5000000000000001E-2</v>
      </c>
      <c r="AJ59" s="1">
        <v>2.43E-6</v>
      </c>
      <c r="AK59" s="1">
        <v>4.0899999999999998E-6</v>
      </c>
      <c r="AL59" s="7">
        <v>72.094399999999993</v>
      </c>
      <c r="AM59" s="5">
        <f>AL59*(AL59/10)</f>
        <v>519.76025113599985</v>
      </c>
      <c r="AN59" s="5">
        <f>AL59</f>
        <v>72.094399999999993</v>
      </c>
      <c r="AO59" s="5">
        <f>AL59*2</f>
        <v>144.18879999999999</v>
      </c>
      <c r="AP59" s="1">
        <f>AJ59*((AM59/$AM$2)^0.3)*(($AN$2/AN59)^2)</f>
        <v>4.5052349751170132E-5</v>
      </c>
      <c r="AQ59" s="1">
        <f>AP59+AP59*0.4</f>
        <v>6.3073289651638189E-5</v>
      </c>
      <c r="AR59" s="1">
        <f>AP59-AP59*0.4</f>
        <v>2.7031409850702079E-5</v>
      </c>
      <c r="AS59" s="1">
        <f>AK59*((AM59/$AM$2)^0.3)*(($AN$2/AN59)^2)</f>
        <v>7.5828852050323383E-5</v>
      </c>
      <c r="AT59" s="1">
        <f>AS59+AS59*0.2</f>
        <v>9.099462246038806E-5</v>
      </c>
      <c r="AU59" s="1">
        <f>AS59-AS59*0.2</f>
        <v>6.0663081640258707E-5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44</v>
      </c>
    </row>
    <row r="60" spans="1:54" x14ac:dyDescent="0.25">
      <c r="A60" s="8">
        <v>129</v>
      </c>
      <c r="B60" s="8" t="s">
        <v>29</v>
      </c>
      <c r="C60" s="8" t="s">
        <v>232</v>
      </c>
      <c r="D60" s="8" t="s">
        <v>233</v>
      </c>
      <c r="E60" s="8" t="s">
        <v>32</v>
      </c>
      <c r="F60" s="8" t="s">
        <v>33</v>
      </c>
      <c r="G60" s="8" t="s">
        <v>47</v>
      </c>
      <c r="H60" s="8" t="s">
        <v>256</v>
      </c>
      <c r="I60" s="8">
        <v>192.83320789999999</v>
      </c>
      <c r="J60" s="8">
        <v>192.83320789999999</v>
      </c>
      <c r="K60" s="8">
        <v>192.83320789999999</v>
      </c>
      <c r="L60" s="8">
        <v>149.29041290000001</v>
      </c>
      <c r="M60" s="8">
        <v>43.542794989999997</v>
      </c>
      <c r="N60" s="8">
        <v>46.700993990000001</v>
      </c>
      <c r="O60" s="8">
        <v>24.320895700000001</v>
      </c>
      <c r="P60" s="8">
        <v>59.658389999999997</v>
      </c>
      <c r="Q60" s="8">
        <v>59.658389999999997</v>
      </c>
      <c r="R60" s="8">
        <v>59.658389999999997</v>
      </c>
      <c r="S60" s="8">
        <v>66.88</v>
      </c>
      <c r="T60" s="8">
        <v>66.88</v>
      </c>
      <c r="U60" s="8">
        <v>66.88</v>
      </c>
      <c r="V60" s="8">
        <v>61</v>
      </c>
      <c r="W60" s="8">
        <v>63</v>
      </c>
      <c r="X60" s="8">
        <v>79</v>
      </c>
      <c r="Y60" s="8">
        <v>68</v>
      </c>
      <c r="Z60" s="8">
        <v>68</v>
      </c>
      <c r="AA60" s="8">
        <v>66</v>
      </c>
      <c r="AB60" s="8">
        <v>69</v>
      </c>
      <c r="AC60" s="8">
        <v>61</v>
      </c>
      <c r="AD60" s="8">
        <v>0.46539999999999998</v>
      </c>
      <c r="AE60" s="8">
        <v>0.46539999999999998</v>
      </c>
      <c r="AF60" s="8">
        <v>0.46539999999999998</v>
      </c>
      <c r="AG60" s="8">
        <v>71.199440280000005</v>
      </c>
      <c r="AH60" s="8">
        <v>28.069112189999998</v>
      </c>
      <c r="AI60" s="8">
        <v>3.6999999999999998E-2</v>
      </c>
      <c r="AJ60" s="9">
        <v>2.6299999999999998E-6</v>
      </c>
      <c r="AK60" s="9">
        <v>3.5300000000000001E-6</v>
      </c>
      <c r="AL60" s="10">
        <v>71.021900000000002</v>
      </c>
      <c r="AM60" s="11">
        <f>AL60*(AL60/10)</f>
        <v>504.41102796100006</v>
      </c>
      <c r="AN60" s="11">
        <f>AL60</f>
        <v>71.021900000000002</v>
      </c>
      <c r="AO60" s="11">
        <f>AL60*2</f>
        <v>142.0438</v>
      </c>
      <c r="AP60" s="9">
        <f>AJ60*((AM60/$AM$2)^0.3)*(($AN$2/AN60)^2)</f>
        <v>4.9794326803449832E-5</v>
      </c>
      <c r="AQ60" s="9">
        <f>AP60</f>
        <v>4.9794326803449832E-5</v>
      </c>
      <c r="AR60" s="9">
        <f>AP60</f>
        <v>4.9794326803449832E-5</v>
      </c>
      <c r="AS60" s="9">
        <f>AK60*((AM60/$AM$2)^0.3)*(($AN$2/AN60)^2)</f>
        <v>6.6834210500447887E-5</v>
      </c>
      <c r="AT60" s="9">
        <f>AS60</f>
        <v>6.6834210500447887E-5</v>
      </c>
      <c r="AU60" s="9">
        <f>AS60</f>
        <v>6.6834210500447887E-5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44</v>
      </c>
    </row>
    <row r="61" spans="1:54" x14ac:dyDescent="0.25">
      <c r="A61" s="8">
        <v>123</v>
      </c>
      <c r="B61" s="8" t="s">
        <v>29</v>
      </c>
      <c r="C61" s="8" t="s">
        <v>232</v>
      </c>
      <c r="D61" s="8" t="s">
        <v>233</v>
      </c>
      <c r="E61" s="8" t="s">
        <v>32</v>
      </c>
      <c r="F61" s="8" t="s">
        <v>33</v>
      </c>
      <c r="G61" s="8" t="s">
        <v>67</v>
      </c>
      <c r="H61" s="8" t="s">
        <v>267</v>
      </c>
      <c r="I61" s="8">
        <v>177.15888889999999</v>
      </c>
      <c r="J61" s="8">
        <v>177.15888889999999</v>
      </c>
      <c r="K61" s="8">
        <v>177.15888889999999</v>
      </c>
      <c r="L61" s="8">
        <v>122.71067600000001</v>
      </c>
      <c r="M61" s="8">
        <v>54.448212959999999</v>
      </c>
      <c r="N61" s="8">
        <v>44.656847220000003</v>
      </c>
      <c r="O61" s="8">
        <v>25.39369919</v>
      </c>
      <c r="P61" s="8">
        <v>53.262149999999998</v>
      </c>
      <c r="Q61" s="8">
        <v>53.262149999999998</v>
      </c>
      <c r="R61" s="8">
        <v>53.262149999999998</v>
      </c>
      <c r="S61" s="8">
        <v>77.62</v>
      </c>
      <c r="T61" s="8">
        <v>77.62</v>
      </c>
      <c r="U61" s="8">
        <v>77.62</v>
      </c>
      <c r="V61" s="8">
        <v>74</v>
      </c>
      <c r="W61" s="8">
        <v>82</v>
      </c>
      <c r="X61" s="8">
        <v>82</v>
      </c>
      <c r="Y61" s="8">
        <v>81</v>
      </c>
      <c r="Z61" s="8">
        <v>77</v>
      </c>
      <c r="AA61" s="8">
        <v>76</v>
      </c>
      <c r="AB61" s="8">
        <v>72</v>
      </c>
      <c r="AC61" s="8">
        <v>77</v>
      </c>
      <c r="AD61" s="8">
        <v>0.41299999999999998</v>
      </c>
      <c r="AE61" s="8">
        <v>0.41299999999999998</v>
      </c>
      <c r="AF61" s="8">
        <v>0.41299999999999998</v>
      </c>
      <c r="AG61" s="8">
        <v>70.207950460000006</v>
      </c>
      <c r="AH61" s="8">
        <v>30.735859430000001</v>
      </c>
      <c r="AI61" s="8">
        <v>1.0999999999999999E-2</v>
      </c>
      <c r="AJ61" s="9">
        <v>2.7599999999999998E-6</v>
      </c>
      <c r="AK61" s="9">
        <v>3.4999999999999999E-6</v>
      </c>
      <c r="AL61" s="10">
        <v>70.0505</v>
      </c>
      <c r="AM61" s="11">
        <f>AL61*(AL61/10)</f>
        <v>490.70725502499999</v>
      </c>
      <c r="AN61" s="11">
        <f>AL61</f>
        <v>70.0505</v>
      </c>
      <c r="AO61" s="11">
        <f>AL61*2</f>
        <v>140.101</v>
      </c>
      <c r="AP61" s="9">
        <f>AJ61*((AM61/$AM$2)^0.3)*(($AN$2/AN61)^2)</f>
        <v>5.327293995002208E-5</v>
      </c>
      <c r="AQ61" s="9">
        <f>AP61</f>
        <v>5.327293995002208E-5</v>
      </c>
      <c r="AR61" s="9">
        <f>AP61</f>
        <v>5.327293995002208E-5</v>
      </c>
      <c r="AS61" s="9">
        <f>AK61*((AM61/$AM$2)^0.3)*(($AN$2/AN61)^2)</f>
        <v>6.7556264429375831E-5</v>
      </c>
      <c r="AT61" s="9">
        <f>AS61</f>
        <v>6.7556264429375831E-5</v>
      </c>
      <c r="AU61" s="9">
        <f>AS61</f>
        <v>6.7556264429375831E-5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44</v>
      </c>
    </row>
    <row r="62" spans="1:54" x14ac:dyDescent="0.25">
      <c r="A62">
        <v>131</v>
      </c>
      <c r="B62" t="s">
        <v>29</v>
      </c>
      <c r="C62" t="s">
        <v>82</v>
      </c>
      <c r="D62" t="s">
        <v>83</v>
      </c>
      <c r="E62" t="s">
        <v>32</v>
      </c>
      <c r="F62" t="s">
        <v>33</v>
      </c>
      <c r="G62" t="s">
        <v>80</v>
      </c>
      <c r="H62" t="s">
        <v>191</v>
      </c>
      <c r="I62">
        <v>286.86097419999999</v>
      </c>
      <c r="J62">
        <f>I62+I62*0.4</f>
        <v>401.60536387999997</v>
      </c>
      <c r="K62">
        <f>I62-I62*0.4</f>
        <v>172.11658452</v>
      </c>
      <c r="L62">
        <v>206.96143499999999</v>
      </c>
      <c r="M62">
        <v>79.899539189999999</v>
      </c>
      <c r="N62">
        <v>41.359646589999997</v>
      </c>
      <c r="O62">
        <v>25.536071530000001</v>
      </c>
      <c r="P62">
        <v>66.747240000000005</v>
      </c>
      <c r="Q62">
        <f>P62+P62*0.05</f>
        <v>70.084602000000004</v>
      </c>
      <c r="R62">
        <f>P62-P62*0.05</f>
        <v>63.409878000000006</v>
      </c>
      <c r="S62">
        <v>140.12</v>
      </c>
      <c r="T62">
        <f>S62+S62*0.32</f>
        <v>184.95840000000001</v>
      </c>
      <c r="U62">
        <f>S62-S62*0.32</f>
        <v>95.281599999999997</v>
      </c>
      <c r="V62">
        <v>128</v>
      </c>
      <c r="W62">
        <v>139</v>
      </c>
      <c r="X62">
        <v>143</v>
      </c>
      <c r="Y62">
        <v>131</v>
      </c>
      <c r="Z62">
        <v>141</v>
      </c>
      <c r="AA62">
        <v>143</v>
      </c>
      <c r="AB62">
        <v>149</v>
      </c>
      <c r="AC62">
        <v>147</v>
      </c>
      <c r="AD62">
        <v>0.4946084</v>
      </c>
      <c r="AE62">
        <f>AD62+AD62*0.32</f>
        <v>0.65288308800000006</v>
      </c>
      <c r="AF62">
        <f>AD62-AD62*0.32</f>
        <v>0.33633371200000001</v>
      </c>
      <c r="AG62">
        <v>66.895718090000003</v>
      </c>
      <c r="AH62">
        <v>24.876365799999999</v>
      </c>
      <c r="AI62">
        <v>7.4999999999999997E-2</v>
      </c>
      <c r="AJ62" s="1">
        <v>2.6400000000000001E-6</v>
      </c>
      <c r="AK62" s="1">
        <v>6.9E-6</v>
      </c>
      <c r="AL62" s="7">
        <v>66.895700000000005</v>
      </c>
      <c r="AM62" s="5">
        <f>AL62*(AL62/10)</f>
        <v>447.50346784900006</v>
      </c>
      <c r="AN62" s="5">
        <f>AL62</f>
        <v>66.895700000000005</v>
      </c>
      <c r="AO62" s="5">
        <f>AL62*2</f>
        <v>133.79140000000001</v>
      </c>
      <c r="AP62" s="1">
        <f>AJ62*((AM62/$AM$2)^0.3)*(($AN$2/AN62)^2)</f>
        <v>5.4352529591988682E-5</v>
      </c>
      <c r="AQ62" s="1">
        <f>AP62+AP62*0.4</f>
        <v>7.6093541428784163E-5</v>
      </c>
      <c r="AR62" s="1">
        <f>AP62-AP62*0.4</f>
        <v>3.2611517755193208E-5</v>
      </c>
      <c r="AS62" s="1">
        <f>AK62*((AM62/$AM$2)^0.3)*(($AN$2/AN62)^2)</f>
        <v>1.4205774779724314E-4</v>
      </c>
      <c r="AT62" s="1">
        <f>AS62+AS62*0.2</f>
        <v>1.7046929735669176E-4</v>
      </c>
      <c r="AU62" s="1">
        <f>AS62-AS62*0.2</f>
        <v>1.1364619823779451E-4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44</v>
      </c>
    </row>
    <row r="63" spans="1:54" x14ac:dyDescent="0.25">
      <c r="A63" s="8">
        <v>122</v>
      </c>
      <c r="B63" s="8" t="s">
        <v>29</v>
      </c>
      <c r="C63" s="8" t="s">
        <v>232</v>
      </c>
      <c r="D63" s="8" t="s">
        <v>233</v>
      </c>
      <c r="E63" s="8" t="s">
        <v>32</v>
      </c>
      <c r="F63" s="8" t="s">
        <v>33</v>
      </c>
      <c r="G63" s="8" t="s">
        <v>47</v>
      </c>
      <c r="H63" s="8" t="s">
        <v>253</v>
      </c>
      <c r="I63" s="8">
        <v>196.36286140000001</v>
      </c>
      <c r="J63" s="8">
        <v>196.36286140000001</v>
      </c>
      <c r="K63" s="8">
        <v>196.36286140000001</v>
      </c>
      <c r="L63" s="8">
        <v>133.56198710000001</v>
      </c>
      <c r="M63" s="8">
        <v>62.800874299999997</v>
      </c>
      <c r="N63" s="8">
        <v>39.453764839999998</v>
      </c>
      <c r="O63" s="8">
        <v>25.84401458</v>
      </c>
      <c r="P63" s="8">
        <v>55.982390000000002</v>
      </c>
      <c r="Q63" s="8">
        <v>55.982390000000002</v>
      </c>
      <c r="R63" s="8">
        <v>55.982390000000002</v>
      </c>
      <c r="S63" s="8">
        <v>79.62</v>
      </c>
      <c r="T63" s="8">
        <v>79.62</v>
      </c>
      <c r="U63" s="8">
        <v>79.62</v>
      </c>
      <c r="V63" s="8">
        <v>79</v>
      </c>
      <c r="W63" s="8">
        <v>81</v>
      </c>
      <c r="X63" s="8">
        <v>80</v>
      </c>
      <c r="Y63" s="8">
        <v>74</v>
      </c>
      <c r="Z63" s="8">
        <v>84</v>
      </c>
      <c r="AA63" s="8">
        <v>81</v>
      </c>
      <c r="AB63" s="8">
        <v>75</v>
      </c>
      <c r="AC63" s="8">
        <v>83</v>
      </c>
      <c r="AD63" s="8">
        <v>0.4259</v>
      </c>
      <c r="AE63" s="8">
        <v>0.4259</v>
      </c>
      <c r="AF63" s="8">
        <v>0.4259</v>
      </c>
      <c r="AG63" s="8">
        <v>65.488929330000005</v>
      </c>
      <c r="AH63" s="8">
        <v>27.93930761</v>
      </c>
      <c r="AI63" s="8">
        <v>3.3000000000000002E-2</v>
      </c>
      <c r="AJ63" s="9">
        <v>2.3800000000000001E-6</v>
      </c>
      <c r="AK63" s="9">
        <v>4.5600000000000004E-6</v>
      </c>
      <c r="AL63" s="10">
        <v>65.297799999999995</v>
      </c>
      <c r="AM63" s="11">
        <f>AL63*(AL63/10)</f>
        <v>426.38026848399994</v>
      </c>
      <c r="AN63" s="11">
        <f>AL63</f>
        <v>65.297799999999995</v>
      </c>
      <c r="AO63" s="11">
        <f>AL63*2</f>
        <v>130.59559999999999</v>
      </c>
      <c r="AP63" s="9">
        <f>AJ63*((AM63/$AM$2)^0.3)*(($AN$2/AN63)^2)</f>
        <v>5.0686500286569938E-5</v>
      </c>
      <c r="AQ63" s="1">
        <f>AP63</f>
        <v>5.0686500286569938E-5</v>
      </c>
      <c r="AR63" s="1">
        <f>AP63</f>
        <v>5.0686500286569938E-5</v>
      </c>
      <c r="AS63" s="9">
        <f>AK63*((AM63/$AM$2)^0.3)*(($AN$2/AN63)^2)</f>
        <v>9.7113630801159222E-5</v>
      </c>
      <c r="AT63" s="1">
        <f>AS63</f>
        <v>9.7113630801159222E-5</v>
      </c>
      <c r="AU63" s="1">
        <f>AS63</f>
        <v>9.7113630801159222E-5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44</v>
      </c>
    </row>
    <row r="64" spans="1:54" x14ac:dyDescent="0.25">
      <c r="A64">
        <v>181</v>
      </c>
      <c r="B64" t="s">
        <v>44</v>
      </c>
      <c r="C64" t="s">
        <v>128</v>
      </c>
      <c r="D64" t="s">
        <v>124</v>
      </c>
      <c r="E64" t="s">
        <v>40</v>
      </c>
      <c r="F64" t="s">
        <v>41</v>
      </c>
      <c r="G64" t="s">
        <v>34</v>
      </c>
      <c r="H64" t="s">
        <v>208</v>
      </c>
      <c r="I64">
        <v>250.976043</v>
      </c>
      <c r="J64">
        <f>I64+I64*0.4</f>
        <v>351.36646020000001</v>
      </c>
      <c r="K64">
        <f>I64-I64*0.4</f>
        <v>150.5856258</v>
      </c>
      <c r="L64">
        <v>160.28278259999999</v>
      </c>
      <c r="M64">
        <v>90.693260409999993</v>
      </c>
      <c r="N64">
        <v>43.358893770000002</v>
      </c>
      <c r="O64">
        <v>19.947584410000001</v>
      </c>
      <c r="P64">
        <v>71.10915</v>
      </c>
      <c r="Q64">
        <f>P64+P64*0.05</f>
        <v>74.664607500000002</v>
      </c>
      <c r="R64">
        <f>P64-P64*0.05</f>
        <v>67.553692499999997</v>
      </c>
      <c r="S64">
        <v>136.38</v>
      </c>
      <c r="T64">
        <f>S64+S64*0.32</f>
        <v>180.02159999999998</v>
      </c>
      <c r="U64">
        <f>S64-S64*0.32</f>
        <v>92.738399999999999</v>
      </c>
      <c r="V64">
        <v>135</v>
      </c>
      <c r="W64">
        <v>142</v>
      </c>
      <c r="X64">
        <v>132</v>
      </c>
      <c r="Y64">
        <v>139</v>
      </c>
      <c r="Z64">
        <v>141</v>
      </c>
      <c r="AA64">
        <v>139</v>
      </c>
      <c r="AB64">
        <v>125</v>
      </c>
      <c r="AC64">
        <v>138</v>
      </c>
      <c r="AD64">
        <v>0.58811000000000002</v>
      </c>
      <c r="AE64">
        <f>AD64+AD64*0.32</f>
        <v>0.77630520000000003</v>
      </c>
      <c r="AF64">
        <f>AD64-AD64*0.32</f>
        <v>0.39991480000000001</v>
      </c>
      <c r="AG64">
        <v>63.306478159999998</v>
      </c>
      <c r="AH64">
        <v>19.52624089</v>
      </c>
      <c r="AI64">
        <v>1.0999999999999999E-2</v>
      </c>
      <c r="AJ64" s="1">
        <v>1.3599999999999999E-6</v>
      </c>
      <c r="AK64" s="1">
        <v>3.9500000000000003E-6</v>
      </c>
      <c r="AL64" s="7">
        <v>63.3065</v>
      </c>
      <c r="AM64" s="5">
        <f>AL64*(AL64/10)</f>
        <v>400.77129422500002</v>
      </c>
      <c r="AN64" s="5">
        <f>AL64</f>
        <v>63.3065</v>
      </c>
      <c r="AO64" s="5">
        <f>AL64*2</f>
        <v>126.613</v>
      </c>
      <c r="AP64" s="1">
        <f>AJ64*((AM64/$AM$2)^0.3)*(($AN$2/AN64)^2)</f>
        <v>3.0247159838876171E-5</v>
      </c>
      <c r="AQ64" s="1">
        <f>AP64+AP64*0.4</f>
        <v>4.2346023774426639E-5</v>
      </c>
      <c r="AR64" s="1">
        <f>AP64-AP64*0.4</f>
        <v>1.8148295903325703E-5</v>
      </c>
      <c r="AS64" s="1">
        <f>AK64*((AM64/$AM$2)^0.3)*(($AN$2/AN64)^2)</f>
        <v>8.7850206884971239E-5</v>
      </c>
      <c r="AT64" s="1">
        <f>AS64+AS64*0.2</f>
        <v>1.0542024826196549E-4</v>
      </c>
      <c r="AU64" s="1">
        <f>AS64-AS64*0.2</f>
        <v>7.0280165507976991E-5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32</v>
      </c>
    </row>
    <row r="65" spans="1:54" x14ac:dyDescent="0.25">
      <c r="A65" s="8">
        <v>50</v>
      </c>
      <c r="B65" s="8" t="s">
        <v>29</v>
      </c>
      <c r="C65" s="8" t="s">
        <v>88</v>
      </c>
      <c r="D65" s="8" t="s">
        <v>39</v>
      </c>
      <c r="E65" s="8" t="s">
        <v>40</v>
      </c>
      <c r="F65" s="8" t="s">
        <v>41</v>
      </c>
      <c r="G65" s="8" t="s">
        <v>80</v>
      </c>
      <c r="H65" s="8" t="s">
        <v>89</v>
      </c>
      <c r="I65" s="8">
        <v>568.41282520000004</v>
      </c>
      <c r="J65" s="8">
        <v>568.41282520000004</v>
      </c>
      <c r="K65" s="8">
        <v>568.41282520000004</v>
      </c>
      <c r="L65" s="8">
        <v>378.47924360000002</v>
      </c>
      <c r="M65" s="8">
        <v>189.9335816</v>
      </c>
      <c r="N65" s="8">
        <v>40.143882869999999</v>
      </c>
      <c r="O65" s="8">
        <v>22.644372579999999</v>
      </c>
      <c r="P65" s="8">
        <v>93.510959999999997</v>
      </c>
      <c r="Q65" s="8">
        <v>93.510959999999997</v>
      </c>
      <c r="R65" s="8">
        <v>93.510959999999997</v>
      </c>
      <c r="S65" s="8">
        <v>168.5</v>
      </c>
      <c r="T65" s="8">
        <v>168.5</v>
      </c>
      <c r="U65" s="8">
        <v>168.5</v>
      </c>
      <c r="V65" s="8">
        <v>165</v>
      </c>
      <c r="W65" s="8">
        <v>173</v>
      </c>
      <c r="X65" s="8">
        <v>191</v>
      </c>
      <c r="Y65" s="8">
        <v>175</v>
      </c>
      <c r="Z65" s="8">
        <v>149</v>
      </c>
      <c r="AA65" s="8">
        <v>159</v>
      </c>
      <c r="AB65" s="8">
        <v>165</v>
      </c>
      <c r="AC65" s="8">
        <v>171</v>
      </c>
      <c r="AD65" s="8" t="s">
        <v>36</v>
      </c>
      <c r="AE65" s="8" t="s">
        <v>36</v>
      </c>
      <c r="AF65" s="8" t="s">
        <v>36</v>
      </c>
      <c r="AG65" s="8" t="s">
        <v>36</v>
      </c>
      <c r="AH65" s="8" t="s">
        <v>36</v>
      </c>
      <c r="AI65" s="8" t="s">
        <v>36</v>
      </c>
      <c r="AJ65" s="9">
        <v>2.8200000000000001E-6</v>
      </c>
      <c r="AK65" s="9">
        <v>1.3200000000000001E-6</v>
      </c>
      <c r="AL65" s="10">
        <v>62.7883</v>
      </c>
      <c r="AM65" s="11">
        <f>AL65*(AL65/10)</f>
        <v>394.23706168900003</v>
      </c>
      <c r="AN65" s="11">
        <f>AL65</f>
        <v>62.7883</v>
      </c>
      <c r="AO65" s="11">
        <f>AL65*2</f>
        <v>125.5766</v>
      </c>
      <c r="AP65" s="9">
        <f>AJ65*((AM65/$AM$2)^0.3)*(($AN$2/AN65)^2)</f>
        <v>6.344424180905673E-5</v>
      </c>
      <c r="AQ65" s="9">
        <f>AP65</f>
        <v>6.344424180905673E-5</v>
      </c>
      <c r="AR65" s="9">
        <f>AQ65</f>
        <v>6.344424180905673E-5</v>
      </c>
      <c r="AS65" s="9">
        <f>AK65*((AM65/$AM$2)^0.3)*(($AN$2/AN65)^2)</f>
        <v>2.9697304676579746E-5</v>
      </c>
      <c r="AT65" s="9">
        <f>AS65</f>
        <v>2.9697304676579746E-5</v>
      </c>
      <c r="AU65" s="9">
        <f>AT65</f>
        <v>2.9697304676579746E-5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32</v>
      </c>
    </row>
    <row r="66" spans="1:54" x14ac:dyDescent="0.25">
      <c r="A66">
        <v>191</v>
      </c>
      <c r="B66" t="s">
        <v>44</v>
      </c>
      <c r="C66" t="s">
        <v>71</v>
      </c>
      <c r="D66" t="s">
        <v>72</v>
      </c>
      <c r="E66" t="s">
        <v>64</v>
      </c>
      <c r="F66" t="s">
        <v>65</v>
      </c>
      <c r="G66" t="s">
        <v>42</v>
      </c>
      <c r="H66" t="s">
        <v>122</v>
      </c>
      <c r="I66">
        <v>477.17486930000001</v>
      </c>
      <c r="J66">
        <f>I66+I66*0.4</f>
        <v>668.04481701999998</v>
      </c>
      <c r="K66">
        <f>I66-I66*0.4</f>
        <v>286.30492157999998</v>
      </c>
      <c r="L66">
        <v>315.03087429999999</v>
      </c>
      <c r="M66">
        <v>162.14399499999999</v>
      </c>
      <c r="N66">
        <v>39.042981959999999</v>
      </c>
      <c r="O66">
        <v>22.657077350000002</v>
      </c>
      <c r="P66">
        <v>75.499989999999997</v>
      </c>
      <c r="Q66">
        <f>P66+P66*0.05</f>
        <v>79.274989500000004</v>
      </c>
      <c r="R66">
        <f>P66-P66*0.05</f>
        <v>71.72499049999999</v>
      </c>
      <c r="S66">
        <v>185.5</v>
      </c>
      <c r="T66">
        <f>S66+S66*0.32</f>
        <v>244.86</v>
      </c>
      <c r="U66">
        <f>S66-S66*0.32</f>
        <v>126.14</v>
      </c>
      <c r="V66">
        <v>201</v>
      </c>
      <c r="W66">
        <v>185</v>
      </c>
      <c r="X66">
        <v>180</v>
      </c>
      <c r="Y66">
        <v>179</v>
      </c>
      <c r="Z66">
        <v>180</v>
      </c>
      <c r="AA66">
        <v>180</v>
      </c>
      <c r="AB66">
        <v>173</v>
      </c>
      <c r="AC66">
        <v>206</v>
      </c>
      <c r="AD66">
        <v>0.70289000000000001</v>
      </c>
      <c r="AE66">
        <f>AD66+AD66*0.32</f>
        <v>0.92781480000000005</v>
      </c>
      <c r="AF66">
        <f>AD66-AD66*0.32</f>
        <v>0.47796519999999998</v>
      </c>
      <c r="AG66">
        <v>61.70005931</v>
      </c>
      <c r="AH66">
        <v>15.127290540000001</v>
      </c>
      <c r="AI66">
        <v>4.0000000000000001E-3</v>
      </c>
      <c r="AJ66" s="1">
        <v>2.5399999999999998E-6</v>
      </c>
      <c r="AK66" s="1">
        <v>3.1E-6</v>
      </c>
      <c r="AL66" s="7">
        <v>61.700099999999999</v>
      </c>
      <c r="AM66" s="5">
        <f>AL66*(AL66/10)</f>
        <v>380.69023400099996</v>
      </c>
      <c r="AN66" s="5">
        <f>AL66</f>
        <v>61.700099999999999</v>
      </c>
      <c r="AO66" s="5">
        <f>AL66*2</f>
        <v>123.4002</v>
      </c>
      <c r="AP66" s="1">
        <f>AJ66*((AM66/$AM$2)^0.3)*(($AN$2/AN66)^2)</f>
        <v>5.8560775518723616E-5</v>
      </c>
      <c r="AQ66" s="1">
        <f>AP66+AP66*0.4</f>
        <v>8.198508572621307E-5</v>
      </c>
      <c r="AR66" s="1">
        <f>AP66-AP66*0.4</f>
        <v>3.5136465311234168E-5</v>
      </c>
      <c r="AS66" s="1">
        <f>AK66*((AM66/$AM$2)^0.3)*(($AN$2/AN66)^2)</f>
        <v>7.1471812640961908E-5</v>
      </c>
      <c r="AT66" s="1">
        <f>AS66+AS66*0.2</f>
        <v>8.5766175169154293E-5</v>
      </c>
      <c r="AU66" s="1">
        <f>AS66-AS66*0.2</f>
        <v>5.7177450112769524E-5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24</v>
      </c>
    </row>
    <row r="67" spans="1:54" x14ac:dyDescent="0.25">
      <c r="A67">
        <v>200</v>
      </c>
      <c r="B67" t="s">
        <v>44</v>
      </c>
      <c r="C67" t="s">
        <v>45</v>
      </c>
      <c r="D67" t="s">
        <v>46</v>
      </c>
      <c r="E67" t="s">
        <v>40</v>
      </c>
      <c r="F67" t="s">
        <v>41</v>
      </c>
      <c r="G67" t="s">
        <v>51</v>
      </c>
      <c r="H67" t="s">
        <v>131</v>
      </c>
      <c r="I67">
        <v>423.96402030000002</v>
      </c>
      <c r="J67">
        <f>I67+I67*0.4</f>
        <v>593.54962842000009</v>
      </c>
      <c r="K67">
        <f>I67-I67*0.4</f>
        <v>254.37841218</v>
      </c>
      <c r="L67">
        <v>267.41843230000001</v>
      </c>
      <c r="M67">
        <v>156.54558800000001</v>
      </c>
      <c r="N67">
        <v>33.681925550000003</v>
      </c>
      <c r="O67">
        <v>27.24666384</v>
      </c>
      <c r="P67">
        <v>63.855879999999999</v>
      </c>
      <c r="Q67">
        <f>P67+P67*0.05</f>
        <v>67.048674000000005</v>
      </c>
      <c r="R67">
        <f>P67-P67*0.05</f>
        <v>60.663086</v>
      </c>
      <c r="S67">
        <v>211.12</v>
      </c>
      <c r="T67">
        <f>S67+S67*0.32</f>
        <v>278.67840000000001</v>
      </c>
      <c r="U67">
        <f>S67-S67*0.32</f>
        <v>143.5616</v>
      </c>
      <c r="V67">
        <v>216</v>
      </c>
      <c r="W67">
        <v>206</v>
      </c>
      <c r="X67">
        <v>213</v>
      </c>
      <c r="Y67">
        <v>213</v>
      </c>
      <c r="Z67">
        <v>192</v>
      </c>
      <c r="AA67">
        <v>201</v>
      </c>
      <c r="AB67">
        <v>223</v>
      </c>
      <c r="AC67">
        <v>225</v>
      </c>
      <c r="AD67">
        <v>0.46279999999999999</v>
      </c>
      <c r="AE67">
        <f>AD67+AD67*0.32</f>
        <v>0.61089599999999999</v>
      </c>
      <c r="AF67">
        <f>AD67-AD67*0.32</f>
        <v>0.31470399999999998</v>
      </c>
      <c r="AG67">
        <v>60.928589410000001</v>
      </c>
      <c r="AH67">
        <v>24.145569309999999</v>
      </c>
      <c r="AI67">
        <v>6.0000000000000001E-3</v>
      </c>
      <c r="AJ67" s="1">
        <v>2.2800000000000002E-6</v>
      </c>
      <c r="AK67" s="1">
        <v>2.9500000000000001E-6</v>
      </c>
      <c r="AL67" s="7">
        <v>60.928600000000003</v>
      </c>
      <c r="AM67" s="5">
        <f>AL67*(AL67/10)</f>
        <v>371.22942979600003</v>
      </c>
      <c r="AN67" s="5">
        <f>AL67</f>
        <v>60.928600000000003</v>
      </c>
      <c r="AO67" s="5">
        <f>AL67*2</f>
        <v>121.85720000000001</v>
      </c>
      <c r="AP67" s="1">
        <f>AJ67*((AM67/$AM$2)^0.3)*(($AN$2/AN67)^2)</f>
        <v>5.3500579490069895E-5</v>
      </c>
      <c r="AQ67" s="1">
        <f>AP67+AP67*0.4</f>
        <v>7.4900811286097849E-5</v>
      </c>
      <c r="AR67" s="1">
        <f>AP67-AP67*0.4</f>
        <v>3.2100347694041934E-5</v>
      </c>
      <c r="AS67" s="1">
        <f>AK67*((AM67/$AM$2)^0.3)*(($AN$2/AN67)^2)</f>
        <v>6.9222241006888677E-5</v>
      </c>
      <c r="AT67" s="1">
        <f>AS67+AS67*0.2</f>
        <v>8.3066689208266406E-5</v>
      </c>
      <c r="AU67" s="1">
        <f>AS67-AS67*0.2</f>
        <v>5.537779280551094E-5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32</v>
      </c>
    </row>
    <row r="68" spans="1:54" x14ac:dyDescent="0.25">
      <c r="A68">
        <v>190</v>
      </c>
      <c r="B68" t="s">
        <v>44</v>
      </c>
      <c r="C68" t="s">
        <v>71</v>
      </c>
      <c r="D68" t="s">
        <v>72</v>
      </c>
      <c r="E68" t="s">
        <v>64</v>
      </c>
      <c r="F68" t="s">
        <v>65</v>
      </c>
      <c r="G68" t="s">
        <v>34</v>
      </c>
      <c r="H68" t="s">
        <v>116</v>
      </c>
      <c r="I68">
        <v>489.59937459999998</v>
      </c>
      <c r="J68">
        <f>I68+I68*0.4</f>
        <v>685.43912444</v>
      </c>
      <c r="K68">
        <f>I68-I68*0.4</f>
        <v>293.75962475999995</v>
      </c>
      <c r="L68">
        <v>338.19239490000001</v>
      </c>
      <c r="M68">
        <v>151.40697979999999</v>
      </c>
      <c r="N68">
        <v>39.944876139999998</v>
      </c>
      <c r="O68">
        <v>20.858253120000001</v>
      </c>
      <c r="P68">
        <v>77.821740000000005</v>
      </c>
      <c r="Q68">
        <f>P68+P68*0.05</f>
        <v>81.712827000000004</v>
      </c>
      <c r="R68">
        <f>P68-P68*0.05</f>
        <v>73.930653000000007</v>
      </c>
      <c r="S68">
        <v>171</v>
      </c>
      <c r="T68">
        <f>S68+S68*0.32</f>
        <v>225.72</v>
      </c>
      <c r="U68">
        <f>S68-S68*0.32</f>
        <v>116.28</v>
      </c>
      <c r="V68">
        <v>180</v>
      </c>
      <c r="W68">
        <v>188</v>
      </c>
      <c r="X68">
        <v>172</v>
      </c>
      <c r="Y68">
        <v>166</v>
      </c>
      <c r="Z68">
        <v>169</v>
      </c>
      <c r="AA68">
        <v>163</v>
      </c>
      <c r="AB68">
        <v>164</v>
      </c>
      <c r="AC68">
        <v>166</v>
      </c>
      <c r="AD68">
        <v>0.73136999999999996</v>
      </c>
      <c r="AE68">
        <f>AD68+AD68*0.32</f>
        <v>0.96540839999999994</v>
      </c>
      <c r="AF68">
        <f>AD68-AD68*0.32</f>
        <v>0.49733159999999998</v>
      </c>
      <c r="AG68">
        <v>60.803129239999997</v>
      </c>
      <c r="AH68">
        <v>14.08196457</v>
      </c>
      <c r="AI68">
        <v>3.0000000000000001E-3</v>
      </c>
      <c r="AJ68" s="1">
        <v>2.52E-6</v>
      </c>
      <c r="AK68" s="1">
        <v>3.1300000000000001E-6</v>
      </c>
      <c r="AL68" s="7">
        <v>60.803100000000001</v>
      </c>
      <c r="AM68" s="5">
        <f>AL68*(AL68/10)</f>
        <v>369.70169696099998</v>
      </c>
      <c r="AN68" s="5">
        <f>AL68</f>
        <v>60.803100000000001</v>
      </c>
      <c r="AO68" s="5">
        <f>AL68*2</f>
        <v>121.6062</v>
      </c>
      <c r="AP68" s="1">
        <f>AJ68*((AM68/$AM$2)^0.3)*(($AN$2/AN68)^2)</f>
        <v>5.9303161675627602E-5</v>
      </c>
      <c r="AQ68" s="1">
        <f>AP68+AP68*0.4</f>
        <v>8.3024426345878642E-5</v>
      </c>
      <c r="AR68" s="1">
        <f>AP68-AP68*0.4</f>
        <v>3.5581897005376563E-5</v>
      </c>
      <c r="AS68" s="1">
        <f>AK68*((AM68/$AM$2)^0.3)*(($AN$2/AN68)^2)</f>
        <v>7.3658292081235871E-5</v>
      </c>
      <c r="AT68" s="1">
        <f>AS68+AS68*0.2</f>
        <v>8.8389950497483045E-5</v>
      </c>
      <c r="AU68" s="1">
        <f>AS68-AS68*0.2</f>
        <v>5.8926633664988697E-5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24</v>
      </c>
    </row>
    <row r="69" spans="1:54" x14ac:dyDescent="0.25">
      <c r="A69">
        <v>199</v>
      </c>
      <c r="B69" t="s">
        <v>44</v>
      </c>
      <c r="C69" t="s">
        <v>45</v>
      </c>
      <c r="D69" t="s">
        <v>46</v>
      </c>
      <c r="E69" t="s">
        <v>40</v>
      </c>
      <c r="F69" t="s">
        <v>41</v>
      </c>
      <c r="G69" t="s">
        <v>80</v>
      </c>
      <c r="H69" t="s">
        <v>161</v>
      </c>
      <c r="I69">
        <v>370.70033769999998</v>
      </c>
      <c r="J69">
        <f>I69+I69*0.4</f>
        <v>518.98047278000001</v>
      </c>
      <c r="K69">
        <f>I69-I69*0.4</f>
        <v>222.42020261999997</v>
      </c>
      <c r="L69">
        <v>213.46119519999999</v>
      </c>
      <c r="M69">
        <v>157.23914250000001</v>
      </c>
      <c r="N69">
        <v>32.531765669999999</v>
      </c>
      <c r="O69">
        <v>25.854113170000002</v>
      </c>
      <c r="P69">
        <v>64.626410000000007</v>
      </c>
      <c r="Q69">
        <f>P69+P69*0.05</f>
        <v>67.857730500000002</v>
      </c>
      <c r="R69">
        <f>P69-P69*0.05</f>
        <v>61.395089500000005</v>
      </c>
      <c r="S69">
        <v>156.75</v>
      </c>
      <c r="T69">
        <f>S69+S69*0.32</f>
        <v>206.91</v>
      </c>
      <c r="U69">
        <f>S69-S69*0.32</f>
        <v>106.59</v>
      </c>
      <c r="V69">
        <v>147</v>
      </c>
      <c r="W69">
        <v>151</v>
      </c>
      <c r="X69">
        <v>156</v>
      </c>
      <c r="Y69">
        <v>159</v>
      </c>
      <c r="Z69">
        <v>163</v>
      </c>
      <c r="AA69">
        <v>158</v>
      </c>
      <c r="AB69">
        <v>159</v>
      </c>
      <c r="AC69">
        <v>161</v>
      </c>
      <c r="AD69">
        <v>0.44735999999999998</v>
      </c>
      <c r="AE69">
        <f>AD69+AD69*0.32</f>
        <v>0.59051520000000002</v>
      </c>
      <c r="AF69">
        <f>AD69-AD69*0.32</f>
        <v>0.30420479999999994</v>
      </c>
      <c r="AG69">
        <v>58.385878830000003</v>
      </c>
      <c r="AH69">
        <v>23.863652299999998</v>
      </c>
      <c r="AI69">
        <v>6.0000000000000001E-3</v>
      </c>
      <c r="AJ69" s="1">
        <v>2.0999999999999998E-6</v>
      </c>
      <c r="AK69" s="1">
        <v>3.2200000000000001E-6</v>
      </c>
      <c r="AL69" s="7">
        <v>58.385899999999999</v>
      </c>
      <c r="AM69" s="5">
        <f>AL69*(AL69/10)</f>
        <v>340.89133188099999</v>
      </c>
      <c r="AN69" s="5">
        <f>AL69</f>
        <v>58.385899999999999</v>
      </c>
      <c r="AO69" s="5">
        <f>AL69*2</f>
        <v>116.7718</v>
      </c>
      <c r="AP69" s="1">
        <f>AJ69*((AM69/$AM$2)^0.3)*(($AN$2/AN69)^2)</f>
        <v>5.2307196263810013E-5</v>
      </c>
      <c r="AQ69" s="1">
        <f>AP69+AP69*0.4</f>
        <v>7.3230074769334023E-5</v>
      </c>
      <c r="AR69" s="1">
        <f>AP69-AP69*0.4</f>
        <v>3.1384317758286002E-5</v>
      </c>
      <c r="AS69" s="1">
        <f>AK69*((AM69/$AM$2)^0.3)*(($AN$2/AN69)^2)</f>
        <v>8.0204367604508689E-5</v>
      </c>
      <c r="AT69" s="1">
        <f>AS69+AS69*0.2</f>
        <v>9.6245241125410421E-5</v>
      </c>
      <c r="AU69" s="1">
        <f>AS69-AS69*0.2</f>
        <v>6.4163494083606956E-5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32</v>
      </c>
    </row>
    <row r="70" spans="1:54" x14ac:dyDescent="0.25">
      <c r="A70">
        <v>204</v>
      </c>
      <c r="B70" t="s">
        <v>44</v>
      </c>
      <c r="C70" t="s">
        <v>45</v>
      </c>
      <c r="D70" t="s">
        <v>46</v>
      </c>
      <c r="E70" t="s">
        <v>40</v>
      </c>
      <c r="F70" t="s">
        <v>41</v>
      </c>
      <c r="G70" t="s">
        <v>67</v>
      </c>
      <c r="H70" t="s">
        <v>136</v>
      </c>
      <c r="I70">
        <v>411.83339890000002</v>
      </c>
      <c r="J70">
        <f>I70+I70*0.4</f>
        <v>576.56675846000007</v>
      </c>
      <c r="K70">
        <f>I70-I70*0.4</f>
        <v>247.10003934</v>
      </c>
      <c r="L70">
        <v>259.25392149999999</v>
      </c>
      <c r="M70">
        <v>152.5794774</v>
      </c>
      <c r="N70">
        <v>30.76475799</v>
      </c>
      <c r="O70">
        <v>26.381124400000001</v>
      </c>
      <c r="P70">
        <v>67.906109999999998</v>
      </c>
      <c r="Q70">
        <f>P70+P70*0.05</f>
        <v>71.301415500000004</v>
      </c>
      <c r="R70">
        <f>P70-P70*0.05</f>
        <v>64.510804499999992</v>
      </c>
      <c r="S70">
        <v>155.25</v>
      </c>
      <c r="T70">
        <f>S70+S70*0.32</f>
        <v>204.93</v>
      </c>
      <c r="U70">
        <f>S70-S70*0.32</f>
        <v>105.57</v>
      </c>
      <c r="V70">
        <v>164</v>
      </c>
      <c r="W70">
        <v>154</v>
      </c>
      <c r="X70">
        <v>161</v>
      </c>
      <c r="Y70">
        <v>153</v>
      </c>
      <c r="Z70">
        <v>143</v>
      </c>
      <c r="AA70">
        <v>157</v>
      </c>
      <c r="AB70">
        <v>142</v>
      </c>
      <c r="AC70">
        <v>168</v>
      </c>
      <c r="AD70">
        <v>0.51395999999999997</v>
      </c>
      <c r="AE70">
        <f>AD70+AD70*0.32</f>
        <v>0.67842720000000001</v>
      </c>
      <c r="AF70">
        <f>AD70-AD70*0.32</f>
        <v>0.34949279999999994</v>
      </c>
      <c r="AG70">
        <v>57.14588243</v>
      </c>
      <c r="AH70">
        <v>20.444012799999999</v>
      </c>
      <c r="AI70">
        <v>1.6E-2</v>
      </c>
      <c r="AJ70" s="1">
        <v>2.6000000000000001E-6</v>
      </c>
      <c r="AK70" s="1">
        <v>4.4100000000000001E-6</v>
      </c>
      <c r="AL70" s="7">
        <v>57.145899999999997</v>
      </c>
      <c r="AM70" s="5">
        <f>AL70*(AL70/10)</f>
        <v>326.56538868099994</v>
      </c>
      <c r="AN70" s="5">
        <f>AL70</f>
        <v>57.145899999999997</v>
      </c>
      <c r="AO70" s="5">
        <f>AL70*2</f>
        <v>114.29179999999999</v>
      </c>
      <c r="AP70" s="1">
        <f>AJ70*((AM70/$AM$2)^0.3)*(($AN$2/AN70)^2)</f>
        <v>6.6737134941036801E-5</v>
      </c>
      <c r="AQ70" s="1">
        <f>AP70+AP70*0.4</f>
        <v>9.3431988917451529E-5</v>
      </c>
      <c r="AR70" s="1">
        <f>AP70-AP70*0.4</f>
        <v>4.0042280964622079E-5</v>
      </c>
      <c r="AS70" s="1">
        <f>AK70*((AM70/$AM$2)^0.3)*(($AN$2/AN70)^2)</f>
        <v>1.1319644811152782E-4</v>
      </c>
      <c r="AT70" s="1">
        <f>AS70+AS70*0.2</f>
        <v>1.3583573773383339E-4</v>
      </c>
      <c r="AU70" s="1">
        <f>AS70-AS70*0.2</f>
        <v>9.0557158489222255E-5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32</v>
      </c>
    </row>
    <row r="71" spans="1:54" x14ac:dyDescent="0.25">
      <c r="A71" s="8">
        <v>119</v>
      </c>
      <c r="B71" s="8" t="s">
        <v>29</v>
      </c>
      <c r="C71" s="8" t="s">
        <v>232</v>
      </c>
      <c r="D71" s="8" t="s">
        <v>233</v>
      </c>
      <c r="E71" s="8" t="s">
        <v>32</v>
      </c>
      <c r="F71" s="8" t="s">
        <v>33</v>
      </c>
      <c r="G71" s="8" t="s">
        <v>69</v>
      </c>
      <c r="H71" s="8" t="s">
        <v>264</v>
      </c>
      <c r="I71" s="8">
        <v>183.09368240000001</v>
      </c>
      <c r="J71" s="8">
        <v>183.09368240000001</v>
      </c>
      <c r="K71" s="8">
        <v>183.09368240000001</v>
      </c>
      <c r="L71" s="8">
        <v>130.27890550000001</v>
      </c>
      <c r="M71" s="8">
        <v>52.814776879999997</v>
      </c>
      <c r="N71" s="8">
        <v>35.520658410000003</v>
      </c>
      <c r="O71" s="8">
        <v>20.99482991</v>
      </c>
      <c r="P71" s="8">
        <v>55.058860000000003</v>
      </c>
      <c r="Q71" s="8">
        <v>55.058860000000003</v>
      </c>
      <c r="R71" s="8">
        <v>55.058860000000003</v>
      </c>
      <c r="S71" s="8">
        <v>81.12</v>
      </c>
      <c r="T71" s="8">
        <v>81.12</v>
      </c>
      <c r="U71" s="8">
        <v>81.12</v>
      </c>
      <c r="V71" s="8">
        <v>78</v>
      </c>
      <c r="W71" s="8">
        <v>86</v>
      </c>
      <c r="X71" s="8">
        <v>80</v>
      </c>
      <c r="Y71" s="8">
        <v>75</v>
      </c>
      <c r="Z71" s="8">
        <v>81</v>
      </c>
      <c r="AA71" s="8">
        <v>78</v>
      </c>
      <c r="AB71" s="8">
        <v>88</v>
      </c>
      <c r="AC71" s="8">
        <v>83</v>
      </c>
      <c r="AD71" s="8">
        <v>0.29920829999999998</v>
      </c>
      <c r="AE71" s="8">
        <v>0.29920829999999998</v>
      </c>
      <c r="AF71" s="8">
        <v>0.29920829999999998</v>
      </c>
      <c r="AG71" s="8">
        <v>56.51549</v>
      </c>
      <c r="AH71" s="8">
        <v>31.06551</v>
      </c>
      <c r="AI71" s="8">
        <v>2.8000000000000001E-2</v>
      </c>
      <c r="AJ71" s="9">
        <v>2.0899999999999999E-6</v>
      </c>
      <c r="AK71" s="9">
        <v>3.14E-6</v>
      </c>
      <c r="AL71" s="10">
        <v>56.515500000000003</v>
      </c>
      <c r="AM71" s="11">
        <f>AL71*(AL71/10)</f>
        <v>319.40017402500001</v>
      </c>
      <c r="AN71" s="11">
        <f>AL71</f>
        <v>56.515500000000003</v>
      </c>
      <c r="AO71" s="11">
        <f>AL71*2</f>
        <v>113.03100000000001</v>
      </c>
      <c r="AP71" s="9">
        <f>AJ71*((AM71/$AM$2)^0.3)*(($AN$2/AN71)^2)</f>
        <v>5.4486009290088731E-5</v>
      </c>
      <c r="AQ71" s="9">
        <f>AP71</f>
        <v>5.4486009290088731E-5</v>
      </c>
      <c r="AR71" s="9">
        <f>AP71</f>
        <v>5.4486009290088731E-5</v>
      </c>
      <c r="AS71" s="9">
        <f>AK71*((AM71/$AM$2)^0.3)*(($AN$2/AN71)^2)</f>
        <v>8.185936323965483E-5</v>
      </c>
      <c r="AT71" s="9">
        <f>AS71</f>
        <v>8.185936323965483E-5</v>
      </c>
      <c r="AU71" s="9">
        <f>AS71</f>
        <v>8.185936323965483E-5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44</v>
      </c>
    </row>
    <row r="72" spans="1:54" s="8" customFormat="1" x14ac:dyDescent="0.25">
      <c r="A72">
        <v>140</v>
      </c>
      <c r="B72" t="s">
        <v>29</v>
      </c>
      <c r="C72" t="s">
        <v>82</v>
      </c>
      <c r="D72" t="s">
        <v>83</v>
      </c>
      <c r="E72" t="s">
        <v>32</v>
      </c>
      <c r="F72" t="s">
        <v>33</v>
      </c>
      <c r="G72" t="s">
        <v>73</v>
      </c>
      <c r="H72" t="s">
        <v>179</v>
      </c>
      <c r="I72">
        <v>313.0486851</v>
      </c>
      <c r="J72">
        <f>I72+I72*0.4</f>
        <v>438.26815914000002</v>
      </c>
      <c r="K72">
        <f>I72-I72*0.4</f>
        <v>187.82921105999998</v>
      </c>
      <c r="L72">
        <v>225.67051760000001</v>
      </c>
      <c r="M72">
        <v>87.378167489999996</v>
      </c>
      <c r="N72">
        <v>35.336597060000003</v>
      </c>
      <c r="O72">
        <v>21.14456569</v>
      </c>
      <c r="P72">
        <v>75.972390000000004</v>
      </c>
      <c r="Q72">
        <f>P72+P72*0.05</f>
        <v>79.771009500000005</v>
      </c>
      <c r="R72">
        <f>P72-P72*0.05</f>
        <v>72.173770500000003</v>
      </c>
      <c r="S72">
        <v>91.88</v>
      </c>
      <c r="T72">
        <f>S72+S72*0.32</f>
        <v>121.2816</v>
      </c>
      <c r="U72">
        <f>S72-S72*0.32</f>
        <v>62.478399999999993</v>
      </c>
      <c r="V72">
        <v>83</v>
      </c>
      <c r="W72">
        <v>98</v>
      </c>
      <c r="X72">
        <v>111</v>
      </c>
      <c r="Y72">
        <v>99</v>
      </c>
      <c r="Z72">
        <v>94</v>
      </c>
      <c r="AA72">
        <v>81</v>
      </c>
      <c r="AB72">
        <v>89</v>
      </c>
      <c r="AC72">
        <v>80</v>
      </c>
      <c r="AD72">
        <v>0.62390889500000002</v>
      </c>
      <c r="AE72">
        <f>AD72+AD72*0.32</f>
        <v>0.82355974139999999</v>
      </c>
      <c r="AF72">
        <f>AD72-AD72*0.32</f>
        <v>0.42425804860000005</v>
      </c>
      <c r="AG72">
        <v>56.481162769999997</v>
      </c>
      <c r="AH72">
        <v>16.217475409999999</v>
      </c>
      <c r="AI72">
        <v>3.7999999999999999E-2</v>
      </c>
      <c r="AJ72" s="1">
        <v>3.89E-6</v>
      </c>
      <c r="AK72" s="1">
        <v>2.3499999999999999E-6</v>
      </c>
      <c r="AL72" s="7">
        <v>56.481200000000001</v>
      </c>
      <c r="AM72" s="5">
        <f>AL72*(AL72/10)</f>
        <v>319.01259534400003</v>
      </c>
      <c r="AN72" s="5">
        <f>AL72</f>
        <v>56.481200000000001</v>
      </c>
      <c r="AO72" s="5">
        <f>AL72*2</f>
        <v>112.9624</v>
      </c>
      <c r="AP72" s="1">
        <f>AJ72*((AM72/$AM$2)^0.3)*(($AN$2/AN72)^2)</f>
        <v>1.0149798909819982E-4</v>
      </c>
      <c r="AQ72" s="1">
        <f>AP72+AP72*0.4</f>
        <v>1.4209718473747975E-4</v>
      </c>
      <c r="AR72" s="1">
        <f>AP72-AP72*0.4</f>
        <v>6.0898793458919891E-5</v>
      </c>
      <c r="AS72" s="1">
        <f>AK72*((AM72/$AM$2)^0.3)*(($AN$2/AN72)^2)</f>
        <v>6.1316265907652851E-5</v>
      </c>
      <c r="AT72" s="1">
        <f>AS72+AS72*0.2</f>
        <v>7.3579519089183416E-5</v>
      </c>
      <c r="AU72" s="1">
        <f>AS72-AS72*0.2</f>
        <v>4.9053012726122279E-5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44</v>
      </c>
    </row>
    <row r="73" spans="1:54" s="8" customFormat="1" x14ac:dyDescent="0.25">
      <c r="A73">
        <v>134</v>
      </c>
      <c r="B73" t="s">
        <v>29</v>
      </c>
      <c r="C73" t="s">
        <v>82</v>
      </c>
      <c r="D73" t="s">
        <v>83</v>
      </c>
      <c r="E73" t="s">
        <v>32</v>
      </c>
      <c r="F73" t="s">
        <v>33</v>
      </c>
      <c r="G73" t="s">
        <v>47</v>
      </c>
      <c r="H73" t="s">
        <v>190</v>
      </c>
      <c r="I73">
        <v>289.59909210000001</v>
      </c>
      <c r="J73">
        <f>I73+I73*0.4</f>
        <v>405.43872894000003</v>
      </c>
      <c r="K73">
        <f>I73-I73*0.4</f>
        <v>173.75945525999998</v>
      </c>
      <c r="L73">
        <v>203.61582730000001</v>
      </c>
      <c r="M73">
        <v>85.983264829999996</v>
      </c>
      <c r="N73">
        <v>35.708111979999998</v>
      </c>
      <c r="O73">
        <v>20.579148249999999</v>
      </c>
      <c r="P73">
        <v>69.803749999999994</v>
      </c>
      <c r="Q73">
        <f>P73+P73*0.05</f>
        <v>73.293937499999998</v>
      </c>
      <c r="R73">
        <f>P73-P73*0.05</f>
        <v>66.313562499999989</v>
      </c>
      <c r="S73">
        <v>81.12</v>
      </c>
      <c r="T73">
        <f>S73+S73*0.32</f>
        <v>107.0784</v>
      </c>
      <c r="U73">
        <f>S73-S73*0.32</f>
        <v>55.161600000000007</v>
      </c>
      <c r="V73">
        <v>83</v>
      </c>
      <c r="W73">
        <v>80</v>
      </c>
      <c r="X73">
        <v>90</v>
      </c>
      <c r="Y73">
        <v>82</v>
      </c>
      <c r="Z73">
        <v>86</v>
      </c>
      <c r="AA73">
        <v>75</v>
      </c>
      <c r="AB73">
        <v>69</v>
      </c>
      <c r="AC73">
        <v>84</v>
      </c>
      <c r="AD73">
        <v>0.54528720799999997</v>
      </c>
      <c r="AE73">
        <f>AD73+AD73*0.32</f>
        <v>0.71977911455999999</v>
      </c>
      <c r="AF73">
        <f>AD73-AD73*0.32</f>
        <v>0.37079530143999995</v>
      </c>
      <c r="AG73">
        <v>56.287260259999996</v>
      </c>
      <c r="AH73">
        <v>18.913837740000002</v>
      </c>
      <c r="AI73">
        <v>1.7000000000000001E-2</v>
      </c>
      <c r="AJ73" s="1">
        <v>1.88E-6</v>
      </c>
      <c r="AK73" s="1">
        <v>3.6600000000000001E-6</v>
      </c>
      <c r="AL73" s="7">
        <v>56.287300000000002</v>
      </c>
      <c r="AM73" s="5">
        <f>AL73*(AL73/10)</f>
        <v>316.82601412899999</v>
      </c>
      <c r="AN73" s="5">
        <f>AL73</f>
        <v>56.287300000000002</v>
      </c>
      <c r="AO73" s="5">
        <f>AL73*2</f>
        <v>112.5746</v>
      </c>
      <c r="AP73" s="1">
        <f>AJ73*((AM73/$AM$2)^0.3)*(($AN$2/AN73)^2)</f>
        <v>4.9289746389625644E-5</v>
      </c>
      <c r="AQ73" s="1">
        <f>AP73+AP73*0.4</f>
        <v>6.9005644945475898E-5</v>
      </c>
      <c r="AR73" s="1">
        <f>AP73-AP73*0.4</f>
        <v>2.9573847833775384E-5</v>
      </c>
      <c r="AS73" s="1">
        <f>AK73*((AM73/$AM$2)^0.3)*(($AN$2/AN73)^2)</f>
        <v>9.5957697758526525E-5</v>
      </c>
      <c r="AT73" s="1">
        <f>AS73+AS73*0.2</f>
        <v>1.1514923731023183E-4</v>
      </c>
      <c r="AU73" s="1">
        <f>AS73-AS73*0.2</f>
        <v>7.6766158206821223E-5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44</v>
      </c>
    </row>
    <row r="74" spans="1:54" s="8" customFormat="1" x14ac:dyDescent="0.25">
      <c r="A74" s="8">
        <v>126</v>
      </c>
      <c r="B74" s="8" t="s">
        <v>29</v>
      </c>
      <c r="C74" s="8" t="s">
        <v>232</v>
      </c>
      <c r="D74" s="8" t="s">
        <v>233</v>
      </c>
      <c r="E74" s="8" t="s">
        <v>32</v>
      </c>
      <c r="F74" s="8" t="s">
        <v>33</v>
      </c>
      <c r="G74" s="8" t="s">
        <v>69</v>
      </c>
      <c r="H74" s="8" t="s">
        <v>259</v>
      </c>
      <c r="I74" s="8">
        <v>186.246984</v>
      </c>
      <c r="J74" s="8">
        <v>186.246984</v>
      </c>
      <c r="K74" s="8">
        <v>186.246984</v>
      </c>
      <c r="L74" s="8">
        <v>131.9353563</v>
      </c>
      <c r="M74" s="8">
        <v>54.311627729999998</v>
      </c>
      <c r="N74" s="8">
        <v>36.603297150000003</v>
      </c>
      <c r="O74" s="8">
        <v>19.413630829999999</v>
      </c>
      <c r="P74" s="8">
        <v>54.004489999999997</v>
      </c>
      <c r="Q74" s="8">
        <v>54.004489999999997</v>
      </c>
      <c r="R74" s="8">
        <v>54.004489999999997</v>
      </c>
      <c r="S74" s="8">
        <v>86.75</v>
      </c>
      <c r="T74" s="8">
        <v>86.75</v>
      </c>
      <c r="U74" s="8">
        <v>86.75</v>
      </c>
      <c r="V74" s="8">
        <v>90</v>
      </c>
      <c r="W74" s="8">
        <v>87</v>
      </c>
      <c r="X74" s="8">
        <v>87</v>
      </c>
      <c r="Y74" s="8">
        <v>87</v>
      </c>
      <c r="Z74" s="8">
        <v>85</v>
      </c>
      <c r="AA74" s="8">
        <v>92</v>
      </c>
      <c r="AB74" s="8">
        <v>82</v>
      </c>
      <c r="AC74" s="8">
        <v>84</v>
      </c>
      <c r="AD74" s="8">
        <v>0.29409639999999998</v>
      </c>
      <c r="AE74" s="8">
        <v>0.29409639999999998</v>
      </c>
      <c r="AF74" s="8">
        <v>0.29409639999999998</v>
      </c>
      <c r="AG74" s="8">
        <v>56.016930000000002</v>
      </c>
      <c r="AH74" s="8">
        <v>31.107880000000002</v>
      </c>
      <c r="AI74" s="8">
        <v>1.2E-2</v>
      </c>
      <c r="AJ74" s="9">
        <v>3.2200000000000001E-6</v>
      </c>
      <c r="AK74" s="9">
        <v>3.1200000000000002E-6</v>
      </c>
      <c r="AL74" s="10">
        <v>56.0169</v>
      </c>
      <c r="AM74" s="11">
        <f>AL74*(AL74/10)</f>
        <v>313.78930856099998</v>
      </c>
      <c r="AN74" s="11">
        <f>AL74</f>
        <v>56.0169</v>
      </c>
      <c r="AO74" s="11">
        <f>AL74*2</f>
        <v>112.0338</v>
      </c>
      <c r="AP74" s="9">
        <f>AJ74*((AM74/$AM$2)^0.3)*(($AN$2/AN74)^2)</f>
        <v>8.4992869120135726E-5</v>
      </c>
      <c r="AQ74" s="9">
        <f>AP74</f>
        <v>8.4992869120135726E-5</v>
      </c>
      <c r="AR74" s="9">
        <f>AP74</f>
        <v>8.4992869120135726E-5</v>
      </c>
      <c r="AS74" s="9">
        <f>AK74*((AM74/$AM$2)^0.3)*(($AN$2/AN74)^2)</f>
        <v>8.2353339023237098E-5</v>
      </c>
      <c r="AT74" s="9">
        <f>AS74</f>
        <v>8.2353339023237098E-5</v>
      </c>
      <c r="AU74" s="9">
        <f>AS74</f>
        <v>8.2353339023237098E-5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44</v>
      </c>
    </row>
    <row r="75" spans="1:54" s="8" customFormat="1" x14ac:dyDescent="0.25">
      <c r="A75">
        <v>217</v>
      </c>
      <c r="B75" t="s">
        <v>44</v>
      </c>
      <c r="C75" t="s">
        <v>128</v>
      </c>
      <c r="D75" t="s">
        <v>129</v>
      </c>
      <c r="E75" t="s">
        <v>64</v>
      </c>
      <c r="F75" t="s">
        <v>65</v>
      </c>
      <c r="G75" t="s">
        <v>42</v>
      </c>
      <c r="H75" t="s">
        <v>130</v>
      </c>
      <c r="I75">
        <v>441.7706943</v>
      </c>
      <c r="J75">
        <f>I75+I75*0.4</f>
        <v>618.47897202000001</v>
      </c>
      <c r="K75">
        <f>I75-I75*0.4</f>
        <v>265.06241657999999</v>
      </c>
      <c r="L75">
        <v>262.78731470000002</v>
      </c>
      <c r="M75">
        <v>178.9833797</v>
      </c>
      <c r="N75">
        <v>38.262585190000003</v>
      </c>
      <c r="O75">
        <v>17.398493590000001</v>
      </c>
      <c r="P75">
        <v>73.073520000000002</v>
      </c>
      <c r="Q75">
        <f>P75+P75*0.05</f>
        <v>76.727196000000006</v>
      </c>
      <c r="R75">
        <f>P75-P75*0.05</f>
        <v>69.419843999999998</v>
      </c>
      <c r="S75">
        <v>205.38</v>
      </c>
      <c r="T75">
        <f>S75+S75*0.32</f>
        <v>271.10159999999996</v>
      </c>
      <c r="U75">
        <f>S75-S75*0.32</f>
        <v>139.6584</v>
      </c>
      <c r="V75">
        <v>205</v>
      </c>
      <c r="W75">
        <v>207</v>
      </c>
      <c r="X75">
        <v>206</v>
      </c>
      <c r="Y75">
        <v>207</v>
      </c>
      <c r="Z75">
        <v>213</v>
      </c>
      <c r="AA75">
        <v>204</v>
      </c>
      <c r="AB75">
        <v>190</v>
      </c>
      <c r="AC75">
        <v>211</v>
      </c>
      <c r="AD75">
        <v>0.63214000000000004</v>
      </c>
      <c r="AE75">
        <f>AD75+AD75*0.32</f>
        <v>0.83442480000000008</v>
      </c>
      <c r="AF75">
        <f>AD75-AD75*0.32</f>
        <v>0.42985519999999999</v>
      </c>
      <c r="AG75">
        <v>55.661078709999998</v>
      </c>
      <c r="AH75">
        <v>15.72114403</v>
      </c>
      <c r="AI75">
        <v>8.0000000000000002E-3</v>
      </c>
      <c r="AJ75" s="1">
        <v>1.64E-6</v>
      </c>
      <c r="AK75" s="1">
        <v>2.0899999999999999E-6</v>
      </c>
      <c r="AL75" s="7">
        <v>55.661099999999998</v>
      </c>
      <c r="AM75" s="5">
        <f>AL75*(AL75/10)</f>
        <v>309.81580532099997</v>
      </c>
      <c r="AN75" s="5">
        <f>AL75</f>
        <v>55.661099999999998</v>
      </c>
      <c r="AO75" s="5">
        <f>AL75*2</f>
        <v>111.3222</v>
      </c>
      <c r="AP75" s="1">
        <f>AJ75*((AM75/$AM$2)^0.3)*(($AN$2/AN75)^2)</f>
        <v>4.3676182017356584E-5</v>
      </c>
      <c r="AQ75" s="1">
        <f>AP75+AP75*0.4</f>
        <v>6.1146654824299223E-5</v>
      </c>
      <c r="AR75" s="1">
        <f>AP75-AP75*0.4</f>
        <v>2.6205709210413948E-5</v>
      </c>
      <c r="AS75" s="1">
        <f>AK75*((AM75/$AM$2)^0.3)*(($AN$2/AN75)^2)</f>
        <v>5.5660500253826372E-5</v>
      </c>
      <c r="AT75" s="1">
        <f>AS75+AS75*0.2</f>
        <v>6.6792600304591647E-5</v>
      </c>
      <c r="AU75" s="1">
        <f>AS75-AS75*0.2</f>
        <v>4.4528400203061098E-5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24</v>
      </c>
    </row>
    <row r="76" spans="1:54" s="8" customFormat="1" x14ac:dyDescent="0.25">
      <c r="A76">
        <v>207</v>
      </c>
      <c r="B76" t="s">
        <v>44</v>
      </c>
      <c r="C76" t="s">
        <v>103</v>
      </c>
      <c r="D76" t="s">
        <v>104</v>
      </c>
      <c r="E76" t="s">
        <v>40</v>
      </c>
      <c r="F76" t="s">
        <v>41</v>
      </c>
      <c r="G76" t="s">
        <v>69</v>
      </c>
      <c r="H76" t="s">
        <v>105</v>
      </c>
      <c r="I76">
        <v>535.64002500000004</v>
      </c>
      <c r="J76">
        <f>I76+I76*0.4</f>
        <v>749.8960350000001</v>
      </c>
      <c r="K76">
        <f>I76-I76*0.4</f>
        <v>321.38401499999998</v>
      </c>
      <c r="L76">
        <v>324.34502629999997</v>
      </c>
      <c r="M76">
        <v>211.29499870000001</v>
      </c>
      <c r="N76">
        <v>35.423185760000003</v>
      </c>
      <c r="O76">
        <v>19.45149047</v>
      </c>
      <c r="P76">
        <v>71.08135</v>
      </c>
      <c r="Q76">
        <f>P76+P76*0.05</f>
        <v>74.635417500000003</v>
      </c>
      <c r="R76">
        <f>P76-P76*0.05</f>
        <v>67.527282499999998</v>
      </c>
      <c r="S76">
        <v>266</v>
      </c>
      <c r="T76">
        <f>S76+S76*0.32</f>
        <v>351.12</v>
      </c>
      <c r="U76">
        <f>S76-S76*0.32</f>
        <v>180.88</v>
      </c>
      <c r="V76">
        <v>288</v>
      </c>
      <c r="W76">
        <v>287</v>
      </c>
      <c r="X76">
        <v>266</v>
      </c>
      <c r="Y76">
        <v>252</v>
      </c>
      <c r="Z76">
        <v>267</v>
      </c>
      <c r="AA76">
        <v>260</v>
      </c>
      <c r="AB76">
        <v>253</v>
      </c>
      <c r="AC76">
        <v>255</v>
      </c>
      <c r="AD76">
        <v>0.49184</v>
      </c>
      <c r="AE76">
        <f>AD76+AD76*0.32</f>
        <v>0.64922879999999994</v>
      </c>
      <c r="AF76">
        <f>AD76-AD76*0.32</f>
        <v>0.3344512</v>
      </c>
      <c r="AG76">
        <v>54.87467625</v>
      </c>
      <c r="AH76">
        <v>20.519322649999999</v>
      </c>
      <c r="AI76">
        <v>0.01</v>
      </c>
      <c r="AJ76" s="1">
        <v>2.5900000000000002E-6</v>
      </c>
      <c r="AK76" s="1">
        <v>2.4899999999999999E-6</v>
      </c>
      <c r="AL76" s="7">
        <v>54.874699999999997</v>
      </c>
      <c r="AM76" s="5">
        <f>AL76*(AL76/10)</f>
        <v>301.12327000900001</v>
      </c>
      <c r="AN76" s="5">
        <f>AL76</f>
        <v>54.874699999999997</v>
      </c>
      <c r="AO76" s="5">
        <f>AL76*2</f>
        <v>109.74939999999999</v>
      </c>
      <c r="AP76" s="1">
        <f>AJ76*((AM76/$AM$2)^0.3)*(($AN$2/AN76)^2)</f>
        <v>7.0364249426827112E-5</v>
      </c>
      <c r="AQ76" s="1">
        <f>AP76+AP76*0.4</f>
        <v>9.8509949197557957E-5</v>
      </c>
      <c r="AR76" s="1">
        <f>AP76-AP76*0.4</f>
        <v>4.2218549656096267E-5</v>
      </c>
      <c r="AS76" s="1">
        <f>AK76*((AM76/$AM$2)^0.3)*(($AN$2/AN76)^2)</f>
        <v>6.7647483039690926E-5</v>
      </c>
      <c r="AT76" s="1">
        <f>AS76+AS76*0.2</f>
        <v>8.1176979647629114E-5</v>
      </c>
      <c r="AU76" s="1">
        <f>AS76-AS76*0.2</f>
        <v>5.4117986431752738E-5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32</v>
      </c>
    </row>
    <row r="77" spans="1:54" s="8" customFormat="1" x14ac:dyDescent="0.25">
      <c r="A77">
        <v>162</v>
      </c>
      <c r="B77" t="s">
        <v>29</v>
      </c>
      <c r="C77" t="s">
        <v>77</v>
      </c>
      <c r="D77" t="s">
        <v>124</v>
      </c>
      <c r="E77" t="s">
        <v>64</v>
      </c>
      <c r="F77" t="s">
        <v>65</v>
      </c>
      <c r="G77" t="s">
        <v>42</v>
      </c>
      <c r="H77" t="s">
        <v>137</v>
      </c>
      <c r="I77">
        <v>411.59110829999997</v>
      </c>
      <c r="J77">
        <f>I77+I77*0.4</f>
        <v>576.22755161999999</v>
      </c>
      <c r="K77">
        <f>I77-I77*0.4</f>
        <v>246.95466497999996</v>
      </c>
      <c r="L77">
        <v>278.08752509999999</v>
      </c>
      <c r="M77">
        <v>133.50358320000001</v>
      </c>
      <c r="N77">
        <v>34.752032880000002</v>
      </c>
      <c r="O77">
        <v>19.38479564</v>
      </c>
      <c r="P77">
        <v>72.061530000000005</v>
      </c>
      <c r="Q77">
        <f>P77+P77*0.05</f>
        <v>75.664606500000005</v>
      </c>
      <c r="R77">
        <f>P77-P77*0.05</f>
        <v>68.458453500000005</v>
      </c>
      <c r="S77">
        <v>143.88</v>
      </c>
      <c r="T77">
        <f>S77+S77*0.32</f>
        <v>189.92160000000001</v>
      </c>
      <c r="U77">
        <f>S77-S77*0.32</f>
        <v>97.838399999999993</v>
      </c>
      <c r="V77">
        <v>137</v>
      </c>
      <c r="W77">
        <v>119</v>
      </c>
      <c r="X77">
        <v>138</v>
      </c>
      <c r="Y77">
        <v>152</v>
      </c>
      <c r="Z77">
        <v>146</v>
      </c>
      <c r="AA77">
        <v>155</v>
      </c>
      <c r="AB77">
        <v>151</v>
      </c>
      <c r="AC77">
        <v>153</v>
      </c>
      <c r="AD77">
        <v>0.58820447799999998</v>
      </c>
      <c r="AE77">
        <f>AD77+AD77*0.32</f>
        <v>0.77642991095999991</v>
      </c>
      <c r="AF77">
        <f>AD77-AD77*0.32</f>
        <v>0.39997904503999998</v>
      </c>
      <c r="AG77">
        <v>54.136828569999999</v>
      </c>
      <c r="AH77">
        <v>16.694941159999999</v>
      </c>
      <c r="AI77">
        <v>1.9E-2</v>
      </c>
      <c r="AJ77" s="1">
        <v>1.73E-6</v>
      </c>
      <c r="AK77" s="1">
        <v>3.32E-6</v>
      </c>
      <c r="AL77" s="7">
        <v>54.136800000000001</v>
      </c>
      <c r="AM77" s="5">
        <f>AL77*(AL77/10)</f>
        <v>293.07931142400002</v>
      </c>
      <c r="AN77" s="5">
        <f>AL77</f>
        <v>54.136800000000001</v>
      </c>
      <c r="AO77" s="5">
        <f>AL77*2</f>
        <v>108.2736</v>
      </c>
      <c r="AP77" s="1">
        <f>AJ77*((AM77/$AM$2)^0.3)*(($AN$2/AN77)^2)</f>
        <v>4.7899370651211651E-5</v>
      </c>
      <c r="AQ77" s="1">
        <f>AP77+AP77*0.4</f>
        <v>6.7059118911696309E-5</v>
      </c>
      <c r="AR77" s="1">
        <f>AP77-AP77*0.4</f>
        <v>2.873962239072699E-5</v>
      </c>
      <c r="AS77" s="1">
        <f>AK77*((AM77/$AM$2)^0.3)*(($AN$2/AN77)^2)</f>
        <v>9.1922491654348383E-5</v>
      </c>
      <c r="AT77" s="1">
        <f>AS77+AS77*0.2</f>
        <v>1.1030698998521805E-4</v>
      </c>
      <c r="AU77" s="1">
        <f>AS77-AS77*0.2</f>
        <v>7.3537993323478712E-5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24</v>
      </c>
    </row>
    <row r="78" spans="1:54" s="8" customFormat="1" x14ac:dyDescent="0.25">
      <c r="A78">
        <v>188</v>
      </c>
      <c r="B78" t="s">
        <v>44</v>
      </c>
      <c r="C78" t="s">
        <v>71</v>
      </c>
      <c r="D78" t="s">
        <v>72</v>
      </c>
      <c r="E78" t="s">
        <v>64</v>
      </c>
      <c r="F78" t="s">
        <v>65</v>
      </c>
      <c r="G78" t="s">
        <v>42</v>
      </c>
      <c r="H78" t="s">
        <v>97</v>
      </c>
      <c r="I78">
        <v>551.4653012</v>
      </c>
      <c r="J78">
        <f>I78+I78*0.4</f>
        <v>772.05142167999998</v>
      </c>
      <c r="K78">
        <f>I78-I78*0.4</f>
        <v>330.87918072000002</v>
      </c>
      <c r="L78">
        <v>312.78978269999999</v>
      </c>
      <c r="M78">
        <v>238.67551850000001</v>
      </c>
      <c r="N78">
        <v>33.712164649999998</v>
      </c>
      <c r="O78">
        <v>18.613292420000001</v>
      </c>
      <c r="P78">
        <v>72.950130000000001</v>
      </c>
      <c r="Q78">
        <f>P78+P78*0.05</f>
        <v>76.597636500000007</v>
      </c>
      <c r="R78">
        <f>P78-P78*0.05</f>
        <v>69.302623499999996</v>
      </c>
      <c r="S78">
        <v>202.38</v>
      </c>
      <c r="T78">
        <f>S78+S78*0.32</f>
        <v>267.14159999999998</v>
      </c>
      <c r="U78">
        <f>S78-S78*0.32</f>
        <v>137.61840000000001</v>
      </c>
      <c r="V78">
        <v>213</v>
      </c>
      <c r="W78">
        <v>199</v>
      </c>
      <c r="X78">
        <v>195</v>
      </c>
      <c r="Y78">
        <v>202</v>
      </c>
      <c r="Z78">
        <v>202</v>
      </c>
      <c r="AA78">
        <v>194</v>
      </c>
      <c r="AB78">
        <v>209</v>
      </c>
      <c r="AC78">
        <v>205</v>
      </c>
      <c r="AD78">
        <v>0.57154000000000005</v>
      </c>
      <c r="AE78">
        <f>AD78+AD78*0.32</f>
        <v>0.75443280000000001</v>
      </c>
      <c r="AF78">
        <f>AD78-AD78*0.32</f>
        <v>0.38864720000000003</v>
      </c>
      <c r="AG78">
        <v>52.325457040000003</v>
      </c>
      <c r="AH78">
        <v>16.683233220000002</v>
      </c>
      <c r="AI78">
        <v>6.0000000000000001E-3</v>
      </c>
      <c r="AJ78" s="1">
        <v>1.4500000000000001E-6</v>
      </c>
      <c r="AK78" s="1">
        <v>2.0200000000000001E-6</v>
      </c>
      <c r="AL78" s="7">
        <v>52.325499999999998</v>
      </c>
      <c r="AM78" s="5">
        <f>AL78*(AL78/10)</f>
        <v>273.79579502499996</v>
      </c>
      <c r="AN78" s="5">
        <f>AL78</f>
        <v>52.325499999999998</v>
      </c>
      <c r="AO78" s="5">
        <f>AL78*2</f>
        <v>104.651</v>
      </c>
      <c r="AP78" s="1">
        <f>AJ78*((AM78/$AM$2)^0.3)*(($AN$2/AN78)^2)</f>
        <v>4.2105863516024389E-5</v>
      </c>
      <c r="AQ78" s="1">
        <f>AP78+AP78*0.4</f>
        <v>5.8948208922434141E-5</v>
      </c>
      <c r="AR78" s="1">
        <f>AP78-AP78*0.4</f>
        <v>2.5263518109614634E-5</v>
      </c>
      <c r="AS78" s="1">
        <f>AK78*((AM78/$AM$2)^0.3)*(($AN$2/AN78)^2)</f>
        <v>5.8657823656806392E-5</v>
      </c>
      <c r="AT78" s="1">
        <f>AS78+AS78*0.2</f>
        <v>7.0389388388167676E-5</v>
      </c>
      <c r="AU78" s="1">
        <f>AS78-AS78*0.2</f>
        <v>4.6926258925445115E-5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24</v>
      </c>
    </row>
    <row r="79" spans="1:54" s="8" customFormat="1" x14ac:dyDescent="0.25">
      <c r="A79">
        <v>203</v>
      </c>
      <c r="B79" t="s">
        <v>44</v>
      </c>
      <c r="C79" t="s">
        <v>45</v>
      </c>
      <c r="D79" t="s">
        <v>46</v>
      </c>
      <c r="E79" t="s">
        <v>40</v>
      </c>
      <c r="F79" t="s">
        <v>41</v>
      </c>
      <c r="G79" t="s">
        <v>47</v>
      </c>
      <c r="H79" t="s">
        <v>48</v>
      </c>
      <c r="I79">
        <v>777.21295640000005</v>
      </c>
      <c r="J79">
        <f>I79+I79*0.4</f>
        <v>1088.0981389600001</v>
      </c>
      <c r="K79">
        <f>I79-I79*0.4</f>
        <v>466.32777384000002</v>
      </c>
      <c r="L79">
        <v>401.01466169999998</v>
      </c>
      <c r="M79">
        <v>376.19829470000002</v>
      </c>
      <c r="N79">
        <v>29.772855570000001</v>
      </c>
      <c r="O79">
        <v>21.33962257</v>
      </c>
      <c r="P79">
        <v>66.260469999999998</v>
      </c>
      <c r="Q79">
        <f>P79+P79*0.05</f>
        <v>69.573493499999998</v>
      </c>
      <c r="R79">
        <f>P79-P79*0.05</f>
        <v>62.947446499999998</v>
      </c>
      <c r="S79">
        <v>214.75</v>
      </c>
      <c r="T79">
        <f>S79+S79*0.32</f>
        <v>283.47000000000003</v>
      </c>
      <c r="U79">
        <f>S79-S79*0.32</f>
        <v>146.03</v>
      </c>
      <c r="V79">
        <v>216</v>
      </c>
      <c r="W79">
        <v>215</v>
      </c>
      <c r="X79">
        <v>208</v>
      </c>
      <c r="Y79">
        <v>207</v>
      </c>
      <c r="Z79">
        <v>220</v>
      </c>
      <c r="AA79">
        <v>219</v>
      </c>
      <c r="AB79">
        <v>223</v>
      </c>
      <c r="AC79">
        <v>210</v>
      </c>
      <c r="AD79">
        <v>0.46367999999999998</v>
      </c>
      <c r="AE79">
        <f>AD79+AD79*0.32</f>
        <v>0.61205759999999998</v>
      </c>
      <c r="AF79">
        <f>AD79-AD79*0.32</f>
        <v>0.31530239999999998</v>
      </c>
      <c r="AG79">
        <v>51.112478099999997</v>
      </c>
      <c r="AH79">
        <v>20.220116149999999</v>
      </c>
      <c r="AI79">
        <v>6.0000000000000001E-3</v>
      </c>
      <c r="AJ79" s="1">
        <v>1.0899999999999999E-6</v>
      </c>
      <c r="AK79" s="1">
        <v>2.3599999999999999E-6</v>
      </c>
      <c r="AL79" s="7">
        <v>51.112499999999997</v>
      </c>
      <c r="AM79" s="5">
        <f>AL79*(AL79/10)</f>
        <v>261.24876562499998</v>
      </c>
      <c r="AN79" s="5">
        <f>AL79</f>
        <v>51.112499999999997</v>
      </c>
      <c r="AO79" s="5">
        <f>AL79*2</f>
        <v>102.22499999999999</v>
      </c>
      <c r="AP79" s="1">
        <f>AJ79*((AM79/$AM$2)^0.3)*(($AN$2/AN79)^2)</f>
        <v>3.2708591495988873E-5</v>
      </c>
      <c r="AQ79" s="1">
        <f>AP79+AP79*0.4</f>
        <v>4.5792028094384422E-5</v>
      </c>
      <c r="AR79" s="1">
        <f>AP79-AP79*0.4</f>
        <v>1.9625154897593324E-5</v>
      </c>
      <c r="AS79" s="1">
        <f>AK79*((AM79/$AM$2)^0.3)*(($AN$2/AN79)^2)</f>
        <v>7.0818601771131879E-5</v>
      </c>
      <c r="AT79" s="1">
        <f>AS79+AS79*0.2</f>
        <v>8.4982322125358255E-5</v>
      </c>
      <c r="AU79" s="1">
        <f>AS79-AS79*0.2</f>
        <v>5.6654881416905503E-5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32</v>
      </c>
    </row>
    <row r="80" spans="1:54" s="8" customFormat="1" x14ac:dyDescent="0.25">
      <c r="A80" s="8">
        <v>128</v>
      </c>
      <c r="B80" s="8" t="s">
        <v>29</v>
      </c>
      <c r="C80" s="8" t="s">
        <v>232</v>
      </c>
      <c r="D80" s="8" t="s">
        <v>233</v>
      </c>
      <c r="E80" s="8" t="s">
        <v>32</v>
      </c>
      <c r="F80" s="8" t="s">
        <v>33</v>
      </c>
      <c r="G80" s="8" t="s">
        <v>112</v>
      </c>
      <c r="H80" s="8" t="s">
        <v>279</v>
      </c>
      <c r="I80" s="8">
        <v>152.9591355</v>
      </c>
      <c r="J80" s="8">
        <v>152.9591355</v>
      </c>
      <c r="K80" s="8">
        <v>152.9591355</v>
      </c>
      <c r="L80" s="8">
        <v>118.3069983</v>
      </c>
      <c r="M80" s="8">
        <v>34.652137119999999</v>
      </c>
      <c r="N80" s="8">
        <v>31.492069149999999</v>
      </c>
      <c r="O80" s="8">
        <v>17.521017740000001</v>
      </c>
      <c r="P80" s="8">
        <v>61.018300000000004</v>
      </c>
      <c r="Q80" s="8">
        <v>61.018300000000004</v>
      </c>
      <c r="R80" s="8">
        <v>61.018300000000004</v>
      </c>
      <c r="S80" s="8">
        <v>66</v>
      </c>
      <c r="T80" s="8">
        <v>66</v>
      </c>
      <c r="U80" s="8">
        <v>66</v>
      </c>
      <c r="V80" s="8">
        <v>75</v>
      </c>
      <c r="W80" s="8">
        <v>72</v>
      </c>
      <c r="X80" s="8">
        <v>68</v>
      </c>
      <c r="Y80" s="8">
        <v>62</v>
      </c>
      <c r="Z80" s="8">
        <v>54</v>
      </c>
      <c r="AA80" s="8">
        <v>56</v>
      </c>
      <c r="AB80" s="8">
        <v>66</v>
      </c>
      <c r="AC80" s="8">
        <v>75</v>
      </c>
      <c r="AD80" s="8">
        <v>0.50480000000000003</v>
      </c>
      <c r="AE80" s="8">
        <v>0.50480000000000003</v>
      </c>
      <c r="AF80" s="8">
        <v>0.50480000000000003</v>
      </c>
      <c r="AG80" s="8">
        <v>49.102661339999997</v>
      </c>
      <c r="AH80" s="8">
        <v>17.892643880000001</v>
      </c>
      <c r="AI80" s="8">
        <v>1.0999999999999999E-2</v>
      </c>
      <c r="AJ80" s="9">
        <v>1.66E-6</v>
      </c>
      <c r="AK80" s="9">
        <v>4.8999999999999997E-6</v>
      </c>
      <c r="AL80" s="10">
        <v>49.013100000000001</v>
      </c>
      <c r="AM80" s="11">
        <f>AL80*(AL80/10)</f>
        <v>240.22839716100003</v>
      </c>
      <c r="AN80" s="11">
        <f>AL80</f>
        <v>49.013100000000001</v>
      </c>
      <c r="AO80" s="11">
        <f>AL80*2</f>
        <v>98.026200000000003</v>
      </c>
      <c r="AP80" s="9">
        <f>AJ80*((AM80/$AM$2)^0.3)*(($AN$2/AN80)^2)</f>
        <v>5.2825591105582874E-5</v>
      </c>
      <c r="AQ80" s="1">
        <f>AP80</f>
        <v>5.2825591105582874E-5</v>
      </c>
      <c r="AR80" s="1">
        <f>AP80</f>
        <v>5.2825591105582874E-5</v>
      </c>
      <c r="AS80" s="9">
        <f>AK80*((AM80/$AM$2)^0.3)*(($AN$2/AN80)^2)</f>
        <v>1.5593096169720246E-4</v>
      </c>
      <c r="AT80" s="1">
        <f>AS80</f>
        <v>1.5593096169720246E-4</v>
      </c>
      <c r="AU80" s="1">
        <f>AS80</f>
        <v>1.5593096169720246E-4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44</v>
      </c>
    </row>
    <row r="81" spans="1:54" s="8" customFormat="1" x14ac:dyDescent="0.25">
      <c r="A81">
        <v>161</v>
      </c>
      <c r="B81" t="s">
        <v>29</v>
      </c>
      <c r="C81" t="s">
        <v>77</v>
      </c>
      <c r="D81" t="s">
        <v>124</v>
      </c>
      <c r="E81" t="s">
        <v>64</v>
      </c>
      <c r="F81" t="s">
        <v>65</v>
      </c>
      <c r="G81" t="s">
        <v>34</v>
      </c>
      <c r="H81" t="s">
        <v>125</v>
      </c>
      <c r="I81">
        <v>471.03327869999998</v>
      </c>
      <c r="J81">
        <f>I81+I81*0.4</f>
        <v>659.44659017999993</v>
      </c>
      <c r="K81">
        <f>I81-I81*0.4</f>
        <v>282.61996721999998</v>
      </c>
      <c r="L81">
        <v>269.12030170000003</v>
      </c>
      <c r="M81">
        <v>201.91297689999999</v>
      </c>
      <c r="N81">
        <v>32.325429649999997</v>
      </c>
      <c r="O81">
        <v>15.78092026</v>
      </c>
      <c r="P81">
        <v>72.834919999999997</v>
      </c>
      <c r="Q81">
        <f>P81+P81*0.05</f>
        <v>76.476665999999994</v>
      </c>
      <c r="R81">
        <f>P81-P81*0.05</f>
        <v>69.193173999999999</v>
      </c>
      <c r="S81">
        <v>153.12</v>
      </c>
      <c r="T81">
        <f>S81+S81*0.32</f>
        <v>202.11840000000001</v>
      </c>
      <c r="U81">
        <f>S81-S81*0.32</f>
        <v>104.1216</v>
      </c>
      <c r="V81">
        <v>156</v>
      </c>
      <c r="W81">
        <v>146</v>
      </c>
      <c r="X81">
        <v>160</v>
      </c>
      <c r="Y81">
        <v>165</v>
      </c>
      <c r="Z81">
        <v>152</v>
      </c>
      <c r="AA81">
        <v>145</v>
      </c>
      <c r="AB81">
        <v>152</v>
      </c>
      <c r="AC81">
        <v>149</v>
      </c>
      <c r="AD81">
        <v>0.61583247699999999</v>
      </c>
      <c r="AE81">
        <f>AD81+AD81*0.32</f>
        <v>0.81289886964000002</v>
      </c>
      <c r="AF81">
        <f>AD81-AD81*0.32</f>
        <v>0.41876608435999996</v>
      </c>
      <c r="AG81">
        <v>48.106349889999997</v>
      </c>
      <c r="AH81">
        <v>14.03773735</v>
      </c>
      <c r="AI81">
        <v>0.09</v>
      </c>
      <c r="AJ81" s="1">
        <v>1.64E-6</v>
      </c>
      <c r="AK81" s="1">
        <v>2.9100000000000001E-6</v>
      </c>
      <c r="AL81" s="7">
        <v>48.106299999999997</v>
      </c>
      <c r="AM81" s="5">
        <f>AL81*(AL81/10)</f>
        <v>231.42160996899997</v>
      </c>
      <c r="AN81" s="5">
        <f>AL81</f>
        <v>48.106299999999997</v>
      </c>
      <c r="AO81" s="5">
        <f>AL81*2</f>
        <v>96.212599999999995</v>
      </c>
      <c r="AP81" s="1">
        <f>AJ81*((AM81/$AM$2)^0.3)*(($AN$2/AN81)^2)</f>
        <v>5.357157669604524E-5</v>
      </c>
      <c r="AQ81" s="1">
        <f>AP81+AP81*0.4</f>
        <v>7.5000207374463339E-5</v>
      </c>
      <c r="AR81" s="1">
        <f>AP81-AP81*0.4</f>
        <v>3.2142946017627141E-5</v>
      </c>
      <c r="AS81" s="1">
        <f>AK81*((AM81/$AM$2)^0.3)*(($AN$2/AN81)^2)</f>
        <v>9.5056883039933932E-5</v>
      </c>
      <c r="AT81" s="1">
        <f>AS81+AS81*0.2</f>
        <v>1.1406825964792072E-4</v>
      </c>
      <c r="AU81" s="1">
        <f>AS81-AS81*0.2</f>
        <v>7.604550643194714E-5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24</v>
      </c>
    </row>
    <row r="82" spans="1:54" s="8" customFormat="1" x14ac:dyDescent="0.25">
      <c r="A82" s="8">
        <v>75</v>
      </c>
      <c r="B82" s="8" t="s">
        <v>29</v>
      </c>
      <c r="C82" s="8" t="s">
        <v>30</v>
      </c>
      <c r="D82" s="8" t="s">
        <v>31</v>
      </c>
      <c r="E82" s="8" t="s">
        <v>32</v>
      </c>
      <c r="F82" s="8" t="s">
        <v>33</v>
      </c>
      <c r="G82" s="8" t="s">
        <v>42</v>
      </c>
      <c r="H82" s="8" t="s">
        <v>170</v>
      </c>
      <c r="I82" s="8">
        <v>339.51514029999998</v>
      </c>
      <c r="J82" s="8">
        <v>339.51514029999998</v>
      </c>
      <c r="K82" s="8">
        <v>339.51514029999998</v>
      </c>
      <c r="L82" s="8">
        <v>229.67711410000001</v>
      </c>
      <c r="M82" s="8">
        <v>109.8380262</v>
      </c>
      <c r="N82" s="8">
        <v>32.641951570000003</v>
      </c>
      <c r="O82" s="8">
        <v>15.01845325</v>
      </c>
      <c r="P82" s="8">
        <v>71.481120000000004</v>
      </c>
      <c r="Q82" s="8">
        <v>71.481120000000004</v>
      </c>
      <c r="R82" s="8">
        <v>71.481120000000004</v>
      </c>
      <c r="S82" s="8">
        <v>134.12</v>
      </c>
      <c r="T82" s="8">
        <v>134.12</v>
      </c>
      <c r="U82" s="8">
        <v>134.12</v>
      </c>
      <c r="V82" s="8">
        <v>147</v>
      </c>
      <c r="W82" s="8">
        <v>138</v>
      </c>
      <c r="X82" s="8">
        <v>135</v>
      </c>
      <c r="Y82" s="8">
        <v>133</v>
      </c>
      <c r="Z82" s="8">
        <v>125</v>
      </c>
      <c r="AA82" s="8">
        <v>132</v>
      </c>
      <c r="AB82" s="8">
        <v>128</v>
      </c>
      <c r="AC82" s="8">
        <v>135</v>
      </c>
      <c r="AD82" s="8" t="s">
        <v>36</v>
      </c>
      <c r="AE82" s="8" t="s">
        <v>36</v>
      </c>
      <c r="AF82" s="8" t="s">
        <v>36</v>
      </c>
      <c r="AG82" s="8" t="s">
        <v>36</v>
      </c>
      <c r="AH82" s="8" t="s">
        <v>36</v>
      </c>
      <c r="AI82" s="8" t="s">
        <v>36</v>
      </c>
      <c r="AJ82" s="9">
        <v>1.61E-6</v>
      </c>
      <c r="AK82" s="9">
        <v>2.04E-6</v>
      </c>
      <c r="AL82" s="10">
        <v>47.660400000000003</v>
      </c>
      <c r="AM82" s="11">
        <f>AL82*(AL82/10)</f>
        <v>227.15137281600002</v>
      </c>
      <c r="AN82" s="11">
        <f>AL82</f>
        <v>47.660400000000003</v>
      </c>
      <c r="AO82" s="11">
        <f>AL82*2</f>
        <v>95.320800000000006</v>
      </c>
      <c r="AP82" s="9">
        <f>AJ82*((AM82/$AM$2)^0.3)*(($AN$2/AN82)^2)</f>
        <v>5.3281744766346841E-5</v>
      </c>
      <c r="AQ82" s="9">
        <f>AP82</f>
        <v>5.3281744766346841E-5</v>
      </c>
      <c r="AR82" s="9">
        <f>AP82</f>
        <v>5.3281744766346841E-5</v>
      </c>
      <c r="AS82" s="9">
        <f>AK82*((AM82/$AM$2)^0.3)*(($AN$2/AN82)^2)</f>
        <v>6.7512272871644442E-5</v>
      </c>
      <c r="AT82" s="9">
        <f>AS82</f>
        <v>6.7512272871644442E-5</v>
      </c>
      <c r="AU82" s="9">
        <f>AS82</f>
        <v>6.7512272871644442E-5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44</v>
      </c>
    </row>
    <row r="83" spans="1:54" s="8" customFormat="1" x14ac:dyDescent="0.25">
      <c r="A83">
        <v>189</v>
      </c>
      <c r="B83" t="s">
        <v>44</v>
      </c>
      <c r="C83" t="s">
        <v>71</v>
      </c>
      <c r="D83" t="s">
        <v>72</v>
      </c>
      <c r="E83" t="s">
        <v>64</v>
      </c>
      <c r="F83" t="s">
        <v>65</v>
      </c>
      <c r="G83" t="s">
        <v>73</v>
      </c>
      <c r="H83" t="s">
        <v>74</v>
      </c>
      <c r="I83">
        <v>626.05911379999998</v>
      </c>
      <c r="J83">
        <f>I83+I83*0.4</f>
        <v>876.48275932000001</v>
      </c>
      <c r="K83">
        <f>I83-I83*0.4</f>
        <v>375.63546827999994</v>
      </c>
      <c r="L83">
        <v>312.29938399999998</v>
      </c>
      <c r="M83">
        <v>313.7597298</v>
      </c>
      <c r="N83">
        <v>29.012491950000001</v>
      </c>
      <c r="O83">
        <v>18.41391797</v>
      </c>
      <c r="P83">
        <v>73.171679999999995</v>
      </c>
      <c r="Q83">
        <f>P83+P83*0.05</f>
        <v>76.830264</v>
      </c>
      <c r="R83">
        <f>P83-P83*0.05</f>
        <v>69.51309599999999</v>
      </c>
      <c r="S83">
        <v>177.88</v>
      </c>
      <c r="T83">
        <f>S83+S83*0.32</f>
        <v>234.80160000000001</v>
      </c>
      <c r="U83">
        <f>S83-S83*0.32</f>
        <v>120.9584</v>
      </c>
      <c r="V83">
        <v>181</v>
      </c>
      <c r="W83">
        <v>183</v>
      </c>
      <c r="X83">
        <v>174</v>
      </c>
      <c r="Y83">
        <v>176</v>
      </c>
      <c r="Z83">
        <v>171</v>
      </c>
      <c r="AA83">
        <v>186</v>
      </c>
      <c r="AB83">
        <v>176</v>
      </c>
      <c r="AC83">
        <v>176</v>
      </c>
      <c r="AD83">
        <v>0.61978999999999995</v>
      </c>
      <c r="AE83">
        <f>AD83+AD83*0.32</f>
        <v>0.81812279999999993</v>
      </c>
      <c r="AF83">
        <f>AD83-AD83*0.32</f>
        <v>0.42145719999999998</v>
      </c>
      <c r="AG83">
        <v>47.42640995</v>
      </c>
      <c r="AH83">
        <v>13.73028388</v>
      </c>
      <c r="AI83">
        <v>8.9999999999999993E-3</v>
      </c>
      <c r="AJ83" s="1">
        <v>2.3999999999999999E-6</v>
      </c>
      <c r="AK83" s="1">
        <v>2.7599999999999998E-6</v>
      </c>
      <c r="AL83" s="7">
        <v>47.426400000000001</v>
      </c>
      <c r="AM83" s="5">
        <f>AL83*(AL83/10)</f>
        <v>224.92634169599998</v>
      </c>
      <c r="AN83" s="5">
        <f>AL83</f>
        <v>47.426400000000001</v>
      </c>
      <c r="AO83" s="5">
        <f>AL83*2</f>
        <v>94.852800000000002</v>
      </c>
      <c r="AP83" s="1">
        <f>AJ83*((AM83/$AM$2)^0.3)*(($AN$2/AN83)^2)</f>
        <v>7.9975384326052339E-5</v>
      </c>
      <c r="AQ83" s="1">
        <f>AP83+AP83*0.4</f>
        <v>1.1196553805647327E-4</v>
      </c>
      <c r="AR83" s="1">
        <f>AP83-AP83*0.4</f>
        <v>4.7985230595631405E-5</v>
      </c>
      <c r="AS83" s="1">
        <f>AK83*((AM83/$AM$2)^0.3)*(($AN$2/AN83)^2)</f>
        <v>9.1971691974960192E-5</v>
      </c>
      <c r="AT83" s="1">
        <f>AS83+AS83*0.2</f>
        <v>1.1036603036995223E-4</v>
      </c>
      <c r="AU83" s="1">
        <f>AS83-AS83*0.2</f>
        <v>7.3577353579968151E-5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24</v>
      </c>
    </row>
    <row r="84" spans="1:54" s="8" customFormat="1" x14ac:dyDescent="0.25">
      <c r="A84" s="8">
        <v>74</v>
      </c>
      <c r="B84" s="8" t="s">
        <v>29</v>
      </c>
      <c r="C84" s="8" t="s">
        <v>30</v>
      </c>
      <c r="D84" s="8" t="s">
        <v>31</v>
      </c>
      <c r="E84" s="8" t="s">
        <v>32</v>
      </c>
      <c r="F84" s="8" t="s">
        <v>33</v>
      </c>
      <c r="G84" s="8" t="s">
        <v>34</v>
      </c>
      <c r="H84" s="8" t="s">
        <v>35</v>
      </c>
      <c r="I84" s="8" t="s">
        <v>36</v>
      </c>
      <c r="J84" s="8" t="s">
        <v>36</v>
      </c>
      <c r="K84" s="8" t="s">
        <v>36</v>
      </c>
      <c r="L84" s="8">
        <v>610.38283679999995</v>
      </c>
      <c r="M84" s="8">
        <v>896.83089270000005</v>
      </c>
      <c r="N84" s="8">
        <v>26.549022000000001</v>
      </c>
      <c r="O84" s="8">
        <v>20.858844990000001</v>
      </c>
      <c r="P84" s="8">
        <v>71.825649999999996</v>
      </c>
      <c r="Q84" s="8">
        <v>71.825649999999996</v>
      </c>
      <c r="R84" s="8">
        <v>71.825649999999996</v>
      </c>
      <c r="S84" s="8">
        <v>350</v>
      </c>
      <c r="T84" s="8">
        <v>350</v>
      </c>
      <c r="U84" s="8">
        <v>350</v>
      </c>
      <c r="V84" s="8">
        <v>349</v>
      </c>
      <c r="W84" s="8">
        <v>361</v>
      </c>
      <c r="X84" s="8">
        <v>371</v>
      </c>
      <c r="Y84" s="8">
        <v>357</v>
      </c>
      <c r="Z84" s="8">
        <v>345</v>
      </c>
      <c r="AA84" s="8">
        <v>333</v>
      </c>
      <c r="AB84" s="8">
        <v>340</v>
      </c>
      <c r="AC84" s="8">
        <v>344</v>
      </c>
      <c r="AD84" s="8" t="s">
        <v>36</v>
      </c>
      <c r="AE84" s="8" t="s">
        <v>36</v>
      </c>
      <c r="AF84" s="8" t="s">
        <v>36</v>
      </c>
      <c r="AG84" s="8" t="s">
        <v>36</v>
      </c>
      <c r="AH84" s="8" t="s">
        <v>36</v>
      </c>
      <c r="AI84" s="8" t="s">
        <v>36</v>
      </c>
      <c r="AJ84" s="9">
        <v>1.5200000000000001E-6</v>
      </c>
      <c r="AK84" s="9">
        <v>1.31E-6</v>
      </c>
      <c r="AL84" s="10">
        <v>47.407899999999998</v>
      </c>
      <c r="AM84" s="11">
        <f>AL84*(AL84/10)</f>
        <v>224.75089824099996</v>
      </c>
      <c r="AN84" s="11">
        <f>AL84</f>
        <v>47.407899999999998</v>
      </c>
      <c r="AO84" s="11">
        <f>AL84*2</f>
        <v>94.815799999999996</v>
      </c>
      <c r="AP84" s="9">
        <f>AJ84*((AM84/$AM$2)^0.3)*(($AN$2/AN84)^2)</f>
        <v>5.0678750719598294E-5</v>
      </c>
      <c r="AQ84" s="9">
        <f>AP84</f>
        <v>5.0678750719598294E-5</v>
      </c>
      <c r="AR84" s="9">
        <f>AQ84</f>
        <v>5.0678750719598294E-5</v>
      </c>
      <c r="AS84" s="9">
        <f>AK84*((AM84/$AM$2)^0.3)*(($AN$2/AN84)^2)</f>
        <v>4.3677081212285366E-5</v>
      </c>
      <c r="AT84" s="9">
        <f>AS84</f>
        <v>4.3677081212285366E-5</v>
      </c>
      <c r="AU84" s="9">
        <f>AT84</f>
        <v>4.3677081212285366E-5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44</v>
      </c>
    </row>
    <row r="85" spans="1:54" s="8" customFormat="1" x14ac:dyDescent="0.25">
      <c r="A85">
        <v>187</v>
      </c>
      <c r="B85" t="s">
        <v>44</v>
      </c>
      <c r="C85" t="s">
        <v>71</v>
      </c>
      <c r="D85" t="s">
        <v>72</v>
      </c>
      <c r="E85" t="s">
        <v>64</v>
      </c>
      <c r="F85" t="s">
        <v>65</v>
      </c>
      <c r="G85" t="s">
        <v>34</v>
      </c>
      <c r="H85" t="s">
        <v>75</v>
      </c>
      <c r="I85">
        <v>609.44118130000004</v>
      </c>
      <c r="J85">
        <f>I85+I85*0.4</f>
        <v>853.21765382000012</v>
      </c>
      <c r="K85">
        <f>I85-I85*0.4</f>
        <v>365.66470878000001</v>
      </c>
      <c r="L85">
        <v>341.1446277</v>
      </c>
      <c r="M85">
        <v>268.29655359999998</v>
      </c>
      <c r="N85">
        <v>28.22152913</v>
      </c>
      <c r="O85">
        <v>19.02981591</v>
      </c>
      <c r="P85">
        <v>74.477800000000002</v>
      </c>
      <c r="Q85">
        <f>P85+P85*0.05</f>
        <v>78.201689999999999</v>
      </c>
      <c r="R85">
        <f>P85-P85*0.05</f>
        <v>70.753910000000005</v>
      </c>
      <c r="S85">
        <v>200.25</v>
      </c>
      <c r="T85">
        <f>S85+S85*0.32</f>
        <v>264.33</v>
      </c>
      <c r="U85">
        <f>S85-S85*0.32</f>
        <v>136.17000000000002</v>
      </c>
      <c r="V85">
        <v>204</v>
      </c>
      <c r="W85">
        <v>184</v>
      </c>
      <c r="X85">
        <v>198</v>
      </c>
      <c r="Y85">
        <v>211</v>
      </c>
      <c r="Z85">
        <v>204</v>
      </c>
      <c r="AA85">
        <v>208</v>
      </c>
      <c r="AB85">
        <v>199</v>
      </c>
      <c r="AC85">
        <v>194</v>
      </c>
      <c r="AD85">
        <v>0.65361999999999998</v>
      </c>
      <c r="AE85">
        <f>AD85+AD85*0.32</f>
        <v>0.86277839999999995</v>
      </c>
      <c r="AF85">
        <f>AD85-AD85*0.32</f>
        <v>0.44446160000000001</v>
      </c>
      <c r="AG85">
        <v>42.482250000000001</v>
      </c>
      <c r="AH85">
        <v>11.49417</v>
      </c>
      <c r="AI85">
        <v>8.0000000000000002E-3</v>
      </c>
      <c r="AJ85" s="1">
        <v>2.7599999999999998E-6</v>
      </c>
      <c r="AK85" s="1">
        <v>1.7799999999999999E-6</v>
      </c>
      <c r="AL85" s="7">
        <v>47.251300000000001</v>
      </c>
      <c r="AM85" s="5">
        <f>AL85*(AL85/10)</f>
        <v>223.26853516900002</v>
      </c>
      <c r="AN85" s="5">
        <f>AL85</f>
        <v>47.251300000000001</v>
      </c>
      <c r="AO85" s="5">
        <f>AL85*2</f>
        <v>94.502600000000001</v>
      </c>
      <c r="AP85" s="1">
        <f>AJ85*((AM85/$AM$2)^0.3)*(($AN$2/AN85)^2)</f>
        <v>9.2449194985140916E-5</v>
      </c>
      <c r="AQ85" s="1">
        <f>AP85+AP85*0.4</f>
        <v>1.2942887297919729E-4</v>
      </c>
      <c r="AR85" s="1">
        <f>AP85-AP85*0.4</f>
        <v>5.5469516991084546E-5</v>
      </c>
      <c r="AS85" s="1">
        <f>AK85*((AM85/$AM$2)^0.3)*(($AN$2/AN85)^2)</f>
        <v>5.9623031548387981E-5</v>
      </c>
      <c r="AT85" s="1">
        <f>AS85+AS85*0.2</f>
        <v>7.1547637858065586E-5</v>
      </c>
      <c r="AU85" s="1">
        <f>AS85-AS85*0.2</f>
        <v>4.7698425238710384E-5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24</v>
      </c>
    </row>
    <row r="86" spans="1:54" s="8" customFormat="1" x14ac:dyDescent="0.25">
      <c r="A86">
        <v>154</v>
      </c>
      <c r="B86" t="s">
        <v>44</v>
      </c>
      <c r="C86" t="s">
        <v>241</v>
      </c>
      <c r="D86" t="s">
        <v>242</v>
      </c>
      <c r="E86" t="s">
        <v>32</v>
      </c>
      <c r="F86" t="s">
        <v>33</v>
      </c>
      <c r="G86" t="s">
        <v>34</v>
      </c>
      <c r="H86" t="s">
        <v>243</v>
      </c>
      <c r="I86">
        <v>212.12751370000001</v>
      </c>
      <c r="J86">
        <f>I86+I86*0.4</f>
        <v>296.97851918000003</v>
      </c>
      <c r="K86">
        <f>I86-I86*0.4</f>
        <v>127.27650822</v>
      </c>
      <c r="L86">
        <v>140.06723869999999</v>
      </c>
      <c r="M86">
        <v>72.060274969999995</v>
      </c>
      <c r="N86">
        <v>34.416784239999998</v>
      </c>
      <c r="O86">
        <v>12.663918649999999</v>
      </c>
      <c r="P86">
        <v>71.484210000000004</v>
      </c>
      <c r="Q86">
        <f>P86+P86*0.05</f>
        <v>75.058420500000011</v>
      </c>
      <c r="R86">
        <f>P86-P86*0.05</f>
        <v>67.909999499999998</v>
      </c>
      <c r="S86">
        <v>93.25</v>
      </c>
      <c r="T86">
        <f>S86+S86*0.32</f>
        <v>123.09</v>
      </c>
      <c r="U86">
        <f>S86-S86*0.32</f>
        <v>63.41</v>
      </c>
      <c r="V86">
        <v>98</v>
      </c>
      <c r="W86">
        <v>90</v>
      </c>
      <c r="X86">
        <v>88</v>
      </c>
      <c r="Y86">
        <v>88</v>
      </c>
      <c r="Z86">
        <v>104</v>
      </c>
      <c r="AA86">
        <v>100</v>
      </c>
      <c r="AB86">
        <v>86</v>
      </c>
      <c r="AC86">
        <v>92</v>
      </c>
      <c r="AD86">
        <v>0.532469788</v>
      </c>
      <c r="AE86">
        <f>AD86+AD86*0.32</f>
        <v>0.70286012015999999</v>
      </c>
      <c r="AF86">
        <f>AD86-AD86*0.32</f>
        <v>0.36207945584000001</v>
      </c>
      <c r="AG86">
        <v>47.080702909999999</v>
      </c>
      <c r="AH86">
        <v>16.23101042</v>
      </c>
      <c r="AI86">
        <v>8.0000000000000002E-3</v>
      </c>
      <c r="AJ86" s="1">
        <v>2.08E-6</v>
      </c>
      <c r="AK86" s="1">
        <v>1.9400000000000001E-6</v>
      </c>
      <c r="AL86" s="7">
        <v>47.0807</v>
      </c>
      <c r="AM86" s="5">
        <f>AL86*(AL86/10)</f>
        <v>221.65923124900002</v>
      </c>
      <c r="AN86" s="5">
        <f>AL86</f>
        <v>47.0807</v>
      </c>
      <c r="AO86" s="5">
        <f>AL86*2</f>
        <v>94.1614</v>
      </c>
      <c r="AP86" s="1">
        <f>AJ86*((AM86/$AM$2)^0.3)*(($AN$2/AN86)^2)</f>
        <v>7.0025557803182829E-5</v>
      </c>
      <c r="AQ86" s="1">
        <f>AP86+AP86*0.4</f>
        <v>9.8035780924455966E-5</v>
      </c>
      <c r="AR86" s="1">
        <f>AP86-AP86*0.4</f>
        <v>4.2015334681909692E-5</v>
      </c>
      <c r="AS86" s="1">
        <f>AK86*((AM86/$AM$2)^0.3)*(($AN$2/AN86)^2)</f>
        <v>6.531229910489168E-5</v>
      </c>
      <c r="AT86" s="1">
        <f>AS86+AS86*0.2</f>
        <v>7.8374758925870016E-5</v>
      </c>
      <c r="AU86" s="1">
        <f>AS86-AS86*0.2</f>
        <v>5.2249839283913344E-5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44</v>
      </c>
    </row>
    <row r="87" spans="1:54" s="8" customFormat="1" x14ac:dyDescent="0.25">
      <c r="A87">
        <v>185</v>
      </c>
      <c r="B87" t="s">
        <v>44</v>
      </c>
      <c r="C87" t="s">
        <v>128</v>
      </c>
      <c r="D87" t="s">
        <v>223</v>
      </c>
      <c r="E87" t="s">
        <v>40</v>
      </c>
      <c r="F87" t="s">
        <v>41</v>
      </c>
      <c r="G87" t="s">
        <v>73</v>
      </c>
      <c r="H87" t="s">
        <v>224</v>
      </c>
      <c r="I87">
        <v>229.41554769999999</v>
      </c>
      <c r="J87">
        <f>I87+I87*0.4</f>
        <v>321.18176677999998</v>
      </c>
      <c r="K87">
        <f>I87-I87*0.4</f>
        <v>137.64932862000001</v>
      </c>
      <c r="L87">
        <v>167.06050500000001</v>
      </c>
      <c r="M87">
        <v>62.355042619999999</v>
      </c>
      <c r="N87">
        <v>29.72739881</v>
      </c>
      <c r="O87">
        <v>17.27654356</v>
      </c>
      <c r="P87">
        <v>70.844549999999998</v>
      </c>
      <c r="Q87">
        <f>P87+P87*0.05</f>
        <v>74.386777499999994</v>
      </c>
      <c r="R87">
        <f>P87-P87*0.05</f>
        <v>67.302322500000002</v>
      </c>
      <c r="S87">
        <v>120.62</v>
      </c>
      <c r="T87">
        <f>S87+S87*0.32</f>
        <v>159.2184</v>
      </c>
      <c r="U87">
        <f>S87-S87*0.32</f>
        <v>82.021600000000007</v>
      </c>
      <c r="V87">
        <v>123</v>
      </c>
      <c r="W87">
        <v>125</v>
      </c>
      <c r="X87">
        <v>134</v>
      </c>
      <c r="Y87">
        <v>117</v>
      </c>
      <c r="Z87">
        <v>116</v>
      </c>
      <c r="AA87">
        <v>118</v>
      </c>
      <c r="AB87">
        <v>118</v>
      </c>
      <c r="AC87">
        <v>114</v>
      </c>
      <c r="AD87">
        <v>0.54871999999999999</v>
      </c>
      <c r="AE87">
        <f>AD87+AD87*0.32</f>
        <v>0.72431040000000002</v>
      </c>
      <c r="AF87">
        <f>AD87-AD87*0.32</f>
        <v>0.37312959999999995</v>
      </c>
      <c r="AG87">
        <v>47.00394232</v>
      </c>
      <c r="AH87">
        <v>15.68647638</v>
      </c>
      <c r="AI87">
        <v>4.0000000000000001E-3</v>
      </c>
      <c r="AJ87" s="1">
        <v>2.6000000000000001E-6</v>
      </c>
      <c r="AK87" s="1">
        <v>2.7199999999999998E-6</v>
      </c>
      <c r="AL87" s="7">
        <v>47.003900000000002</v>
      </c>
      <c r="AM87" s="5">
        <f>AL87*(AL87/10)</f>
        <v>220.93666152100002</v>
      </c>
      <c r="AN87" s="5">
        <f>AL87</f>
        <v>47.003900000000002</v>
      </c>
      <c r="AO87" s="5">
        <f>AL87*2</f>
        <v>94.007800000000003</v>
      </c>
      <c r="AP87" s="1">
        <f>AJ87*((AM87/$AM$2)^0.3)*(($AN$2/AN87)^2)</f>
        <v>8.7732239345618567E-5</v>
      </c>
      <c r="AQ87" s="1">
        <f>AP87+AP87*0.4</f>
        <v>1.2282513508386599E-4</v>
      </c>
      <c r="AR87" s="1">
        <f>AP87-AP87*0.4</f>
        <v>5.2639343607371142E-5</v>
      </c>
      <c r="AS87" s="1">
        <f>AK87*((AM87/$AM$2)^0.3)*(($AN$2/AN87)^2)</f>
        <v>9.1781419623108648E-5</v>
      </c>
      <c r="AT87" s="1">
        <f>AS87+AS87*0.2</f>
        <v>1.1013770354773037E-4</v>
      </c>
      <c r="AU87" s="1">
        <f>AS87-AS87*0.2</f>
        <v>7.3425135698486921E-5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32</v>
      </c>
    </row>
    <row r="88" spans="1:54" s="8" customFormat="1" x14ac:dyDescent="0.25">
      <c r="A88">
        <v>136</v>
      </c>
      <c r="B88" t="s">
        <v>29</v>
      </c>
      <c r="C88" t="s">
        <v>82</v>
      </c>
      <c r="D88" t="s">
        <v>83</v>
      </c>
      <c r="E88" t="s">
        <v>32</v>
      </c>
      <c r="F88" t="s">
        <v>33</v>
      </c>
      <c r="G88" t="s">
        <v>60</v>
      </c>
      <c r="H88" t="s">
        <v>176</v>
      </c>
      <c r="I88">
        <v>317.94082470000001</v>
      </c>
      <c r="J88">
        <f>I88+I88*0.4</f>
        <v>445.11715458000003</v>
      </c>
      <c r="K88">
        <f>I88-I88*0.4</f>
        <v>190.76449481999998</v>
      </c>
      <c r="L88">
        <v>215.69639219999999</v>
      </c>
      <c r="M88">
        <v>102.2444325</v>
      </c>
      <c r="N88">
        <v>27.48160481</v>
      </c>
      <c r="O88">
        <v>17.505322190000001</v>
      </c>
      <c r="P88">
        <v>69.570210000000003</v>
      </c>
      <c r="Q88">
        <f>P88+P88*0.05</f>
        <v>73.048720500000002</v>
      </c>
      <c r="R88">
        <f>P88-P88*0.05</f>
        <v>66.091699500000004</v>
      </c>
      <c r="S88">
        <v>94.38</v>
      </c>
      <c r="T88">
        <f>S88+S88*0.32</f>
        <v>124.58159999999999</v>
      </c>
      <c r="U88">
        <f>S88-S88*0.32</f>
        <v>64.178399999999996</v>
      </c>
      <c r="V88">
        <v>98</v>
      </c>
      <c r="W88">
        <v>103</v>
      </c>
      <c r="X88">
        <v>96</v>
      </c>
      <c r="Y88">
        <v>81</v>
      </c>
      <c r="Z88">
        <v>86</v>
      </c>
      <c r="AA88">
        <v>99</v>
      </c>
      <c r="AB88">
        <v>97</v>
      </c>
      <c r="AC88">
        <v>95</v>
      </c>
      <c r="AD88">
        <v>0.52702536</v>
      </c>
      <c r="AE88">
        <f>AD88+AD88*0.32</f>
        <v>0.6956734752</v>
      </c>
      <c r="AF88">
        <f>AD88-AD88*0.32</f>
        <v>0.35837724479999999</v>
      </c>
      <c r="AG88">
        <v>44.986926990000001</v>
      </c>
      <c r="AH88">
        <v>15.678983990000001</v>
      </c>
      <c r="AI88">
        <v>1.2E-2</v>
      </c>
      <c r="AJ88" s="1">
        <v>2.52E-6</v>
      </c>
      <c r="AK88" s="1">
        <v>3.5099999999999999E-6</v>
      </c>
      <c r="AL88" s="7">
        <v>44.986899999999999</v>
      </c>
      <c r="AM88" s="5">
        <f>AL88*(AL88/10)</f>
        <v>202.382117161</v>
      </c>
      <c r="AN88" s="5">
        <f>AL88</f>
        <v>44.986899999999999</v>
      </c>
      <c r="AO88" s="5">
        <f>AL88*2</f>
        <v>89.973799999999997</v>
      </c>
      <c r="AP88" s="1">
        <f>AJ88*((AM88/$AM$2)^0.3)*(($AN$2/AN88)^2)</f>
        <v>9.0417681016043903E-5</v>
      </c>
      <c r="AQ88" s="1">
        <f>AP88+AP88*0.4</f>
        <v>1.2658475342246147E-4</v>
      </c>
      <c r="AR88" s="1">
        <f>AP88-AP88*0.4</f>
        <v>5.4250608609626343E-5</v>
      </c>
      <c r="AS88" s="1">
        <f>AK88*((AM88/$AM$2)^0.3)*(($AN$2/AN88)^2)</f>
        <v>1.2593891284377542E-4</v>
      </c>
      <c r="AT88" s="1">
        <f>AS88+AS88*0.2</f>
        <v>1.511266954125305E-4</v>
      </c>
      <c r="AU88" s="1">
        <f>AS88-AS88*0.2</f>
        <v>1.0075113027502034E-4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44</v>
      </c>
    </row>
    <row r="89" spans="1:54" s="8" customFormat="1" x14ac:dyDescent="0.25">
      <c r="A89">
        <v>139</v>
      </c>
      <c r="B89" t="s">
        <v>29</v>
      </c>
      <c r="C89" t="s">
        <v>82</v>
      </c>
      <c r="D89" t="s">
        <v>83</v>
      </c>
      <c r="E89" t="s">
        <v>32</v>
      </c>
      <c r="F89" t="s">
        <v>33</v>
      </c>
      <c r="G89" t="s">
        <v>155</v>
      </c>
      <c r="H89" t="s">
        <v>207</v>
      </c>
      <c r="I89">
        <v>254.52185030000001</v>
      </c>
      <c r="J89">
        <f>I89+I89*0.4</f>
        <v>356.33059042000002</v>
      </c>
      <c r="K89">
        <f>I89-I89*0.4</f>
        <v>152.71311018</v>
      </c>
      <c r="L89">
        <v>201.08800110000001</v>
      </c>
      <c r="M89">
        <v>53.43384914</v>
      </c>
      <c r="N89">
        <v>28.111823600000001</v>
      </c>
      <c r="O89">
        <v>16.559452570000001</v>
      </c>
      <c r="P89">
        <v>77.138509999999997</v>
      </c>
      <c r="Q89">
        <f>P89+P89*0.05</f>
        <v>80.995435499999999</v>
      </c>
      <c r="R89">
        <f>P89-P89*0.05</f>
        <v>73.281584499999994</v>
      </c>
      <c r="S89">
        <v>65.5</v>
      </c>
      <c r="T89">
        <f>S89+S89*0.32</f>
        <v>86.460000000000008</v>
      </c>
      <c r="U89">
        <f>S89-S89*0.32</f>
        <v>44.54</v>
      </c>
      <c r="V89">
        <v>61</v>
      </c>
      <c r="W89">
        <v>67</v>
      </c>
      <c r="X89">
        <v>72</v>
      </c>
      <c r="Y89">
        <v>68</v>
      </c>
      <c r="Z89">
        <v>64</v>
      </c>
      <c r="AA89">
        <v>60</v>
      </c>
      <c r="AB89">
        <v>63</v>
      </c>
      <c r="AC89">
        <v>69</v>
      </c>
      <c r="AD89">
        <v>0.67206883399999995</v>
      </c>
      <c r="AE89">
        <f>AD89+AD89*0.32</f>
        <v>0.88713086087999993</v>
      </c>
      <c r="AF89">
        <f>AD89-AD89*0.32</f>
        <v>0.45700680711999997</v>
      </c>
      <c r="AG89">
        <v>44.671276169999999</v>
      </c>
      <c r="AH89">
        <v>11.648681959999999</v>
      </c>
      <c r="AI89">
        <v>8.0000000000000002E-3</v>
      </c>
      <c r="AJ89" s="1">
        <v>2.83E-6</v>
      </c>
      <c r="AK89" s="1">
        <v>1.9199999999999998E-6</v>
      </c>
      <c r="AL89" s="7">
        <v>44.671300000000002</v>
      </c>
      <c r="AM89" s="5">
        <f>AL89*(AL89/10)</f>
        <v>199.55250436900002</v>
      </c>
      <c r="AN89" s="5">
        <f>AL89</f>
        <v>44.671300000000002</v>
      </c>
      <c r="AO89" s="5">
        <f>AL89*2</f>
        <v>89.342600000000004</v>
      </c>
      <c r="AP89" s="1">
        <f>AJ89*((AM89/$AM$2)^0.3)*(($AN$2/AN89)^2)</f>
        <v>1.0254623638071228E-4</v>
      </c>
      <c r="AQ89" s="1">
        <f>AP89+AP89*0.4</f>
        <v>1.4356473093299718E-4</v>
      </c>
      <c r="AR89" s="1">
        <f>AP89-AP89*0.4</f>
        <v>6.1527741828427363E-5</v>
      </c>
      <c r="AS89" s="1">
        <f>AK89*((AM89/$AM$2)^0.3)*(($AN$2/AN89)^2)</f>
        <v>6.9572004894334819E-5</v>
      </c>
      <c r="AT89" s="1">
        <f>AS89+AS89*0.2</f>
        <v>8.3486405873201781E-5</v>
      </c>
      <c r="AU89" s="1">
        <f>AS89-AS89*0.2</f>
        <v>5.5657603915467858E-5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44</v>
      </c>
    </row>
    <row r="90" spans="1:54" s="8" customFormat="1" x14ac:dyDescent="0.25">
      <c r="A90" s="8">
        <v>121</v>
      </c>
      <c r="B90" s="8" t="s">
        <v>29</v>
      </c>
      <c r="C90" s="8" t="s">
        <v>232</v>
      </c>
      <c r="D90" s="8" t="s">
        <v>233</v>
      </c>
      <c r="E90" s="8" t="s">
        <v>32</v>
      </c>
      <c r="F90" s="8" t="s">
        <v>33</v>
      </c>
      <c r="G90" s="8" t="s">
        <v>112</v>
      </c>
      <c r="H90" s="8" t="s">
        <v>280</v>
      </c>
      <c r="I90" s="8">
        <v>151.37361039999999</v>
      </c>
      <c r="J90" s="8">
        <v>151.37361039999999</v>
      </c>
      <c r="K90" s="8">
        <v>151.37361039999999</v>
      </c>
      <c r="L90" s="8">
        <v>113.602081</v>
      </c>
      <c r="M90" s="8">
        <v>37.771529360000002</v>
      </c>
      <c r="N90" s="8">
        <v>28.17121319</v>
      </c>
      <c r="O90" s="8">
        <v>15.94097434</v>
      </c>
      <c r="P90" s="8">
        <v>58.883789999999998</v>
      </c>
      <c r="Q90" s="8">
        <v>58.883789999999998</v>
      </c>
      <c r="R90" s="8">
        <v>58.883789999999998</v>
      </c>
      <c r="S90" s="8">
        <v>70.75</v>
      </c>
      <c r="T90" s="8">
        <v>70.75</v>
      </c>
      <c r="U90" s="8">
        <v>70.75</v>
      </c>
      <c r="V90" s="8">
        <v>71</v>
      </c>
      <c r="W90" s="8">
        <v>71</v>
      </c>
      <c r="X90" s="8">
        <v>76</v>
      </c>
      <c r="Y90" s="8">
        <v>71</v>
      </c>
      <c r="Z90" s="8">
        <v>68</v>
      </c>
      <c r="AA90" s="8">
        <v>71</v>
      </c>
      <c r="AB90" s="8">
        <v>70</v>
      </c>
      <c r="AC90" s="8">
        <v>68</v>
      </c>
      <c r="AD90" s="8">
        <v>0.35375990000000002</v>
      </c>
      <c r="AE90" s="8">
        <v>0.35375990000000002</v>
      </c>
      <c r="AF90" s="8">
        <v>0.35375990000000002</v>
      </c>
      <c r="AG90" s="8">
        <v>44.112189999999998</v>
      </c>
      <c r="AH90" s="8">
        <v>21.74136</v>
      </c>
      <c r="AI90" s="8">
        <v>8.0000000000000002E-3</v>
      </c>
      <c r="AJ90" s="9">
        <v>1.61E-6</v>
      </c>
      <c r="AK90" s="9">
        <v>4.0400000000000003E-6</v>
      </c>
      <c r="AL90" s="10">
        <v>44.112200000000001</v>
      </c>
      <c r="AM90" s="11">
        <f>AL90*(AL90/10)</f>
        <v>194.588618884</v>
      </c>
      <c r="AN90" s="11">
        <f>AL90</f>
        <v>44.112200000000001</v>
      </c>
      <c r="AO90" s="11">
        <f>AL90*2</f>
        <v>88.224400000000003</v>
      </c>
      <c r="AP90" s="9">
        <f>AJ90*((AM90/$AM$2)^0.3)*(($AN$2/AN90)^2)</f>
        <v>5.9376827423368999E-5</v>
      </c>
      <c r="AQ90" s="1">
        <f>AP90</f>
        <v>5.9376827423368999E-5</v>
      </c>
      <c r="AR90" s="1">
        <f>AP90</f>
        <v>5.9376827423368999E-5</v>
      </c>
      <c r="AS90" s="9">
        <f>AK90*((AM90/$AM$2)^0.3)*(($AN$2/AN90)^2)</f>
        <v>1.4899526881391974E-4</v>
      </c>
      <c r="AT90" s="1">
        <f>AS90</f>
        <v>1.4899526881391974E-4</v>
      </c>
      <c r="AU90" s="1">
        <f>AS90</f>
        <v>1.4899526881391974E-4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44</v>
      </c>
    </row>
    <row r="91" spans="1:54" s="8" customFormat="1" x14ac:dyDescent="0.25">
      <c r="A91">
        <v>202</v>
      </c>
      <c r="B91" t="s">
        <v>44</v>
      </c>
      <c r="C91" t="s">
        <v>45</v>
      </c>
      <c r="D91" t="s">
        <v>46</v>
      </c>
      <c r="E91" t="s">
        <v>40</v>
      </c>
      <c r="F91" t="s">
        <v>41</v>
      </c>
      <c r="G91" t="s">
        <v>112</v>
      </c>
      <c r="H91" t="s">
        <v>113</v>
      </c>
      <c r="I91">
        <v>515.16906440000002</v>
      </c>
      <c r="J91">
        <f>I91+I91*0.4</f>
        <v>721.23669016000008</v>
      </c>
      <c r="K91">
        <f>I91-I91*0.4</f>
        <v>309.10143863999997</v>
      </c>
      <c r="L91">
        <v>338.0909843</v>
      </c>
      <c r="M91">
        <v>177.07808009999999</v>
      </c>
      <c r="N91">
        <v>25.990473189999999</v>
      </c>
      <c r="O91">
        <v>17.97334682</v>
      </c>
      <c r="P91">
        <v>69.806939999999997</v>
      </c>
      <c r="Q91">
        <f>P91+P91*0.05</f>
        <v>73.297286999999997</v>
      </c>
      <c r="R91">
        <f>P91-P91*0.05</f>
        <v>66.316592999999997</v>
      </c>
      <c r="S91">
        <v>166</v>
      </c>
      <c r="T91">
        <f>S91+S91*0.32</f>
        <v>219.12</v>
      </c>
      <c r="U91">
        <f>S91-S91*0.32</f>
        <v>112.88</v>
      </c>
      <c r="V91">
        <v>165</v>
      </c>
      <c r="W91">
        <v>160</v>
      </c>
      <c r="X91">
        <v>163</v>
      </c>
      <c r="Y91">
        <v>181</v>
      </c>
      <c r="Z91">
        <v>184</v>
      </c>
      <c r="AA91">
        <v>168</v>
      </c>
      <c r="AB91">
        <v>154</v>
      </c>
      <c r="AC91">
        <v>153</v>
      </c>
      <c r="AD91">
        <v>0.50366</v>
      </c>
      <c r="AE91">
        <f>AD91+AD91*0.32</f>
        <v>0.66483120000000007</v>
      </c>
      <c r="AF91">
        <f>AD91-AD91*0.32</f>
        <v>0.34248879999999998</v>
      </c>
      <c r="AG91">
        <v>43.963819989999998</v>
      </c>
      <c r="AH91">
        <v>16.055272779999999</v>
      </c>
      <c r="AI91">
        <v>6.0000000000000001E-3</v>
      </c>
      <c r="AJ91" s="1">
        <v>1.0499999999999999E-6</v>
      </c>
      <c r="AK91" s="1">
        <v>1.6300000000000001E-6</v>
      </c>
      <c r="AL91" s="7">
        <v>43.963799999999999</v>
      </c>
      <c r="AM91" s="5">
        <f>AL91*(AL91/10)</f>
        <v>193.28157104399997</v>
      </c>
      <c r="AN91" s="5">
        <f>AL91</f>
        <v>43.963799999999999</v>
      </c>
      <c r="AO91" s="5">
        <f>AL91*2</f>
        <v>87.927599999999998</v>
      </c>
      <c r="AP91" s="1">
        <f>AJ91*((AM91/$AM$2)^0.3)*(($AN$2/AN91)^2)</f>
        <v>3.8907139673285733E-5</v>
      </c>
      <c r="AQ91" s="1">
        <f>AP91+AP91*0.4</f>
        <v>5.4469995542600028E-5</v>
      </c>
      <c r="AR91" s="1">
        <f>AP91-AP91*0.4</f>
        <v>2.3344283803971438E-5</v>
      </c>
      <c r="AS91" s="1">
        <f>AK91*((AM91/$AM$2)^0.3)*(($AN$2/AN91)^2)</f>
        <v>6.0398702540434051E-5</v>
      </c>
      <c r="AT91" s="1">
        <f>AS91+AS91*0.2</f>
        <v>7.2478443048520864E-5</v>
      </c>
      <c r="AU91" s="1">
        <f>AS91-AS91*0.2</f>
        <v>4.8318962032347238E-5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32</v>
      </c>
    </row>
    <row r="92" spans="1:54" s="8" customFormat="1" x14ac:dyDescent="0.25">
      <c r="A92">
        <v>208</v>
      </c>
      <c r="B92" t="s">
        <v>44</v>
      </c>
      <c r="C92" t="s">
        <v>103</v>
      </c>
      <c r="D92" t="s">
        <v>104</v>
      </c>
      <c r="E92" t="s">
        <v>40</v>
      </c>
      <c r="F92" t="s">
        <v>41</v>
      </c>
      <c r="G92" t="s">
        <v>47</v>
      </c>
      <c r="H92" t="s">
        <v>133</v>
      </c>
      <c r="I92">
        <v>418.42706340000001</v>
      </c>
      <c r="J92">
        <f>I92+I92*0.4</f>
        <v>585.79788875999998</v>
      </c>
      <c r="K92">
        <f>I92-I92*0.4</f>
        <v>251.05623803999998</v>
      </c>
      <c r="L92">
        <v>270.63375939999997</v>
      </c>
      <c r="M92">
        <v>147.79330400000001</v>
      </c>
      <c r="N92">
        <v>26.64845176</v>
      </c>
      <c r="O92">
        <v>15.9787702</v>
      </c>
      <c r="P92">
        <v>77.147630000000007</v>
      </c>
      <c r="Q92">
        <f>P92+P92*0.05</f>
        <v>81.005011500000009</v>
      </c>
      <c r="R92">
        <f>P92-P92*0.05</f>
        <v>73.290248500000004</v>
      </c>
      <c r="S92">
        <v>162.38</v>
      </c>
      <c r="T92">
        <f>S92+S92*0.32</f>
        <v>214.3416</v>
      </c>
      <c r="U92">
        <f>S92-S92*0.32</f>
        <v>110.41839999999999</v>
      </c>
      <c r="V92">
        <v>151</v>
      </c>
      <c r="W92">
        <v>165</v>
      </c>
      <c r="X92">
        <v>177</v>
      </c>
      <c r="Y92">
        <v>166</v>
      </c>
      <c r="Z92">
        <v>161</v>
      </c>
      <c r="AA92">
        <v>170</v>
      </c>
      <c r="AB92">
        <v>158</v>
      </c>
      <c r="AC92">
        <v>151</v>
      </c>
      <c r="AD92">
        <v>0.60302</v>
      </c>
      <c r="AE92">
        <f>AD92+AD92*0.32</f>
        <v>0.79598639999999998</v>
      </c>
      <c r="AF92">
        <f>AD92-AD92*0.32</f>
        <v>0.41005360000000002</v>
      </c>
      <c r="AG92">
        <v>42.627221990000002</v>
      </c>
      <c r="AH92">
        <v>12.761774239999999</v>
      </c>
      <c r="AI92">
        <v>5.0000000000000001E-3</v>
      </c>
      <c r="AJ92" s="1">
        <v>2.5399999999999998E-6</v>
      </c>
      <c r="AK92" s="1">
        <v>2.03E-6</v>
      </c>
      <c r="AL92" s="7">
        <v>42.627200000000002</v>
      </c>
      <c r="AM92" s="5">
        <f>AL92*(AL92/10)</f>
        <v>181.707817984</v>
      </c>
      <c r="AN92" s="5">
        <f>AL92</f>
        <v>42.627200000000002</v>
      </c>
      <c r="AO92" s="5">
        <f>AL92*2</f>
        <v>85.254400000000004</v>
      </c>
      <c r="AP92" s="1">
        <f>AJ92*((AM92/$AM$2)^0.3)*(($AN$2/AN92)^2)</f>
        <v>9.8275555027106662E-5</v>
      </c>
      <c r="AQ92" s="1">
        <f>AP92+AP92*0.4</f>
        <v>1.3758577703794933E-4</v>
      </c>
      <c r="AR92" s="1">
        <f>AP92-AP92*0.4</f>
        <v>5.8965333016263994E-5</v>
      </c>
      <c r="AS92" s="1">
        <f>AK92*((AM92/$AM$2)^0.3)*(($AN$2/AN92)^2)</f>
        <v>7.8543061694892328E-5</v>
      </c>
      <c r="AT92" s="1">
        <f>AS92+AS92*0.2</f>
        <v>9.4251674033870794E-5</v>
      </c>
      <c r="AU92" s="1">
        <f>AS92-AS92*0.2</f>
        <v>6.2834449355913863E-5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32</v>
      </c>
    </row>
    <row r="93" spans="1:54" s="8" customFormat="1" x14ac:dyDescent="0.25">
      <c r="A93">
        <v>186</v>
      </c>
      <c r="B93" t="s">
        <v>44</v>
      </c>
      <c r="C93" t="s">
        <v>71</v>
      </c>
      <c r="D93" t="s">
        <v>72</v>
      </c>
      <c r="E93" t="s">
        <v>64</v>
      </c>
      <c r="F93" t="s">
        <v>65</v>
      </c>
      <c r="G93" t="s">
        <v>60</v>
      </c>
      <c r="H93" t="s">
        <v>100</v>
      </c>
      <c r="I93">
        <v>540.94117730000005</v>
      </c>
      <c r="J93">
        <f>I93+I93*0.4</f>
        <v>757.31764822000014</v>
      </c>
      <c r="K93">
        <f>I93-I93*0.4</f>
        <v>324.56470638000002</v>
      </c>
      <c r="L93">
        <v>313.51542749999999</v>
      </c>
      <c r="M93">
        <v>227.42574980000001</v>
      </c>
      <c r="N93">
        <v>25.804070039999999</v>
      </c>
      <c r="O93">
        <v>16.678181200000001</v>
      </c>
      <c r="P93">
        <v>75.94323</v>
      </c>
      <c r="Q93">
        <f>P93+P93*0.05</f>
        <v>79.740391500000001</v>
      </c>
      <c r="R93">
        <f>P93-P93*0.05</f>
        <v>72.146068499999998</v>
      </c>
      <c r="S93">
        <v>191.38</v>
      </c>
      <c r="T93">
        <f>S93+S93*0.32</f>
        <v>252.6216</v>
      </c>
      <c r="U93">
        <f>S93-S93*0.32</f>
        <v>130.13839999999999</v>
      </c>
      <c r="V93">
        <v>199</v>
      </c>
      <c r="W93">
        <v>184</v>
      </c>
      <c r="X93">
        <v>185</v>
      </c>
      <c r="Y93">
        <v>196</v>
      </c>
      <c r="Z93">
        <v>195</v>
      </c>
      <c r="AA93">
        <v>200</v>
      </c>
      <c r="AB93">
        <v>185</v>
      </c>
      <c r="AC93">
        <v>187</v>
      </c>
      <c r="AD93">
        <v>0.65361999999999998</v>
      </c>
      <c r="AE93">
        <f>AD93+AD93*0.32</f>
        <v>0.86277839999999995</v>
      </c>
      <c r="AF93">
        <f>AD93-AD93*0.32</f>
        <v>0.44446160000000001</v>
      </c>
      <c r="AG93">
        <v>42.482251259999998</v>
      </c>
      <c r="AH93">
        <v>11.49416669</v>
      </c>
      <c r="AI93">
        <v>8.0000000000000002E-3</v>
      </c>
      <c r="AJ93" s="1">
        <v>3.8E-6</v>
      </c>
      <c r="AK93" s="1">
        <v>3.8199999999999998E-6</v>
      </c>
      <c r="AL93" s="7">
        <v>42.482300000000002</v>
      </c>
      <c r="AM93" s="5">
        <f>AL93*(AL93/10)</f>
        <v>180.47458132900002</v>
      </c>
      <c r="AN93" s="5">
        <f>AL93</f>
        <v>42.482300000000002</v>
      </c>
      <c r="AO93" s="5">
        <f>AL93*2</f>
        <v>84.964600000000004</v>
      </c>
      <c r="AP93" s="1">
        <f>AJ93*((AM93/$AM$2)^0.3)*(($AN$2/AN93)^2)</f>
        <v>1.4772897495934797E-4</v>
      </c>
      <c r="AQ93" s="1">
        <f>AP93+AP93*0.4</f>
        <v>2.0682056494308716E-4</v>
      </c>
      <c r="AR93" s="1">
        <f>AP93-AP93*0.4</f>
        <v>8.863738497560879E-5</v>
      </c>
      <c r="AS93" s="1">
        <f>AK93*((AM93/$AM$2)^0.3)*(($AN$2/AN93)^2)</f>
        <v>1.4850649588018662E-4</v>
      </c>
      <c r="AT93" s="1">
        <f>AS93+AS93*0.2</f>
        <v>1.7820779505622395E-4</v>
      </c>
      <c r="AU93" s="1">
        <f>AS93-AS93*0.2</f>
        <v>1.1880519670414929E-4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24</v>
      </c>
    </row>
    <row r="94" spans="1:54" s="8" customFormat="1" x14ac:dyDescent="0.25">
      <c r="A94">
        <v>206</v>
      </c>
      <c r="B94" t="s">
        <v>44</v>
      </c>
      <c r="C94" t="s">
        <v>103</v>
      </c>
      <c r="D94" t="s">
        <v>104</v>
      </c>
      <c r="E94" t="s">
        <v>40</v>
      </c>
      <c r="F94" t="s">
        <v>41</v>
      </c>
      <c r="G94" t="s">
        <v>51</v>
      </c>
      <c r="H94" t="s">
        <v>135</v>
      </c>
      <c r="I94">
        <v>417.72398879999997</v>
      </c>
      <c r="J94">
        <f>I94+I94*0.4</f>
        <v>584.81358432000002</v>
      </c>
      <c r="K94">
        <f>I94-I94*0.4</f>
        <v>250.63439327999998</v>
      </c>
      <c r="L94">
        <v>261.93912619999998</v>
      </c>
      <c r="M94">
        <v>155.7848625</v>
      </c>
      <c r="N94">
        <v>26.788200450000001</v>
      </c>
      <c r="O94">
        <v>15.566308340000001</v>
      </c>
      <c r="P94">
        <v>70.583789999999993</v>
      </c>
      <c r="Q94">
        <f>P94+P94*0.05</f>
        <v>74.112979499999994</v>
      </c>
      <c r="R94">
        <f>P94-P94*0.05</f>
        <v>67.054600499999992</v>
      </c>
      <c r="S94">
        <v>216.62</v>
      </c>
      <c r="T94">
        <f>S94+S94*0.32</f>
        <v>285.9384</v>
      </c>
      <c r="U94">
        <f>S94-S94*0.32</f>
        <v>147.30160000000001</v>
      </c>
      <c r="V94">
        <v>216</v>
      </c>
      <c r="W94">
        <v>214</v>
      </c>
      <c r="X94">
        <v>222</v>
      </c>
      <c r="Y94">
        <v>238</v>
      </c>
      <c r="Z94">
        <v>213</v>
      </c>
      <c r="AA94">
        <v>208</v>
      </c>
      <c r="AB94">
        <v>211</v>
      </c>
      <c r="AC94">
        <v>211</v>
      </c>
      <c r="AD94">
        <v>0.46676000000000001</v>
      </c>
      <c r="AE94">
        <f>AD94+AD94*0.32</f>
        <v>0.61612319999999998</v>
      </c>
      <c r="AF94">
        <f>AD94-AD94*0.32</f>
        <v>0.31739680000000003</v>
      </c>
      <c r="AG94">
        <v>42.354508750000001</v>
      </c>
      <c r="AH94">
        <v>16.652246999999999</v>
      </c>
      <c r="AI94">
        <v>1.2E-2</v>
      </c>
      <c r="AJ94" s="1">
        <v>1.6700000000000001E-6</v>
      </c>
      <c r="AK94" s="1">
        <v>2.8100000000000002E-6</v>
      </c>
      <c r="AL94" s="7">
        <v>42.354500000000002</v>
      </c>
      <c r="AM94" s="5">
        <f>AL94*(AL94/10)</f>
        <v>179.39036702500002</v>
      </c>
      <c r="AN94" s="5">
        <f>AL94</f>
        <v>42.354500000000002</v>
      </c>
      <c r="AO94" s="5">
        <f>AL94*2</f>
        <v>84.709000000000003</v>
      </c>
      <c r="AP94" s="1">
        <f>AJ94*((AM94/$AM$2)^0.3)*(($AN$2/AN94)^2)</f>
        <v>6.5197419404517917E-5</v>
      </c>
      <c r="AQ94" s="1">
        <f>AP94+AP94*0.4</f>
        <v>9.127638716632508E-5</v>
      </c>
      <c r="AR94" s="1">
        <f>AP94-AP94*0.4</f>
        <v>3.9118451642710753E-5</v>
      </c>
      <c r="AS94" s="1">
        <f>AK94*((AM94/$AM$2)^0.3)*(($AN$2/AN94)^2)</f>
        <v>1.097034422315541E-4</v>
      </c>
      <c r="AT94" s="1">
        <f>AS94+AS94*0.2</f>
        <v>1.3164413067786492E-4</v>
      </c>
      <c r="AU94" s="1">
        <f>AS94-AS94*0.2</f>
        <v>8.776275378524328E-5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32</v>
      </c>
    </row>
    <row r="95" spans="1:54" s="8" customFormat="1" x14ac:dyDescent="0.25">
      <c r="A95" s="8">
        <v>51</v>
      </c>
      <c r="B95" s="8" t="s">
        <v>29</v>
      </c>
      <c r="C95" s="8" t="s">
        <v>88</v>
      </c>
      <c r="D95" s="8" t="s">
        <v>39</v>
      </c>
      <c r="E95" s="8" t="s">
        <v>40</v>
      </c>
      <c r="F95" s="8" t="s">
        <v>41</v>
      </c>
      <c r="G95" s="8" t="s">
        <v>67</v>
      </c>
      <c r="H95" s="8" t="s">
        <v>114</v>
      </c>
      <c r="I95" s="8">
        <v>508.73640330000001</v>
      </c>
      <c r="J95" s="8">
        <v>508.73640330000001</v>
      </c>
      <c r="K95" s="8">
        <v>508.73640330000001</v>
      </c>
      <c r="L95" s="8">
        <v>310.28039510000002</v>
      </c>
      <c r="M95" s="8">
        <v>198.45600820000001</v>
      </c>
      <c r="N95" s="8">
        <v>26.192630489999999</v>
      </c>
      <c r="O95" s="8">
        <v>15.71257142</v>
      </c>
      <c r="P95" s="8">
        <v>63.712139999999998</v>
      </c>
      <c r="Q95" s="8">
        <v>63.712139999999998</v>
      </c>
      <c r="R95" s="8">
        <v>63.712139999999998</v>
      </c>
      <c r="S95" s="8">
        <v>224.75</v>
      </c>
      <c r="T95" s="8">
        <v>224.75</v>
      </c>
      <c r="U95" s="8">
        <v>224.75</v>
      </c>
      <c r="V95" s="8">
        <v>235</v>
      </c>
      <c r="W95" s="8">
        <v>229</v>
      </c>
      <c r="X95" s="8">
        <v>218</v>
      </c>
      <c r="Y95" s="8">
        <v>218</v>
      </c>
      <c r="Z95" s="8">
        <v>217</v>
      </c>
      <c r="AA95" s="8">
        <v>234</v>
      </c>
      <c r="AB95" s="8">
        <v>239</v>
      </c>
      <c r="AC95" s="8">
        <v>208</v>
      </c>
      <c r="AD95" s="8" t="s">
        <v>36</v>
      </c>
      <c r="AE95" s="8" t="s">
        <v>36</v>
      </c>
      <c r="AF95" s="8" t="s">
        <v>36</v>
      </c>
      <c r="AG95" s="8" t="s">
        <v>36</v>
      </c>
      <c r="AH95" s="8" t="s">
        <v>36</v>
      </c>
      <c r="AI95" s="8" t="s">
        <v>36</v>
      </c>
      <c r="AJ95" s="9">
        <v>1.6700000000000001E-6</v>
      </c>
      <c r="AK95" s="9">
        <v>2.3499999999999999E-6</v>
      </c>
      <c r="AL95" s="10">
        <v>41.905200000000001</v>
      </c>
      <c r="AM95" s="11">
        <f>AL95*(AL95/10)</f>
        <v>175.60457870400001</v>
      </c>
      <c r="AN95" s="11">
        <f>AL95</f>
        <v>41.905200000000001</v>
      </c>
      <c r="AO95" s="11">
        <f>AL95*2</f>
        <v>83.810400000000001</v>
      </c>
      <c r="AP95" s="9">
        <f>AJ95*((AM95/$AM$2)^0.3)*(($AN$2/AN95)^2)</f>
        <v>6.617816247163268E-5</v>
      </c>
      <c r="AQ95" s="1">
        <f>AP95</f>
        <v>6.617816247163268E-5</v>
      </c>
      <c r="AR95" s="1">
        <f>AP95</f>
        <v>6.617816247163268E-5</v>
      </c>
      <c r="AS95" s="9">
        <f>AK95*((AM95/$AM$2)^0.3)*(($AN$2/AN95)^2)</f>
        <v>9.3124959166668737E-5</v>
      </c>
      <c r="AT95" s="1">
        <f>AS95</f>
        <v>9.3124959166668737E-5</v>
      </c>
      <c r="AU95" s="1">
        <f>AS95</f>
        <v>9.3124959166668737E-5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32</v>
      </c>
    </row>
    <row r="96" spans="1:54" s="8" customFormat="1" x14ac:dyDescent="0.25">
      <c r="A96">
        <v>216</v>
      </c>
      <c r="B96" t="s">
        <v>44</v>
      </c>
      <c r="C96" t="s">
        <v>128</v>
      </c>
      <c r="D96" t="s">
        <v>129</v>
      </c>
      <c r="E96" t="s">
        <v>64</v>
      </c>
      <c r="F96" t="s">
        <v>65</v>
      </c>
      <c r="G96" t="s">
        <v>34</v>
      </c>
      <c r="H96" t="s">
        <v>132</v>
      </c>
      <c r="I96">
        <v>422.10548390000002</v>
      </c>
      <c r="J96">
        <f>I96+I96*0.4</f>
        <v>590.94767746000002</v>
      </c>
      <c r="K96">
        <f>I96-I96*0.4</f>
        <v>253.26329034</v>
      </c>
      <c r="L96">
        <v>254.4313439</v>
      </c>
      <c r="M96">
        <v>167.67413999999999</v>
      </c>
      <c r="N96">
        <v>26.416822920000001</v>
      </c>
      <c r="O96">
        <v>14.69795074</v>
      </c>
      <c r="P96">
        <v>69.807249999999996</v>
      </c>
      <c r="Q96">
        <f>P96+P96*0.05</f>
        <v>73.2976125</v>
      </c>
      <c r="R96">
        <f>P96-P96*0.05</f>
        <v>66.316887499999993</v>
      </c>
      <c r="S96">
        <v>169.62</v>
      </c>
      <c r="T96">
        <f>S96+S96*0.32</f>
        <v>223.89840000000001</v>
      </c>
      <c r="U96">
        <f>S96-S96*0.32</f>
        <v>115.3416</v>
      </c>
      <c r="V96">
        <v>167</v>
      </c>
      <c r="W96">
        <v>186</v>
      </c>
      <c r="X96">
        <v>175</v>
      </c>
      <c r="Y96">
        <v>164</v>
      </c>
      <c r="Z96">
        <v>167</v>
      </c>
      <c r="AA96">
        <v>171</v>
      </c>
      <c r="AB96">
        <v>172</v>
      </c>
      <c r="AC96">
        <v>155</v>
      </c>
      <c r="AD96">
        <v>0.56806999999999996</v>
      </c>
      <c r="AE96">
        <f>AD96+AD96*0.32</f>
        <v>0.74985239999999997</v>
      </c>
      <c r="AF96">
        <f>AD96-AD96*0.32</f>
        <v>0.38628759999999995</v>
      </c>
      <c r="AG96">
        <v>41.114773620000001</v>
      </c>
      <c r="AH96">
        <v>13.20019085</v>
      </c>
      <c r="AI96">
        <v>7.0000000000000001E-3</v>
      </c>
      <c r="AJ96" s="1">
        <v>1.17E-6</v>
      </c>
      <c r="AK96" s="1">
        <v>2.1799999999999999E-6</v>
      </c>
      <c r="AL96" s="7">
        <v>41.114800000000002</v>
      </c>
      <c r="AM96" s="5">
        <f>AL96*(AL96/10)</f>
        <v>169.04267790400002</v>
      </c>
      <c r="AN96" s="5">
        <f>AL96</f>
        <v>41.114800000000002</v>
      </c>
      <c r="AO96" s="5">
        <f>AL96*2</f>
        <v>82.229600000000005</v>
      </c>
      <c r="AP96" s="1">
        <f>AJ96*((AM96/$AM$2)^0.3)*(($AN$2/AN96)^2)</f>
        <v>4.7616966518926233E-5</v>
      </c>
      <c r="AQ96" s="1">
        <f>AP96+AP96*0.4</f>
        <v>6.6663753126496722E-5</v>
      </c>
      <c r="AR96" s="1">
        <f>AP96-AP96*0.4</f>
        <v>2.8570179911355737E-5</v>
      </c>
      <c r="AS96" s="1">
        <f>AK96*((AM96/$AM$2)^0.3)*(($AN$2/AN96)^2)</f>
        <v>8.8722211120734347E-5</v>
      </c>
      <c r="AT96" s="1">
        <f>AS96+AS96*0.2</f>
        <v>1.0646665334488121E-4</v>
      </c>
      <c r="AU96" s="1">
        <f>AS96-AS96*0.2</f>
        <v>7.0977768896587481E-5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24</v>
      </c>
    </row>
    <row r="97" spans="1:54" s="8" customFormat="1" x14ac:dyDescent="0.25">
      <c r="A97">
        <v>209</v>
      </c>
      <c r="B97" t="s">
        <v>44</v>
      </c>
      <c r="C97" t="s">
        <v>103</v>
      </c>
      <c r="D97" t="s">
        <v>104</v>
      </c>
      <c r="E97" t="s">
        <v>40</v>
      </c>
      <c r="F97" t="s">
        <v>41</v>
      </c>
      <c r="G97" t="s">
        <v>67</v>
      </c>
      <c r="H97" t="s">
        <v>159</v>
      </c>
      <c r="I97">
        <v>381.79702250000003</v>
      </c>
      <c r="J97">
        <f>I97+I97*0.4</f>
        <v>534.5158315000001</v>
      </c>
      <c r="K97">
        <f>I97-I97*0.4</f>
        <v>229.0782135</v>
      </c>
      <c r="L97">
        <v>247.32663830000001</v>
      </c>
      <c r="M97">
        <v>134.47038420000001</v>
      </c>
      <c r="N97">
        <v>25.30448002</v>
      </c>
      <c r="O97">
        <v>14.000960510000001</v>
      </c>
      <c r="P97">
        <v>75.697310000000002</v>
      </c>
      <c r="Q97">
        <f>P97+P97*0.05</f>
        <v>79.482175499999997</v>
      </c>
      <c r="R97">
        <f>P97-P97*0.05</f>
        <v>71.912444500000007</v>
      </c>
      <c r="S97">
        <v>155.12</v>
      </c>
      <c r="T97">
        <f>S97+S97*0.32</f>
        <v>204.75839999999999</v>
      </c>
      <c r="U97">
        <f>S97-S97*0.32</f>
        <v>105.4816</v>
      </c>
      <c r="V97">
        <v>156</v>
      </c>
      <c r="W97">
        <v>156</v>
      </c>
      <c r="X97">
        <v>161</v>
      </c>
      <c r="Y97">
        <v>150</v>
      </c>
      <c r="Z97">
        <v>147</v>
      </c>
      <c r="AA97">
        <v>158</v>
      </c>
      <c r="AB97">
        <v>150</v>
      </c>
      <c r="AC97">
        <v>163</v>
      </c>
      <c r="AD97">
        <v>0.55437000000000003</v>
      </c>
      <c r="AE97">
        <f>AD97+AD97*0.32</f>
        <v>0.73176839999999999</v>
      </c>
      <c r="AF97">
        <f>AD97-AD97*0.32</f>
        <v>0.37697160000000002</v>
      </c>
      <c r="AG97">
        <v>39.305440500000003</v>
      </c>
      <c r="AH97">
        <v>12.969738960000001</v>
      </c>
      <c r="AI97">
        <v>5.0000000000000001E-3</v>
      </c>
      <c r="AJ97" s="1">
        <v>2.9100000000000001E-6</v>
      </c>
      <c r="AK97" s="1">
        <v>2.92E-6</v>
      </c>
      <c r="AL97" s="7">
        <v>39.305399999999999</v>
      </c>
      <c r="AM97" s="5">
        <f>AL97*(AL97/10)</f>
        <v>154.49144691599997</v>
      </c>
      <c r="AN97" s="5">
        <f>AL97</f>
        <v>39.305399999999999</v>
      </c>
      <c r="AO97" s="5">
        <f>AL97*2</f>
        <v>78.610799999999998</v>
      </c>
      <c r="AP97" s="1">
        <f>AJ97*((AM97/$AM$2)^0.3)*(($AN$2/AN97)^2)</f>
        <v>1.2613429914644741E-4</v>
      </c>
      <c r="AQ97" s="1">
        <f>AP97+AP97*0.4</f>
        <v>1.7658801880502637E-4</v>
      </c>
      <c r="AR97" s="1">
        <f>AP97-AP97*0.4</f>
        <v>7.5680579487868451E-5</v>
      </c>
      <c r="AS97" s="1">
        <f>AK97*((AM97/$AM$2)^0.3)*(($AN$2/AN97)^2)</f>
        <v>1.2656775034626338E-4</v>
      </c>
      <c r="AT97" s="1">
        <f>AS97+AS97*0.2</f>
        <v>1.5188130041551606E-4</v>
      </c>
      <c r="AU97" s="1">
        <f>AS97-AS97*0.2</f>
        <v>1.012542002770107E-4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32</v>
      </c>
    </row>
    <row r="98" spans="1:54" s="8" customFormat="1" x14ac:dyDescent="0.25">
      <c r="A98">
        <v>160</v>
      </c>
      <c r="B98" t="s">
        <v>29</v>
      </c>
      <c r="C98" t="s">
        <v>77</v>
      </c>
      <c r="D98" t="s">
        <v>124</v>
      </c>
      <c r="E98" t="s">
        <v>64</v>
      </c>
      <c r="F98" t="s">
        <v>65</v>
      </c>
      <c r="G98" t="s">
        <v>60</v>
      </c>
      <c r="H98" t="s">
        <v>157</v>
      </c>
      <c r="I98">
        <v>384.66882470000002</v>
      </c>
      <c r="J98">
        <f>I98+I98*0.4</f>
        <v>538.53635458000008</v>
      </c>
      <c r="K98">
        <f>I98-I98*0.4</f>
        <v>230.80129482000001</v>
      </c>
      <c r="L98">
        <v>218.16535999999999</v>
      </c>
      <c r="M98">
        <v>166.50346469999999</v>
      </c>
      <c r="N98">
        <v>26.206919110000001</v>
      </c>
      <c r="O98">
        <v>12.892575559999999</v>
      </c>
      <c r="P98">
        <v>71.480879999999999</v>
      </c>
      <c r="Q98">
        <f>P98+P98*0.05</f>
        <v>75.054924</v>
      </c>
      <c r="R98">
        <f>P98-P98*0.05</f>
        <v>67.906835999999998</v>
      </c>
      <c r="S98">
        <v>126.12</v>
      </c>
      <c r="T98">
        <f>S98+S98*0.32</f>
        <v>166.47840000000002</v>
      </c>
      <c r="U98">
        <f>S98-S98*0.32</f>
        <v>85.761600000000001</v>
      </c>
      <c r="V98">
        <v>134</v>
      </c>
      <c r="W98">
        <v>121</v>
      </c>
      <c r="X98">
        <v>119</v>
      </c>
      <c r="Y98">
        <v>122</v>
      </c>
      <c r="Z98">
        <v>120</v>
      </c>
      <c r="AA98">
        <v>131</v>
      </c>
      <c r="AB98">
        <v>132</v>
      </c>
      <c r="AC98">
        <v>130</v>
      </c>
      <c r="AD98">
        <v>0.59368392999999997</v>
      </c>
      <c r="AE98">
        <f>AD98+AD98*0.32</f>
        <v>0.78366278759999997</v>
      </c>
      <c r="AF98">
        <f>AD98-AD98*0.32</f>
        <v>0.40370507239999998</v>
      </c>
      <c r="AG98">
        <v>39.099494649999997</v>
      </c>
      <c r="AH98">
        <v>11.92624796</v>
      </c>
      <c r="AI98">
        <v>9.4E-2</v>
      </c>
      <c r="AJ98" s="1">
        <v>1.3799999999999999E-6</v>
      </c>
      <c r="AK98" s="1">
        <v>2.6299999999999998E-6</v>
      </c>
      <c r="AL98" s="7">
        <v>39.099499999999999</v>
      </c>
      <c r="AM98" s="5">
        <f>AL98*(AL98/10)</f>
        <v>152.877090025</v>
      </c>
      <c r="AN98" s="5">
        <f>AL98</f>
        <v>39.099499999999999</v>
      </c>
      <c r="AO98" s="5">
        <f>AL98*2</f>
        <v>78.198999999999998</v>
      </c>
      <c r="AP98" s="1">
        <f>AJ98*((AM98/$AM$2)^0.3)*(($AN$2/AN98)^2)</f>
        <v>6.0257723336278071E-5</v>
      </c>
      <c r="AQ98" s="1">
        <f>AP98+AP98*0.4</f>
        <v>8.4360812670789304E-5</v>
      </c>
      <c r="AR98" s="1">
        <f>AP98-AP98*0.4</f>
        <v>3.6154634001766837E-5</v>
      </c>
      <c r="AS98" s="1">
        <f>AK98*((AM98/$AM$2)^0.3)*(($AN$2/AN98)^2)</f>
        <v>1.148389944742111E-4</v>
      </c>
      <c r="AT98" s="1">
        <f>AS98+AS98*0.2</f>
        <v>1.3780679336905332E-4</v>
      </c>
      <c r="AU98" s="1">
        <f>AS98-AS98*0.2</f>
        <v>9.1871195579368878E-5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24</v>
      </c>
    </row>
    <row r="99" spans="1:54" s="8" customFormat="1" x14ac:dyDescent="0.25">
      <c r="A99">
        <v>158</v>
      </c>
      <c r="B99" t="s">
        <v>44</v>
      </c>
      <c r="C99" t="s">
        <v>150</v>
      </c>
      <c r="D99" t="s">
        <v>151</v>
      </c>
      <c r="E99" t="s">
        <v>32</v>
      </c>
      <c r="F99" t="s">
        <v>33</v>
      </c>
      <c r="G99" t="s">
        <v>42</v>
      </c>
      <c r="H99" t="s">
        <v>152</v>
      </c>
      <c r="I99">
        <v>397.21271339999998</v>
      </c>
      <c r="J99">
        <f>I99+I99*0.4</f>
        <v>556.09779875999993</v>
      </c>
      <c r="K99">
        <f>I99-I99*0.4</f>
        <v>238.32762803999998</v>
      </c>
      <c r="L99">
        <v>256.76647209999999</v>
      </c>
      <c r="M99">
        <v>140.4462412</v>
      </c>
      <c r="N99">
        <v>25.668004329999999</v>
      </c>
      <c r="O99">
        <v>13.42309874</v>
      </c>
      <c r="P99">
        <v>67.789550000000006</v>
      </c>
      <c r="Q99">
        <f>P99+P99*0.05</f>
        <v>71.179027500000004</v>
      </c>
      <c r="R99">
        <f>P99-P99*0.05</f>
        <v>64.400072500000007</v>
      </c>
      <c r="S99">
        <v>140.62</v>
      </c>
      <c r="T99">
        <f>S99+S99*0.32</f>
        <v>185.61840000000001</v>
      </c>
      <c r="U99">
        <f>S99-S99*0.32</f>
        <v>95.621600000000001</v>
      </c>
      <c r="V99">
        <v>134</v>
      </c>
      <c r="W99">
        <v>131</v>
      </c>
      <c r="X99">
        <v>136</v>
      </c>
      <c r="Y99">
        <v>144</v>
      </c>
      <c r="Z99">
        <v>138</v>
      </c>
      <c r="AA99">
        <v>149</v>
      </c>
      <c r="AB99">
        <v>146</v>
      </c>
      <c r="AC99">
        <v>147</v>
      </c>
      <c r="AD99">
        <v>0.48804314700000001</v>
      </c>
      <c r="AE99">
        <f>AD99+AD99*0.32</f>
        <v>0.64421695404000001</v>
      </c>
      <c r="AF99">
        <f>AD99-AD99*0.32</f>
        <v>0.33186933996000001</v>
      </c>
      <c r="AG99">
        <v>39.091103070000003</v>
      </c>
      <c r="AH99">
        <v>14.728856609999999</v>
      </c>
      <c r="AI99">
        <v>0.02</v>
      </c>
      <c r="AJ99" s="1">
        <v>1.77E-6</v>
      </c>
      <c r="AK99" s="1">
        <v>1.9599999999999999E-6</v>
      </c>
      <c r="AL99" s="7">
        <v>39.091099999999997</v>
      </c>
      <c r="AM99" s="5">
        <f>AL99*(AL99/10)</f>
        <v>152.81140992099998</v>
      </c>
      <c r="AN99" s="5">
        <f>AL99</f>
        <v>39.091099999999997</v>
      </c>
      <c r="AO99" s="5">
        <f>AL99*2</f>
        <v>78.182199999999995</v>
      </c>
      <c r="AP99" s="1">
        <f>AJ99*((AM99/$AM$2)^0.3)*(($AN$2/AN99)^2)</f>
        <v>7.7310331646397102E-5</v>
      </c>
      <c r="AQ99" s="1">
        <f>AP99+AP99*0.4</f>
        <v>1.0823446430495594E-4</v>
      </c>
      <c r="AR99" s="1">
        <f>AP99-AP99*0.4</f>
        <v>4.6386198987838257E-5</v>
      </c>
      <c r="AS99" s="1">
        <f>AK99*((AM99/$AM$2)^0.3)*(($AN$2/AN99)^2)</f>
        <v>8.5609180806179829E-5</v>
      </c>
      <c r="AT99" s="1">
        <f>AS99+AS99*0.2</f>
        <v>1.027310169674158E-4</v>
      </c>
      <c r="AU99" s="1">
        <f>AS99-AS99*0.2</f>
        <v>6.848734464494386E-5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44</v>
      </c>
    </row>
    <row r="100" spans="1:54" s="8" customFormat="1" x14ac:dyDescent="0.25">
      <c r="A100">
        <v>157</v>
      </c>
      <c r="B100" t="s">
        <v>44</v>
      </c>
      <c r="C100" t="s">
        <v>150</v>
      </c>
      <c r="D100" t="s">
        <v>151</v>
      </c>
      <c r="E100" t="s">
        <v>32</v>
      </c>
      <c r="F100" t="s">
        <v>33</v>
      </c>
      <c r="G100" t="s">
        <v>34</v>
      </c>
      <c r="H100" t="s">
        <v>215</v>
      </c>
      <c r="I100">
        <v>242.63375360000001</v>
      </c>
      <c r="J100">
        <f>I100+I100*0.4</f>
        <v>339.68725504000003</v>
      </c>
      <c r="K100">
        <f>I100-I100*0.4</f>
        <v>145.58025215999999</v>
      </c>
      <c r="L100">
        <v>161.27946299999999</v>
      </c>
      <c r="M100">
        <v>81.354290590000005</v>
      </c>
      <c r="N100">
        <v>25.479385969999999</v>
      </c>
      <c r="O100">
        <v>12.99356921</v>
      </c>
      <c r="P100">
        <v>65.789810000000003</v>
      </c>
      <c r="Q100">
        <f>P100+P100*0.05</f>
        <v>69.079300500000002</v>
      </c>
      <c r="R100">
        <f>P100-P100*0.05</f>
        <v>62.500319500000003</v>
      </c>
      <c r="S100">
        <v>99.38</v>
      </c>
      <c r="T100">
        <f>S100+S100*0.32</f>
        <v>131.1816</v>
      </c>
      <c r="U100">
        <f>S100-S100*0.32</f>
        <v>67.578399999999988</v>
      </c>
      <c r="V100">
        <v>101</v>
      </c>
      <c r="W100">
        <v>97</v>
      </c>
      <c r="X100">
        <v>98</v>
      </c>
      <c r="Y100">
        <v>101</v>
      </c>
      <c r="Z100">
        <v>99</v>
      </c>
      <c r="AA100">
        <v>93</v>
      </c>
      <c r="AB100">
        <v>105</v>
      </c>
      <c r="AC100">
        <v>101</v>
      </c>
      <c r="AD100">
        <v>0.37825293500000001</v>
      </c>
      <c r="AE100">
        <f>AD100+AD100*0.32</f>
        <v>0.49929387420000004</v>
      </c>
      <c r="AF100">
        <f>AD100-AD100*0.32</f>
        <v>0.25721199579999998</v>
      </c>
      <c r="AG100">
        <v>38.472955200000001</v>
      </c>
      <c r="AH100">
        <v>18.055487629999998</v>
      </c>
      <c r="AI100">
        <v>3.9E-2</v>
      </c>
      <c r="AJ100" s="1">
        <v>2.2299999999999998E-6</v>
      </c>
      <c r="AK100" s="1">
        <v>3.7299999999999999E-6</v>
      </c>
      <c r="AL100" s="7">
        <v>38.472999999999999</v>
      </c>
      <c r="AM100" s="5">
        <f>AL100*(AL100/10)</f>
        <v>148.01717289999999</v>
      </c>
      <c r="AN100" s="5">
        <f>AL100</f>
        <v>38.472999999999999</v>
      </c>
      <c r="AO100" s="5">
        <f>AL100*2</f>
        <v>76.945999999999998</v>
      </c>
      <c r="AP100" s="1">
        <f>AJ100*((AM100/$AM$2)^0.3)*(($AN$2/AN100)^2)</f>
        <v>9.9600084628894545E-5</v>
      </c>
      <c r="AQ100" s="1">
        <f>AP100+AP100*0.4</f>
        <v>1.3944011848045237E-4</v>
      </c>
      <c r="AR100" s="1">
        <f>AP100-AP100*0.4</f>
        <v>5.9760050777336726E-5</v>
      </c>
      <c r="AS100" s="1">
        <f>AK100*((AM100/$AM$2)^0.3)*(($AN$2/AN100)^2)</f>
        <v>1.665956572492272E-4</v>
      </c>
      <c r="AT100" s="1">
        <f>AS100+AS100*0.2</f>
        <v>1.9991478869907264E-4</v>
      </c>
      <c r="AU100" s="1">
        <f>AS100-AS100*0.2</f>
        <v>1.3327652579938175E-4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44</v>
      </c>
    </row>
    <row r="101" spans="1:54" s="8" customFormat="1" x14ac:dyDescent="0.25">
      <c r="A101">
        <v>180</v>
      </c>
      <c r="B101" t="s">
        <v>44</v>
      </c>
      <c r="C101" t="s">
        <v>128</v>
      </c>
      <c r="D101" t="s">
        <v>124</v>
      </c>
      <c r="E101" t="s">
        <v>40</v>
      </c>
      <c r="F101" t="s">
        <v>41</v>
      </c>
      <c r="G101" t="s">
        <v>60</v>
      </c>
      <c r="H101" t="s">
        <v>216</v>
      </c>
      <c r="I101">
        <v>240.84424100000001</v>
      </c>
      <c r="J101">
        <f>I101+I101*0.4</f>
        <v>337.18193740000004</v>
      </c>
      <c r="K101">
        <f>I101-I101*0.4</f>
        <v>144.50654459999998</v>
      </c>
      <c r="L101">
        <v>132.88200649999999</v>
      </c>
      <c r="M101">
        <v>107.96223449999999</v>
      </c>
      <c r="N101">
        <v>21.090532870000001</v>
      </c>
      <c r="O101">
        <v>15.62208255</v>
      </c>
      <c r="P101">
        <v>58.203139999999998</v>
      </c>
      <c r="Q101">
        <f>P101+P101*0.05</f>
        <v>61.113296999999996</v>
      </c>
      <c r="R101">
        <f>P101-P101*0.05</f>
        <v>55.292983</v>
      </c>
      <c r="S101">
        <v>91.62</v>
      </c>
      <c r="T101">
        <f>S101+S101*0.32</f>
        <v>120.9384</v>
      </c>
      <c r="U101">
        <f>S101-S101*0.32</f>
        <v>62.301600000000008</v>
      </c>
      <c r="V101">
        <v>98</v>
      </c>
      <c r="W101">
        <v>100</v>
      </c>
      <c r="X101">
        <v>103</v>
      </c>
      <c r="Y101">
        <v>81</v>
      </c>
      <c r="Z101">
        <v>95</v>
      </c>
      <c r="AA101">
        <v>88</v>
      </c>
      <c r="AB101">
        <v>86</v>
      </c>
      <c r="AC101">
        <v>82</v>
      </c>
      <c r="AD101">
        <v>0.33616000000000001</v>
      </c>
      <c r="AE101">
        <f>AD101+AD101*0.32</f>
        <v>0.44373119999999999</v>
      </c>
      <c r="AF101">
        <f>AD101-AD101*0.32</f>
        <v>0.22858880000000001</v>
      </c>
      <c r="AG101">
        <v>36.712615399999997</v>
      </c>
      <c r="AH101">
        <v>18.742768860000002</v>
      </c>
      <c r="AI101">
        <v>8.9999999999999993E-3</v>
      </c>
      <c r="AJ101" s="1">
        <v>1.3E-6</v>
      </c>
      <c r="AK101" s="1">
        <v>1.57E-6</v>
      </c>
      <c r="AL101" s="7">
        <v>36.712600000000002</v>
      </c>
      <c r="AM101" s="5">
        <f>AL101*(AL101/10)</f>
        <v>134.78149987600003</v>
      </c>
      <c r="AN101" s="5">
        <f>AL101</f>
        <v>36.712600000000002</v>
      </c>
      <c r="AO101" s="5">
        <f>AL101*2</f>
        <v>73.425200000000004</v>
      </c>
      <c r="AP101" s="1">
        <f>AJ101*((AM101/$AM$2)^0.3)*(($AN$2/AN101)^2)</f>
        <v>6.1997684645684407E-5</v>
      </c>
      <c r="AQ101" s="1">
        <f>AP101+AP101*0.4</f>
        <v>8.679675850395817E-5</v>
      </c>
      <c r="AR101" s="1">
        <f>AP101-AP101*0.4</f>
        <v>3.7198610787410644E-5</v>
      </c>
      <c r="AS101" s="1">
        <f>AK101*((AM101/$AM$2)^0.3)*(($AN$2/AN101)^2)</f>
        <v>7.4874126841326547E-5</v>
      </c>
      <c r="AT101" s="1">
        <f>AS101+AS101*0.2</f>
        <v>8.9848952209591854E-5</v>
      </c>
      <c r="AU101" s="1">
        <f>AS101-AS101*0.2</f>
        <v>5.989930147306124E-5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32</v>
      </c>
    </row>
    <row r="102" spans="1:54" s="8" customFormat="1" x14ac:dyDescent="0.25">
      <c r="A102" s="8">
        <v>111</v>
      </c>
      <c r="B102" s="8" t="s">
        <v>29</v>
      </c>
      <c r="C102" s="8" t="s">
        <v>77</v>
      </c>
      <c r="D102" s="8" t="s">
        <v>78</v>
      </c>
      <c r="E102" s="8" t="s">
        <v>32</v>
      </c>
      <c r="F102" s="8" t="s">
        <v>33</v>
      </c>
      <c r="G102" s="8" t="s">
        <v>42</v>
      </c>
      <c r="H102" s="8" t="s">
        <v>188</v>
      </c>
      <c r="I102" s="8">
        <v>296.14630340000002</v>
      </c>
      <c r="J102" s="8">
        <v>296.14630340000002</v>
      </c>
      <c r="K102" s="8">
        <v>296.14630340000002</v>
      </c>
      <c r="L102" s="8">
        <v>209.9689372</v>
      </c>
      <c r="M102" s="8">
        <v>86.177366109999994</v>
      </c>
      <c r="N102" s="8">
        <v>23.572890560000001</v>
      </c>
      <c r="O102" s="8">
        <v>12.94276086</v>
      </c>
      <c r="P102" s="8">
        <v>68.882239999999996</v>
      </c>
      <c r="Q102" s="8">
        <v>68.882239999999996</v>
      </c>
      <c r="R102" s="8">
        <v>68.882239999999996</v>
      </c>
      <c r="S102" s="8">
        <v>130.25</v>
      </c>
      <c r="T102" s="8">
        <v>130.25</v>
      </c>
      <c r="U102" s="8">
        <v>130.25</v>
      </c>
      <c r="V102" s="8">
        <v>141</v>
      </c>
      <c r="W102" s="8">
        <v>124</v>
      </c>
      <c r="X102" s="8">
        <v>138</v>
      </c>
      <c r="Y102" s="8">
        <v>118</v>
      </c>
      <c r="Z102" s="8">
        <v>120</v>
      </c>
      <c r="AA102" s="8">
        <v>125</v>
      </c>
      <c r="AB102" s="8">
        <v>138</v>
      </c>
      <c r="AC102" s="8">
        <v>138</v>
      </c>
      <c r="AD102" s="8">
        <v>0.54430000000000001</v>
      </c>
      <c r="AE102" s="8">
        <v>0.54430000000000001</v>
      </c>
      <c r="AF102" s="8">
        <v>0.54430000000000001</v>
      </c>
      <c r="AG102" s="8">
        <v>36.825270879999998</v>
      </c>
      <c r="AH102" s="8">
        <v>12.39813741</v>
      </c>
      <c r="AI102" s="8">
        <v>7.6999999999999999E-2</v>
      </c>
      <c r="AJ102" s="9">
        <v>1.66E-6</v>
      </c>
      <c r="AK102" s="9">
        <v>2.0499999999999999E-6</v>
      </c>
      <c r="AL102" s="10">
        <v>36.515700000000002</v>
      </c>
      <c r="AM102" s="11">
        <f>AL102*(AL102/10)</f>
        <v>133.33963464900003</v>
      </c>
      <c r="AN102" s="11">
        <f>AL102</f>
        <v>36.515700000000002</v>
      </c>
      <c r="AO102" s="11">
        <f>AL102*2</f>
        <v>73.031400000000005</v>
      </c>
      <c r="AP102" s="9">
        <f>AJ102*((AM102/$AM$2)^0.3)*(($AN$2/AN102)^2)</f>
        <v>7.976455072382767E-5</v>
      </c>
      <c r="AQ102" s="1">
        <f>AP102</f>
        <v>7.976455072382767E-5</v>
      </c>
      <c r="AR102" s="1">
        <f>AP102</f>
        <v>7.976455072382767E-5</v>
      </c>
      <c r="AS102" s="9">
        <f>AK102*((AM102/$AM$2)^0.3)*(($AN$2/AN102)^2)</f>
        <v>9.8504415050510065E-5</v>
      </c>
      <c r="AT102" s="1">
        <f>AS102</f>
        <v>9.8504415050510065E-5</v>
      </c>
      <c r="AU102" s="1">
        <f>AS102</f>
        <v>9.8504415050510065E-5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44</v>
      </c>
    </row>
    <row r="103" spans="1:54" s="8" customFormat="1" x14ac:dyDescent="0.25">
      <c r="A103" s="8">
        <v>112</v>
      </c>
      <c r="B103" s="8" t="s">
        <v>56</v>
      </c>
      <c r="C103" s="8" t="s">
        <v>57</v>
      </c>
      <c r="D103" s="8" t="s">
        <v>58</v>
      </c>
      <c r="E103" s="8" t="s">
        <v>32</v>
      </c>
      <c r="F103" s="8" t="s">
        <v>33</v>
      </c>
      <c r="G103" s="8" t="s">
        <v>51</v>
      </c>
      <c r="H103" s="8" t="s">
        <v>59</v>
      </c>
      <c r="I103" s="8">
        <v>717.23633570000004</v>
      </c>
      <c r="J103" s="8">
        <v>717.23633570000004</v>
      </c>
      <c r="K103" s="8">
        <v>717.23633570000004</v>
      </c>
      <c r="L103" s="8">
        <v>430.70990790000002</v>
      </c>
      <c r="M103" s="8">
        <v>286.52642780000002</v>
      </c>
      <c r="N103" s="8">
        <v>21.996478929999999</v>
      </c>
      <c r="O103" s="8">
        <v>14.2375504</v>
      </c>
      <c r="P103" s="8">
        <v>59.505479999999999</v>
      </c>
      <c r="Q103" s="8">
        <v>59.505479999999999</v>
      </c>
      <c r="R103" s="8">
        <v>59.505479999999999</v>
      </c>
      <c r="S103" s="8">
        <v>294.12</v>
      </c>
      <c r="T103" s="8">
        <v>294.12</v>
      </c>
      <c r="U103" s="8">
        <v>294.12</v>
      </c>
      <c r="V103" s="8">
        <v>308</v>
      </c>
      <c r="W103" s="8">
        <v>316</v>
      </c>
      <c r="X103" s="8">
        <v>315</v>
      </c>
      <c r="Y103" s="8">
        <v>311</v>
      </c>
      <c r="Z103" s="8">
        <v>272</v>
      </c>
      <c r="AA103" s="8">
        <v>272</v>
      </c>
      <c r="AB103" s="8">
        <v>277</v>
      </c>
      <c r="AC103" s="8">
        <v>282</v>
      </c>
      <c r="AD103" s="8" t="s">
        <v>36</v>
      </c>
      <c r="AE103" s="8" t="s">
        <v>36</v>
      </c>
      <c r="AF103" s="8" t="s">
        <v>36</v>
      </c>
      <c r="AG103" s="8" t="s">
        <v>36</v>
      </c>
      <c r="AH103" s="8" t="s">
        <v>36</v>
      </c>
      <c r="AI103" s="8" t="s">
        <v>36</v>
      </c>
      <c r="AJ103" s="9">
        <v>1.0300000000000001E-6</v>
      </c>
      <c r="AK103" s="9">
        <v>2.3199999999999998E-6</v>
      </c>
      <c r="AL103" s="10">
        <v>36.234000000000002</v>
      </c>
      <c r="AM103" s="11">
        <f>AL103*(AL103/10)</f>
        <v>131.2902756</v>
      </c>
      <c r="AN103" s="11">
        <f>AL103</f>
        <v>36.234000000000002</v>
      </c>
      <c r="AO103" s="11">
        <f>AL103*2</f>
        <v>72.468000000000004</v>
      </c>
      <c r="AP103" s="9">
        <f>AJ103*((AM103/$AM$2)^0.3)*(($AN$2/AN103)^2)</f>
        <v>5.0031986949206378E-5</v>
      </c>
      <c r="AQ103" s="1">
        <f>AP103</f>
        <v>5.0031986949206378E-5</v>
      </c>
      <c r="AR103" s="1">
        <f>AP103</f>
        <v>5.0031986949206378E-5</v>
      </c>
      <c r="AS103" s="9">
        <f>AK103*((AM103/$AM$2)^0.3)*(($AN$2/AN103)^2)</f>
        <v>1.1269340749724153E-4</v>
      </c>
      <c r="AT103" s="1">
        <f>AS103</f>
        <v>1.1269340749724153E-4</v>
      </c>
      <c r="AU103" s="1">
        <f>AS103</f>
        <v>1.1269340749724153E-4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44</v>
      </c>
    </row>
    <row r="104" spans="1:54" s="8" customFormat="1" x14ac:dyDescent="0.25">
      <c r="A104" s="8">
        <v>54</v>
      </c>
      <c r="B104" s="8" t="s">
        <v>37</v>
      </c>
      <c r="C104" s="8" t="s">
        <v>38</v>
      </c>
      <c r="D104" s="8" t="s">
        <v>39</v>
      </c>
      <c r="E104" s="8" t="s">
        <v>40</v>
      </c>
      <c r="F104" s="8" t="s">
        <v>41</v>
      </c>
      <c r="G104" s="8" t="s">
        <v>42</v>
      </c>
      <c r="H104" s="8" t="s">
        <v>185</v>
      </c>
      <c r="I104" s="8">
        <v>301.97117040000001</v>
      </c>
      <c r="J104" s="8">
        <v>301.97117040000001</v>
      </c>
      <c r="K104" s="8">
        <v>301.97117040000001</v>
      </c>
      <c r="L104" s="8">
        <v>190.4475573</v>
      </c>
      <c r="M104" s="8">
        <v>111.52361310000001</v>
      </c>
      <c r="N104" s="8">
        <v>27.400692400000001</v>
      </c>
      <c r="O104" s="8">
        <v>8.5230767719999996</v>
      </c>
      <c r="P104" s="8">
        <v>72.089590000000001</v>
      </c>
      <c r="Q104" s="8">
        <v>72.089590000000001</v>
      </c>
      <c r="R104" s="8">
        <v>72.089590000000001</v>
      </c>
      <c r="S104" s="8">
        <v>94.88</v>
      </c>
      <c r="T104" s="8">
        <v>94.88</v>
      </c>
      <c r="U104" s="8">
        <v>94.88</v>
      </c>
      <c r="V104" s="8">
        <v>85</v>
      </c>
      <c r="W104" s="8">
        <v>96</v>
      </c>
      <c r="X104" s="8">
        <v>107</v>
      </c>
      <c r="Y104" s="8">
        <v>103</v>
      </c>
      <c r="Z104" s="8">
        <v>99</v>
      </c>
      <c r="AA104" s="8">
        <v>90</v>
      </c>
      <c r="AB104" s="8">
        <v>89</v>
      </c>
      <c r="AC104" s="8">
        <v>90</v>
      </c>
      <c r="AD104" s="8">
        <v>0.80520000000000003</v>
      </c>
      <c r="AE104" s="8">
        <v>0.80520000000000003</v>
      </c>
      <c r="AF104" s="8">
        <v>0.80520000000000003</v>
      </c>
      <c r="AG104" s="8">
        <v>35.898171320000003</v>
      </c>
      <c r="AH104" s="8">
        <v>7.1727261279999999</v>
      </c>
      <c r="AI104" s="8">
        <v>1.4E-2</v>
      </c>
      <c r="AJ104" s="9">
        <v>1.4100000000000001E-6</v>
      </c>
      <c r="AK104" s="9">
        <v>1.68E-6</v>
      </c>
      <c r="AL104" s="10">
        <v>35.9238</v>
      </c>
      <c r="AM104" s="11">
        <f>AL104*(AL104/10)</f>
        <v>129.05194064399998</v>
      </c>
      <c r="AN104" s="11">
        <f>AL104</f>
        <v>35.9238</v>
      </c>
      <c r="AO104" s="11">
        <f>AL104*2</f>
        <v>71.8476</v>
      </c>
      <c r="AP104" s="9">
        <f>AJ104*((AM104/$AM$2)^0.3)*(($AN$2/AN104)^2)</f>
        <v>6.9319792294353434E-5</v>
      </c>
      <c r="AQ104" s="9">
        <f>AP104</f>
        <v>6.9319792294353434E-5</v>
      </c>
      <c r="AR104" s="9">
        <f>AP104</f>
        <v>6.9319792294353434E-5</v>
      </c>
      <c r="AS104" s="9">
        <f>AK104*((AM104/$AM$2)^0.3)*(($AN$2/AN104)^2)</f>
        <v>8.2593795074123238E-5</v>
      </c>
      <c r="AT104" s="9">
        <f>AS104</f>
        <v>8.2593795074123238E-5</v>
      </c>
      <c r="AU104" s="9">
        <f>AS104</f>
        <v>8.2593795074123238E-5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32</v>
      </c>
    </row>
    <row r="105" spans="1:54" s="8" customFormat="1" x14ac:dyDescent="0.25">
      <c r="A105" s="8">
        <v>109</v>
      </c>
      <c r="B105" s="8" t="s">
        <v>29</v>
      </c>
      <c r="C105" s="8" t="s">
        <v>77</v>
      </c>
      <c r="D105" s="8" t="s">
        <v>78</v>
      </c>
      <c r="E105" s="8" t="s">
        <v>32</v>
      </c>
      <c r="F105" s="8" t="s">
        <v>33</v>
      </c>
      <c r="G105" s="8" t="s">
        <v>42</v>
      </c>
      <c r="H105" s="8" t="s">
        <v>79</v>
      </c>
      <c r="I105" s="8">
        <v>603.84099019999996</v>
      </c>
      <c r="J105" s="8">
        <v>603.84099019999996</v>
      </c>
      <c r="K105" s="8">
        <v>603.84099019999996</v>
      </c>
      <c r="L105" s="8">
        <v>417.22085079999999</v>
      </c>
      <c r="M105" s="8">
        <v>186.62013930000001</v>
      </c>
      <c r="N105" s="8">
        <v>22.321737729999999</v>
      </c>
      <c r="O105" s="8">
        <v>12.965147160000001</v>
      </c>
      <c r="P105" s="8">
        <v>76.04683</v>
      </c>
      <c r="Q105" s="8">
        <v>76.04683</v>
      </c>
      <c r="R105" s="8">
        <v>76.04683</v>
      </c>
      <c r="S105" s="8">
        <v>205.75</v>
      </c>
      <c r="T105" s="8">
        <v>205.75</v>
      </c>
      <c r="U105" s="8">
        <v>205.75</v>
      </c>
      <c r="V105" s="8">
        <v>199</v>
      </c>
      <c r="W105" s="8">
        <v>216</v>
      </c>
      <c r="X105" s="8">
        <v>196</v>
      </c>
      <c r="Y105" s="8">
        <v>208</v>
      </c>
      <c r="Z105" s="8">
        <v>203</v>
      </c>
      <c r="AA105" s="8">
        <v>209</v>
      </c>
      <c r="AB105" s="8">
        <v>213</v>
      </c>
      <c r="AC105" s="8">
        <v>202</v>
      </c>
      <c r="AD105" s="8">
        <v>0.48248459999999999</v>
      </c>
      <c r="AE105" s="8">
        <v>0.48248459999999999</v>
      </c>
      <c r="AF105" s="8">
        <v>0.48248459999999999</v>
      </c>
      <c r="AG105" s="8">
        <v>35.28688494</v>
      </c>
      <c r="AH105" s="8">
        <v>13.4441246</v>
      </c>
      <c r="AI105" s="8">
        <v>7.4999999999999997E-2</v>
      </c>
      <c r="AJ105" s="9">
        <v>2.21E-6</v>
      </c>
      <c r="AK105" s="9">
        <v>3.6799999999999999E-6</v>
      </c>
      <c r="AL105" s="10">
        <v>35.286900000000003</v>
      </c>
      <c r="AM105" s="11">
        <f>AL105*(AL105/10)</f>
        <v>124.51653116100002</v>
      </c>
      <c r="AN105" s="11">
        <f>AL105</f>
        <v>35.286900000000003</v>
      </c>
      <c r="AO105" s="11">
        <f>AL105*2</f>
        <v>70.573800000000006</v>
      </c>
      <c r="AP105" s="9">
        <f>AJ105*((AM105/$AM$2)^0.3)*(($AN$2/AN105)^2)</f>
        <v>1.1140551284238707E-4</v>
      </c>
      <c r="AQ105" s="1">
        <f>AP105</f>
        <v>1.1140551284238707E-4</v>
      </c>
      <c r="AR105" s="1">
        <f>AP105</f>
        <v>1.1140551284238707E-4</v>
      </c>
      <c r="AS105" s="9">
        <f>AK105*((AM105/$AM$2)^0.3)*(($AN$2/AN105)^2)</f>
        <v>1.8550782228958572E-4</v>
      </c>
      <c r="AT105" s="1">
        <f>AS105</f>
        <v>1.8550782228958572E-4</v>
      </c>
      <c r="AU105" s="1">
        <f>AS105</f>
        <v>1.8550782228958572E-4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44</v>
      </c>
    </row>
    <row r="106" spans="1:54" x14ac:dyDescent="0.25">
      <c r="A106" s="8">
        <v>79</v>
      </c>
      <c r="B106" s="8" t="s">
        <v>37</v>
      </c>
      <c r="C106" s="8" t="s">
        <v>38</v>
      </c>
      <c r="D106" s="8" t="s">
        <v>39</v>
      </c>
      <c r="E106" s="8" t="s">
        <v>40</v>
      </c>
      <c r="F106" s="8" t="s">
        <v>41</v>
      </c>
      <c r="G106" s="8" t="s">
        <v>34</v>
      </c>
      <c r="H106" s="8" t="s">
        <v>146</v>
      </c>
      <c r="I106" s="8">
        <v>399.35910460000002</v>
      </c>
      <c r="J106" s="8">
        <v>399.35910460000002</v>
      </c>
      <c r="K106" s="8">
        <v>399.35910460000002</v>
      </c>
      <c r="L106" s="8">
        <v>286.1006951</v>
      </c>
      <c r="M106" s="8">
        <v>113.25840959999999</v>
      </c>
      <c r="N106" s="8">
        <v>25.352590719999998</v>
      </c>
      <c r="O106" s="8">
        <v>9.7088693330000009</v>
      </c>
      <c r="P106" s="8">
        <v>72.548680000000004</v>
      </c>
      <c r="Q106" s="8">
        <v>72.548680000000004</v>
      </c>
      <c r="R106" s="8">
        <v>72.548680000000004</v>
      </c>
      <c r="S106" s="8">
        <v>143.62</v>
      </c>
      <c r="T106" s="8">
        <v>143.62</v>
      </c>
      <c r="U106" s="8">
        <v>143.62</v>
      </c>
      <c r="V106" s="8">
        <v>146</v>
      </c>
      <c r="W106" s="8">
        <v>141</v>
      </c>
      <c r="X106" s="8">
        <v>146</v>
      </c>
      <c r="Y106" s="8">
        <v>151</v>
      </c>
      <c r="Z106" s="8">
        <v>153</v>
      </c>
      <c r="AA106" s="8">
        <v>144</v>
      </c>
      <c r="AB106" s="8">
        <v>128</v>
      </c>
      <c r="AC106" s="8">
        <v>140</v>
      </c>
      <c r="AD106" s="8">
        <v>0.56079999999999997</v>
      </c>
      <c r="AE106" s="8">
        <v>0.56079999999999997</v>
      </c>
      <c r="AF106" s="8">
        <v>0.56079999999999997</v>
      </c>
      <c r="AG106" s="8">
        <v>35.027395030000001</v>
      </c>
      <c r="AH106" s="8">
        <v>11.40964511</v>
      </c>
      <c r="AI106" s="8">
        <v>8.9999999999999993E-3</v>
      </c>
      <c r="AJ106" s="9">
        <v>1.2500000000000001E-6</v>
      </c>
      <c r="AK106" s="9">
        <v>1.9099999999999999E-6</v>
      </c>
      <c r="AL106" s="10">
        <v>35.061500000000002</v>
      </c>
      <c r="AM106" s="11">
        <f>AL106*(AL106/10)</f>
        <v>122.93087822500001</v>
      </c>
      <c r="AN106" s="11">
        <f>AL106</f>
        <v>35.061500000000002</v>
      </c>
      <c r="AO106" s="11">
        <f>AL106*2</f>
        <v>70.123000000000005</v>
      </c>
      <c r="AP106" s="9">
        <f>AJ106*((AM106/$AM$2)^0.3)*(($AN$2/AN106)^2)</f>
        <v>6.3580017325803672E-5</v>
      </c>
      <c r="AQ106" s="1">
        <f>AP106</f>
        <v>6.3580017325803672E-5</v>
      </c>
      <c r="AR106" s="1">
        <f>AP106</f>
        <v>6.3580017325803672E-5</v>
      </c>
      <c r="AS106" s="9">
        <f>AK106*((AM106/$AM$2)^0.3)*(($AN$2/AN106)^2)</f>
        <v>9.7150266473827992E-5</v>
      </c>
      <c r="AT106" s="1">
        <f>AS106</f>
        <v>9.7150266473827992E-5</v>
      </c>
      <c r="AU106" s="1">
        <f>AS106</f>
        <v>9.7150266473827992E-5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32</v>
      </c>
    </row>
    <row r="107" spans="1:54" x14ac:dyDescent="0.25">
      <c r="A107" s="8">
        <v>107</v>
      </c>
      <c r="B107" s="8" t="s">
        <v>29</v>
      </c>
      <c r="C107" s="8" t="s">
        <v>94</v>
      </c>
      <c r="D107" s="8" t="s">
        <v>129</v>
      </c>
      <c r="E107" s="8" t="s">
        <v>64</v>
      </c>
      <c r="F107" s="8" t="s">
        <v>65</v>
      </c>
      <c r="G107" s="8" t="s">
        <v>60</v>
      </c>
      <c r="H107" s="8" t="s">
        <v>141</v>
      </c>
      <c r="I107" s="8">
        <v>401.82121519999998</v>
      </c>
      <c r="J107" s="8">
        <v>401.82121519999998</v>
      </c>
      <c r="K107" s="8">
        <v>401.82121519999998</v>
      </c>
      <c r="L107" s="8">
        <v>259.0220071</v>
      </c>
      <c r="M107" s="8">
        <v>142.79920809999999</v>
      </c>
      <c r="N107" s="8">
        <v>23.023746200000001</v>
      </c>
      <c r="O107" s="8">
        <v>11.850309409999999</v>
      </c>
      <c r="P107" s="8">
        <v>64.026160000000004</v>
      </c>
      <c r="Q107" s="8">
        <v>64.026160000000004</v>
      </c>
      <c r="R107" s="8">
        <v>64.026160000000004</v>
      </c>
      <c r="S107" s="8">
        <v>141.5</v>
      </c>
      <c r="T107" s="8">
        <v>141.5</v>
      </c>
      <c r="U107" s="8">
        <v>141.5</v>
      </c>
      <c r="V107" s="8">
        <v>153</v>
      </c>
      <c r="W107" s="8">
        <v>139</v>
      </c>
      <c r="X107" s="8">
        <v>135</v>
      </c>
      <c r="Y107" s="8">
        <v>129</v>
      </c>
      <c r="Z107" s="8">
        <v>146</v>
      </c>
      <c r="AA107" s="8">
        <v>146</v>
      </c>
      <c r="AB107" s="8">
        <v>139</v>
      </c>
      <c r="AC107" s="8">
        <v>145</v>
      </c>
      <c r="AD107" s="8">
        <v>0.4186376</v>
      </c>
      <c r="AE107" s="8">
        <v>0.4186376</v>
      </c>
      <c r="AF107" s="8">
        <v>0.4186376</v>
      </c>
      <c r="AG107" s="8">
        <v>34.87406</v>
      </c>
      <c r="AH107" s="8">
        <v>15.09657</v>
      </c>
      <c r="AI107" s="8">
        <v>6.0000000000000001E-3</v>
      </c>
      <c r="AJ107" s="9">
        <v>1.7600000000000001E-6</v>
      </c>
      <c r="AK107" s="9">
        <v>1.72E-6</v>
      </c>
      <c r="AL107" s="10">
        <v>34.874099999999999</v>
      </c>
      <c r="AM107" s="11">
        <f>AL107*(AL107/10)</f>
        <v>121.62028508099998</v>
      </c>
      <c r="AN107" s="11">
        <f>AL107</f>
        <v>34.874099999999999</v>
      </c>
      <c r="AO107" s="11">
        <f>AL107*2</f>
        <v>69.748199999999997</v>
      </c>
      <c r="AP107" s="9">
        <f>AJ107*((AM107/$AM$2)^0.3)*(($AN$2/AN107)^2)</f>
        <v>9.0194856877880199E-5</v>
      </c>
      <c r="AQ107" s="1">
        <f>AP107</f>
        <v>9.0194856877880199E-5</v>
      </c>
      <c r="AR107" s="1">
        <f>AP107</f>
        <v>9.0194856877880199E-5</v>
      </c>
      <c r="AS107" s="9">
        <f>AK107*((AM107/$AM$2)^0.3)*(($AN$2/AN107)^2)</f>
        <v>8.8144973767019278E-5</v>
      </c>
      <c r="AT107" s="1">
        <f>AS107</f>
        <v>8.8144973767019278E-5</v>
      </c>
      <c r="AU107" s="1">
        <f>AS107</f>
        <v>8.8144973767019278E-5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24</v>
      </c>
    </row>
    <row r="108" spans="1:54" x14ac:dyDescent="0.25">
      <c r="A108" s="8">
        <v>108</v>
      </c>
      <c r="B108" s="8" t="s">
        <v>29</v>
      </c>
      <c r="C108" s="8" t="s">
        <v>77</v>
      </c>
      <c r="D108" s="8" t="s">
        <v>78</v>
      </c>
      <c r="E108" s="8" t="s">
        <v>32</v>
      </c>
      <c r="F108" s="8" t="s">
        <v>33</v>
      </c>
      <c r="G108" s="8" t="s">
        <v>34</v>
      </c>
      <c r="H108" s="8" t="s">
        <v>142</v>
      </c>
      <c r="I108" s="8">
        <v>401.46381239999999</v>
      </c>
      <c r="J108" s="8">
        <v>401.46381239999999</v>
      </c>
      <c r="K108" s="8">
        <v>401.46381239999999</v>
      </c>
      <c r="L108" s="8">
        <v>291.76397050000003</v>
      </c>
      <c r="M108" s="8">
        <v>109.699842</v>
      </c>
      <c r="N108" s="8">
        <v>22.530461500000001</v>
      </c>
      <c r="O108" s="8">
        <v>12.255037740000001</v>
      </c>
      <c r="P108" s="8">
        <v>69.141019999999997</v>
      </c>
      <c r="Q108" s="8">
        <v>69.141019999999997</v>
      </c>
      <c r="R108" s="8">
        <v>69.141019999999997</v>
      </c>
      <c r="S108" s="8">
        <v>147.88</v>
      </c>
      <c r="T108" s="8">
        <v>147.88</v>
      </c>
      <c r="U108" s="8">
        <v>147.88</v>
      </c>
      <c r="V108" s="8">
        <v>132</v>
      </c>
      <c r="W108" s="8">
        <v>150</v>
      </c>
      <c r="X108" s="8">
        <v>148</v>
      </c>
      <c r="Y108" s="8">
        <v>156</v>
      </c>
      <c r="Z108" s="8">
        <v>152</v>
      </c>
      <c r="AA108" s="8">
        <v>151</v>
      </c>
      <c r="AB108" s="8">
        <v>154</v>
      </c>
      <c r="AC108" s="8">
        <v>140</v>
      </c>
      <c r="AD108" s="8">
        <v>0.40989999999999999</v>
      </c>
      <c r="AE108" s="8">
        <v>0.40989999999999999</v>
      </c>
      <c r="AF108" s="8">
        <v>0.40989999999999999</v>
      </c>
      <c r="AG108" s="8">
        <v>35.026348800000001</v>
      </c>
      <c r="AH108" s="8">
        <v>15.42846542</v>
      </c>
      <c r="AI108" s="8">
        <v>6.3E-2</v>
      </c>
      <c r="AJ108" s="9">
        <v>1.61E-6</v>
      </c>
      <c r="AK108" s="9">
        <v>3.3299999999999999E-6</v>
      </c>
      <c r="AL108" s="10">
        <v>34.785499999999999</v>
      </c>
      <c r="AM108" s="11">
        <f>AL108*(AL108/10)</f>
        <v>121.00310102499999</v>
      </c>
      <c r="AN108" s="11">
        <f>AL108</f>
        <v>34.785499999999999</v>
      </c>
      <c r="AO108" s="11">
        <f>AL108*2</f>
        <v>69.570999999999998</v>
      </c>
      <c r="AP108" s="9">
        <f>AJ108*((AM108/$AM$2)^0.3)*(($AN$2/AN108)^2)</f>
        <v>8.2802155726704709E-5</v>
      </c>
      <c r="AQ108" s="1">
        <f>AP108</f>
        <v>8.2802155726704709E-5</v>
      </c>
      <c r="AR108" s="1">
        <f>AP108</f>
        <v>8.2802155726704709E-5</v>
      </c>
      <c r="AS108" s="9">
        <f>AK108*((AM108/$AM$2)^0.3)*(($AN$2/AN108)^2)</f>
        <v>1.7126160159622775E-4</v>
      </c>
      <c r="AT108" s="1">
        <f>AS108</f>
        <v>1.7126160159622775E-4</v>
      </c>
      <c r="AU108" s="1">
        <f>AS108</f>
        <v>1.7126160159622775E-4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44</v>
      </c>
    </row>
    <row r="109" spans="1:54" x14ac:dyDescent="0.25">
      <c r="A109">
        <v>179</v>
      </c>
      <c r="B109" t="s">
        <v>44</v>
      </c>
      <c r="C109" t="s">
        <v>128</v>
      </c>
      <c r="D109" t="s">
        <v>124</v>
      </c>
      <c r="E109" t="s">
        <v>40</v>
      </c>
      <c r="F109" t="s">
        <v>41</v>
      </c>
      <c r="G109" t="s">
        <v>67</v>
      </c>
      <c r="H109" t="s">
        <v>246</v>
      </c>
      <c r="I109">
        <v>204.29436240000001</v>
      </c>
      <c r="J109">
        <f>I109+I109*0.4</f>
        <v>286.01210736000002</v>
      </c>
      <c r="K109">
        <f>I109-I109*0.4</f>
        <v>122.57661744000001</v>
      </c>
      <c r="L109">
        <v>134.08904899999999</v>
      </c>
      <c r="M109">
        <v>70.205313439999998</v>
      </c>
      <c r="N109">
        <v>23.338637630000001</v>
      </c>
      <c r="O109">
        <v>10.15079429</v>
      </c>
      <c r="P109">
        <v>62.437959999999997</v>
      </c>
      <c r="Q109">
        <f>P109+P109*0.05</f>
        <v>65.559857999999991</v>
      </c>
      <c r="R109">
        <f>P109-P109*0.05</f>
        <v>59.316061999999995</v>
      </c>
      <c r="S109">
        <v>87.5</v>
      </c>
      <c r="T109">
        <f>S109+S109*0.32</f>
        <v>115.5</v>
      </c>
      <c r="U109">
        <f>S109-S109*0.32</f>
        <v>59.5</v>
      </c>
      <c r="V109">
        <v>83</v>
      </c>
      <c r="W109">
        <v>82</v>
      </c>
      <c r="X109">
        <v>99</v>
      </c>
      <c r="Y109">
        <v>90</v>
      </c>
      <c r="Z109">
        <v>79</v>
      </c>
      <c r="AA109">
        <v>82</v>
      </c>
      <c r="AB109">
        <v>93</v>
      </c>
      <c r="AC109">
        <v>92</v>
      </c>
      <c r="AD109">
        <v>0.41343999999999997</v>
      </c>
      <c r="AE109">
        <f>AD109+AD109*0.32</f>
        <v>0.54574079999999991</v>
      </c>
      <c r="AF109">
        <f>AD109-AD109*0.32</f>
        <v>0.28113919999999998</v>
      </c>
      <c r="AG109">
        <v>33.489431930000002</v>
      </c>
      <c r="AH109">
        <v>14.6487727</v>
      </c>
      <c r="AI109">
        <v>6.0000000000000001E-3</v>
      </c>
      <c r="AJ109" s="1">
        <v>1.5099999999999999E-6</v>
      </c>
      <c r="AK109" s="1">
        <v>3.0400000000000001E-6</v>
      </c>
      <c r="AL109" s="7">
        <v>33.489400000000003</v>
      </c>
      <c r="AM109" s="5">
        <f>AL109*(AL109/10)</f>
        <v>112.15399123600002</v>
      </c>
      <c r="AN109" s="5">
        <f>AL109</f>
        <v>33.489400000000003</v>
      </c>
      <c r="AO109" s="5">
        <f>AL109*2</f>
        <v>66.978800000000007</v>
      </c>
      <c r="AP109" s="1">
        <f>AJ109*((AM109/$AM$2)^0.3)*(($AN$2/AN109)^2)</f>
        <v>8.1899255104732284E-5</v>
      </c>
      <c r="AQ109" s="1">
        <f>AP109+AP109*0.4</f>
        <v>1.1465895714662521E-4</v>
      </c>
      <c r="AR109" s="1">
        <f>AP109-AP109*0.4</f>
        <v>4.9139553062839366E-5</v>
      </c>
      <c r="AS109" s="1">
        <f>AK109*((AM109/$AM$2)^0.3)*(($AN$2/AN109)^2)</f>
        <v>1.6488326855522266E-4</v>
      </c>
      <c r="AT109" s="1">
        <f>AS109+AS109*0.2</f>
        <v>1.978599222662672E-4</v>
      </c>
      <c r="AU109" s="1">
        <f>AS109-AS109*0.2</f>
        <v>1.3190661484417811E-4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32</v>
      </c>
    </row>
    <row r="110" spans="1:54" x14ac:dyDescent="0.25">
      <c r="A110" s="8">
        <v>110</v>
      </c>
      <c r="B110" s="8" t="s">
        <v>29</v>
      </c>
      <c r="C110" s="8" t="s">
        <v>77</v>
      </c>
      <c r="D110" s="8" t="s">
        <v>78</v>
      </c>
      <c r="E110" s="8" t="s">
        <v>32</v>
      </c>
      <c r="F110" s="8" t="s">
        <v>33</v>
      </c>
      <c r="G110" s="8" t="s">
        <v>34</v>
      </c>
      <c r="H110" s="8" t="s">
        <v>187</v>
      </c>
      <c r="I110" s="8">
        <v>297.45526169999999</v>
      </c>
      <c r="J110" s="8">
        <v>297.45526169999999</v>
      </c>
      <c r="K110" s="8">
        <v>297.45526169999999</v>
      </c>
      <c r="L110" s="8">
        <v>196.55083060000001</v>
      </c>
      <c r="M110" s="8">
        <v>100.9044312</v>
      </c>
      <c r="N110" s="8">
        <v>20.255234479999999</v>
      </c>
      <c r="O110" s="8">
        <v>13.1441269</v>
      </c>
      <c r="P110" s="8">
        <v>67.871790000000004</v>
      </c>
      <c r="Q110" s="8">
        <v>67.871790000000004</v>
      </c>
      <c r="R110" s="8">
        <v>67.871790000000004</v>
      </c>
      <c r="S110" s="8">
        <v>119.12</v>
      </c>
      <c r="T110" s="8">
        <v>119.12</v>
      </c>
      <c r="U110" s="8">
        <v>119.12</v>
      </c>
      <c r="V110" s="8">
        <v>118</v>
      </c>
      <c r="W110" s="8">
        <v>135</v>
      </c>
      <c r="X110" s="8">
        <v>120</v>
      </c>
      <c r="Y110" s="8">
        <v>124</v>
      </c>
      <c r="Z110" s="8">
        <v>117</v>
      </c>
      <c r="AA110" s="8">
        <v>114</v>
      </c>
      <c r="AB110" s="8">
        <v>115</v>
      </c>
      <c r="AC110" s="8">
        <v>110</v>
      </c>
      <c r="AD110" s="8">
        <v>0.55640000000000001</v>
      </c>
      <c r="AE110" s="8">
        <v>0.55640000000000001</v>
      </c>
      <c r="AF110" s="8">
        <v>0.55640000000000001</v>
      </c>
      <c r="AG110" s="8">
        <v>33.712422400000001</v>
      </c>
      <c r="AH110" s="8">
        <v>11.07813417</v>
      </c>
      <c r="AI110" s="8">
        <v>6.3E-2</v>
      </c>
      <c r="AJ110" s="9">
        <v>1.4300000000000001E-6</v>
      </c>
      <c r="AK110" s="9">
        <v>3.0299999999999998E-6</v>
      </c>
      <c r="AL110" s="10">
        <v>33.3994</v>
      </c>
      <c r="AM110" s="11">
        <f>AL110*(AL110/10)</f>
        <v>111.551992036</v>
      </c>
      <c r="AN110" s="11">
        <f>AL110</f>
        <v>33.3994</v>
      </c>
      <c r="AO110" s="11">
        <f>AL110*2</f>
        <v>66.7988</v>
      </c>
      <c r="AP110" s="9">
        <f>AJ110*((AM110/$AM$2)^0.3)*(($AN$2/AN110)^2)</f>
        <v>7.7852977036476314E-5</v>
      </c>
      <c r="AQ110" s="1">
        <f>AP110</f>
        <v>7.7852977036476314E-5</v>
      </c>
      <c r="AR110" s="1">
        <f>AP110</f>
        <v>7.7852977036476314E-5</v>
      </c>
      <c r="AS110" s="9">
        <f>AK110*((AM110/$AM$2)^0.3)*(($AN$2/AN110)^2)</f>
        <v>1.6496120309127495E-4</v>
      </c>
      <c r="AT110" s="1">
        <f>AS110</f>
        <v>1.6496120309127495E-4</v>
      </c>
      <c r="AU110" s="1">
        <f>AS110</f>
        <v>1.6496120309127495E-4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44</v>
      </c>
    </row>
    <row r="111" spans="1:54" x14ac:dyDescent="0.25">
      <c r="A111">
        <v>211</v>
      </c>
      <c r="B111" t="s">
        <v>44</v>
      </c>
      <c r="C111" t="s">
        <v>91</v>
      </c>
      <c r="D111" t="s">
        <v>92</v>
      </c>
      <c r="E111" t="s">
        <v>32</v>
      </c>
      <c r="F111" t="s">
        <v>33</v>
      </c>
      <c r="G111" t="s">
        <v>34</v>
      </c>
      <c r="H111" t="s">
        <v>167</v>
      </c>
      <c r="I111">
        <v>343.00833879999999</v>
      </c>
      <c r="J111">
        <f>I111+I111*0.4</f>
        <v>480.21167431999999</v>
      </c>
      <c r="K111">
        <f>I111-I111*0.4</f>
        <v>205.80500327999999</v>
      </c>
      <c r="L111">
        <v>224.63766509999999</v>
      </c>
      <c r="M111">
        <v>118.3706737</v>
      </c>
      <c r="N111">
        <v>21.949424409999999</v>
      </c>
      <c r="O111">
        <v>11.342115339999999</v>
      </c>
      <c r="P111">
        <v>75.814830000000001</v>
      </c>
      <c r="Q111">
        <f>P111+P111*0.05</f>
        <v>79.605571499999996</v>
      </c>
      <c r="R111">
        <f>P111-P111*0.05</f>
        <v>72.024088500000005</v>
      </c>
      <c r="S111">
        <v>117.88</v>
      </c>
      <c r="T111">
        <f>S111+S111*0.32</f>
        <v>155.60159999999999</v>
      </c>
      <c r="U111">
        <f>S111-S111*0.32</f>
        <v>80.1584</v>
      </c>
      <c r="V111">
        <v>113</v>
      </c>
      <c r="W111">
        <v>125</v>
      </c>
      <c r="X111">
        <v>128</v>
      </c>
      <c r="Y111">
        <v>104</v>
      </c>
      <c r="Z111">
        <v>109</v>
      </c>
      <c r="AA111">
        <v>113</v>
      </c>
      <c r="AB111">
        <v>125</v>
      </c>
      <c r="AC111">
        <v>126</v>
      </c>
      <c r="AD111">
        <v>0.64088000000000001</v>
      </c>
      <c r="AE111">
        <f>AD111+AD111*0.32</f>
        <v>0.84596159999999998</v>
      </c>
      <c r="AF111">
        <f>AD111-AD111*0.32</f>
        <v>0.43579840000000003</v>
      </c>
      <c r="AG111">
        <v>33.291539739999997</v>
      </c>
      <c r="AH111">
        <v>9.2400333759999995</v>
      </c>
      <c r="AI111">
        <v>6.0000000000000001E-3</v>
      </c>
      <c r="AJ111" s="1">
        <v>2.2699999999999999E-6</v>
      </c>
      <c r="AK111" s="1">
        <v>3.8999999999999999E-6</v>
      </c>
      <c r="AL111" s="7">
        <v>33.291499999999999</v>
      </c>
      <c r="AM111" s="5">
        <f>AL111*(AL111/10)</f>
        <v>110.83239722499999</v>
      </c>
      <c r="AN111" s="5">
        <f>AL111</f>
        <v>33.291499999999999</v>
      </c>
      <c r="AO111" s="5">
        <f>AL111*2</f>
        <v>66.582999999999998</v>
      </c>
      <c r="AP111" s="1">
        <f>AJ111*((AM111/$AM$2)^0.3)*(($AN$2/AN111)^2)</f>
        <v>1.2414592431331565E-4</v>
      </c>
      <c r="AQ111" s="1">
        <f>AP111+AP111*0.4</f>
        <v>1.7380429403864191E-4</v>
      </c>
      <c r="AR111" s="1">
        <f>AP111-AP111*0.4</f>
        <v>7.448755458798939E-5</v>
      </c>
      <c r="AS111" s="1">
        <f>AK111*((AM111/$AM$2)^0.3)*(($AN$2/AN111)^2)</f>
        <v>2.132903545471062E-4</v>
      </c>
      <c r="AT111" s="1">
        <f>AS111+AS111*0.2</f>
        <v>2.5594842545652747E-4</v>
      </c>
      <c r="AU111" s="1">
        <f>AS111-AS111*0.2</f>
        <v>1.7063228363768497E-4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44</v>
      </c>
    </row>
    <row r="112" spans="1:54" x14ac:dyDescent="0.25">
      <c r="A112">
        <v>145</v>
      </c>
      <c r="B112" t="s">
        <v>44</v>
      </c>
      <c r="C112" t="s">
        <v>143</v>
      </c>
      <c r="D112" t="s">
        <v>144</v>
      </c>
      <c r="E112" t="s">
        <v>32</v>
      </c>
      <c r="F112" t="s">
        <v>33</v>
      </c>
      <c r="G112" t="s">
        <v>42</v>
      </c>
      <c r="H112" t="s">
        <v>145</v>
      </c>
      <c r="I112">
        <v>401.41659609999999</v>
      </c>
      <c r="J112">
        <f>I112+I112*0.4</f>
        <v>561.98323454000001</v>
      </c>
      <c r="K112">
        <f>I112-I112*0.4</f>
        <v>240.84995765999997</v>
      </c>
      <c r="L112">
        <v>157.7228088</v>
      </c>
      <c r="M112">
        <v>243.6937873</v>
      </c>
      <c r="N112">
        <v>23.110762000000001</v>
      </c>
      <c r="O112">
        <v>10.0019919</v>
      </c>
      <c r="P112">
        <v>62.574010000000001</v>
      </c>
      <c r="Q112">
        <f>P112+P112*0.05</f>
        <v>65.702710499999995</v>
      </c>
      <c r="R112">
        <f>P112-P112*0.05</f>
        <v>59.4453095</v>
      </c>
      <c r="S112">
        <v>183.88</v>
      </c>
      <c r="T112">
        <f>S112+S112*0.32</f>
        <v>242.7216</v>
      </c>
      <c r="U112">
        <f>S112-S112*0.32</f>
        <v>125.0384</v>
      </c>
      <c r="V112">
        <v>189</v>
      </c>
      <c r="W112">
        <v>182</v>
      </c>
      <c r="X112">
        <v>182</v>
      </c>
      <c r="Y112">
        <v>179</v>
      </c>
      <c r="Z112">
        <v>188</v>
      </c>
      <c r="AA112">
        <v>194</v>
      </c>
      <c r="AB112">
        <v>179</v>
      </c>
      <c r="AC112">
        <v>178</v>
      </c>
      <c r="AD112">
        <v>0.44164869099999998</v>
      </c>
      <c r="AE112">
        <f>AD112+AD112*0.32</f>
        <v>0.58297627212000003</v>
      </c>
      <c r="AF112">
        <f>AD112-AD112*0.32</f>
        <v>0.30032110987999999</v>
      </c>
      <c r="AG112">
        <v>33.11275389</v>
      </c>
      <c r="AH112">
        <v>13.689390830000001</v>
      </c>
      <c r="AI112">
        <v>4.2999999999999997E-2</v>
      </c>
      <c r="AJ112" s="1">
        <v>1.9199999999999998E-6</v>
      </c>
      <c r="AK112" s="1">
        <v>1.86E-6</v>
      </c>
      <c r="AL112" s="7">
        <v>33.1128</v>
      </c>
      <c r="AM112" s="5">
        <f>AL112*(AL112/10)</f>
        <v>109.64575238400001</v>
      </c>
      <c r="AN112" s="5">
        <f>AL112</f>
        <v>33.1128</v>
      </c>
      <c r="AO112" s="5">
        <f>AL112*2</f>
        <v>66.2256</v>
      </c>
      <c r="AP112" s="1">
        <f>AJ112*((AM112/$AM$2)^0.3)*(($AN$2/AN112)^2)</f>
        <v>1.0579868705174057E-4</v>
      </c>
      <c r="AQ112" s="1">
        <f>AP112+AP112*0.4</f>
        <v>1.4811816187243679E-4</v>
      </c>
      <c r="AR112" s="1">
        <f>AP112-AP112*0.4</f>
        <v>6.3479212231044337E-5</v>
      </c>
      <c r="AS112" s="1">
        <f>AK112*((AM112/$AM$2)^0.3)*(($AN$2/AN112)^2)</f>
        <v>1.0249247808137368E-4</v>
      </c>
      <c r="AT112" s="1">
        <f>AS112+AS112*0.2</f>
        <v>1.229909736976484E-4</v>
      </c>
      <c r="AU112" s="1">
        <f>AS112-AS112*0.2</f>
        <v>8.1993982465098939E-5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44</v>
      </c>
    </row>
    <row r="113" spans="1:54" x14ac:dyDescent="0.25">
      <c r="A113">
        <v>201</v>
      </c>
      <c r="B113" t="s">
        <v>44</v>
      </c>
      <c r="C113" t="s">
        <v>45</v>
      </c>
      <c r="D113" t="s">
        <v>46</v>
      </c>
      <c r="E113" t="s">
        <v>40</v>
      </c>
      <c r="F113" t="s">
        <v>41</v>
      </c>
      <c r="G113" t="s">
        <v>69</v>
      </c>
      <c r="H113" t="s">
        <v>175</v>
      </c>
      <c r="I113">
        <v>321.16015609999999</v>
      </c>
      <c r="J113">
        <f>I113+I113*0.4</f>
        <v>449.62421854000002</v>
      </c>
      <c r="K113">
        <f>I113-I113*0.4</f>
        <v>192.69609366</v>
      </c>
      <c r="L113">
        <v>197.09104540000001</v>
      </c>
      <c r="M113">
        <v>124.0691107</v>
      </c>
      <c r="N113">
        <v>18.323792090000001</v>
      </c>
      <c r="O113">
        <v>14.367299790000001</v>
      </c>
      <c r="P113">
        <v>62.69258</v>
      </c>
      <c r="Q113">
        <f>P113+P113*0.05</f>
        <v>65.827208999999996</v>
      </c>
      <c r="R113">
        <f>P113-P113*0.05</f>
        <v>59.557951000000003</v>
      </c>
      <c r="S113">
        <v>133.25</v>
      </c>
      <c r="T113">
        <f>S113+S113*0.32</f>
        <v>175.89</v>
      </c>
      <c r="U113">
        <f>S113-S113*0.32</f>
        <v>90.61</v>
      </c>
      <c r="V113">
        <v>125</v>
      </c>
      <c r="W113">
        <v>140</v>
      </c>
      <c r="X113">
        <v>168</v>
      </c>
      <c r="Y113">
        <v>147</v>
      </c>
      <c r="Z113">
        <v>122</v>
      </c>
      <c r="AA113">
        <v>126</v>
      </c>
      <c r="AB113">
        <v>120</v>
      </c>
      <c r="AC113">
        <v>118</v>
      </c>
      <c r="AD113">
        <v>0.41848999999999997</v>
      </c>
      <c r="AE113">
        <f>AD113+AD113*0.32</f>
        <v>0.55240679999999998</v>
      </c>
      <c r="AF113">
        <f>AD113-AD113*0.32</f>
        <v>0.28457319999999997</v>
      </c>
      <c r="AG113">
        <v>32.691091909999997</v>
      </c>
      <c r="AH113">
        <v>14.15582036</v>
      </c>
      <c r="AI113">
        <v>2.3E-2</v>
      </c>
      <c r="AJ113" s="1">
        <v>9.569999999999999E-7</v>
      </c>
      <c r="AK113" s="1">
        <v>2.34E-6</v>
      </c>
      <c r="AL113" s="7">
        <v>32.691099999999999</v>
      </c>
      <c r="AM113" s="5">
        <f>AL113*(AL113/10)</f>
        <v>106.87080192099999</v>
      </c>
      <c r="AN113" s="5">
        <f>AL113</f>
        <v>32.691099999999999</v>
      </c>
      <c r="AO113" s="5">
        <f>AL113*2</f>
        <v>65.382199999999997</v>
      </c>
      <c r="AP113" s="1">
        <f>AJ113*((AM113/$AM$2)^0.3)*(($AN$2/AN113)^2)</f>
        <v>5.3688826059023544E-5</v>
      </c>
      <c r="AQ113" s="1">
        <f>AP113+AP113*0.4</f>
        <v>7.5164356482632964E-5</v>
      </c>
      <c r="AR113" s="1">
        <f>AP113-AP113*0.4</f>
        <v>3.2213295635414124E-5</v>
      </c>
      <c r="AS113" s="1">
        <f>AK113*((AM113/$AM$2)^0.3)*(($AN$2/AN113)^2)</f>
        <v>1.3127675337316102E-4</v>
      </c>
      <c r="AT113" s="1">
        <f>AS113+AS113*0.2</f>
        <v>1.5753210404779322E-4</v>
      </c>
      <c r="AU113" s="1">
        <f>AS113-AS113*0.2</f>
        <v>1.0502140269852882E-4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32</v>
      </c>
    </row>
    <row r="114" spans="1:54" x14ac:dyDescent="0.25">
      <c r="A114">
        <v>184</v>
      </c>
      <c r="B114" t="s">
        <v>44</v>
      </c>
      <c r="C114" t="s">
        <v>128</v>
      </c>
      <c r="D114" t="s">
        <v>223</v>
      </c>
      <c r="E114" t="s">
        <v>40</v>
      </c>
      <c r="F114" t="s">
        <v>41</v>
      </c>
      <c r="G114" t="s">
        <v>155</v>
      </c>
      <c r="H114" t="s">
        <v>240</v>
      </c>
      <c r="I114">
        <v>212.35183499999999</v>
      </c>
      <c r="J114">
        <f>I114+I114*0.4</f>
        <v>297.29256900000001</v>
      </c>
      <c r="K114">
        <f>I114-I114*0.4</f>
        <v>127.41110099999999</v>
      </c>
      <c r="L114">
        <v>151.271761</v>
      </c>
      <c r="M114">
        <v>61.080074019999998</v>
      </c>
      <c r="N114">
        <v>23.057355130000001</v>
      </c>
      <c r="O114">
        <v>9.2066753230000007</v>
      </c>
      <c r="P114">
        <v>73.751339999999999</v>
      </c>
      <c r="Q114">
        <f>P114+P114*0.05</f>
        <v>77.438907</v>
      </c>
      <c r="R114">
        <f>P114-P114*0.05</f>
        <v>70.063772999999998</v>
      </c>
      <c r="S114">
        <v>105.5</v>
      </c>
      <c r="T114">
        <f>S114+S114*0.32</f>
        <v>139.26</v>
      </c>
      <c r="U114">
        <f>S114-S114*0.32</f>
        <v>71.740000000000009</v>
      </c>
      <c r="V114">
        <v>111</v>
      </c>
      <c r="W114">
        <v>109</v>
      </c>
      <c r="X114">
        <v>115</v>
      </c>
      <c r="Y114">
        <v>94</v>
      </c>
      <c r="Z114">
        <v>104</v>
      </c>
      <c r="AA114">
        <v>104</v>
      </c>
      <c r="AB114">
        <v>95</v>
      </c>
      <c r="AC114">
        <v>112</v>
      </c>
      <c r="AD114">
        <v>0.52415999999999996</v>
      </c>
      <c r="AE114">
        <f>AD114+AD114*0.32</f>
        <v>0.69189119999999993</v>
      </c>
      <c r="AF114">
        <f>AD114-AD114*0.32</f>
        <v>0.35642879999999999</v>
      </c>
      <c r="AG114">
        <v>32.264030460000001</v>
      </c>
      <c r="AH114">
        <v>11.30931986</v>
      </c>
      <c r="AI114">
        <v>3.0000000000000001E-3</v>
      </c>
      <c r="AJ114" s="1">
        <v>1.79E-6</v>
      </c>
      <c r="AK114" s="1">
        <v>3.8700000000000002E-6</v>
      </c>
      <c r="AL114" s="7">
        <v>32.264000000000003</v>
      </c>
      <c r="AM114" s="5">
        <f>AL114*(AL114/10)</f>
        <v>104.09656960000002</v>
      </c>
      <c r="AN114" s="5">
        <f>AL114</f>
        <v>32.264000000000003</v>
      </c>
      <c r="AO114" s="5">
        <f>AL114*2</f>
        <v>64.528000000000006</v>
      </c>
      <c r="AP114" s="1">
        <f>AJ114*((AM114/$AM$2)^0.3)*(($AN$2/AN114)^2)</f>
        <v>1.0228709774496785E-4</v>
      </c>
      <c r="AQ114" s="1">
        <f>AP114+AP114*0.4</f>
        <v>1.4320193684295499E-4</v>
      </c>
      <c r="AR114" s="1">
        <f>AP114-AP114*0.4</f>
        <v>6.1372258646980699E-5</v>
      </c>
      <c r="AS114" s="1">
        <f>AK114*((AM114/$AM$2)^0.3)*(($AN$2/AN114)^2)</f>
        <v>2.2114584819722099E-4</v>
      </c>
      <c r="AT114" s="1">
        <f>AS114+AS114*0.2</f>
        <v>2.6537501783666518E-4</v>
      </c>
      <c r="AU114" s="1">
        <f>AS114-AS114*0.2</f>
        <v>1.7691667855777681E-4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32</v>
      </c>
    </row>
    <row r="115" spans="1:54" x14ac:dyDescent="0.25">
      <c r="A115">
        <v>238</v>
      </c>
      <c r="B115" t="s">
        <v>56</v>
      </c>
      <c r="C115" t="s">
        <v>85</v>
      </c>
      <c r="D115" t="s">
        <v>86</v>
      </c>
      <c r="E115" t="s">
        <v>32</v>
      </c>
      <c r="F115" t="s">
        <v>33</v>
      </c>
      <c r="G115" t="s">
        <v>42</v>
      </c>
      <c r="H115" t="s">
        <v>158</v>
      </c>
      <c r="I115">
        <v>384.24926499999998</v>
      </c>
      <c r="J115">
        <f>I115+I115*0.4</f>
        <v>537.94897100000003</v>
      </c>
      <c r="K115">
        <f>I115-I115*0.4</f>
        <v>230.54955899999999</v>
      </c>
      <c r="L115">
        <v>255.8044903</v>
      </c>
      <c r="M115">
        <v>128.4447748</v>
      </c>
      <c r="N115">
        <v>23.200542729999999</v>
      </c>
      <c r="O115">
        <v>8.9045281939999992</v>
      </c>
      <c r="P115">
        <v>73.197109999999995</v>
      </c>
      <c r="Q115">
        <f>P115+P115*0.05</f>
        <v>76.856965500000001</v>
      </c>
      <c r="R115">
        <f>P115-P115*0.05</f>
        <v>69.537254499999989</v>
      </c>
      <c r="S115">
        <v>191.38</v>
      </c>
      <c r="T115">
        <f>S115+S115*0.32</f>
        <v>252.6216</v>
      </c>
      <c r="U115">
        <f>S115-S115*0.32</f>
        <v>130.13839999999999</v>
      </c>
      <c r="V115">
        <v>188</v>
      </c>
      <c r="W115">
        <v>189</v>
      </c>
      <c r="X115">
        <v>186</v>
      </c>
      <c r="Y115">
        <v>193</v>
      </c>
      <c r="Z115">
        <v>200</v>
      </c>
      <c r="AA115">
        <v>193</v>
      </c>
      <c r="AB115">
        <v>194</v>
      </c>
      <c r="AC115">
        <v>188</v>
      </c>
      <c r="AD115">
        <v>0.54786999999999997</v>
      </c>
      <c r="AE115">
        <f>AD115+AD115*0.32</f>
        <v>0.72318839999999995</v>
      </c>
      <c r="AF115">
        <f>AD115-AD115*0.32</f>
        <v>0.37255159999999998</v>
      </c>
      <c r="AG115">
        <v>32.105070900000001</v>
      </c>
      <c r="AH115">
        <v>10.732504929999999</v>
      </c>
      <c r="AI115">
        <v>4.0000000000000001E-3</v>
      </c>
      <c r="AJ115" s="1">
        <v>1.77E-6</v>
      </c>
      <c r="AK115" s="1">
        <v>2.1299999999999999E-6</v>
      </c>
      <c r="AL115" s="7">
        <v>32.1051</v>
      </c>
      <c r="AM115" s="5">
        <f>AL115*(AL115/10)</f>
        <v>103.073744601</v>
      </c>
      <c r="AN115" s="5">
        <f>AL115</f>
        <v>32.1051</v>
      </c>
      <c r="AO115" s="5">
        <f>AL115*2</f>
        <v>64.2102</v>
      </c>
      <c r="AP115" s="1">
        <f>AJ115*((AM115/$AM$2)^0.3)*(($AN$2/AN115)^2)</f>
        <v>1.0184575839068449E-4</v>
      </c>
      <c r="AQ115" s="1">
        <f>AP115+AP115*0.4</f>
        <v>1.4258406174695828E-4</v>
      </c>
      <c r="AR115" s="1">
        <f>AP115-AP115*0.4</f>
        <v>6.1107455034410701E-5</v>
      </c>
      <c r="AS115" s="1">
        <f>AK115*((AM115/$AM$2)^0.3)*(($AN$2/AN115)^2)</f>
        <v>1.2256014992777285E-4</v>
      </c>
      <c r="AT115" s="1">
        <f>AS115+AS115*0.2</f>
        <v>1.4707217991332742E-4</v>
      </c>
      <c r="AU115" s="1">
        <f>AS115-AS115*0.2</f>
        <v>9.8048119942218288E-5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44</v>
      </c>
    </row>
    <row r="116" spans="1:54" s="8" customFormat="1" x14ac:dyDescent="0.25">
      <c r="A116">
        <v>174</v>
      </c>
      <c r="B116" t="s">
        <v>44</v>
      </c>
      <c r="C116" t="s">
        <v>143</v>
      </c>
      <c r="D116" t="s">
        <v>144</v>
      </c>
      <c r="E116" t="s">
        <v>40</v>
      </c>
      <c r="F116" t="s">
        <v>41</v>
      </c>
      <c r="G116" t="s">
        <v>42</v>
      </c>
      <c r="H116" t="s">
        <v>226</v>
      </c>
      <c r="I116">
        <v>221.89715860000001</v>
      </c>
      <c r="J116">
        <f>I116+I116*0.4</f>
        <v>310.65602204000004</v>
      </c>
      <c r="K116">
        <f>I116-I116*0.4</f>
        <v>133.13829515999998</v>
      </c>
      <c r="L116">
        <v>143.65099269999999</v>
      </c>
      <c r="M116">
        <v>78.246165860000005</v>
      </c>
      <c r="N116">
        <v>20.851455550000001</v>
      </c>
      <c r="O116">
        <v>10.821107</v>
      </c>
      <c r="P116">
        <v>63.626530000000002</v>
      </c>
      <c r="Q116">
        <f>P116+P116*0.05</f>
        <v>66.8078565</v>
      </c>
      <c r="R116">
        <f>P116-P116*0.05</f>
        <v>60.445203500000005</v>
      </c>
      <c r="S116">
        <v>124.62</v>
      </c>
      <c r="T116">
        <f>S116+S116*0.32</f>
        <v>164.4984</v>
      </c>
      <c r="U116">
        <f>S116-S116*0.32</f>
        <v>84.741600000000005</v>
      </c>
      <c r="V116">
        <v>116</v>
      </c>
      <c r="W116">
        <v>115</v>
      </c>
      <c r="X116">
        <v>122</v>
      </c>
      <c r="Y116">
        <v>123</v>
      </c>
      <c r="Z116">
        <v>133</v>
      </c>
      <c r="AA116">
        <v>135</v>
      </c>
      <c r="AB116">
        <v>129</v>
      </c>
      <c r="AC116">
        <v>124</v>
      </c>
      <c r="AD116">
        <v>0.43674000000000002</v>
      </c>
      <c r="AE116">
        <f>AD116+AD116*0.32</f>
        <v>0.57649680000000003</v>
      </c>
      <c r="AF116">
        <f>AD116-AD116*0.32</f>
        <v>0.2969832</v>
      </c>
      <c r="AG116">
        <v>31.67256257</v>
      </c>
      <c r="AH116">
        <v>13.22316472</v>
      </c>
      <c r="AI116">
        <v>3.0000000000000001E-3</v>
      </c>
      <c r="AJ116" s="1">
        <v>2.1100000000000001E-6</v>
      </c>
      <c r="AK116" s="1">
        <v>1.81E-6</v>
      </c>
      <c r="AL116" s="7">
        <v>31.672599999999999</v>
      </c>
      <c r="AM116" s="5">
        <f>AL116*(AL116/10)</f>
        <v>100.31535907599999</v>
      </c>
      <c r="AN116" s="5">
        <f>AL116</f>
        <v>31.672599999999999</v>
      </c>
      <c r="AO116" s="5">
        <f>AL116*2</f>
        <v>63.345199999999998</v>
      </c>
      <c r="AP116" s="1">
        <f>AJ116*((AM116/$AM$2)^0.3)*(($AN$2/AN116)^2)</f>
        <v>1.2373671178464682E-4</v>
      </c>
      <c r="AQ116" s="1">
        <f>AP116+AP116*0.4</f>
        <v>1.7323139649850556E-4</v>
      </c>
      <c r="AR116" s="1">
        <f>AP116-AP116*0.4</f>
        <v>7.4242027070788087E-5</v>
      </c>
      <c r="AS116" s="1">
        <f>AK116*((AM116/$AM$2)^0.3)*(($AN$2/AN116)^2)</f>
        <v>1.0614381437450744E-4</v>
      </c>
      <c r="AT116" s="1">
        <f>AS116+AS116*0.2</f>
        <v>1.2737257724940892E-4</v>
      </c>
      <c r="AU116" s="1">
        <f>AS116-AS116*0.2</f>
        <v>8.4915051499605954E-5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32</v>
      </c>
    </row>
    <row r="117" spans="1:54" s="8" customFormat="1" x14ac:dyDescent="0.25">
      <c r="A117">
        <v>178</v>
      </c>
      <c r="B117" t="s">
        <v>44</v>
      </c>
      <c r="C117" t="s">
        <v>128</v>
      </c>
      <c r="D117" t="s">
        <v>124</v>
      </c>
      <c r="E117" t="s">
        <v>40</v>
      </c>
      <c r="F117" t="s">
        <v>41</v>
      </c>
      <c r="G117" t="s">
        <v>69</v>
      </c>
      <c r="H117" t="s">
        <v>178</v>
      </c>
      <c r="I117">
        <v>314.66215260000001</v>
      </c>
      <c r="J117">
        <f>I117+I117*0.4</f>
        <v>440.52701364000001</v>
      </c>
      <c r="K117">
        <f>I117-I117*0.4</f>
        <v>188.79729156000002</v>
      </c>
      <c r="L117">
        <v>189.761619</v>
      </c>
      <c r="M117">
        <v>124.9005336</v>
      </c>
      <c r="N117">
        <v>33.941937549999999</v>
      </c>
      <c r="O117">
        <v>13.93540533</v>
      </c>
      <c r="P117">
        <v>66.010220000000004</v>
      </c>
      <c r="Q117">
        <f>P117+P117*0.05</f>
        <v>69.310731000000004</v>
      </c>
      <c r="R117">
        <f>P117-P117*0.05</f>
        <v>62.709709000000004</v>
      </c>
      <c r="S117">
        <v>203.25</v>
      </c>
      <c r="T117">
        <f>S117+S117*0.32</f>
        <v>268.29000000000002</v>
      </c>
      <c r="U117">
        <f>S117-S117*0.32</f>
        <v>138.20999999999998</v>
      </c>
      <c r="V117">
        <v>205</v>
      </c>
      <c r="W117">
        <v>208</v>
      </c>
      <c r="X117">
        <v>215</v>
      </c>
      <c r="Y117">
        <v>197</v>
      </c>
      <c r="Z117">
        <v>198</v>
      </c>
      <c r="AA117">
        <v>183</v>
      </c>
      <c r="AB117">
        <v>215</v>
      </c>
      <c r="AC117">
        <v>205</v>
      </c>
      <c r="AD117">
        <v>0.4894</v>
      </c>
      <c r="AE117">
        <f>AD117+AD117*0.32</f>
        <v>0.64600800000000003</v>
      </c>
      <c r="AF117">
        <f>AD117-AD117*0.32</f>
        <v>0.33279199999999998</v>
      </c>
      <c r="AG117">
        <v>47.877342900000002</v>
      </c>
      <c r="AH117">
        <v>17.990625170000001</v>
      </c>
      <c r="AI117">
        <v>1.0999999999999999E-2</v>
      </c>
      <c r="AJ117" s="1">
        <v>1.6300000000000001E-6</v>
      </c>
      <c r="AK117" s="1">
        <v>2.61E-6</v>
      </c>
      <c r="AL117" s="7">
        <v>31.672599999999999</v>
      </c>
      <c r="AM117" s="5">
        <f>AL117*(AL117/10)</f>
        <v>100.31535907599999</v>
      </c>
      <c r="AN117" s="5">
        <f>AL117</f>
        <v>31.672599999999999</v>
      </c>
      <c r="AO117" s="5">
        <f>AL117*2</f>
        <v>63.345199999999998</v>
      </c>
      <c r="AP117" s="1">
        <f>AJ117*((AM117/$AM$2)^0.3)*(($AN$2/AN117)^2)</f>
        <v>9.558807592842382E-5</v>
      </c>
      <c r="AQ117" s="1">
        <f>AP117+AP117*0.4</f>
        <v>1.3382330629979335E-4</v>
      </c>
      <c r="AR117" s="1">
        <f>AP117-AP117*0.4</f>
        <v>5.7352845557054288E-5</v>
      </c>
      <c r="AS117" s="1">
        <f>AK117*((AM117/$AM$2)^0.3)*(($AN$2/AN117)^2)</f>
        <v>1.5305820746821237E-4</v>
      </c>
      <c r="AT117" s="1">
        <f>AS117+AS117*0.2</f>
        <v>1.8366984896185483E-4</v>
      </c>
      <c r="AU117" s="1">
        <f>AS117-AS117*0.2</f>
        <v>1.224465659745699E-4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32</v>
      </c>
    </row>
    <row r="118" spans="1:54" s="8" customFormat="1" x14ac:dyDescent="0.25">
      <c r="A118">
        <v>156</v>
      </c>
      <c r="B118" t="s">
        <v>44</v>
      </c>
      <c r="C118" t="s">
        <v>150</v>
      </c>
      <c r="D118" t="s">
        <v>151</v>
      </c>
      <c r="E118" t="s">
        <v>32</v>
      </c>
      <c r="F118" t="s">
        <v>33</v>
      </c>
      <c r="G118" t="s">
        <v>60</v>
      </c>
      <c r="H118" t="s">
        <v>182</v>
      </c>
      <c r="I118">
        <v>311.46849939999998</v>
      </c>
      <c r="J118">
        <f>I118+I118*0.4</f>
        <v>436.05589915999997</v>
      </c>
      <c r="K118">
        <f>I118-I118*0.4</f>
        <v>186.88109964</v>
      </c>
      <c r="L118">
        <v>187.49880730000001</v>
      </c>
      <c r="M118">
        <v>123.9696921</v>
      </c>
      <c r="N118">
        <v>21.232817270000002</v>
      </c>
      <c r="O118">
        <v>10.237419259999999</v>
      </c>
      <c r="P118">
        <v>67.266540000000006</v>
      </c>
      <c r="Q118">
        <f>P118+P118*0.05</f>
        <v>70.629867000000004</v>
      </c>
      <c r="R118">
        <f>P118-P118*0.05</f>
        <v>63.903213000000008</v>
      </c>
      <c r="S118">
        <v>81</v>
      </c>
      <c r="T118">
        <f>S118+S118*0.32</f>
        <v>106.92</v>
      </c>
      <c r="U118">
        <f>S118-S118*0.32</f>
        <v>55.08</v>
      </c>
      <c r="V118">
        <v>79</v>
      </c>
      <c r="W118">
        <v>83</v>
      </c>
      <c r="X118">
        <v>81</v>
      </c>
      <c r="Y118">
        <v>87</v>
      </c>
      <c r="Z118">
        <v>80</v>
      </c>
      <c r="AA118">
        <v>75</v>
      </c>
      <c r="AB118">
        <v>82</v>
      </c>
      <c r="AC118">
        <v>81</v>
      </c>
      <c r="AD118">
        <v>0.43608483199999998</v>
      </c>
      <c r="AE118">
        <f>AD118+AD118*0.32</f>
        <v>0.57563197824000001</v>
      </c>
      <c r="AF118">
        <f>AD118-AD118*0.32</f>
        <v>0.29653768575999995</v>
      </c>
      <c r="AG118">
        <v>31.470236499999999</v>
      </c>
      <c r="AH118">
        <v>13.15592942</v>
      </c>
      <c r="AI118">
        <v>5.7000000000000002E-2</v>
      </c>
      <c r="AJ118" s="1">
        <v>2.2900000000000001E-6</v>
      </c>
      <c r="AK118" s="1">
        <v>1.9099999999999999E-6</v>
      </c>
      <c r="AL118" s="7">
        <v>31.470199999999998</v>
      </c>
      <c r="AM118" s="5">
        <f>AL118*(AL118/10)</f>
        <v>99.03734880399999</v>
      </c>
      <c r="AN118" s="5">
        <f>AL118</f>
        <v>31.470199999999998</v>
      </c>
      <c r="AO118" s="5">
        <f>AL118*2</f>
        <v>62.940399999999997</v>
      </c>
      <c r="AP118" s="1">
        <f>AJ118*((AM118/$AM$2)^0.3)*(($AN$2/AN118)^2)</f>
        <v>1.3550318271633445E-4</v>
      </c>
      <c r="AQ118" s="1">
        <f>AP118+AP118*0.4</f>
        <v>1.8970445580286823E-4</v>
      </c>
      <c r="AR118" s="1">
        <f>AP118-AP118*0.4</f>
        <v>8.1301909629800668E-5</v>
      </c>
      <c r="AS118" s="1">
        <f>AK118*((AM118/$AM$2)^0.3)*(($AN$2/AN118)^2)</f>
        <v>1.1301793842279423E-4</v>
      </c>
      <c r="AT118" s="1">
        <f>AS118+AS118*0.2</f>
        <v>1.3562152610735307E-4</v>
      </c>
      <c r="AU118" s="1">
        <f>AS118-AS118*0.2</f>
        <v>9.041435073823539E-5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44</v>
      </c>
    </row>
    <row r="119" spans="1:54" s="8" customFormat="1" x14ac:dyDescent="0.25">
      <c r="A119">
        <v>237</v>
      </c>
      <c r="B119" t="s">
        <v>56</v>
      </c>
      <c r="C119" t="s">
        <v>85</v>
      </c>
      <c r="D119" t="s">
        <v>86</v>
      </c>
      <c r="E119" t="s">
        <v>32</v>
      </c>
      <c r="F119" t="s">
        <v>33</v>
      </c>
      <c r="G119" t="s">
        <v>34</v>
      </c>
      <c r="H119" t="s">
        <v>160</v>
      </c>
      <c r="I119">
        <v>373.07656960000003</v>
      </c>
      <c r="J119">
        <f>I119+I119*0.4</f>
        <v>522.30719743999998</v>
      </c>
      <c r="K119">
        <f>I119-I119*0.4</f>
        <v>223.84594176000002</v>
      </c>
      <c r="L119">
        <v>243.37782150000001</v>
      </c>
      <c r="M119">
        <v>129.69874809999999</v>
      </c>
      <c r="N119">
        <v>20.711290420000001</v>
      </c>
      <c r="O119">
        <v>10.71801739</v>
      </c>
      <c r="P119">
        <v>69.750919999999994</v>
      </c>
      <c r="Q119">
        <f>P119+P119*0.05</f>
        <v>73.238465999999988</v>
      </c>
      <c r="R119">
        <f>P119-P119*0.05</f>
        <v>66.263373999999999</v>
      </c>
      <c r="S119">
        <v>177.62</v>
      </c>
      <c r="T119">
        <f>S119+S119*0.32</f>
        <v>234.45840000000001</v>
      </c>
      <c r="U119">
        <f>S119-S119*0.32</f>
        <v>120.7816</v>
      </c>
      <c r="V119">
        <v>183</v>
      </c>
      <c r="W119">
        <v>193</v>
      </c>
      <c r="X119">
        <v>181</v>
      </c>
      <c r="Y119">
        <v>169</v>
      </c>
      <c r="Z119">
        <v>174</v>
      </c>
      <c r="AA119">
        <v>189</v>
      </c>
      <c r="AB119">
        <v>170</v>
      </c>
      <c r="AC119">
        <v>162</v>
      </c>
      <c r="AD119">
        <v>0.49120000000000003</v>
      </c>
      <c r="AE119">
        <f>AD119+AD119*0.32</f>
        <v>0.64838400000000007</v>
      </c>
      <c r="AF119">
        <f>AD119-AD119*0.32</f>
        <v>0.33401599999999998</v>
      </c>
      <c r="AG119">
        <v>31.429307810000001</v>
      </c>
      <c r="AH119">
        <v>11.76747121</v>
      </c>
      <c r="AI119">
        <v>8.0000000000000002E-3</v>
      </c>
      <c r="AJ119" s="1">
        <v>1.55E-6</v>
      </c>
      <c r="AK119" s="1">
        <v>1.2699999999999999E-6</v>
      </c>
      <c r="AL119" s="7">
        <v>31.429300000000001</v>
      </c>
      <c r="AM119" s="5">
        <f>AL119*(AL119/10)</f>
        <v>98.780089849000007</v>
      </c>
      <c r="AN119" s="5">
        <f>AL119</f>
        <v>31.429300000000001</v>
      </c>
      <c r="AO119" s="5">
        <f>AL119*2</f>
        <v>62.858600000000003</v>
      </c>
      <c r="AP119" s="1">
        <f>AJ119*((AM119/$AM$2)^0.3)*(($AN$2/AN119)^2)</f>
        <v>9.1883266091181777E-5</v>
      </c>
      <c r="AQ119" s="1">
        <f>AP119+AP119*0.4</f>
        <v>1.286365725276545E-4</v>
      </c>
      <c r="AR119" s="1">
        <f>AP119-AP119*0.4</f>
        <v>5.5129959654709065E-5</v>
      </c>
      <c r="AS119" s="1">
        <f>AK119*((AM119/$AM$2)^0.3)*(($AN$2/AN119)^2)</f>
        <v>7.528499866825861E-5</v>
      </c>
      <c r="AT119" s="1">
        <f>AS119+AS119*0.2</f>
        <v>9.0341998401910335E-5</v>
      </c>
      <c r="AU119" s="1">
        <f>AS119-AS119*0.2</f>
        <v>6.0227998934606885E-5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44</v>
      </c>
    </row>
    <row r="120" spans="1:54" s="8" customFormat="1" x14ac:dyDescent="0.25">
      <c r="A120">
        <v>164</v>
      </c>
      <c r="B120" t="s">
        <v>29</v>
      </c>
      <c r="C120" t="s">
        <v>77</v>
      </c>
      <c r="D120" t="s">
        <v>124</v>
      </c>
      <c r="E120" t="s">
        <v>64</v>
      </c>
      <c r="F120" t="s">
        <v>65</v>
      </c>
      <c r="G120" t="s">
        <v>73</v>
      </c>
      <c r="H120" t="s">
        <v>184</v>
      </c>
      <c r="I120">
        <v>302.0532498</v>
      </c>
      <c r="J120">
        <f>I120+I120*0.4</f>
        <v>422.87454972</v>
      </c>
      <c r="K120">
        <f>I120-I120*0.4</f>
        <v>181.23194988</v>
      </c>
      <c r="L120">
        <v>184.78913729999999</v>
      </c>
      <c r="M120">
        <v>117.2641125</v>
      </c>
      <c r="N120">
        <v>20.59938206</v>
      </c>
      <c r="O120">
        <v>10.41790039</v>
      </c>
      <c r="P120">
        <v>73.295379999999994</v>
      </c>
      <c r="Q120">
        <f>P120+P120*0.05</f>
        <v>76.960149000000001</v>
      </c>
      <c r="R120">
        <f>P120-P120*0.05</f>
        <v>69.630610999999988</v>
      </c>
      <c r="S120">
        <v>87.25</v>
      </c>
      <c r="T120">
        <f>S120+S120*0.32</f>
        <v>115.17</v>
      </c>
      <c r="U120">
        <f>S120-S120*0.32</f>
        <v>59.33</v>
      </c>
      <c r="V120">
        <v>83</v>
      </c>
      <c r="W120">
        <v>87</v>
      </c>
      <c r="X120">
        <v>92</v>
      </c>
      <c r="Y120">
        <v>85</v>
      </c>
      <c r="Z120">
        <v>81</v>
      </c>
      <c r="AA120">
        <v>89</v>
      </c>
      <c r="AB120">
        <v>88</v>
      </c>
      <c r="AC120">
        <v>93</v>
      </c>
      <c r="AD120">
        <v>0.60767016399999996</v>
      </c>
      <c r="AE120">
        <f>AD120+AD120*0.32</f>
        <v>0.80212461648</v>
      </c>
      <c r="AF120">
        <f>AD120-AD120*0.32</f>
        <v>0.41321571151999997</v>
      </c>
      <c r="AG120">
        <v>31.01728245</v>
      </c>
      <c r="AH120">
        <v>9.2000067600000008</v>
      </c>
      <c r="AI120">
        <v>4.7E-2</v>
      </c>
      <c r="AJ120" s="1">
        <v>1.64E-6</v>
      </c>
      <c r="AK120" s="1">
        <v>3.05E-6</v>
      </c>
      <c r="AL120" s="7">
        <v>31.017299999999999</v>
      </c>
      <c r="AM120" s="5">
        <f>AL120*(AL120/10)</f>
        <v>96.207289928999998</v>
      </c>
      <c r="AN120" s="5">
        <f>AL120</f>
        <v>31.017299999999999</v>
      </c>
      <c r="AO120" s="5">
        <f>AL120*2</f>
        <v>62.034599999999998</v>
      </c>
      <c r="AP120" s="1">
        <f>AJ120*((AM120/$AM$2)^0.3)*(($AN$2/AN120)^2)</f>
        <v>9.9031094547558443E-5</v>
      </c>
      <c r="AQ120" s="1">
        <f>AP120+AP120*0.4</f>
        <v>1.3864353236658181E-4</v>
      </c>
      <c r="AR120" s="1">
        <f>AP120-AP120*0.4</f>
        <v>5.9418656728535065E-5</v>
      </c>
      <c r="AS120" s="1">
        <f>AK120*((AM120/$AM$2)^0.3)*(($AN$2/AN120)^2)</f>
        <v>1.8417368193295928E-4</v>
      </c>
      <c r="AT120" s="1">
        <f>AS120+AS120*0.2</f>
        <v>2.2100841831955114E-4</v>
      </c>
      <c r="AU120" s="1">
        <f>AS120-AS120*0.2</f>
        <v>1.4733894554636742E-4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24</v>
      </c>
    </row>
    <row r="121" spans="1:54" s="8" customFormat="1" x14ac:dyDescent="0.25">
      <c r="A121">
        <v>205</v>
      </c>
      <c r="B121" t="s">
        <v>44</v>
      </c>
      <c r="C121" t="s">
        <v>103</v>
      </c>
      <c r="D121" t="s">
        <v>104</v>
      </c>
      <c r="E121" t="s">
        <v>40</v>
      </c>
      <c r="F121" t="s">
        <v>41</v>
      </c>
      <c r="G121" t="s">
        <v>80</v>
      </c>
      <c r="H121" t="s">
        <v>201</v>
      </c>
      <c r="I121">
        <v>274.73787220000003</v>
      </c>
      <c r="J121">
        <f>I121+I121*0.4</f>
        <v>384.63302108000005</v>
      </c>
      <c r="K121">
        <f>I121-I121*0.4</f>
        <v>164.84272332</v>
      </c>
      <c r="L121">
        <v>180.61778150000001</v>
      </c>
      <c r="M121">
        <v>94.120090779999998</v>
      </c>
      <c r="N121">
        <v>19.44501678</v>
      </c>
      <c r="O121">
        <v>11.552688420000001</v>
      </c>
      <c r="P121">
        <v>69.547409999999999</v>
      </c>
      <c r="Q121">
        <f>P121+P121*0.05</f>
        <v>73.024780500000006</v>
      </c>
      <c r="R121">
        <f>P121-P121*0.05</f>
        <v>66.070039499999993</v>
      </c>
      <c r="S121">
        <v>187.38</v>
      </c>
      <c r="T121">
        <f>S121+S121*0.32</f>
        <v>247.3416</v>
      </c>
      <c r="U121">
        <f>S121-S121*0.32</f>
        <v>127.41839999999999</v>
      </c>
      <c r="V121">
        <v>197</v>
      </c>
      <c r="W121">
        <v>197</v>
      </c>
      <c r="X121">
        <v>186</v>
      </c>
      <c r="Y121">
        <v>185</v>
      </c>
      <c r="Z121">
        <v>177</v>
      </c>
      <c r="AA121">
        <v>173</v>
      </c>
      <c r="AB121">
        <v>191</v>
      </c>
      <c r="AC121">
        <v>193</v>
      </c>
      <c r="AD121">
        <v>0.42993999999999999</v>
      </c>
      <c r="AE121">
        <f>AD121+AD121*0.32</f>
        <v>0.56752080000000005</v>
      </c>
      <c r="AF121">
        <f>AD121-AD121*0.32</f>
        <v>0.29235919999999999</v>
      </c>
      <c r="AG121">
        <v>30.997705159999999</v>
      </c>
      <c r="AH121">
        <v>13.118736930000001</v>
      </c>
      <c r="AI121">
        <v>5.0000000000000001E-3</v>
      </c>
      <c r="AJ121" s="1">
        <v>2.8600000000000001E-6</v>
      </c>
      <c r="AK121" s="1">
        <v>1.7E-6</v>
      </c>
      <c r="AL121" s="7">
        <v>30.997699999999998</v>
      </c>
      <c r="AM121" s="5">
        <f>AL121*(AL121/10)</f>
        <v>96.085740528999992</v>
      </c>
      <c r="AN121" s="5">
        <f>AL121</f>
        <v>30.997699999999998</v>
      </c>
      <c r="AO121" s="5">
        <f>AL121*2</f>
        <v>61.995399999999997</v>
      </c>
      <c r="AP121" s="1">
        <f>AJ121*((AM121/$AM$2)^0.3)*(($AN$2/AN121)^2)</f>
        <v>1.7285346585121304E-4</v>
      </c>
      <c r="AQ121" s="1">
        <f>AP121+AP121*0.4</f>
        <v>2.4199485219169827E-4</v>
      </c>
      <c r="AR121" s="1">
        <f>AP121-AP121*0.4</f>
        <v>1.0371207951072782E-4</v>
      </c>
      <c r="AS121" s="1">
        <f>AK121*((AM121/$AM$2)^0.3)*(($AN$2/AN121)^2)</f>
        <v>1.027450671143574E-4</v>
      </c>
      <c r="AT121" s="1">
        <f>AS121+AS121*0.2</f>
        <v>1.2329408053722888E-4</v>
      </c>
      <c r="AU121" s="1">
        <f>AS121-AS121*0.2</f>
        <v>8.219605369148592E-5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32</v>
      </c>
    </row>
    <row r="122" spans="1:54" s="8" customFormat="1" x14ac:dyDescent="0.25">
      <c r="A122" s="8">
        <v>73</v>
      </c>
      <c r="B122" s="8" t="s">
        <v>29</v>
      </c>
      <c r="C122" s="8" t="s">
        <v>30</v>
      </c>
      <c r="D122" s="8" t="s">
        <v>31</v>
      </c>
      <c r="E122" s="8" t="s">
        <v>32</v>
      </c>
      <c r="F122" s="8" t="s">
        <v>33</v>
      </c>
      <c r="G122" s="8" t="s">
        <v>60</v>
      </c>
      <c r="H122" s="8" t="s">
        <v>180</v>
      </c>
      <c r="I122" s="8">
        <v>312.27728280000002</v>
      </c>
      <c r="J122" s="8">
        <v>313.27728280000002</v>
      </c>
      <c r="K122" s="8">
        <v>314.27728280000002</v>
      </c>
      <c r="L122" s="8">
        <v>178.5011054</v>
      </c>
      <c r="M122" s="8">
        <v>133.77617739999999</v>
      </c>
      <c r="N122" s="8">
        <v>20.559332919999999</v>
      </c>
      <c r="O122" s="8">
        <v>10.43435088</v>
      </c>
      <c r="P122" s="8">
        <v>70.312719999999999</v>
      </c>
      <c r="Q122" s="8">
        <v>70.312719999999999</v>
      </c>
      <c r="R122" s="8">
        <v>70.312719999999999</v>
      </c>
      <c r="S122" s="8">
        <v>127.62</v>
      </c>
      <c r="T122" s="8">
        <v>127.62</v>
      </c>
      <c r="U122" s="8">
        <v>127.62</v>
      </c>
      <c r="V122" s="8">
        <v>128</v>
      </c>
      <c r="W122" s="8">
        <v>131</v>
      </c>
      <c r="X122" s="8">
        <v>137</v>
      </c>
      <c r="Y122" s="8">
        <v>126</v>
      </c>
      <c r="Z122" s="8">
        <v>125</v>
      </c>
      <c r="AA122" s="8">
        <v>122</v>
      </c>
      <c r="AB122" s="8">
        <v>129</v>
      </c>
      <c r="AC122" s="8">
        <v>123</v>
      </c>
      <c r="AD122" s="8" t="s">
        <v>36</v>
      </c>
      <c r="AE122" s="8" t="s">
        <v>36</v>
      </c>
      <c r="AF122" s="8" t="s">
        <v>36</v>
      </c>
      <c r="AG122" s="8" t="s">
        <v>36</v>
      </c>
      <c r="AH122" s="8" t="s">
        <v>36</v>
      </c>
      <c r="AI122" s="8" t="s">
        <v>36</v>
      </c>
      <c r="AJ122" s="9">
        <v>1.4500000000000001E-6</v>
      </c>
      <c r="AK122" s="9">
        <v>1.61E-6</v>
      </c>
      <c r="AL122" s="10">
        <v>30.9937</v>
      </c>
      <c r="AM122" s="11">
        <f>AL122*(AL122/10)</f>
        <v>96.060943968999993</v>
      </c>
      <c r="AN122" s="11">
        <f>AL122</f>
        <v>30.9937</v>
      </c>
      <c r="AO122" s="11">
        <f>AL122*2</f>
        <v>61.987400000000001</v>
      </c>
      <c r="AP122" s="9">
        <f>AJ122*((AM122/$AM$2)^0.3)*(($AN$2/AN122)^2)</f>
        <v>8.7651332976419446E-5</v>
      </c>
      <c r="AQ122" s="1">
        <f>AP122</f>
        <v>8.7651332976419446E-5</v>
      </c>
      <c r="AR122" s="1">
        <f>AP122</f>
        <v>8.7651332976419446E-5</v>
      </c>
      <c r="AS122" s="9">
        <f>AK122*((AM122/$AM$2)^0.3)*(($AN$2/AN122)^2)</f>
        <v>9.732320420140366E-5</v>
      </c>
      <c r="AT122" s="1">
        <f>AS122</f>
        <v>9.732320420140366E-5</v>
      </c>
      <c r="AU122" s="1">
        <f>AS122</f>
        <v>9.732320420140366E-5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44</v>
      </c>
    </row>
    <row r="123" spans="1:54" s="8" customFormat="1" x14ac:dyDescent="0.25">
      <c r="A123" s="8">
        <v>127</v>
      </c>
      <c r="B123" s="8" t="s">
        <v>29</v>
      </c>
      <c r="C123" s="8" t="s">
        <v>232</v>
      </c>
      <c r="D123" s="8" t="s">
        <v>233</v>
      </c>
      <c r="E123" s="8" t="s">
        <v>32</v>
      </c>
      <c r="F123" s="8" t="s">
        <v>33</v>
      </c>
      <c r="G123" s="8" t="s">
        <v>305</v>
      </c>
      <c r="H123" s="8" t="s">
        <v>306</v>
      </c>
      <c r="I123" s="8">
        <v>70.341699009999999</v>
      </c>
      <c r="J123" s="8">
        <v>70.341699009999999</v>
      </c>
      <c r="K123" s="8">
        <v>70.341699009999999</v>
      </c>
      <c r="L123" s="8">
        <v>63.95547182</v>
      </c>
      <c r="M123" s="8">
        <v>6.3862271860000002</v>
      </c>
      <c r="N123" s="8">
        <v>22.4850256</v>
      </c>
      <c r="O123" s="8">
        <v>8.0121632120000008</v>
      </c>
      <c r="P123" s="8">
        <v>69.388090000000005</v>
      </c>
      <c r="Q123" s="8">
        <v>69.388090000000005</v>
      </c>
      <c r="R123" s="8">
        <v>69.388090000000005</v>
      </c>
      <c r="S123" s="8">
        <v>14.88</v>
      </c>
      <c r="T123" s="8">
        <v>14.88</v>
      </c>
      <c r="U123" s="8">
        <v>14.88</v>
      </c>
      <c r="V123" s="8">
        <v>16</v>
      </c>
      <c r="W123" s="8">
        <v>12</v>
      </c>
      <c r="X123" s="8">
        <v>14</v>
      </c>
      <c r="Y123" s="8">
        <v>16</v>
      </c>
      <c r="Z123" s="8">
        <v>16</v>
      </c>
      <c r="AA123" s="8">
        <v>13</v>
      </c>
      <c r="AB123" s="8">
        <v>14</v>
      </c>
      <c r="AC123" s="8">
        <v>18</v>
      </c>
      <c r="AD123" s="8">
        <v>0.53959999999999997</v>
      </c>
      <c r="AE123" s="8">
        <v>0.53959999999999997</v>
      </c>
      <c r="AF123" s="8">
        <v>0.53959999999999997</v>
      </c>
      <c r="AG123" s="8">
        <v>30.551533110000001</v>
      </c>
      <c r="AH123" s="8">
        <v>10.384409659999999</v>
      </c>
      <c r="AI123" s="8">
        <v>1.2E-2</v>
      </c>
      <c r="AJ123" s="9">
        <v>1.3E-6</v>
      </c>
      <c r="AK123" s="9">
        <v>1.8899999999999999E-6</v>
      </c>
      <c r="AL123" s="10">
        <v>30.497199999999999</v>
      </c>
      <c r="AM123" s="11">
        <f>AL123*(AL123/10)</f>
        <v>93.007920783999992</v>
      </c>
      <c r="AN123" s="11">
        <f>AL123</f>
        <v>30.497199999999999</v>
      </c>
      <c r="AO123" s="11">
        <f>AL123*2</f>
        <v>60.994399999999999</v>
      </c>
      <c r="AP123" s="9">
        <f>AJ123*((AM123/$AM$2)^0.3)*(($AN$2/AN123)^2)</f>
        <v>8.0380872359072457E-5</v>
      </c>
      <c r="AQ123" s="1">
        <f>AP123</f>
        <v>8.0380872359072457E-5</v>
      </c>
      <c r="AR123" s="1">
        <f>AP123</f>
        <v>8.0380872359072457E-5</v>
      </c>
      <c r="AS123" s="9">
        <f>AK123*((AM123/$AM$2)^0.3)*(($AN$2/AN123)^2)</f>
        <v>1.1686142212203609E-4</v>
      </c>
      <c r="AT123" s="1">
        <f>AS123</f>
        <v>1.1686142212203609E-4</v>
      </c>
      <c r="AU123" s="1">
        <f>AS123</f>
        <v>1.1686142212203609E-4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44</v>
      </c>
    </row>
    <row r="124" spans="1:54" s="8" customFormat="1" x14ac:dyDescent="0.25">
      <c r="A124">
        <v>231</v>
      </c>
      <c r="B124" t="s">
        <v>56</v>
      </c>
      <c r="C124" t="s">
        <v>85</v>
      </c>
      <c r="D124" t="s">
        <v>86</v>
      </c>
      <c r="E124" t="s">
        <v>32</v>
      </c>
      <c r="F124" t="s">
        <v>33</v>
      </c>
      <c r="G124" t="s">
        <v>34</v>
      </c>
      <c r="H124" t="s">
        <v>120</v>
      </c>
      <c r="I124">
        <v>484.84037590000003</v>
      </c>
      <c r="J124">
        <f>I124+I124*0.4</f>
        <v>678.77652626000008</v>
      </c>
      <c r="K124">
        <f>I124-I124*0.4</f>
        <v>290.90422553999997</v>
      </c>
      <c r="L124">
        <v>287.04419869999998</v>
      </c>
      <c r="M124">
        <v>197.79617719999999</v>
      </c>
      <c r="N124">
        <v>19.022524780000001</v>
      </c>
      <c r="O124">
        <v>11.30040393</v>
      </c>
      <c r="P124">
        <v>61.287489999999998</v>
      </c>
      <c r="Q124">
        <f>P124+P124*0.05</f>
        <v>64.351864500000005</v>
      </c>
      <c r="R124">
        <f>P124-P124*0.05</f>
        <v>58.223115499999999</v>
      </c>
      <c r="S124">
        <v>254.5</v>
      </c>
      <c r="T124">
        <f>S124+S124*0.32</f>
        <v>335.94</v>
      </c>
      <c r="U124">
        <f>S124-S124*0.32</f>
        <v>173.06</v>
      </c>
      <c r="V124">
        <v>260</v>
      </c>
      <c r="W124">
        <v>255</v>
      </c>
      <c r="X124">
        <v>252</v>
      </c>
      <c r="Y124">
        <v>254</v>
      </c>
      <c r="Z124">
        <v>247</v>
      </c>
      <c r="AA124">
        <v>253</v>
      </c>
      <c r="AB124">
        <v>259</v>
      </c>
      <c r="AC124">
        <v>256</v>
      </c>
      <c r="AD124">
        <v>0.39783000000000002</v>
      </c>
      <c r="AE124">
        <f>AD124+AD124*0.32</f>
        <v>0.52513560000000004</v>
      </c>
      <c r="AF124">
        <f>AD124-AD124*0.32</f>
        <v>0.2705244</v>
      </c>
      <c r="AG124">
        <v>30.322928709999999</v>
      </c>
      <c r="AH124">
        <v>13.68427705</v>
      </c>
      <c r="AI124">
        <v>6.0000000000000001E-3</v>
      </c>
      <c r="AJ124" s="1">
        <v>1.44E-6</v>
      </c>
      <c r="AK124" s="1">
        <v>1.72E-6</v>
      </c>
      <c r="AL124" s="7">
        <v>30.322900000000001</v>
      </c>
      <c r="AM124" s="5">
        <f>AL124*(AL124/10)</f>
        <v>91.947826441000004</v>
      </c>
      <c r="AN124" s="5">
        <f>AL124</f>
        <v>30.322900000000001</v>
      </c>
      <c r="AO124" s="5">
        <f>AL124*2</f>
        <v>60.645800000000001</v>
      </c>
      <c r="AP124" s="1">
        <f>AJ124*((AM124/$AM$2)^0.3)*(($AN$2/AN124)^2)</f>
        <v>8.9754613854314217E-5</v>
      </c>
      <c r="AQ124" s="1">
        <f>AP124+AP124*0.4</f>
        <v>1.256564593960399E-4</v>
      </c>
      <c r="AR124" s="1">
        <f>AP124-AP124*0.4</f>
        <v>5.385276831258853E-5</v>
      </c>
      <c r="AS124" s="1">
        <f>AK124*((AM124/$AM$2)^0.3)*(($AN$2/AN124)^2)</f>
        <v>1.0720689988154199E-4</v>
      </c>
      <c r="AT124" s="1">
        <f>AS124+AS124*0.2</f>
        <v>1.2864827985785039E-4</v>
      </c>
      <c r="AU124" s="1">
        <f>AS124-AS124*0.2</f>
        <v>8.57655199052336E-5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44</v>
      </c>
    </row>
    <row r="125" spans="1:54" s="8" customFormat="1" x14ac:dyDescent="0.25">
      <c r="A125">
        <v>232</v>
      </c>
      <c r="B125" t="s">
        <v>56</v>
      </c>
      <c r="C125" t="s">
        <v>85</v>
      </c>
      <c r="D125" t="s">
        <v>86</v>
      </c>
      <c r="E125" t="s">
        <v>32</v>
      </c>
      <c r="F125" t="s">
        <v>33</v>
      </c>
      <c r="G125" t="s">
        <v>42</v>
      </c>
      <c r="H125" t="s">
        <v>111</v>
      </c>
      <c r="I125">
        <v>516.99765230000003</v>
      </c>
      <c r="J125">
        <f>I125+I125*0.4</f>
        <v>723.79671322000002</v>
      </c>
      <c r="K125">
        <f>I125-I125*0.4</f>
        <v>310.19859138000004</v>
      </c>
      <c r="L125">
        <v>316.4953567</v>
      </c>
      <c r="M125">
        <v>200.5022956</v>
      </c>
      <c r="N125">
        <v>20.547171890000001</v>
      </c>
      <c r="O125">
        <v>9.6794258769999999</v>
      </c>
      <c r="P125">
        <v>66.218299999999999</v>
      </c>
      <c r="Q125">
        <f>P125+P125*0.05</f>
        <v>69.529214999999994</v>
      </c>
      <c r="R125">
        <f>P125-P125*0.05</f>
        <v>62.907384999999998</v>
      </c>
      <c r="S125">
        <v>220.88</v>
      </c>
      <c r="T125">
        <f>S125+S125*0.32</f>
        <v>291.5616</v>
      </c>
      <c r="U125">
        <f>S125-S125*0.32</f>
        <v>150.19839999999999</v>
      </c>
      <c r="V125">
        <v>229</v>
      </c>
      <c r="W125">
        <v>230</v>
      </c>
      <c r="X125">
        <v>217</v>
      </c>
      <c r="Y125">
        <v>213</v>
      </c>
      <c r="Z125">
        <v>224</v>
      </c>
      <c r="AA125">
        <v>227</v>
      </c>
      <c r="AB125">
        <v>216</v>
      </c>
      <c r="AC125">
        <v>211</v>
      </c>
      <c r="AD125">
        <v>0.45133000000000001</v>
      </c>
      <c r="AE125">
        <f>AD125+AD125*0.32</f>
        <v>0.59575560000000005</v>
      </c>
      <c r="AF125">
        <f>AD125-AD125*0.32</f>
        <v>0.30690439999999997</v>
      </c>
      <c r="AG125">
        <v>30.22659775</v>
      </c>
      <c r="AH125">
        <v>12.25653295</v>
      </c>
      <c r="AI125">
        <v>5.0000000000000001E-3</v>
      </c>
      <c r="AJ125" s="1">
        <v>1.7999999999999999E-6</v>
      </c>
      <c r="AK125" s="1">
        <v>1.1999999999999999E-6</v>
      </c>
      <c r="AL125" s="7">
        <v>30.226600000000001</v>
      </c>
      <c r="AM125" s="5">
        <f>AL125*(AL125/10)</f>
        <v>91.364734756000004</v>
      </c>
      <c r="AN125" s="5">
        <f>AL125</f>
        <v>30.226600000000001</v>
      </c>
      <c r="AO125" s="5">
        <f>AL125*2</f>
        <v>60.453200000000002</v>
      </c>
      <c r="AP125" s="1">
        <f>AJ125*((AM125/$AM$2)^0.3)*(($AN$2/AN125)^2)</f>
        <v>1.1269400270303649E-4</v>
      </c>
      <c r="AQ125" s="1">
        <f>AP125+AP125*0.4</f>
        <v>1.5777160378425108E-4</v>
      </c>
      <c r="AR125" s="1">
        <f>AP125-AP125*0.4</f>
        <v>6.7616401621821897E-5</v>
      </c>
      <c r="AS125" s="1">
        <f>AK125*((AM125/$AM$2)^0.3)*(($AN$2/AN125)^2)</f>
        <v>7.5129335135357662E-5</v>
      </c>
      <c r="AT125" s="1">
        <f>AS125+AS125*0.2</f>
        <v>9.0155202162429192E-5</v>
      </c>
      <c r="AU125" s="1">
        <f>AS125-AS125*0.2</f>
        <v>6.0103468108286133E-5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44</v>
      </c>
    </row>
    <row r="126" spans="1:54" x14ac:dyDescent="0.25">
      <c r="A126">
        <v>236</v>
      </c>
      <c r="B126" t="s">
        <v>56</v>
      </c>
      <c r="C126" t="s">
        <v>85</v>
      </c>
      <c r="D126" t="s">
        <v>86</v>
      </c>
      <c r="E126" t="s">
        <v>32</v>
      </c>
      <c r="F126" t="s">
        <v>33</v>
      </c>
      <c r="G126" t="s">
        <v>60</v>
      </c>
      <c r="H126" t="s">
        <v>106</v>
      </c>
      <c r="I126">
        <v>530.48569699999996</v>
      </c>
      <c r="J126">
        <f>I126+I126*0.4</f>
        <v>742.67997579999997</v>
      </c>
      <c r="K126">
        <f>I126-I126*0.4</f>
        <v>318.29141819999995</v>
      </c>
      <c r="L126">
        <v>326.14932979999998</v>
      </c>
      <c r="M126">
        <v>204.33636730000001</v>
      </c>
      <c r="N126">
        <v>18.678680050000001</v>
      </c>
      <c r="O126">
        <v>10.666116410000001</v>
      </c>
      <c r="P126">
        <v>70.843459999999993</v>
      </c>
      <c r="Q126">
        <f>P126+P126*0.05</f>
        <v>74.385632999999999</v>
      </c>
      <c r="R126">
        <f>P126-P126*0.05</f>
        <v>67.301286999999988</v>
      </c>
      <c r="S126">
        <v>204.75</v>
      </c>
      <c r="T126">
        <f>S126+S126*0.32</f>
        <v>270.27</v>
      </c>
      <c r="U126">
        <f>S126-S126*0.32</f>
        <v>139.23000000000002</v>
      </c>
      <c r="V126">
        <v>187</v>
      </c>
      <c r="W126">
        <v>194</v>
      </c>
      <c r="X126">
        <v>204</v>
      </c>
      <c r="Y126">
        <v>210</v>
      </c>
      <c r="Z126">
        <v>216</v>
      </c>
      <c r="AA126">
        <v>228</v>
      </c>
      <c r="AB126">
        <v>204</v>
      </c>
      <c r="AC126">
        <v>195</v>
      </c>
      <c r="AD126">
        <v>0.51548000000000005</v>
      </c>
      <c r="AE126">
        <f>AD126+AD126*0.32</f>
        <v>0.68043360000000008</v>
      </c>
      <c r="AF126">
        <f>AD126-AD126*0.32</f>
        <v>0.35052640000000002</v>
      </c>
      <c r="AG126">
        <v>29.344796509999998</v>
      </c>
      <c r="AH126">
        <v>10.466330490000001</v>
      </c>
      <c r="AI126">
        <v>5.0000000000000001E-3</v>
      </c>
      <c r="AJ126" s="1">
        <v>1.3599999999999999E-6</v>
      </c>
      <c r="AK126" s="1">
        <v>1.22E-6</v>
      </c>
      <c r="AL126" s="7">
        <v>29.344799999999999</v>
      </c>
      <c r="AM126" s="5">
        <f>AL126*(AL126/10)</f>
        <v>86.111728703999987</v>
      </c>
      <c r="AN126" s="5">
        <f>AL126</f>
        <v>29.344799999999999</v>
      </c>
      <c r="AO126" s="5">
        <f>AL126*2</f>
        <v>58.689599999999999</v>
      </c>
      <c r="AP126" s="1">
        <f>AJ126*((AM126/$AM$2)^0.3)*(($AN$2/AN126)^2)</f>
        <v>8.875005089551491E-5</v>
      </c>
      <c r="AQ126" s="1">
        <f>AP126+AP126*0.4</f>
        <v>1.2425007125372087E-4</v>
      </c>
      <c r="AR126" s="1">
        <f>AP126-AP126*0.4</f>
        <v>5.3250030537308942E-5</v>
      </c>
      <c r="AS126" s="1">
        <f>AK126*((AM126/$AM$2)^0.3)*(($AN$2/AN126)^2)</f>
        <v>7.9614016244506012E-5</v>
      </c>
      <c r="AT126" s="1">
        <f>AS126+AS126*0.2</f>
        <v>9.5536819493407217E-5</v>
      </c>
      <c r="AU126" s="1">
        <f>AS126-AS126*0.2</f>
        <v>6.3691212995604807E-5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44</v>
      </c>
    </row>
    <row r="127" spans="1:54" x14ac:dyDescent="0.25">
      <c r="A127">
        <v>142</v>
      </c>
      <c r="B127" t="s">
        <v>44</v>
      </c>
      <c r="C127" t="s">
        <v>143</v>
      </c>
      <c r="D127" t="s">
        <v>144</v>
      </c>
      <c r="E127" t="s">
        <v>32</v>
      </c>
      <c r="F127" t="s">
        <v>33</v>
      </c>
      <c r="G127" t="s">
        <v>80</v>
      </c>
      <c r="H127" t="s">
        <v>255</v>
      </c>
      <c r="I127">
        <v>194.8623608</v>
      </c>
      <c r="J127">
        <f>I127+I127*0.4</f>
        <v>272.80730512000002</v>
      </c>
      <c r="K127">
        <f>I127-I127*0.4</f>
        <v>116.91741648</v>
      </c>
      <c r="L127">
        <v>116.3993011</v>
      </c>
      <c r="M127">
        <v>78.463059729999998</v>
      </c>
      <c r="N127">
        <v>17.852688560000001</v>
      </c>
      <c r="O127">
        <v>11.274177310000001</v>
      </c>
      <c r="P127">
        <v>49.605350000000001</v>
      </c>
      <c r="Q127">
        <f>P127+P127*0.05</f>
        <v>52.085617499999998</v>
      </c>
      <c r="R127">
        <f>P127-P127*0.05</f>
        <v>47.125082500000005</v>
      </c>
      <c r="S127">
        <v>109.62</v>
      </c>
      <c r="T127">
        <f>S127+S127*0.32</f>
        <v>144.69839999999999</v>
      </c>
      <c r="U127">
        <f>S127-S127*0.32</f>
        <v>74.541600000000003</v>
      </c>
      <c r="V127">
        <v>108</v>
      </c>
      <c r="W127">
        <v>120</v>
      </c>
      <c r="X127">
        <v>106</v>
      </c>
      <c r="Y127">
        <v>108</v>
      </c>
      <c r="Z127">
        <v>117</v>
      </c>
      <c r="AA127">
        <v>114</v>
      </c>
      <c r="AB127">
        <v>104</v>
      </c>
      <c r="AC127">
        <v>100</v>
      </c>
      <c r="AD127">
        <v>0.238396318</v>
      </c>
      <c r="AE127">
        <f>AD127+AD127*0.32</f>
        <v>0.31468313976000001</v>
      </c>
      <c r="AF127">
        <f>AD127-AD127*0.32</f>
        <v>0.16210949623999998</v>
      </c>
      <c r="AG127">
        <v>29.126865859999999</v>
      </c>
      <c r="AH127">
        <v>18.081120689999999</v>
      </c>
      <c r="AI127">
        <v>1.4999999999999999E-2</v>
      </c>
      <c r="AJ127" s="1">
        <v>1.77E-6</v>
      </c>
      <c r="AK127" s="1">
        <v>4.0099999999999997E-6</v>
      </c>
      <c r="AL127" s="7">
        <v>29.126899999999999</v>
      </c>
      <c r="AM127" s="5">
        <f>AL127*(AL127/10)</f>
        <v>84.837630360999995</v>
      </c>
      <c r="AN127" s="5">
        <f>AL127</f>
        <v>29.126899999999999</v>
      </c>
      <c r="AO127" s="5">
        <f>AL127*2</f>
        <v>58.253799999999998</v>
      </c>
      <c r="AP127" s="1">
        <f>AJ127*((AM127/$AM$2)^0.3)*(($AN$2/AN127)^2)</f>
        <v>1.1671713365322773E-4</v>
      </c>
      <c r="AQ127" s="1">
        <f>AP127+AP127*0.4</f>
        <v>1.6340398711451882E-4</v>
      </c>
      <c r="AR127" s="1">
        <f>AP127-AP127*0.4</f>
        <v>7.0030280191936634E-5</v>
      </c>
      <c r="AS127" s="1">
        <f>AK127*((AM127/$AM$2)^0.3)*(($AN$2/AN127)^2)</f>
        <v>2.6442695251380969E-4</v>
      </c>
      <c r="AT127" s="1">
        <f>AS127+AS127*0.2</f>
        <v>3.1731234301657162E-4</v>
      </c>
      <c r="AU127" s="1">
        <f>AS127-AS127*0.2</f>
        <v>2.1154156201104777E-4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44</v>
      </c>
    </row>
    <row r="128" spans="1:54" x14ac:dyDescent="0.25">
      <c r="A128">
        <v>213</v>
      </c>
      <c r="B128" t="s">
        <v>44</v>
      </c>
      <c r="C128" t="s">
        <v>91</v>
      </c>
      <c r="D128" t="s">
        <v>92</v>
      </c>
      <c r="E128" t="s">
        <v>32</v>
      </c>
      <c r="F128" t="s">
        <v>33</v>
      </c>
      <c r="G128" t="s">
        <v>73</v>
      </c>
      <c r="H128" t="s">
        <v>206</v>
      </c>
      <c r="I128">
        <v>261.26680040000002</v>
      </c>
      <c r="J128">
        <f>I128+I128*0.4</f>
        <v>365.77352056000007</v>
      </c>
      <c r="K128">
        <f>I128-I128*0.4</f>
        <v>156.76008024000001</v>
      </c>
      <c r="L128">
        <v>176.19849500000001</v>
      </c>
      <c r="M128">
        <v>85.068305390000006</v>
      </c>
      <c r="N128">
        <v>19.98580948</v>
      </c>
      <c r="O128">
        <v>9.0627662549999997</v>
      </c>
      <c r="P128">
        <v>79.842680000000001</v>
      </c>
      <c r="Q128">
        <f>P128+P128*0.05</f>
        <v>83.834813999999994</v>
      </c>
      <c r="R128">
        <f>P128-P128*0.05</f>
        <v>75.850546000000008</v>
      </c>
      <c r="S128">
        <v>58.38</v>
      </c>
      <c r="T128">
        <f>S128+S128*0.32</f>
        <v>77.061599999999999</v>
      </c>
      <c r="U128">
        <f>S128-S128*0.32</f>
        <v>39.698400000000007</v>
      </c>
      <c r="V128">
        <v>54</v>
      </c>
      <c r="W128">
        <v>57</v>
      </c>
      <c r="X128">
        <v>58</v>
      </c>
      <c r="Y128">
        <v>62</v>
      </c>
      <c r="Z128">
        <v>65</v>
      </c>
      <c r="AA128">
        <v>65</v>
      </c>
      <c r="AB128">
        <v>53</v>
      </c>
      <c r="AC128">
        <v>53</v>
      </c>
      <c r="AD128">
        <v>0.79927000000000004</v>
      </c>
      <c r="AE128">
        <f>AD128+AD128*0.32</f>
        <v>1.0550364000000001</v>
      </c>
      <c r="AF128">
        <f>AD128-AD128*0.32</f>
        <v>0.54350359999999998</v>
      </c>
      <c r="AG128">
        <v>29.048575759999999</v>
      </c>
      <c r="AH128">
        <v>5.8733174190000002</v>
      </c>
      <c r="AI128">
        <v>5.0000000000000001E-3</v>
      </c>
      <c r="AJ128" s="1">
        <v>1.3400000000000001E-6</v>
      </c>
      <c r="AK128" s="1">
        <v>5.6099999999999997E-6</v>
      </c>
      <c r="AL128" s="7">
        <v>29.0486</v>
      </c>
      <c r="AM128" s="5">
        <f>AL128*(AL128/10)</f>
        <v>84.382116196000013</v>
      </c>
      <c r="AN128" s="5">
        <f>AL128</f>
        <v>29.0486</v>
      </c>
      <c r="AO128" s="5">
        <f>AL128*2</f>
        <v>58.097200000000001</v>
      </c>
      <c r="AP128" s="1">
        <f>AJ128*((AM128/$AM$2)^0.3)*(($AN$2/AN128)^2)</f>
        <v>8.8695753459287424E-5</v>
      </c>
      <c r="AQ128" s="1">
        <f>AP128+AP128*0.4</f>
        <v>1.2417405484300238E-4</v>
      </c>
      <c r="AR128" s="1">
        <f>AP128-AP128*0.4</f>
        <v>5.3217452075572454E-5</v>
      </c>
      <c r="AS128" s="1">
        <f>AK128*((AM128/$AM$2)^0.3)*(($AN$2/AN128)^2)</f>
        <v>3.7133072903477792E-4</v>
      </c>
      <c r="AT128" s="1">
        <f>AS128+AS128*0.2</f>
        <v>4.4559687484173349E-4</v>
      </c>
      <c r="AU128" s="1">
        <f>AS128-AS128*0.2</f>
        <v>2.9706458322782236E-4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44</v>
      </c>
    </row>
    <row r="129" spans="1:54" x14ac:dyDescent="0.25">
      <c r="A129">
        <v>210</v>
      </c>
      <c r="B129" t="s">
        <v>44</v>
      </c>
      <c r="C129" t="s">
        <v>91</v>
      </c>
      <c r="D129" t="s">
        <v>92</v>
      </c>
      <c r="E129" t="s">
        <v>32</v>
      </c>
      <c r="F129" t="s">
        <v>33</v>
      </c>
      <c r="G129" t="s">
        <v>60</v>
      </c>
      <c r="H129" t="s">
        <v>93</v>
      </c>
      <c r="I129">
        <v>566.23319049999998</v>
      </c>
      <c r="J129">
        <f>I129+I129*0.4</f>
        <v>792.72646669999995</v>
      </c>
      <c r="K129">
        <f>I129-I129*0.4</f>
        <v>339.73991430000001</v>
      </c>
      <c r="L129">
        <v>392.8945157</v>
      </c>
      <c r="M129">
        <v>173.33867480000001</v>
      </c>
      <c r="N129">
        <v>19.006067059999999</v>
      </c>
      <c r="O129">
        <v>9.6971041719999995</v>
      </c>
      <c r="P129">
        <v>77.59066</v>
      </c>
      <c r="Q129">
        <f>P129+P129*0.05</f>
        <v>81.470192999999995</v>
      </c>
      <c r="R129">
        <f>P129-P129*0.05</f>
        <v>73.711127000000005</v>
      </c>
      <c r="S129">
        <v>98.38</v>
      </c>
      <c r="T129">
        <f>S129+S129*0.32</f>
        <v>129.86160000000001</v>
      </c>
      <c r="U129">
        <f>S129-S129*0.32</f>
        <v>66.898399999999995</v>
      </c>
      <c r="V129">
        <v>87</v>
      </c>
      <c r="W129">
        <v>90</v>
      </c>
      <c r="X129">
        <v>89</v>
      </c>
      <c r="Y129">
        <v>93</v>
      </c>
      <c r="Z129">
        <v>114</v>
      </c>
      <c r="AA129">
        <v>114</v>
      </c>
      <c r="AB129">
        <v>106</v>
      </c>
      <c r="AC129">
        <v>94</v>
      </c>
      <c r="AD129">
        <v>0.67144000000000004</v>
      </c>
      <c r="AE129">
        <f>AD129+AD129*0.32</f>
        <v>0.88630080000000011</v>
      </c>
      <c r="AF129">
        <f>AD129-AD129*0.32</f>
        <v>0.45657920000000002</v>
      </c>
      <c r="AG129">
        <v>28.703171220000002</v>
      </c>
      <c r="AH129">
        <v>7.4942614550000002</v>
      </c>
      <c r="AI129">
        <v>8.0000000000000002E-3</v>
      </c>
      <c r="AJ129" s="1">
        <v>2.57E-6</v>
      </c>
      <c r="AK129" s="1">
        <v>7.0999999999999998E-6</v>
      </c>
      <c r="AL129" s="7">
        <v>28.703199999999999</v>
      </c>
      <c r="AM129" s="5">
        <f>AL129*(AL129/10)</f>
        <v>82.387369023999995</v>
      </c>
      <c r="AN129" s="5">
        <f>AL129</f>
        <v>28.703199999999999</v>
      </c>
      <c r="AO129" s="5">
        <f>AL129*2</f>
        <v>57.406399999999998</v>
      </c>
      <c r="AP129" s="1">
        <f>AJ129*((AM129/$AM$2)^0.3)*(($AN$2/AN129)^2)</f>
        <v>1.7298322806144132E-4</v>
      </c>
      <c r="AQ129" s="1">
        <f>AP129+AP129*0.4</f>
        <v>2.4217651928601787E-4</v>
      </c>
      <c r="AR129" s="1">
        <f>AP129-AP129*0.4</f>
        <v>1.0378993683686479E-4</v>
      </c>
      <c r="AS129" s="1">
        <f>AK129*((AM129/$AM$2)^0.3)*(($AN$2/AN129)^2)</f>
        <v>4.7789140826312582E-4</v>
      </c>
      <c r="AT129" s="1">
        <f>AS129+AS129*0.2</f>
        <v>5.73469689915751E-4</v>
      </c>
      <c r="AU129" s="1">
        <f>AS129-AS129*0.2</f>
        <v>3.8231312661050063E-4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44</v>
      </c>
    </row>
    <row r="130" spans="1:54" x14ac:dyDescent="0.25">
      <c r="A130">
        <v>230</v>
      </c>
      <c r="B130" t="s">
        <v>56</v>
      </c>
      <c r="C130" t="s">
        <v>85</v>
      </c>
      <c r="D130" t="s">
        <v>86</v>
      </c>
      <c r="E130" t="s">
        <v>32</v>
      </c>
      <c r="F130" t="s">
        <v>33</v>
      </c>
      <c r="G130" t="s">
        <v>60</v>
      </c>
      <c r="H130" t="s">
        <v>87</v>
      </c>
      <c r="I130">
        <v>576.24815179999996</v>
      </c>
      <c r="J130">
        <f>I130+I130*0.4</f>
        <v>806.7474125199999</v>
      </c>
      <c r="K130">
        <f>I130-I130*0.4</f>
        <v>345.74889107999996</v>
      </c>
      <c r="L130">
        <v>328.88585119999999</v>
      </c>
      <c r="M130">
        <v>247.36230069999999</v>
      </c>
      <c r="N130">
        <v>17.815375929999998</v>
      </c>
      <c r="O130">
        <v>9.8800841599999991</v>
      </c>
      <c r="P130">
        <v>66.164869999999993</v>
      </c>
      <c r="Q130">
        <f>P130+P130*0.05</f>
        <v>69.473113499999997</v>
      </c>
      <c r="R130">
        <f>P130-P130*0.05</f>
        <v>62.85662649999999</v>
      </c>
      <c r="S130">
        <v>261.25</v>
      </c>
      <c r="T130">
        <f>S130+S130*0.32</f>
        <v>344.85</v>
      </c>
      <c r="U130">
        <f>S130-S130*0.32</f>
        <v>177.64999999999998</v>
      </c>
      <c r="V130">
        <v>267</v>
      </c>
      <c r="W130">
        <v>261</v>
      </c>
      <c r="X130">
        <v>263</v>
      </c>
      <c r="Y130">
        <v>243</v>
      </c>
      <c r="Z130">
        <v>254</v>
      </c>
      <c r="AA130">
        <v>256</v>
      </c>
      <c r="AB130">
        <v>274</v>
      </c>
      <c r="AC130">
        <v>272</v>
      </c>
      <c r="AD130">
        <v>0.44935000000000003</v>
      </c>
      <c r="AE130">
        <f>AD130+AD130*0.32</f>
        <v>0.59314200000000006</v>
      </c>
      <c r="AF130">
        <f>AD130-AD130*0.32</f>
        <v>0.305558</v>
      </c>
      <c r="AG130">
        <v>27.695460090000001</v>
      </c>
      <c r="AH130">
        <v>11.27488119</v>
      </c>
      <c r="AI130">
        <v>8.9999999999999993E-3</v>
      </c>
      <c r="AJ130" s="1">
        <v>1.22E-6</v>
      </c>
      <c r="AK130" s="1">
        <v>2.3E-6</v>
      </c>
      <c r="AL130" s="7">
        <v>27.695499999999999</v>
      </c>
      <c r="AM130" s="5">
        <f>AL130*(AL130/10)</f>
        <v>76.704072024999988</v>
      </c>
      <c r="AN130" s="5">
        <f>AL130</f>
        <v>27.695499999999999</v>
      </c>
      <c r="AO130" s="5">
        <f>AL130*2</f>
        <v>55.390999999999998</v>
      </c>
      <c r="AP130" s="1">
        <f>AJ130*((AM130/$AM$2)^0.3)*(($AN$2/AN130)^2)</f>
        <v>8.6329704521116596E-5</v>
      </c>
      <c r="AQ130" s="1">
        <f>AP130+AP130*0.4</f>
        <v>1.2086158632956324E-4</v>
      </c>
      <c r="AR130" s="1">
        <f>AP130-AP130*0.4</f>
        <v>5.1797822712669955E-5</v>
      </c>
      <c r="AS130" s="1">
        <f>AK130*((AM130/$AM$2)^0.3)*(($AN$2/AN130)^2)</f>
        <v>1.6275272163817064E-4</v>
      </c>
      <c r="AT130" s="1">
        <f>AS130+AS130*0.2</f>
        <v>1.9530326596580477E-4</v>
      </c>
      <c r="AU130" s="1">
        <f>AS130-AS130*0.2</f>
        <v>1.302021773105365E-4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44</v>
      </c>
    </row>
    <row r="131" spans="1:54" x14ac:dyDescent="0.25">
      <c r="A131">
        <v>144</v>
      </c>
      <c r="B131" t="s">
        <v>44</v>
      </c>
      <c r="C131" t="s">
        <v>143</v>
      </c>
      <c r="D131" t="s">
        <v>144</v>
      </c>
      <c r="E131" t="s">
        <v>32</v>
      </c>
      <c r="F131" t="s">
        <v>33</v>
      </c>
      <c r="G131" t="s">
        <v>51</v>
      </c>
      <c r="H131" t="s">
        <v>290</v>
      </c>
      <c r="I131">
        <v>118.7960106</v>
      </c>
      <c r="J131">
        <f>I131+I131*0.4</f>
        <v>166.31441484000001</v>
      </c>
      <c r="K131">
        <f>I131-I131*0.4</f>
        <v>71.277606359999993</v>
      </c>
      <c r="L131">
        <v>82.289590570000001</v>
      </c>
      <c r="M131">
        <v>36.506420040000002</v>
      </c>
      <c r="N131">
        <v>17.45974241</v>
      </c>
      <c r="O131">
        <v>9.9363918580000004</v>
      </c>
      <c r="P131">
        <v>50.030720000000002</v>
      </c>
      <c r="Q131">
        <f>P131+P131*0.05</f>
        <v>52.532256000000004</v>
      </c>
      <c r="R131">
        <f>P131-P131*0.05</f>
        <v>47.529184000000001</v>
      </c>
      <c r="S131">
        <v>93.75</v>
      </c>
      <c r="T131">
        <f>S131+S131*0.32</f>
        <v>123.75</v>
      </c>
      <c r="U131">
        <f>S131-S131*0.32</f>
        <v>63.75</v>
      </c>
      <c r="V131">
        <v>98</v>
      </c>
      <c r="W131">
        <v>94</v>
      </c>
      <c r="X131">
        <v>102</v>
      </c>
      <c r="Y131">
        <v>87</v>
      </c>
      <c r="Z131">
        <v>84</v>
      </c>
      <c r="AA131">
        <v>93</v>
      </c>
      <c r="AB131">
        <v>95</v>
      </c>
      <c r="AC131">
        <v>97</v>
      </c>
      <c r="AD131">
        <v>0.256288988</v>
      </c>
      <c r="AE131">
        <f>AD131+AD131*0.32</f>
        <v>0.33830146416000001</v>
      </c>
      <c r="AF131">
        <f>AD131-AD131*0.32</f>
        <v>0.17427651183999998</v>
      </c>
      <c r="AG131">
        <v>27.396134239999999</v>
      </c>
      <c r="AH131">
        <v>16.408901159999999</v>
      </c>
      <c r="AI131">
        <v>1.4E-2</v>
      </c>
      <c r="AJ131" s="1">
        <v>1.13E-6</v>
      </c>
      <c r="AK131" s="1">
        <v>3.41E-6</v>
      </c>
      <c r="AL131" s="7">
        <v>27.396100000000001</v>
      </c>
      <c r="AM131" s="5">
        <f>AL131*(AL131/10)</f>
        <v>75.054629520999995</v>
      </c>
      <c r="AN131" s="5">
        <f>AL131</f>
        <v>27.396100000000001</v>
      </c>
      <c r="AO131" s="5">
        <f>AL131*2</f>
        <v>54.792200000000001</v>
      </c>
      <c r="AP131" s="1">
        <f>AJ131*((AM131/$AM$2)^0.3)*(($AN$2/AN131)^2)</f>
        <v>8.1187192121191088E-5</v>
      </c>
      <c r="AQ131" s="1">
        <f>AP131+AP131*0.4</f>
        <v>1.1366206896966753E-4</v>
      </c>
      <c r="AR131" s="1">
        <f>AP131-AP131*0.4</f>
        <v>4.871231527271465E-5</v>
      </c>
      <c r="AS131" s="1">
        <f>AK131*((AM131/$AM$2)^0.3)*(($AN$2/AN131)^2)</f>
        <v>2.4499851781704571E-4</v>
      </c>
      <c r="AT131" s="1">
        <f>AS131+AS131*0.2</f>
        <v>2.9399822138045483E-4</v>
      </c>
      <c r="AU131" s="1">
        <f>AS131-AS131*0.2</f>
        <v>1.9599881425363657E-4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44</v>
      </c>
    </row>
    <row r="132" spans="1:54" x14ac:dyDescent="0.25">
      <c r="A132">
        <v>149</v>
      </c>
      <c r="B132" t="s">
        <v>44</v>
      </c>
      <c r="C132" t="s">
        <v>143</v>
      </c>
      <c r="D132" t="s">
        <v>144</v>
      </c>
      <c r="E132" t="s">
        <v>32</v>
      </c>
      <c r="F132" t="s">
        <v>33</v>
      </c>
      <c r="G132" t="s">
        <v>67</v>
      </c>
      <c r="H132" t="s">
        <v>275</v>
      </c>
      <c r="I132">
        <v>159.00476570000001</v>
      </c>
      <c r="J132">
        <f>I132+I132*0.4</f>
        <v>222.60667198000002</v>
      </c>
      <c r="K132">
        <f>I132-I132*0.4</f>
        <v>95.402859419999999</v>
      </c>
      <c r="L132">
        <v>95.279633939999997</v>
      </c>
      <c r="M132">
        <v>63.725131769999997</v>
      </c>
      <c r="N132">
        <v>17.733334119999999</v>
      </c>
      <c r="O132">
        <v>8.823727066</v>
      </c>
      <c r="P132">
        <v>54.107399999999998</v>
      </c>
      <c r="Q132">
        <f>P132+P132*0.05</f>
        <v>56.81277</v>
      </c>
      <c r="R132">
        <f>P132-P132*0.05</f>
        <v>51.402029999999996</v>
      </c>
      <c r="S132">
        <v>106.38</v>
      </c>
      <c r="T132">
        <f>S132+S132*0.32</f>
        <v>140.42160000000001</v>
      </c>
      <c r="U132">
        <f>S132-S132*0.32</f>
        <v>72.338399999999993</v>
      </c>
      <c r="V132">
        <v>105</v>
      </c>
      <c r="W132">
        <v>103</v>
      </c>
      <c r="X132">
        <v>104</v>
      </c>
      <c r="Y132">
        <v>109</v>
      </c>
      <c r="Z132">
        <v>110</v>
      </c>
      <c r="AA132">
        <v>118</v>
      </c>
      <c r="AB132">
        <v>104</v>
      </c>
      <c r="AC132">
        <v>98</v>
      </c>
      <c r="AD132">
        <v>0.30636511100000002</v>
      </c>
      <c r="AE132">
        <f>AD132+AD132*0.32</f>
        <v>0.40440194652000006</v>
      </c>
      <c r="AF132">
        <f>AD132-AD132*0.32</f>
        <v>0.20832827548000002</v>
      </c>
      <c r="AG132">
        <v>26.557061220000001</v>
      </c>
      <c r="AH132">
        <v>14.39045945</v>
      </c>
      <c r="AI132">
        <v>1.4E-2</v>
      </c>
      <c r="AJ132" s="1">
        <v>8.7899999999999997E-7</v>
      </c>
      <c r="AK132" s="1">
        <v>2.74E-6</v>
      </c>
      <c r="AL132" s="7">
        <v>26.557099999999998</v>
      </c>
      <c r="AM132" s="5">
        <f>AL132*(AL132/10)</f>
        <v>70.527956040999996</v>
      </c>
      <c r="AN132" s="5">
        <f>AL132</f>
        <v>26.557099999999998</v>
      </c>
      <c r="AO132" s="5">
        <f>AL132*2</f>
        <v>53.114199999999997</v>
      </c>
      <c r="AP132" s="1">
        <f>AJ132*((AM132/$AM$2)^0.3)*(($AN$2/AN132)^2)</f>
        <v>6.596434956902586E-5</v>
      </c>
      <c r="AQ132" s="1">
        <f>AP132+AP132*0.4</f>
        <v>9.2350089396636207E-5</v>
      </c>
      <c r="AR132" s="1">
        <f>AP132-AP132*0.4</f>
        <v>3.9578609741415513E-5</v>
      </c>
      <c r="AS132" s="1">
        <f>AK132*((AM132/$AM$2)^0.3)*(($AN$2/AN132)^2)</f>
        <v>2.0562265963496119E-4</v>
      </c>
      <c r="AT132" s="1">
        <f>AS132+AS132*0.2</f>
        <v>2.4674719156195343E-4</v>
      </c>
      <c r="AU132" s="1">
        <f>AS132-AS132*0.2</f>
        <v>1.6449812770796894E-4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44</v>
      </c>
    </row>
    <row r="133" spans="1:54" x14ac:dyDescent="0.25">
      <c r="A133" s="8">
        <v>52</v>
      </c>
      <c r="B133" s="8" t="s">
        <v>37</v>
      </c>
      <c r="C133" s="8" t="s">
        <v>38</v>
      </c>
      <c r="D133" s="8" t="s">
        <v>39</v>
      </c>
      <c r="E133" s="8" t="s">
        <v>40</v>
      </c>
      <c r="F133" s="8" t="s">
        <v>41</v>
      </c>
      <c r="G133" s="8" t="s">
        <v>42</v>
      </c>
      <c r="H133" s="8" t="s">
        <v>153</v>
      </c>
      <c r="I133" s="8">
        <v>390.24135710000002</v>
      </c>
      <c r="J133" s="8">
        <v>390.24135710000002</v>
      </c>
      <c r="K133" s="8">
        <v>390.24135710000002</v>
      </c>
      <c r="L133" s="8">
        <v>252.19244080000001</v>
      </c>
      <c r="M133" s="8">
        <v>138.0489163</v>
      </c>
      <c r="N133" s="8">
        <v>18.242147559999999</v>
      </c>
      <c r="O133" s="8">
        <v>7.9949796720000004</v>
      </c>
      <c r="P133" s="8">
        <v>66.765749999999997</v>
      </c>
      <c r="Q133" s="8">
        <v>66.765749999999997</v>
      </c>
      <c r="R133" s="8">
        <v>66.765749999999997</v>
      </c>
      <c r="S133" s="8">
        <v>129.38</v>
      </c>
      <c r="T133" s="8">
        <v>129.38</v>
      </c>
      <c r="U133" s="8">
        <v>129.38</v>
      </c>
      <c r="V133" s="8">
        <v>139</v>
      </c>
      <c r="W133" s="8">
        <v>118</v>
      </c>
      <c r="X133" s="8">
        <v>126</v>
      </c>
      <c r="Y133" s="8">
        <v>127</v>
      </c>
      <c r="Z133" s="8">
        <v>125</v>
      </c>
      <c r="AA133" s="8">
        <v>134</v>
      </c>
      <c r="AB133" s="8">
        <v>130</v>
      </c>
      <c r="AC133" s="8">
        <v>136</v>
      </c>
      <c r="AD133" s="8">
        <v>0.74270000000000003</v>
      </c>
      <c r="AE133" s="8">
        <v>0.74270000000000003</v>
      </c>
      <c r="AF133" s="8">
        <v>0.74270000000000003</v>
      </c>
      <c r="AG133" s="8">
        <v>26.224915150000001</v>
      </c>
      <c r="AH133" s="8">
        <v>5.9378165110000003</v>
      </c>
      <c r="AI133" s="8">
        <v>8.3000000000000004E-2</v>
      </c>
      <c r="AJ133" s="9">
        <v>1.39E-6</v>
      </c>
      <c r="AK133" s="9">
        <v>2.7800000000000001E-6</v>
      </c>
      <c r="AL133" s="10">
        <v>26.237100000000002</v>
      </c>
      <c r="AM133" s="11">
        <f>AL133*(AL133/10)</f>
        <v>68.838541641000006</v>
      </c>
      <c r="AN133" s="11">
        <f>AL133</f>
        <v>26.237100000000002</v>
      </c>
      <c r="AO133" s="11">
        <f>AL133*2</f>
        <v>52.474200000000003</v>
      </c>
      <c r="AP133" s="9">
        <f>AJ133*((AM133/$AM$2)^0.3)*(($AN$2/AN133)^2)</f>
        <v>1.0609769659157759E-4</v>
      </c>
      <c r="AQ133" s="1">
        <f>AP133</f>
        <v>1.0609769659157759E-4</v>
      </c>
      <c r="AR133" s="1">
        <f>AP133</f>
        <v>1.0609769659157759E-4</v>
      </c>
      <c r="AS133" s="9">
        <f>AK133*((AM133/$AM$2)^0.3)*(($AN$2/AN133)^2)</f>
        <v>2.1219539318315518E-4</v>
      </c>
      <c r="AT133" s="1">
        <f>AS133</f>
        <v>2.1219539318315518E-4</v>
      </c>
      <c r="AU133" s="1">
        <f>AS133</f>
        <v>2.1219539318315518E-4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32</v>
      </c>
    </row>
    <row r="134" spans="1:54" x14ac:dyDescent="0.25">
      <c r="A134">
        <v>173</v>
      </c>
      <c r="B134" t="s">
        <v>44</v>
      </c>
      <c r="C134" t="s">
        <v>143</v>
      </c>
      <c r="D134" t="s">
        <v>144</v>
      </c>
      <c r="E134" t="s">
        <v>40</v>
      </c>
      <c r="F134" t="s">
        <v>41</v>
      </c>
      <c r="G134" t="s">
        <v>34</v>
      </c>
      <c r="H134" t="s">
        <v>213</v>
      </c>
      <c r="I134">
        <v>245.16229749999999</v>
      </c>
      <c r="J134">
        <f>I134+I134*0.4</f>
        <v>343.2272165</v>
      </c>
      <c r="K134">
        <f>I134-I134*0.4</f>
        <v>147.09737849999999</v>
      </c>
      <c r="L134">
        <v>153.87234849999999</v>
      </c>
      <c r="M134">
        <v>91.289949030000002</v>
      </c>
      <c r="N134">
        <v>16.764097490000001</v>
      </c>
      <c r="O134">
        <v>9.3760610589999995</v>
      </c>
      <c r="P134">
        <v>60.700380000000003</v>
      </c>
      <c r="Q134">
        <f>P134+P134*0.05</f>
        <v>63.735399000000001</v>
      </c>
      <c r="R134">
        <f>P134-P134*0.05</f>
        <v>57.665361000000004</v>
      </c>
      <c r="S134">
        <v>175</v>
      </c>
      <c r="T134">
        <f>S134+S134*0.32</f>
        <v>231</v>
      </c>
      <c r="U134">
        <f>S134-S134*0.32</f>
        <v>119</v>
      </c>
      <c r="V134">
        <v>175</v>
      </c>
      <c r="W134">
        <v>180</v>
      </c>
      <c r="X134">
        <v>172</v>
      </c>
      <c r="Y134">
        <v>166</v>
      </c>
      <c r="Z134">
        <v>177</v>
      </c>
      <c r="AA134">
        <v>180</v>
      </c>
      <c r="AB134">
        <v>184</v>
      </c>
      <c r="AC134">
        <v>166</v>
      </c>
      <c r="AD134">
        <v>0.38330999999999998</v>
      </c>
      <c r="AE134">
        <f>AD134+AD134*0.32</f>
        <v>0.50596920000000001</v>
      </c>
      <c r="AF134">
        <f>AD134-AD134*0.32</f>
        <v>0.26065079999999996</v>
      </c>
      <c r="AG134">
        <v>26.140158549999999</v>
      </c>
      <c r="AH134">
        <v>12.144180670000001</v>
      </c>
      <c r="AI134">
        <v>3.0000000000000001E-3</v>
      </c>
      <c r="AJ134" s="1">
        <v>2.0200000000000001E-6</v>
      </c>
      <c r="AK134" s="1">
        <v>2.21E-6</v>
      </c>
      <c r="AL134" s="7">
        <v>26.1402</v>
      </c>
      <c r="AM134" s="5">
        <f>AL134*(AL134/10)</f>
        <v>68.331005603999998</v>
      </c>
      <c r="AN134" s="5">
        <f>AL134</f>
        <v>26.1402</v>
      </c>
      <c r="AO134" s="5">
        <f>AL134*2</f>
        <v>52.2804</v>
      </c>
      <c r="AP134" s="1">
        <f>AJ134*((AM134/$AM$2)^0.3)*(($AN$2/AN134)^2)</f>
        <v>1.5498591044407219E-4</v>
      </c>
      <c r="AQ134" s="1">
        <f>AP134+AP134*0.4</f>
        <v>2.1698027462170106E-4</v>
      </c>
      <c r="AR134" s="1">
        <f>AP134-AP134*0.4</f>
        <v>9.2991546266443312E-5</v>
      </c>
      <c r="AS134" s="1">
        <f>AK134*((AM134/$AM$2)^0.3)*(($AN$2/AN134)^2)</f>
        <v>1.6956379310960372E-4</v>
      </c>
      <c r="AT134" s="1">
        <f>AS134+AS134*0.2</f>
        <v>2.0347655173152447E-4</v>
      </c>
      <c r="AU134" s="1">
        <f>AS134-AS134*0.2</f>
        <v>1.3565103448768298E-4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32</v>
      </c>
    </row>
    <row r="135" spans="1:54" x14ac:dyDescent="0.25">
      <c r="A135">
        <v>177</v>
      </c>
      <c r="B135" t="s">
        <v>44</v>
      </c>
      <c r="C135" t="s">
        <v>128</v>
      </c>
      <c r="D135" t="s">
        <v>124</v>
      </c>
      <c r="E135" t="s">
        <v>40</v>
      </c>
      <c r="F135" t="s">
        <v>41</v>
      </c>
      <c r="G135" t="s">
        <v>51</v>
      </c>
      <c r="H135" t="s">
        <v>165</v>
      </c>
      <c r="I135">
        <v>355.41038830000002</v>
      </c>
      <c r="J135">
        <f>I135+I135*0.4</f>
        <v>497.57454362000004</v>
      </c>
      <c r="K135">
        <f>I135-I135*0.4</f>
        <v>213.24623298</v>
      </c>
      <c r="L135">
        <v>209.76839090000001</v>
      </c>
      <c r="M135">
        <v>145.6419975</v>
      </c>
      <c r="N135">
        <v>26.467417879999999</v>
      </c>
      <c r="O135">
        <v>14.72301304</v>
      </c>
      <c r="P135">
        <v>53.60548</v>
      </c>
      <c r="Q135">
        <f>P135+P135*0.05</f>
        <v>56.285753999999997</v>
      </c>
      <c r="R135">
        <f>P135-P135*0.05</f>
        <v>50.925206000000003</v>
      </c>
      <c r="S135">
        <v>204.38</v>
      </c>
      <c r="T135">
        <f>S135+S135*0.32</f>
        <v>269.78160000000003</v>
      </c>
      <c r="U135">
        <f>S135-S135*0.32</f>
        <v>138.97839999999999</v>
      </c>
      <c r="V135">
        <v>219</v>
      </c>
      <c r="W135">
        <v>211</v>
      </c>
      <c r="X135">
        <v>209</v>
      </c>
      <c r="Y135">
        <v>198</v>
      </c>
      <c r="Z135">
        <v>186</v>
      </c>
      <c r="AA135">
        <v>193</v>
      </c>
      <c r="AB135">
        <v>196</v>
      </c>
      <c r="AC135">
        <v>223</v>
      </c>
      <c r="AD135">
        <v>0.29527999999999999</v>
      </c>
      <c r="AE135">
        <f>AD135+AD135*0.32</f>
        <v>0.38976959999999999</v>
      </c>
      <c r="AF135">
        <f>AD135-AD135*0.32</f>
        <v>0.20079039999999998</v>
      </c>
      <c r="AG135">
        <v>41.190430929999998</v>
      </c>
      <c r="AH135">
        <v>22.820199939999998</v>
      </c>
      <c r="AI135">
        <v>0.01</v>
      </c>
      <c r="AJ135" s="1">
        <v>1.6899999999999999E-6</v>
      </c>
      <c r="AK135" s="1">
        <v>3.0699999999999998E-6</v>
      </c>
      <c r="AL135" s="7">
        <v>26.1402</v>
      </c>
      <c r="AM135" s="5">
        <f>AL135*(AL135/10)</f>
        <v>68.331005603999998</v>
      </c>
      <c r="AN135" s="5">
        <f>AL135</f>
        <v>26.1402</v>
      </c>
      <c r="AO135" s="5">
        <f>AL135*2</f>
        <v>52.2804</v>
      </c>
      <c r="AP135" s="1">
        <f>AJ135*((AM135/$AM$2)^0.3)*(($AN$2/AN135)^2)</f>
        <v>1.2966643002499108E-4</v>
      </c>
      <c r="AQ135" s="1">
        <f>AP135+AP135*0.4</f>
        <v>1.8153300203498752E-4</v>
      </c>
      <c r="AR135" s="1">
        <f>AP135-AP135*0.4</f>
        <v>7.7799858014994643E-5</v>
      </c>
      <c r="AS135" s="1">
        <f>AK135*((AM135/$AM$2)^0.3)*(($AN$2/AN135)^2)</f>
        <v>2.3554789359569385E-4</v>
      </c>
      <c r="AT135" s="1">
        <f>AS135+AS135*0.2</f>
        <v>2.826574723148326E-4</v>
      </c>
      <c r="AU135" s="1">
        <f>AS135-AS135*0.2</f>
        <v>1.8843831487655509E-4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32</v>
      </c>
    </row>
    <row r="136" spans="1:54" x14ac:dyDescent="0.25">
      <c r="A136" s="8">
        <v>120</v>
      </c>
      <c r="B136" s="8" t="s">
        <v>29</v>
      </c>
      <c r="C136" s="8" t="s">
        <v>232</v>
      </c>
      <c r="D136" s="8" t="s">
        <v>233</v>
      </c>
      <c r="E136" s="8" t="s">
        <v>32</v>
      </c>
      <c r="F136" s="8" t="s">
        <v>33</v>
      </c>
      <c r="G136" s="8" t="s">
        <v>305</v>
      </c>
      <c r="H136" s="8" t="s">
        <v>313</v>
      </c>
      <c r="I136" s="8">
        <v>51.40584466</v>
      </c>
      <c r="J136" s="8">
        <v>51.40584466</v>
      </c>
      <c r="K136" s="8">
        <v>51.40584466</v>
      </c>
      <c r="L136" s="8">
        <v>45.71199541</v>
      </c>
      <c r="M136" s="8">
        <v>5.6938492419999998</v>
      </c>
      <c r="N136" s="8">
        <v>19.554271700000001</v>
      </c>
      <c r="O136" s="8">
        <v>5.8621773279999996</v>
      </c>
      <c r="P136" s="8">
        <v>62.619480000000003</v>
      </c>
      <c r="Q136" s="8">
        <v>62.619480000000003</v>
      </c>
      <c r="R136" s="8">
        <v>62.619480000000003</v>
      </c>
      <c r="S136" s="8">
        <v>21.75</v>
      </c>
      <c r="T136" s="8">
        <v>21.75</v>
      </c>
      <c r="U136" s="8">
        <v>21.75</v>
      </c>
      <c r="V136" s="8">
        <v>26</v>
      </c>
      <c r="W136" s="8">
        <v>22</v>
      </c>
      <c r="X136" s="8">
        <v>24</v>
      </c>
      <c r="Y136" s="8">
        <v>24</v>
      </c>
      <c r="Z136" s="8">
        <v>19</v>
      </c>
      <c r="AA136" s="8">
        <v>18</v>
      </c>
      <c r="AB136" s="8">
        <v>19</v>
      </c>
      <c r="AC136" s="8">
        <v>22</v>
      </c>
      <c r="AD136" s="8">
        <v>0.49280000000000002</v>
      </c>
      <c r="AE136" s="8">
        <v>0.49280000000000002</v>
      </c>
      <c r="AF136" s="8">
        <v>0.49280000000000002</v>
      </c>
      <c r="AG136" s="8">
        <v>25.467924589999999</v>
      </c>
      <c r="AH136" s="8">
        <v>9.5055820850000003</v>
      </c>
      <c r="AI136" s="8">
        <v>8.0000000000000002E-3</v>
      </c>
      <c r="AJ136" s="9">
        <v>9.7999999999999993E-7</v>
      </c>
      <c r="AK136" s="9">
        <v>2.57E-6</v>
      </c>
      <c r="AL136" s="10">
        <v>25.416399999999999</v>
      </c>
      <c r="AM136" s="11">
        <f>AL136*(AL136/10)</f>
        <v>64.599338896000006</v>
      </c>
      <c r="AN136" s="11">
        <f>AL136</f>
        <v>25.416399999999999</v>
      </c>
      <c r="AO136" s="11">
        <f>AL136*2</f>
        <v>50.832799999999999</v>
      </c>
      <c r="AP136" s="9">
        <f>AJ136*((AM136/$AM$2)^0.3)*(($AN$2/AN136)^2)</f>
        <v>7.8205940312156658E-5</v>
      </c>
      <c r="AQ136" s="1">
        <f>AP136</f>
        <v>7.8205940312156658E-5</v>
      </c>
      <c r="AR136" s="1">
        <f>AP136</f>
        <v>7.8205940312156658E-5</v>
      </c>
      <c r="AS136" s="9">
        <f>AK136*((AM136/$AM$2)^0.3)*(($AN$2/AN136)^2)</f>
        <v>2.0509108836963533E-4</v>
      </c>
      <c r="AT136" s="1">
        <f>AS136</f>
        <v>2.0509108836963533E-4</v>
      </c>
      <c r="AU136" s="1">
        <f>AS136</f>
        <v>2.0509108836963533E-4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44</v>
      </c>
    </row>
    <row r="137" spans="1:54" x14ac:dyDescent="0.25">
      <c r="A137" s="8">
        <v>82</v>
      </c>
      <c r="B137" s="8" t="s">
        <v>37</v>
      </c>
      <c r="C137" s="8" t="s">
        <v>38</v>
      </c>
      <c r="D137" s="8" t="s">
        <v>39</v>
      </c>
      <c r="E137" s="8" t="s">
        <v>40</v>
      </c>
      <c r="F137" s="8" t="s">
        <v>41</v>
      </c>
      <c r="G137" s="8" t="s">
        <v>42</v>
      </c>
      <c r="H137" s="8" t="s">
        <v>43</v>
      </c>
      <c r="I137" s="8">
        <v>1132.023111</v>
      </c>
      <c r="J137" s="8">
        <v>1132.023111</v>
      </c>
      <c r="K137" s="8">
        <v>1132.023111</v>
      </c>
      <c r="L137" s="8">
        <v>429.36354310000002</v>
      </c>
      <c r="M137" s="8">
        <v>702.65956770000003</v>
      </c>
      <c r="N137" s="8">
        <v>17.895061640000002</v>
      </c>
      <c r="O137" s="8">
        <v>6.5460613480000003</v>
      </c>
      <c r="P137" s="8">
        <v>72.48169</v>
      </c>
      <c r="Q137" s="8">
        <v>72.48169</v>
      </c>
      <c r="R137" s="8">
        <v>72.48169</v>
      </c>
      <c r="S137" s="8">
        <v>151.62</v>
      </c>
      <c r="T137" s="8">
        <v>151.62</v>
      </c>
      <c r="U137" s="8">
        <v>151.62</v>
      </c>
      <c r="V137" s="8">
        <v>155</v>
      </c>
      <c r="W137" s="8">
        <v>149</v>
      </c>
      <c r="X137" s="8">
        <v>141</v>
      </c>
      <c r="Y137" s="8">
        <v>150</v>
      </c>
      <c r="Z137" s="8">
        <v>159</v>
      </c>
      <c r="AA137" s="8">
        <v>149</v>
      </c>
      <c r="AB137" s="8">
        <v>153</v>
      </c>
      <c r="AC137" s="8">
        <v>157</v>
      </c>
      <c r="AD137" s="8">
        <v>0.6653</v>
      </c>
      <c r="AE137" s="8">
        <v>0.6653</v>
      </c>
      <c r="AF137" s="8">
        <v>0.6653</v>
      </c>
      <c r="AG137" s="8">
        <v>28.164751580000001</v>
      </c>
      <c r="AH137" s="8">
        <v>7.4448122420000002</v>
      </c>
      <c r="AI137" s="8">
        <v>4.0000000000000001E-3</v>
      </c>
      <c r="AJ137" s="9">
        <v>1.11E-6</v>
      </c>
      <c r="AK137" s="9">
        <v>1.3400000000000001E-6</v>
      </c>
      <c r="AL137" s="10">
        <v>24.441099999999999</v>
      </c>
      <c r="AM137" s="11">
        <f>AL137*(AL137/10)</f>
        <v>59.736736920999995</v>
      </c>
      <c r="AN137" s="11">
        <f>AL137</f>
        <v>24.441099999999999</v>
      </c>
      <c r="AO137" s="11">
        <f>AL137*2</f>
        <v>48.882199999999997</v>
      </c>
      <c r="AP137" s="9">
        <f>AJ137*((AM137/$AM$2)^0.3)*(($AN$2/AN137)^2)</f>
        <v>9.3567979094469122E-5</v>
      </c>
      <c r="AQ137" s="1">
        <f>AP137</f>
        <v>9.3567979094469122E-5</v>
      </c>
      <c r="AR137" s="1">
        <f>AP137</f>
        <v>9.3567979094469122E-5</v>
      </c>
      <c r="AS137" s="9">
        <f>AK137*((AM137/$AM$2)^0.3)*(($AN$2/AN137)^2)</f>
        <v>1.1295593872665642E-4</v>
      </c>
      <c r="AT137" s="1">
        <f>AS137</f>
        <v>1.1295593872665642E-4</v>
      </c>
      <c r="AU137" s="1">
        <f>AS137</f>
        <v>1.1295593872665642E-4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32</v>
      </c>
    </row>
    <row r="138" spans="1:54" x14ac:dyDescent="0.25">
      <c r="A138">
        <v>194</v>
      </c>
      <c r="B138" t="s">
        <v>37</v>
      </c>
      <c r="C138" t="s">
        <v>273</v>
      </c>
      <c r="D138" t="s">
        <v>148</v>
      </c>
      <c r="E138" t="s">
        <v>40</v>
      </c>
      <c r="F138" t="s">
        <v>41</v>
      </c>
      <c r="G138" t="s">
        <v>42</v>
      </c>
      <c r="H138" t="s">
        <v>274</v>
      </c>
      <c r="I138">
        <v>159.3810277</v>
      </c>
      <c r="J138">
        <f>I138+I138*0.4</f>
        <v>223.13343878000001</v>
      </c>
      <c r="K138">
        <f>I138-I138*0.4</f>
        <v>95.628616620000003</v>
      </c>
      <c r="L138">
        <v>124.13530489999999</v>
      </c>
      <c r="M138">
        <v>35.245722800000003</v>
      </c>
      <c r="N138">
        <v>17.816262380000001</v>
      </c>
      <c r="O138">
        <v>6.2340637000000001</v>
      </c>
      <c r="P138">
        <v>69.980429999999998</v>
      </c>
      <c r="Q138">
        <f>P138+P138*0.05</f>
        <v>73.479451499999996</v>
      </c>
      <c r="R138">
        <f>P138-P138*0.05</f>
        <v>66.481408500000001</v>
      </c>
      <c r="S138">
        <v>37.25</v>
      </c>
      <c r="T138">
        <f>S138+S138*0.32</f>
        <v>49.17</v>
      </c>
      <c r="U138">
        <f>S138-S138*0.32</f>
        <v>25.33</v>
      </c>
      <c r="V138">
        <v>42</v>
      </c>
      <c r="W138">
        <v>42</v>
      </c>
      <c r="X138">
        <v>34</v>
      </c>
      <c r="Y138">
        <v>28</v>
      </c>
      <c r="Z138">
        <v>33</v>
      </c>
      <c r="AA138">
        <v>41</v>
      </c>
      <c r="AB138">
        <v>39</v>
      </c>
      <c r="AC138">
        <v>39</v>
      </c>
      <c r="AD138">
        <v>0.54530999999999996</v>
      </c>
      <c r="AE138">
        <f>AD138+AD138*0.32</f>
        <v>0.71980919999999993</v>
      </c>
      <c r="AF138">
        <f>AD138-AD138*0.32</f>
        <v>0.3708108</v>
      </c>
      <c r="AG138">
        <v>24.050326089999999</v>
      </c>
      <c r="AH138">
        <v>8.0811190570000004</v>
      </c>
      <c r="AI138">
        <v>0.01</v>
      </c>
      <c r="AJ138" s="1">
        <v>1.55E-6</v>
      </c>
      <c r="AK138" s="1">
        <v>6.9999999999999999E-6</v>
      </c>
      <c r="AL138" s="7">
        <v>24.0503</v>
      </c>
      <c r="AM138" s="5">
        <f>AL138*(AL138/10)</f>
        <v>57.841693008999997</v>
      </c>
      <c r="AN138" s="5">
        <f>AL138</f>
        <v>24.0503</v>
      </c>
      <c r="AO138" s="5">
        <f>AL138*2</f>
        <v>48.1006</v>
      </c>
      <c r="AP138" s="1">
        <f>AJ138*((AM138/$AM$2)^0.3)*(($AN$2/AN138)^2)</f>
        <v>1.3363995439694834E-4</v>
      </c>
      <c r="AQ138" s="1">
        <f>AP138+AP138*0.4</f>
        <v>1.8709593615572767E-4</v>
      </c>
      <c r="AR138" s="1">
        <f>AP138-AP138*0.4</f>
        <v>8.0183972638169009E-5</v>
      </c>
      <c r="AS138" s="1">
        <f>AK138*((AM138/$AM$2)^0.3)*(($AN$2/AN138)^2)</f>
        <v>6.0353527792170224E-4</v>
      </c>
      <c r="AT138" s="1">
        <f>AS138+AS138*0.2</f>
        <v>7.2424233350604271E-4</v>
      </c>
      <c r="AU138" s="1">
        <f>AS138-AS138*0.2</f>
        <v>4.8282822233736177E-4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32</v>
      </c>
    </row>
    <row r="139" spans="1:54" x14ac:dyDescent="0.25">
      <c r="A139">
        <v>143</v>
      </c>
      <c r="B139" t="s">
        <v>44</v>
      </c>
      <c r="C139" t="s">
        <v>143</v>
      </c>
      <c r="D139" t="s">
        <v>144</v>
      </c>
      <c r="E139" t="s">
        <v>32</v>
      </c>
      <c r="F139" t="s">
        <v>33</v>
      </c>
      <c r="G139" t="s">
        <v>34</v>
      </c>
      <c r="H139" t="s">
        <v>258</v>
      </c>
      <c r="I139">
        <v>187.8636563</v>
      </c>
      <c r="J139">
        <f>I139+I139*0.4</f>
        <v>263.00911882000003</v>
      </c>
      <c r="K139">
        <f>I139-I139*0.4</f>
        <v>112.71819377999999</v>
      </c>
      <c r="L139">
        <v>108.8608924</v>
      </c>
      <c r="M139">
        <v>79.00276384</v>
      </c>
      <c r="N139">
        <v>15.069016850000001</v>
      </c>
      <c r="O139">
        <v>8.1837763060000004</v>
      </c>
      <c r="P139">
        <v>59.344709999999999</v>
      </c>
      <c r="Q139">
        <f>P139+P139*0.05</f>
        <v>62.3119455</v>
      </c>
      <c r="R139">
        <f>P139-P139*0.05</f>
        <v>56.377474499999998</v>
      </c>
      <c r="S139">
        <v>142.75</v>
      </c>
      <c r="T139">
        <f>S139+S139*0.32</f>
        <v>188.43</v>
      </c>
      <c r="U139">
        <f>S139-S139*0.32</f>
        <v>97.07</v>
      </c>
      <c r="V139">
        <v>138</v>
      </c>
      <c r="W139">
        <v>135</v>
      </c>
      <c r="X139">
        <v>148</v>
      </c>
      <c r="Y139">
        <v>142</v>
      </c>
      <c r="Z139">
        <v>153</v>
      </c>
      <c r="AA139">
        <v>143</v>
      </c>
      <c r="AB139">
        <v>144</v>
      </c>
      <c r="AC139">
        <v>139</v>
      </c>
      <c r="AD139">
        <v>0.387949292</v>
      </c>
      <c r="AE139">
        <f>AD139+AD139*0.32</f>
        <v>0.51209306543999999</v>
      </c>
      <c r="AF139">
        <f>AD139-AD139*0.32</f>
        <v>0.26380551856000001</v>
      </c>
      <c r="AG139">
        <v>23.252793149999999</v>
      </c>
      <c r="AH139">
        <v>10.70302783</v>
      </c>
      <c r="AI139">
        <v>0.112</v>
      </c>
      <c r="AJ139" s="1">
        <v>1.5999999999999999E-6</v>
      </c>
      <c r="AK139" s="1">
        <v>4.7099999999999998E-6</v>
      </c>
      <c r="AL139" s="7">
        <v>23.252800000000001</v>
      </c>
      <c r="AM139" s="5">
        <f>AL139*(AL139/10)</f>
        <v>54.069270784000004</v>
      </c>
      <c r="AN139" s="5">
        <f>AL139</f>
        <v>23.252800000000001</v>
      </c>
      <c r="AO139" s="5">
        <f>AL139*2</f>
        <v>46.505600000000001</v>
      </c>
      <c r="AP139" s="1">
        <f>AJ139*((AM139/$AM$2)^0.3)*(($AN$2/AN139)^2)</f>
        <v>1.4461986169324656E-4</v>
      </c>
      <c r="AQ139" s="1">
        <f>AP139+AP139*0.4</f>
        <v>2.0246780637054519E-4</v>
      </c>
      <c r="AR139" s="1">
        <f>AP139-AP139*0.4</f>
        <v>8.6771917015947931E-5</v>
      </c>
      <c r="AS139" s="1">
        <f>AK139*((AM139/$AM$2)^0.3)*(($AN$2/AN139)^2)</f>
        <v>4.2572471785949455E-4</v>
      </c>
      <c r="AT139" s="1">
        <f>AS139+AS139*0.2</f>
        <v>5.1086966143139344E-4</v>
      </c>
      <c r="AU139" s="1">
        <f>AS139-AS139*0.2</f>
        <v>3.4057977428759566E-4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44</v>
      </c>
    </row>
    <row r="140" spans="1:54" x14ac:dyDescent="0.25">
      <c r="A140">
        <v>155</v>
      </c>
      <c r="B140" t="s">
        <v>44</v>
      </c>
      <c r="C140" t="s">
        <v>220</v>
      </c>
      <c r="D140" t="s">
        <v>221</v>
      </c>
      <c r="E140" t="s">
        <v>32</v>
      </c>
      <c r="F140" t="s">
        <v>33</v>
      </c>
      <c r="G140" t="s">
        <v>47</v>
      </c>
      <c r="H140" t="s">
        <v>222</v>
      </c>
      <c r="I140">
        <v>233.5131269</v>
      </c>
      <c r="J140">
        <f>I140+I140*0.4</f>
        <v>326.91837766000003</v>
      </c>
      <c r="K140">
        <f>I140-I140*0.4</f>
        <v>140.10787614</v>
      </c>
      <c r="L140">
        <v>157.07837760000001</v>
      </c>
      <c r="M140">
        <v>76.434749260000004</v>
      </c>
      <c r="N140">
        <v>15.23012862</v>
      </c>
      <c r="O140">
        <v>7.7892729149999997</v>
      </c>
      <c r="P140">
        <v>62.244590000000002</v>
      </c>
      <c r="Q140">
        <f>P140+P140*0.05</f>
        <v>65.3568195</v>
      </c>
      <c r="R140">
        <f>P140-P140*0.05</f>
        <v>59.132360500000004</v>
      </c>
      <c r="S140">
        <v>85.12</v>
      </c>
      <c r="T140">
        <f>S140+S140*0.32</f>
        <v>112.3584</v>
      </c>
      <c r="U140">
        <f>S140-S140*0.32</f>
        <v>57.881600000000006</v>
      </c>
      <c r="V140">
        <v>76</v>
      </c>
      <c r="W140">
        <v>79</v>
      </c>
      <c r="X140">
        <v>80</v>
      </c>
      <c r="Y140">
        <v>82</v>
      </c>
      <c r="Z140">
        <v>83</v>
      </c>
      <c r="AA140">
        <v>92</v>
      </c>
      <c r="AB140">
        <v>97</v>
      </c>
      <c r="AC140">
        <v>92</v>
      </c>
      <c r="AD140">
        <v>0.38873928800000002</v>
      </c>
      <c r="AE140">
        <f>AD140+AD140*0.32</f>
        <v>0.51313586016000001</v>
      </c>
      <c r="AF140">
        <f>AD140-AD140*0.32</f>
        <v>0.26434271584000002</v>
      </c>
      <c r="AG140">
        <v>23.019401519999999</v>
      </c>
      <c r="AH140">
        <v>10.57887225</v>
      </c>
      <c r="AI140">
        <v>2.5999999999999999E-2</v>
      </c>
      <c r="AJ140" s="1">
        <v>9.2600000000000001E-7</v>
      </c>
      <c r="AK140" s="1">
        <v>2.3300000000000001E-6</v>
      </c>
      <c r="AL140" s="7">
        <v>23.019400000000001</v>
      </c>
      <c r="AM140" s="5">
        <f>AL140*(AL140/10)</f>
        <v>52.989277636000004</v>
      </c>
      <c r="AN140" s="5">
        <f>AL140</f>
        <v>23.019400000000001</v>
      </c>
      <c r="AO140" s="5">
        <f>AL140*2</f>
        <v>46.038800000000002</v>
      </c>
      <c r="AP140" s="1">
        <f>AJ140*((AM140/$AM$2)^0.3)*(($AN$2/AN140)^2)</f>
        <v>8.488925167990903E-5</v>
      </c>
      <c r="AQ140" s="1">
        <f>AP140+AP140*0.4</f>
        <v>1.1884495235187264E-4</v>
      </c>
      <c r="AR140" s="1">
        <f>AP140-AP140*0.4</f>
        <v>5.0933551007945415E-5</v>
      </c>
      <c r="AS140" s="1">
        <f>AK140*((AM140/$AM$2)^0.3)*(($AN$2/AN140)^2)</f>
        <v>2.1359822506931758E-4</v>
      </c>
      <c r="AT140" s="1">
        <f>AS140+AS140*0.2</f>
        <v>2.5631787008318111E-4</v>
      </c>
      <c r="AU140" s="1">
        <f>AS140-AS140*0.2</f>
        <v>1.7087858005545407E-4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44</v>
      </c>
    </row>
    <row r="141" spans="1:54" x14ac:dyDescent="0.25">
      <c r="A141">
        <v>159</v>
      </c>
      <c r="B141" t="s">
        <v>44</v>
      </c>
      <c r="C141" t="s">
        <v>150</v>
      </c>
      <c r="D141" t="s">
        <v>151</v>
      </c>
      <c r="E141" t="s">
        <v>32</v>
      </c>
      <c r="F141" t="s">
        <v>33</v>
      </c>
      <c r="G141" t="s">
        <v>73</v>
      </c>
      <c r="H141" t="s">
        <v>219</v>
      </c>
      <c r="I141">
        <v>235.84226699999999</v>
      </c>
      <c r="J141">
        <f>I141+I141*0.4</f>
        <v>330.1791738</v>
      </c>
      <c r="K141">
        <f>I141-I141*0.4</f>
        <v>141.50536019999998</v>
      </c>
      <c r="L141">
        <v>156.10987610000001</v>
      </c>
      <c r="M141">
        <v>79.732390879999997</v>
      </c>
      <c r="N141">
        <v>14.92567195</v>
      </c>
      <c r="O141">
        <v>7.4388552600000004</v>
      </c>
      <c r="P141">
        <v>73.62764</v>
      </c>
      <c r="Q141">
        <f>P141+P141*0.05</f>
        <v>77.309021999999999</v>
      </c>
      <c r="R141">
        <f>P141-P141*0.05</f>
        <v>69.946258</v>
      </c>
      <c r="S141">
        <v>74.25</v>
      </c>
      <c r="T141">
        <f>S141+S141*0.32</f>
        <v>98.01</v>
      </c>
      <c r="U141">
        <f>S141-S141*0.32</f>
        <v>50.489999999999995</v>
      </c>
      <c r="V141">
        <v>70</v>
      </c>
      <c r="W141">
        <v>81</v>
      </c>
      <c r="X141">
        <v>72</v>
      </c>
      <c r="Y141">
        <v>65</v>
      </c>
      <c r="Z141">
        <v>74</v>
      </c>
      <c r="AA141">
        <v>74</v>
      </c>
      <c r="AB141">
        <v>82</v>
      </c>
      <c r="AC141">
        <v>76</v>
      </c>
      <c r="AD141">
        <v>0.621974374</v>
      </c>
      <c r="AE141">
        <f>AD141+AD141*0.32</f>
        <v>0.82100617368000006</v>
      </c>
      <c r="AF141">
        <f>AD141-AD141*0.32</f>
        <v>0.42294257431999999</v>
      </c>
      <c r="AG141">
        <v>22.364527219999999</v>
      </c>
      <c r="AH141">
        <v>6.4464355490000003</v>
      </c>
      <c r="AI141">
        <v>7.0000000000000001E-3</v>
      </c>
      <c r="AJ141" s="1">
        <v>9.1699999999999997E-7</v>
      </c>
      <c r="AK141" s="1">
        <v>1.5E-6</v>
      </c>
      <c r="AL141" s="7">
        <v>22.3645</v>
      </c>
      <c r="AM141" s="5">
        <f>AL141*(AL141/10)</f>
        <v>50.017086024999998</v>
      </c>
      <c r="AN141" s="5">
        <f>AL141</f>
        <v>22.3645</v>
      </c>
      <c r="AO141" s="5">
        <f>AL141*2</f>
        <v>44.728999999999999</v>
      </c>
      <c r="AP141" s="1">
        <f>AJ141*((AM141/$AM$2)^0.3)*(($AN$2/AN141)^2)</f>
        <v>8.7530575349358404E-5</v>
      </c>
      <c r="AQ141" s="1">
        <f>AP141+AP141*0.4</f>
        <v>1.2254280548910178E-4</v>
      </c>
      <c r="AR141" s="1">
        <f>AP141-AP141*0.4</f>
        <v>5.2518345209615038E-5</v>
      </c>
      <c r="AS141" s="1">
        <f>AK141*((AM141/$AM$2)^0.3)*(($AN$2/AN141)^2)</f>
        <v>1.4317978519524273E-4</v>
      </c>
      <c r="AT141" s="1">
        <f>AS141+AS141*0.2</f>
        <v>1.7181574223429128E-4</v>
      </c>
      <c r="AU141" s="1">
        <f>AS141-AS141*0.2</f>
        <v>1.1454382815619419E-4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44</v>
      </c>
    </row>
    <row r="142" spans="1:54" x14ac:dyDescent="0.25">
      <c r="A142">
        <v>235</v>
      </c>
      <c r="B142" t="s">
        <v>56</v>
      </c>
      <c r="C142" t="s">
        <v>85</v>
      </c>
      <c r="D142" t="s">
        <v>86</v>
      </c>
      <c r="E142" t="s">
        <v>32</v>
      </c>
      <c r="F142" t="s">
        <v>33</v>
      </c>
      <c r="G142" t="s">
        <v>73</v>
      </c>
      <c r="H142" t="s">
        <v>225</v>
      </c>
      <c r="I142">
        <v>227.69124310000001</v>
      </c>
      <c r="J142">
        <f>I142+I142*0.4</f>
        <v>318.76774034000005</v>
      </c>
      <c r="K142">
        <f>I142-I142*0.4</f>
        <v>136.61474586</v>
      </c>
      <c r="L142">
        <v>157.8229839</v>
      </c>
      <c r="M142">
        <v>69.86825924</v>
      </c>
      <c r="N142">
        <v>15.2926825</v>
      </c>
      <c r="O142">
        <v>6.8623286070000002</v>
      </c>
      <c r="P142">
        <v>73.137960000000007</v>
      </c>
      <c r="Q142">
        <f>P142+P142*0.05</f>
        <v>76.794858000000005</v>
      </c>
      <c r="R142">
        <f>P142-P142*0.05</f>
        <v>69.481062000000009</v>
      </c>
      <c r="S142">
        <v>103.88</v>
      </c>
      <c r="T142">
        <f>S142+S142*0.32</f>
        <v>137.1216</v>
      </c>
      <c r="U142">
        <f>S142-S142*0.32</f>
        <v>70.63839999999999</v>
      </c>
      <c r="V142">
        <v>114</v>
      </c>
      <c r="W142">
        <v>98</v>
      </c>
      <c r="X142">
        <v>106</v>
      </c>
      <c r="Y142">
        <v>98</v>
      </c>
      <c r="Z142">
        <v>90</v>
      </c>
      <c r="AA142">
        <v>98</v>
      </c>
      <c r="AB142">
        <v>111</v>
      </c>
      <c r="AC142">
        <v>116</v>
      </c>
      <c r="AD142">
        <v>0.60862000000000005</v>
      </c>
      <c r="AE142">
        <f>AD142+AD142*0.32</f>
        <v>0.80337840000000005</v>
      </c>
      <c r="AF142">
        <f>AD142-AD142*0.32</f>
        <v>0.41386160000000005</v>
      </c>
      <c r="AG142">
        <v>22.15501111</v>
      </c>
      <c r="AH142">
        <v>6.5588641839999999</v>
      </c>
      <c r="AI142">
        <v>5.0000000000000001E-3</v>
      </c>
      <c r="AJ142" s="1">
        <v>1.2699999999999999E-6</v>
      </c>
      <c r="AK142" s="1">
        <v>1.35E-6</v>
      </c>
      <c r="AL142" s="7">
        <v>22.155000000000001</v>
      </c>
      <c r="AM142" s="5">
        <f>AL142*(AL142/10)</f>
        <v>49.084402500000003</v>
      </c>
      <c r="AN142" s="5">
        <f>AL142</f>
        <v>22.155000000000001</v>
      </c>
      <c r="AO142" s="5">
        <f>AL142*2</f>
        <v>44.31</v>
      </c>
      <c r="AP142" s="1">
        <f>AJ142*((AM142/$AM$2)^0.3)*(($AN$2/AN142)^2)</f>
        <v>1.2283343098556612E-4</v>
      </c>
      <c r="AQ142" s="1">
        <f>AP142+AP142*0.4</f>
        <v>1.7196680337979255E-4</v>
      </c>
      <c r="AR142" s="1">
        <f>AP142-AP142*0.4</f>
        <v>7.3700058591339668E-5</v>
      </c>
      <c r="AS142" s="1">
        <f>AK142*((AM142/$AM$2)^0.3)*(($AN$2/AN142)^2)</f>
        <v>1.3057096994528684E-4</v>
      </c>
      <c r="AT142" s="1">
        <f>AS142+AS142*0.2</f>
        <v>1.566851639343442E-4</v>
      </c>
      <c r="AU142" s="1">
        <f>AS142-AS142*0.2</f>
        <v>1.0445677595622948E-4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44</v>
      </c>
    </row>
    <row r="143" spans="1:54" x14ac:dyDescent="0.25">
      <c r="A143" s="8">
        <v>81</v>
      </c>
      <c r="B143" s="8" t="s">
        <v>37</v>
      </c>
      <c r="C143" s="8" t="s">
        <v>38</v>
      </c>
      <c r="D143" s="8" t="s">
        <v>39</v>
      </c>
      <c r="E143" s="8" t="s">
        <v>40</v>
      </c>
      <c r="F143" s="8" t="s">
        <v>41</v>
      </c>
      <c r="G143" s="8" t="s">
        <v>73</v>
      </c>
      <c r="H143" s="8" t="s">
        <v>183</v>
      </c>
      <c r="I143" s="8">
        <v>309.15625929999999</v>
      </c>
      <c r="J143" s="8">
        <v>309.15625929999999</v>
      </c>
      <c r="K143" s="8">
        <v>309.15625929999999</v>
      </c>
      <c r="L143" s="8">
        <v>223.59347690000001</v>
      </c>
      <c r="M143" s="8">
        <v>85.562782400000003</v>
      </c>
      <c r="N143" s="8">
        <v>15.15502774</v>
      </c>
      <c r="O143" s="8">
        <v>6.3543554540000002</v>
      </c>
      <c r="P143" s="8">
        <v>76.134979999999999</v>
      </c>
      <c r="Q143" s="8">
        <v>76.134979999999999</v>
      </c>
      <c r="R143" s="8">
        <v>76.134979999999999</v>
      </c>
      <c r="S143" s="8">
        <v>65.25</v>
      </c>
      <c r="T143" s="8">
        <v>65.25</v>
      </c>
      <c r="U143" s="8">
        <v>65.25</v>
      </c>
      <c r="V143" s="8">
        <v>66</v>
      </c>
      <c r="W143" s="8">
        <v>66</v>
      </c>
      <c r="X143" s="8">
        <v>66</v>
      </c>
      <c r="Y143" s="8">
        <v>62</v>
      </c>
      <c r="Z143" s="8">
        <v>67</v>
      </c>
      <c r="AA143" s="8">
        <v>61</v>
      </c>
      <c r="AB143" s="8">
        <v>67</v>
      </c>
      <c r="AC143" s="8">
        <v>67</v>
      </c>
      <c r="AD143" s="8">
        <v>0.64039999999999997</v>
      </c>
      <c r="AE143" s="8">
        <v>0.64039999999999997</v>
      </c>
      <c r="AF143" s="8">
        <v>0.64039999999999997</v>
      </c>
      <c r="AG143" s="8">
        <v>21.480703609999999</v>
      </c>
      <c r="AH143" s="8">
        <v>5.9682317920000001</v>
      </c>
      <c r="AI143" s="8">
        <v>2E-3</v>
      </c>
      <c r="AJ143" s="9">
        <v>1.55E-6</v>
      </c>
      <c r="AK143" s="9">
        <v>9.2600000000000001E-7</v>
      </c>
      <c r="AL143" s="10">
        <v>21.509399999999999</v>
      </c>
      <c r="AM143" s="11">
        <f>AL143*(AL143/10)</f>
        <v>46.265428835999998</v>
      </c>
      <c r="AN143" s="11">
        <f>AL143</f>
        <v>21.509399999999999</v>
      </c>
      <c r="AO143" s="11">
        <f>AL143*2</f>
        <v>43.018799999999999</v>
      </c>
      <c r="AP143" s="9">
        <f>AJ143*((AM143/$AM$2)^0.3)*(($AN$2/AN143)^2)</f>
        <v>1.5625193405447642E-4</v>
      </c>
      <c r="AQ143" s="1">
        <f>AP143</f>
        <v>1.5625193405447642E-4</v>
      </c>
      <c r="AR143" s="1">
        <f>AP143</f>
        <v>1.5625193405447642E-4</v>
      </c>
      <c r="AS143" s="9">
        <f>AK143*((AM143/$AM$2)^0.3)*(($AN$2/AN143)^2)</f>
        <v>9.3347929635125904E-5</v>
      </c>
      <c r="AT143" s="1">
        <f>AS143</f>
        <v>9.3347929635125904E-5</v>
      </c>
      <c r="AU143" s="1">
        <f>AS143</f>
        <v>9.3347929635125904E-5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32</v>
      </c>
    </row>
    <row r="144" spans="1:54" x14ac:dyDescent="0.25">
      <c r="A144">
        <v>163</v>
      </c>
      <c r="B144" t="s">
        <v>29</v>
      </c>
      <c r="C144" t="s">
        <v>77</v>
      </c>
      <c r="D144" t="s">
        <v>124</v>
      </c>
      <c r="E144" t="s">
        <v>64</v>
      </c>
      <c r="F144" t="s">
        <v>65</v>
      </c>
      <c r="G144" t="s">
        <v>155</v>
      </c>
      <c r="H144" t="s">
        <v>214</v>
      </c>
      <c r="I144">
        <v>243.92950780000001</v>
      </c>
      <c r="J144">
        <f>I144+I144*0.4</f>
        <v>341.50131092000004</v>
      </c>
      <c r="K144">
        <f>I144-I144*0.4</f>
        <v>146.35770467999998</v>
      </c>
      <c r="L144">
        <v>151.1668229</v>
      </c>
      <c r="M144">
        <v>92.76268494</v>
      </c>
      <c r="N144">
        <v>13.92913991</v>
      </c>
      <c r="O144">
        <v>6.4577884040000004</v>
      </c>
      <c r="P144">
        <v>70.607519999999994</v>
      </c>
      <c r="Q144">
        <f>P144+P144*0.05</f>
        <v>74.137895999999998</v>
      </c>
      <c r="R144">
        <f>P144-P144*0.05</f>
        <v>67.07714399999999</v>
      </c>
      <c r="S144">
        <v>59.62</v>
      </c>
      <c r="T144">
        <f>S144+S144*0.32</f>
        <v>78.698399999999992</v>
      </c>
      <c r="U144">
        <f>S144-S144*0.32</f>
        <v>40.541600000000003</v>
      </c>
      <c r="V144">
        <v>65</v>
      </c>
      <c r="W144">
        <v>57</v>
      </c>
      <c r="X144">
        <v>55</v>
      </c>
      <c r="Y144">
        <v>61</v>
      </c>
      <c r="Z144">
        <v>57</v>
      </c>
      <c r="AA144">
        <v>59</v>
      </c>
      <c r="AB144">
        <v>61</v>
      </c>
      <c r="AC144">
        <v>62</v>
      </c>
      <c r="AD144">
        <v>0.56006523900000005</v>
      </c>
      <c r="AE144">
        <f>AD144+AD144*0.32</f>
        <v>0.73928611548000012</v>
      </c>
      <c r="AF144">
        <f>AD144-AD144*0.32</f>
        <v>0.38084436252000003</v>
      </c>
      <c r="AG144">
        <v>20.386928309999998</v>
      </c>
      <c r="AH144">
        <v>6.6509749129999998</v>
      </c>
      <c r="AI144">
        <v>1.6E-2</v>
      </c>
      <c r="AJ144" s="1">
        <v>1.1599999999999999E-6</v>
      </c>
      <c r="AK144" s="1">
        <v>2.4499999999999998E-6</v>
      </c>
      <c r="AL144" s="7">
        <v>20.386900000000001</v>
      </c>
      <c r="AM144" s="5">
        <f>AL144*(AL144/10)</f>
        <v>41.562569160999999</v>
      </c>
      <c r="AN144" s="5">
        <f>AL144</f>
        <v>20.386900000000001</v>
      </c>
      <c r="AO144" s="5">
        <f>AL144*2</f>
        <v>40.773800000000001</v>
      </c>
      <c r="AP144" s="1">
        <f>AJ144*((AM144/$AM$2)^0.3)*(($AN$2/AN144)^2)</f>
        <v>1.2604906757147864E-4</v>
      </c>
      <c r="AQ144" s="1">
        <f>AP144+AP144*0.4</f>
        <v>1.7646869460007011E-4</v>
      </c>
      <c r="AR144" s="1">
        <f>AP144-AP144*0.4</f>
        <v>7.5629440542887181E-5</v>
      </c>
      <c r="AS144" s="1">
        <f>AK144*((AM144/$AM$2)^0.3)*(($AN$2/AN144)^2)</f>
        <v>2.6622432375010574E-4</v>
      </c>
      <c r="AT144" s="1">
        <f>AS144+AS144*0.2</f>
        <v>3.1946918850012687E-4</v>
      </c>
      <c r="AU144" s="1">
        <f>AS144-AS144*0.2</f>
        <v>2.129794590000846E-4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24</v>
      </c>
    </row>
    <row r="145" spans="1:54" x14ac:dyDescent="0.25">
      <c r="A145" s="8">
        <v>40</v>
      </c>
      <c r="B145" s="8" t="s">
        <v>37</v>
      </c>
      <c r="C145" s="8" t="s">
        <v>147</v>
      </c>
      <c r="D145" s="8" t="s">
        <v>195</v>
      </c>
      <c r="E145" s="8" t="s">
        <v>40</v>
      </c>
      <c r="F145" s="8" t="s">
        <v>41</v>
      </c>
      <c r="G145" s="8" t="s">
        <v>51</v>
      </c>
      <c r="H145" s="8" t="s">
        <v>245</v>
      </c>
      <c r="I145" s="8">
        <v>209.8497433</v>
      </c>
      <c r="J145" s="8">
        <v>209.8497433</v>
      </c>
      <c r="K145" s="8">
        <v>209.8497433</v>
      </c>
      <c r="L145" s="8">
        <v>140.74940319999999</v>
      </c>
      <c r="M145" s="8">
        <v>69.100340040000006</v>
      </c>
      <c r="N145" s="8">
        <v>13.382041770000001</v>
      </c>
      <c r="O145" s="8">
        <v>6.1436379030000001</v>
      </c>
      <c r="P145" s="8">
        <v>55.75488</v>
      </c>
      <c r="Q145" s="8">
        <v>55.75488</v>
      </c>
      <c r="R145" s="8">
        <v>55.75488</v>
      </c>
      <c r="S145" s="8">
        <v>115.88</v>
      </c>
      <c r="T145" s="8">
        <v>115.88</v>
      </c>
      <c r="U145" s="8">
        <v>115.88</v>
      </c>
      <c r="V145" s="8">
        <v>120</v>
      </c>
      <c r="W145" s="8">
        <v>124</v>
      </c>
      <c r="X145" s="8">
        <v>112</v>
      </c>
      <c r="Y145" s="8">
        <v>116</v>
      </c>
      <c r="Z145" s="8">
        <v>117</v>
      </c>
      <c r="AA145" s="8">
        <v>107</v>
      </c>
      <c r="AB145" s="8">
        <v>114</v>
      </c>
      <c r="AC145" s="8">
        <v>117</v>
      </c>
      <c r="AD145" s="8">
        <v>0.32700000000000001</v>
      </c>
      <c r="AE145" s="8">
        <v>0.32700000000000001</v>
      </c>
      <c r="AF145" s="8">
        <v>0.32700000000000001</v>
      </c>
      <c r="AG145" s="8">
        <v>19.525680000000001</v>
      </c>
      <c r="AH145" s="8">
        <v>10.151759999999999</v>
      </c>
      <c r="AI145" s="8">
        <v>1.0999999999999999E-2</v>
      </c>
      <c r="AJ145" s="9">
        <v>1.4500000000000001E-6</v>
      </c>
      <c r="AK145" s="9">
        <v>2.74E-6</v>
      </c>
      <c r="AL145" s="10">
        <v>19.525700000000001</v>
      </c>
      <c r="AM145" s="11">
        <f>AL145*(AL145/10)</f>
        <v>38.125296049000006</v>
      </c>
      <c r="AN145" s="11">
        <f>AL145</f>
        <v>19.525700000000001</v>
      </c>
      <c r="AO145" s="11">
        <f>AL145*2</f>
        <v>39.051400000000001</v>
      </c>
      <c r="AP145" s="9">
        <f>AJ145*((AM145/$AM$2)^0.3)*(($AN$2/AN145)^2)</f>
        <v>1.673755676103717E-4</v>
      </c>
      <c r="AQ145" s="1">
        <f>AP145</f>
        <v>1.673755676103717E-4</v>
      </c>
      <c r="AR145" s="1">
        <f>AP145</f>
        <v>1.673755676103717E-4</v>
      </c>
      <c r="AS145" s="9">
        <f>AK145*((AM145/$AM$2)^0.3)*(($AN$2/AN145)^2)</f>
        <v>3.1628210707063342E-4</v>
      </c>
      <c r="AT145" s="1">
        <f>AS145</f>
        <v>3.1628210707063342E-4</v>
      </c>
      <c r="AU145" s="1">
        <f>AS145</f>
        <v>3.1628210707063342E-4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32</v>
      </c>
    </row>
    <row r="146" spans="1:54" x14ac:dyDescent="0.25">
      <c r="A146">
        <v>172</v>
      </c>
      <c r="B146" t="s">
        <v>44</v>
      </c>
      <c r="C146" t="s">
        <v>143</v>
      </c>
      <c r="D146" t="s">
        <v>144</v>
      </c>
      <c r="E146" t="s">
        <v>40</v>
      </c>
      <c r="F146" t="s">
        <v>41</v>
      </c>
      <c r="G146" t="s">
        <v>60</v>
      </c>
      <c r="H146" t="s">
        <v>230</v>
      </c>
      <c r="I146">
        <v>220.99226239999999</v>
      </c>
      <c r="J146">
        <f>I146+I146*0.4</f>
        <v>309.38916735999999</v>
      </c>
      <c r="K146">
        <f>I146-I146*0.4</f>
        <v>132.59535743999999</v>
      </c>
      <c r="L146">
        <v>142.94805790000001</v>
      </c>
      <c r="M146">
        <v>78.044204530000002</v>
      </c>
      <c r="N146">
        <v>11.57507416</v>
      </c>
      <c r="O146">
        <v>7.8323877250000002</v>
      </c>
      <c r="P146">
        <v>62.44603</v>
      </c>
      <c r="Q146">
        <f>P146+P146*0.05</f>
        <v>65.568331499999999</v>
      </c>
      <c r="R146">
        <f>P146-P146*0.05</f>
        <v>59.323728500000001</v>
      </c>
      <c r="S146">
        <v>127.38</v>
      </c>
      <c r="T146">
        <f>S146+S146*0.32</f>
        <v>168.14159999999998</v>
      </c>
      <c r="U146">
        <f>S146-S146*0.32</f>
        <v>86.618399999999994</v>
      </c>
      <c r="V146">
        <v>126</v>
      </c>
      <c r="W146">
        <v>122</v>
      </c>
      <c r="X146">
        <v>126</v>
      </c>
      <c r="Y146">
        <v>125</v>
      </c>
      <c r="Z146">
        <v>131</v>
      </c>
      <c r="AA146">
        <v>130</v>
      </c>
      <c r="AB146">
        <v>125</v>
      </c>
      <c r="AC146">
        <v>134</v>
      </c>
      <c r="AD146">
        <v>0.40128000000000003</v>
      </c>
      <c r="AE146">
        <f>AD146+AD146*0.32</f>
        <v>0.52968959999999998</v>
      </c>
      <c r="AF146">
        <f>AD146-AD146*0.32</f>
        <v>0.27287040000000001</v>
      </c>
      <c r="AG146">
        <v>19.40746188</v>
      </c>
      <c r="AH146">
        <v>8.6980344689999995</v>
      </c>
      <c r="AI146">
        <v>2E-3</v>
      </c>
      <c r="AJ146" s="1">
        <v>1.99E-6</v>
      </c>
      <c r="AK146" s="1">
        <v>1.4699999999999999E-6</v>
      </c>
      <c r="AL146" s="7">
        <v>19.407499999999999</v>
      </c>
      <c r="AM146" s="5">
        <f>AL146*(AL146/10)</f>
        <v>37.665105624999995</v>
      </c>
      <c r="AN146" s="5">
        <f>AL146</f>
        <v>19.407499999999999</v>
      </c>
      <c r="AO146" s="5">
        <f>AL146*2</f>
        <v>38.814999999999998</v>
      </c>
      <c r="AP146" s="1">
        <f>AJ146*((AM146/$AM$2)^0.3)*(($AN$2/AN146)^2)</f>
        <v>2.3166955344204224E-4</v>
      </c>
      <c r="AQ146" s="1">
        <f>AP146+AP146*0.4</f>
        <v>3.2433737481885917E-4</v>
      </c>
      <c r="AR146" s="1">
        <f>AP146-AP146*0.4</f>
        <v>1.3900173206522534E-4</v>
      </c>
      <c r="AS146" s="1">
        <f>AK146*((AM146/$AM$2)^0.3)*(($AN$2/AN146)^2)</f>
        <v>1.7113278570844327E-4</v>
      </c>
      <c r="AT146" s="1">
        <f>AS146+AS146*0.2</f>
        <v>2.0535934285013192E-4</v>
      </c>
      <c r="AU146" s="1">
        <f>AS146-AS146*0.2</f>
        <v>1.3690622856675461E-4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32</v>
      </c>
    </row>
    <row r="147" spans="1:54" x14ac:dyDescent="0.25">
      <c r="A147">
        <v>182</v>
      </c>
      <c r="B147" t="s">
        <v>44</v>
      </c>
      <c r="C147" t="s">
        <v>128</v>
      </c>
      <c r="D147" t="s">
        <v>223</v>
      </c>
      <c r="E147" t="s">
        <v>40</v>
      </c>
      <c r="F147" t="s">
        <v>41</v>
      </c>
      <c r="G147" t="s">
        <v>296</v>
      </c>
      <c r="H147" t="s">
        <v>297</v>
      </c>
      <c r="I147">
        <v>97.343341659999993</v>
      </c>
      <c r="J147">
        <f>I147+I147*0.4</f>
        <v>136.28067832400001</v>
      </c>
      <c r="K147">
        <f>I147-I147*0.4</f>
        <v>58.406004995999993</v>
      </c>
      <c r="L147">
        <v>78.860410920000007</v>
      </c>
      <c r="M147">
        <v>18.48293073</v>
      </c>
      <c r="N147">
        <v>14.454487049999999</v>
      </c>
      <c r="O147">
        <v>4.6858289900000001</v>
      </c>
      <c r="P147">
        <v>78.910899999999998</v>
      </c>
      <c r="Q147">
        <f>P147+P147*0.05</f>
        <v>82.856444999999994</v>
      </c>
      <c r="R147">
        <f>P147-P147*0.05</f>
        <v>74.965355000000002</v>
      </c>
      <c r="S147">
        <v>17.88</v>
      </c>
      <c r="T147">
        <f>S147+S147*0.32</f>
        <v>23.601599999999998</v>
      </c>
      <c r="U147">
        <f>S147-S147*0.32</f>
        <v>12.1584</v>
      </c>
      <c r="V147">
        <v>22</v>
      </c>
      <c r="W147">
        <v>21</v>
      </c>
      <c r="X147">
        <v>20</v>
      </c>
      <c r="Y147">
        <v>13</v>
      </c>
      <c r="Z147">
        <v>17</v>
      </c>
      <c r="AA147">
        <v>17</v>
      </c>
      <c r="AB147">
        <v>21</v>
      </c>
      <c r="AC147">
        <v>12</v>
      </c>
      <c r="AD147">
        <v>0.81333999999999995</v>
      </c>
      <c r="AE147">
        <f>AD147+AD147*0.32</f>
        <v>1.0736087999999999</v>
      </c>
      <c r="AF147">
        <f>AD147-AD147*0.32</f>
        <v>0.55307119999999999</v>
      </c>
      <c r="AG147">
        <v>19.140316039999998</v>
      </c>
      <c r="AH147">
        <v>3.762600559</v>
      </c>
      <c r="AI147">
        <v>3.0000000000000001E-3</v>
      </c>
      <c r="AJ147" s="1">
        <v>1.2899999999999999E-6</v>
      </c>
      <c r="AK147" s="1">
        <v>1.56E-5</v>
      </c>
      <c r="AL147" s="7">
        <v>19.1403</v>
      </c>
      <c r="AM147" s="5">
        <f>AL147*(AL147/10)</f>
        <v>36.635108408999997</v>
      </c>
      <c r="AN147" s="5">
        <f>AL147</f>
        <v>19.1403</v>
      </c>
      <c r="AO147" s="5">
        <f>AL147*2</f>
        <v>38.2806</v>
      </c>
      <c r="AP147" s="1">
        <f>AJ147*((AM147/$AM$2)^0.3)*(($AN$2/AN147)^2)</f>
        <v>1.5312101225406908E-4</v>
      </c>
      <c r="AQ147" s="1">
        <f>AP147+AP147*0.4</f>
        <v>2.1436941715569671E-4</v>
      </c>
      <c r="AR147" s="1">
        <f>AP147-AP147*0.4</f>
        <v>9.1872607352441442E-5</v>
      </c>
      <c r="AS147" s="1">
        <f>AK147*((AM147/$AM$2)^0.3)*(($AN$2/AN147)^2)</f>
        <v>1.8516959621422311E-3</v>
      </c>
      <c r="AT147" s="1">
        <f>AS147+AS147*0.2</f>
        <v>2.2220351545706772E-3</v>
      </c>
      <c r="AU147" s="1">
        <f>AS147-AS147*0.2</f>
        <v>1.481356769713785E-3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32</v>
      </c>
    </row>
    <row r="148" spans="1:54" x14ac:dyDescent="0.25">
      <c r="A148" s="8">
        <v>57</v>
      </c>
      <c r="B148" s="8" t="s">
        <v>37</v>
      </c>
      <c r="C148" s="8" t="s">
        <v>147</v>
      </c>
      <c r="D148" s="8" t="s">
        <v>148</v>
      </c>
      <c r="E148" s="8" t="s">
        <v>40</v>
      </c>
      <c r="F148" s="8" t="s">
        <v>41</v>
      </c>
      <c r="G148" s="8" t="s">
        <v>51</v>
      </c>
      <c r="H148" s="8" t="s">
        <v>149</v>
      </c>
      <c r="I148" s="8">
        <v>399.21413740000003</v>
      </c>
      <c r="J148" s="8">
        <v>399.21413740000003</v>
      </c>
      <c r="K148" s="8">
        <v>399.21413740000003</v>
      </c>
      <c r="L148" s="8">
        <v>274.87824380000001</v>
      </c>
      <c r="M148" s="8">
        <v>124.3358937</v>
      </c>
      <c r="N148" s="8">
        <v>11.80204245</v>
      </c>
      <c r="O148" s="8">
        <v>7.1212154459999999</v>
      </c>
      <c r="P148" s="8">
        <v>60.113849999999999</v>
      </c>
      <c r="Q148" s="8">
        <v>60.113849999999999</v>
      </c>
      <c r="R148" s="8">
        <v>60.113849999999999</v>
      </c>
      <c r="S148" s="8">
        <v>194.88</v>
      </c>
      <c r="T148" s="8">
        <v>194.88</v>
      </c>
      <c r="U148" s="8">
        <v>194.88</v>
      </c>
      <c r="V148" s="8">
        <v>185</v>
      </c>
      <c r="W148" s="8">
        <v>199</v>
      </c>
      <c r="X148" s="8">
        <v>198</v>
      </c>
      <c r="Y148" s="8">
        <v>194</v>
      </c>
      <c r="Z148" s="8">
        <v>199</v>
      </c>
      <c r="AA148" s="8">
        <v>194</v>
      </c>
      <c r="AB148" s="8">
        <v>198</v>
      </c>
      <c r="AC148" s="8">
        <v>192</v>
      </c>
      <c r="AD148" s="8">
        <v>0.49220000000000003</v>
      </c>
      <c r="AE148" s="8">
        <v>0.49220000000000003</v>
      </c>
      <c r="AF148" s="8">
        <v>0.49220000000000003</v>
      </c>
      <c r="AG148" s="8">
        <v>18.92003742</v>
      </c>
      <c r="AH148" s="8">
        <v>7.0697915839999999</v>
      </c>
      <c r="AI148" s="8">
        <v>0.14899999999999999</v>
      </c>
      <c r="AJ148" s="9">
        <v>1.17E-6</v>
      </c>
      <c r="AK148" s="9">
        <v>2.39E-6</v>
      </c>
      <c r="AL148" s="10">
        <v>18.923300000000001</v>
      </c>
      <c r="AM148" s="11">
        <f>AL148*(AL148/10)</f>
        <v>35.809128289</v>
      </c>
      <c r="AN148" s="11">
        <f>AL148</f>
        <v>18.923300000000001</v>
      </c>
      <c r="AO148" s="11">
        <f>AL148*2</f>
        <v>37.846600000000002</v>
      </c>
      <c r="AP148" s="9">
        <f>AJ148*((AM148/$AM$2)^0.3)*(($AN$2/AN148)^2)</f>
        <v>1.4111187267101612E-4</v>
      </c>
      <c r="AQ148" s="1">
        <f>AP148</f>
        <v>1.4111187267101612E-4</v>
      </c>
      <c r="AR148" s="1">
        <f>AP148</f>
        <v>1.4111187267101612E-4</v>
      </c>
      <c r="AS148" s="9">
        <f>AK148*((AM148/$AM$2)^0.3)*(($AN$2/AN148)^2)</f>
        <v>2.8825416725105003E-4</v>
      </c>
      <c r="AT148" s="1">
        <f>AS148</f>
        <v>2.8825416725105003E-4</v>
      </c>
      <c r="AU148" s="1">
        <f>AS148</f>
        <v>2.8825416725105003E-4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32</v>
      </c>
    </row>
    <row r="149" spans="1:54" x14ac:dyDescent="0.25">
      <c r="A149">
        <v>183</v>
      </c>
      <c r="B149" t="s">
        <v>44</v>
      </c>
      <c r="C149" t="s">
        <v>128</v>
      </c>
      <c r="D149" t="s">
        <v>223</v>
      </c>
      <c r="E149" t="s">
        <v>40</v>
      </c>
      <c r="F149" t="s">
        <v>41</v>
      </c>
      <c r="G149" t="s">
        <v>248</v>
      </c>
      <c r="H149" t="s">
        <v>292</v>
      </c>
      <c r="I149">
        <v>114.7482344</v>
      </c>
      <c r="J149">
        <f>I149+I149*0.4</f>
        <v>160.64752816000001</v>
      </c>
      <c r="K149">
        <f>I149-I149*0.4</f>
        <v>68.848940639999995</v>
      </c>
      <c r="L149">
        <v>92.899683580000001</v>
      </c>
      <c r="M149">
        <v>21.848550809999999</v>
      </c>
      <c r="N149">
        <v>14.393107199999999</v>
      </c>
      <c r="O149">
        <v>3.747844669</v>
      </c>
      <c r="P149">
        <v>75.807249999999996</v>
      </c>
      <c r="Q149">
        <f>P149+P149*0.05</f>
        <v>79.597612499999997</v>
      </c>
      <c r="R149">
        <f>P149-P149*0.05</f>
        <v>72.016887499999996</v>
      </c>
      <c r="S149">
        <v>42.5</v>
      </c>
      <c r="T149">
        <f>S149+S149*0.32</f>
        <v>56.1</v>
      </c>
      <c r="U149">
        <f>S149-S149*0.32</f>
        <v>28.9</v>
      </c>
      <c r="V149">
        <v>37</v>
      </c>
      <c r="W149">
        <v>44</v>
      </c>
      <c r="X149">
        <v>41</v>
      </c>
      <c r="Y149">
        <v>43</v>
      </c>
      <c r="Z149">
        <v>47</v>
      </c>
      <c r="AA149">
        <v>43</v>
      </c>
      <c r="AB149">
        <v>44</v>
      </c>
      <c r="AC149">
        <v>41</v>
      </c>
      <c r="AD149">
        <v>0.64524000000000004</v>
      </c>
      <c r="AE149">
        <f>AD149+AD149*0.32</f>
        <v>0.85171680000000005</v>
      </c>
      <c r="AF149">
        <f>AD149-AD149*0.32</f>
        <v>0.43876320000000002</v>
      </c>
      <c r="AG149">
        <v>18.140951879999999</v>
      </c>
      <c r="AH149">
        <v>4.9912744580000004</v>
      </c>
      <c r="AI149">
        <v>2E-3</v>
      </c>
      <c r="AJ149" s="1">
        <v>1.22E-6</v>
      </c>
      <c r="AK149" s="1">
        <v>1.0000000000000001E-5</v>
      </c>
      <c r="AL149" s="7">
        <v>18.140999999999998</v>
      </c>
      <c r="AM149" s="5">
        <f>AL149*(AL149/10)</f>
        <v>32.909588099999993</v>
      </c>
      <c r="AN149" s="5">
        <f>AL149</f>
        <v>18.140999999999998</v>
      </c>
      <c r="AO149" s="5">
        <f>AL149*2</f>
        <v>36.281999999999996</v>
      </c>
      <c r="AP149" s="1">
        <f>AJ149*((AM149/$AM$2)^0.3)*(($AN$2/AN149)^2)</f>
        <v>1.5610162926810465E-4</v>
      </c>
      <c r="AQ149" s="1">
        <f>AP149+AP149*0.4</f>
        <v>2.1854228097534651E-4</v>
      </c>
      <c r="AR149" s="1">
        <f>AP149-AP149*0.4</f>
        <v>9.3660977560862792E-5</v>
      </c>
      <c r="AS149" s="1">
        <f>AK149*((AM149/$AM$2)^0.3)*(($AN$2/AN149)^2)</f>
        <v>1.2795215513779071E-3</v>
      </c>
      <c r="AT149" s="1">
        <f>AS149+AS149*0.2</f>
        <v>1.5354258616534886E-3</v>
      </c>
      <c r="AU149" s="1">
        <f>AS149-AS149*0.2</f>
        <v>1.0236172411023257E-3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32</v>
      </c>
    </row>
    <row r="150" spans="1:54" s="8" customFormat="1" x14ac:dyDescent="0.25">
      <c r="A150" s="8">
        <v>78</v>
      </c>
      <c r="B150" s="8" t="s">
        <v>29</v>
      </c>
      <c r="C150" s="8" t="s">
        <v>30</v>
      </c>
      <c r="D150" s="8" t="s">
        <v>31</v>
      </c>
      <c r="E150" s="8" t="s">
        <v>32</v>
      </c>
      <c r="F150" s="8" t="s">
        <v>33</v>
      </c>
      <c r="G150" s="8" t="s">
        <v>73</v>
      </c>
      <c r="H150" s="8" t="s">
        <v>211</v>
      </c>
      <c r="I150" s="8">
        <v>250.513229</v>
      </c>
      <c r="J150" s="8">
        <v>250.513229</v>
      </c>
      <c r="K150" s="8">
        <v>250.513229</v>
      </c>
      <c r="L150" s="8">
        <v>178.2899353</v>
      </c>
      <c r="M150" s="8">
        <v>72.223293729999995</v>
      </c>
      <c r="N150" s="8">
        <v>16.77671844</v>
      </c>
      <c r="O150" s="8">
        <v>8.1624574429999992</v>
      </c>
      <c r="P150" s="8">
        <v>71.559730000000002</v>
      </c>
      <c r="Q150" s="8">
        <v>71.559730000000002</v>
      </c>
      <c r="R150" s="8">
        <v>71.559730000000002</v>
      </c>
      <c r="S150" s="8">
        <v>61</v>
      </c>
      <c r="T150" s="8">
        <v>61</v>
      </c>
      <c r="U150" s="8">
        <v>61</v>
      </c>
      <c r="V150" s="8">
        <v>53</v>
      </c>
      <c r="W150" s="8">
        <v>60</v>
      </c>
      <c r="X150" s="8">
        <v>59</v>
      </c>
      <c r="Y150" s="8">
        <v>69</v>
      </c>
      <c r="Z150" s="8">
        <v>69</v>
      </c>
      <c r="AA150" s="8">
        <v>60</v>
      </c>
      <c r="AB150" s="8">
        <v>59</v>
      </c>
      <c r="AC150" s="8">
        <v>59</v>
      </c>
      <c r="AD150" s="8" t="s">
        <v>36</v>
      </c>
      <c r="AE150" s="8" t="s">
        <v>36</v>
      </c>
      <c r="AF150" s="8" t="s">
        <v>36</v>
      </c>
      <c r="AG150" s="8" t="s">
        <v>36</v>
      </c>
      <c r="AH150" s="8" t="s">
        <v>36</v>
      </c>
      <c r="AI150" s="8" t="s">
        <v>36</v>
      </c>
      <c r="AJ150" s="9">
        <v>1.15E-6</v>
      </c>
      <c r="AK150" s="9">
        <v>2.4600000000000002E-6</v>
      </c>
      <c r="AL150" s="10">
        <v>18.0763</v>
      </c>
      <c r="AM150" s="11">
        <f>AL150*(AL150/10)</f>
        <v>32.675262169</v>
      </c>
      <c r="AN150" s="11">
        <f>AL150</f>
        <v>18.0763</v>
      </c>
      <c r="AO150" s="11">
        <f>AL150*2</f>
        <v>36.1526</v>
      </c>
      <c r="AP150" s="9">
        <f>AJ150*((AM150/$AM$2)^0.3)*(($AN$2/AN150)^2)</f>
        <v>1.4788284658462787E-4</v>
      </c>
      <c r="AQ150" s="1">
        <f>AP150</f>
        <v>1.4788284658462787E-4</v>
      </c>
      <c r="AR150" s="1">
        <f>AP150</f>
        <v>1.4788284658462787E-4</v>
      </c>
      <c r="AS150" s="9">
        <f>AK150*((AM150/$AM$2)^0.3)*(($AN$2/AN150)^2)</f>
        <v>3.1634069791146486E-4</v>
      </c>
      <c r="AT150" s="1">
        <f>AS150</f>
        <v>3.1634069791146486E-4</v>
      </c>
      <c r="AU150" s="1">
        <f>AS150</f>
        <v>3.1634069791146486E-4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44</v>
      </c>
    </row>
    <row r="151" spans="1:54" s="8" customFormat="1" x14ac:dyDescent="0.25">
      <c r="A151">
        <v>226</v>
      </c>
      <c r="B151" t="s">
        <v>37</v>
      </c>
      <c r="C151" t="s">
        <v>227</v>
      </c>
      <c r="D151" t="s">
        <v>228</v>
      </c>
      <c r="E151" t="s">
        <v>64</v>
      </c>
      <c r="F151" t="s">
        <v>65</v>
      </c>
      <c r="G151" t="s">
        <v>51</v>
      </c>
      <c r="H151" t="s">
        <v>247</v>
      </c>
      <c r="I151">
        <v>203.63632559999999</v>
      </c>
      <c r="J151">
        <f>I151+I151*0.4</f>
        <v>285.09085584000002</v>
      </c>
      <c r="K151">
        <f>I151-I151*0.4</f>
        <v>122.18179536</v>
      </c>
      <c r="L151">
        <v>139.8354664</v>
      </c>
      <c r="M151">
        <v>63.800859269999997</v>
      </c>
      <c r="N151">
        <v>11.051461829999999</v>
      </c>
      <c r="O151">
        <v>6.8660488649999998</v>
      </c>
      <c r="P151">
        <v>56.192889999999998</v>
      </c>
      <c r="Q151">
        <f>P151+P151*0.05</f>
        <v>59.002534499999996</v>
      </c>
      <c r="R151">
        <f>P151-P151*0.05</f>
        <v>53.383245500000001</v>
      </c>
      <c r="S151">
        <v>114</v>
      </c>
      <c r="T151">
        <f>S151+S151*0.32</f>
        <v>150.48000000000002</v>
      </c>
      <c r="U151">
        <f>S151-S151*0.32</f>
        <v>77.52</v>
      </c>
      <c r="V151">
        <v>108</v>
      </c>
      <c r="W151">
        <v>106</v>
      </c>
      <c r="X151">
        <v>102</v>
      </c>
      <c r="Y151">
        <v>100</v>
      </c>
      <c r="Z151">
        <v>116</v>
      </c>
      <c r="AA151">
        <v>126</v>
      </c>
      <c r="AB151">
        <v>130</v>
      </c>
      <c r="AC151">
        <v>124</v>
      </c>
      <c r="AD151">
        <v>0.32445000000000002</v>
      </c>
      <c r="AE151">
        <f>AD151+AD151*0.32</f>
        <v>0.42827400000000004</v>
      </c>
      <c r="AF151">
        <f>AD151-AD151*0.32</f>
        <v>0.22062599999999999</v>
      </c>
      <c r="AG151">
        <v>17.917510700000001</v>
      </c>
      <c r="AH151">
        <v>9.3640548900000002</v>
      </c>
      <c r="AI151">
        <v>5.0000000000000001E-3</v>
      </c>
      <c r="AJ151" s="1">
        <v>1.3E-6</v>
      </c>
      <c r="AK151" s="1">
        <v>3.01E-6</v>
      </c>
      <c r="AL151" s="7">
        <v>17.9175</v>
      </c>
      <c r="AM151" s="5">
        <f>AL151*(AL151/10)</f>
        <v>32.103680625000003</v>
      </c>
      <c r="AN151" s="5">
        <f>AL151</f>
        <v>17.9175</v>
      </c>
      <c r="AO151" s="5">
        <f>AL151*2</f>
        <v>35.835000000000001</v>
      </c>
      <c r="AP151" s="1">
        <f>AJ151*((AM151/$AM$2)^0.3)*(($AN$2/AN151)^2)</f>
        <v>1.6924984974586065E-4</v>
      </c>
      <c r="AQ151" s="1">
        <f>AP151+AP151*0.4</f>
        <v>2.3694978964420492E-4</v>
      </c>
      <c r="AR151" s="1">
        <f>AP151-AP151*0.4</f>
        <v>1.0154990984751639E-4</v>
      </c>
      <c r="AS151" s="1">
        <f>AK151*((AM151/$AM$2)^0.3)*(($AN$2/AN151)^2)</f>
        <v>3.9187849825772346E-4</v>
      </c>
      <c r="AT151" s="1">
        <f>AS151+AS151*0.2</f>
        <v>4.7025419790926816E-4</v>
      </c>
      <c r="AU151" s="1">
        <f>AS151-AS151*0.2</f>
        <v>3.1350279860617875E-4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24</v>
      </c>
    </row>
    <row r="152" spans="1:54" s="8" customFormat="1" x14ac:dyDescent="0.25">
      <c r="A152" s="8">
        <v>39</v>
      </c>
      <c r="B152" s="8" t="s">
        <v>37</v>
      </c>
      <c r="C152" s="8" t="s">
        <v>147</v>
      </c>
      <c r="D152" s="8" t="s">
        <v>195</v>
      </c>
      <c r="E152" s="8" t="s">
        <v>40</v>
      </c>
      <c r="F152" s="8" t="s">
        <v>41</v>
      </c>
      <c r="G152" s="8" t="s">
        <v>80</v>
      </c>
      <c r="H152" s="8" t="s">
        <v>196</v>
      </c>
      <c r="I152" s="8">
        <v>280.79536899999999</v>
      </c>
      <c r="J152" s="8">
        <v>280.79536899999999</v>
      </c>
      <c r="K152" s="8">
        <v>280.79536899999999</v>
      </c>
      <c r="L152" s="8">
        <v>173.86525990000001</v>
      </c>
      <c r="M152" s="8">
        <v>106.9301091</v>
      </c>
      <c r="N152" s="8">
        <v>12.045778650000001</v>
      </c>
      <c r="O152" s="8">
        <v>5.8532237949999999</v>
      </c>
      <c r="P152" s="8">
        <v>60.461210000000001</v>
      </c>
      <c r="Q152" s="8">
        <v>60.461210000000001</v>
      </c>
      <c r="R152" s="8">
        <v>60.461210000000001</v>
      </c>
      <c r="S152" s="8">
        <v>114.75</v>
      </c>
      <c r="T152" s="8">
        <v>114.75</v>
      </c>
      <c r="U152" s="8">
        <v>114.75</v>
      </c>
      <c r="V152" s="8">
        <v>112</v>
      </c>
      <c r="W152" s="8">
        <v>109</v>
      </c>
      <c r="X152" s="8">
        <v>111</v>
      </c>
      <c r="Y152" s="8">
        <v>119</v>
      </c>
      <c r="Z152" s="8">
        <v>116</v>
      </c>
      <c r="AA152" s="8">
        <v>120</v>
      </c>
      <c r="AB152" s="8">
        <v>115</v>
      </c>
      <c r="AC152" s="8">
        <v>116</v>
      </c>
      <c r="AD152" s="8">
        <v>0.72450000000000003</v>
      </c>
      <c r="AE152" s="8">
        <v>0.72450000000000003</v>
      </c>
      <c r="AF152" s="8">
        <v>0.72450000000000003</v>
      </c>
      <c r="AG152" s="8">
        <v>17.902844900000002</v>
      </c>
      <c r="AH152" s="8">
        <v>4.2034763149999996</v>
      </c>
      <c r="AI152" s="8">
        <v>4.3999999999999997E-2</v>
      </c>
      <c r="AJ152" s="9">
        <v>1.1400000000000001E-6</v>
      </c>
      <c r="AK152" s="9">
        <v>1.4300000000000001E-6</v>
      </c>
      <c r="AL152" s="10">
        <v>17.899000000000001</v>
      </c>
      <c r="AM152" s="11">
        <f>AL152*(AL152/10)</f>
        <v>32.037420100000006</v>
      </c>
      <c r="AN152" s="11">
        <f>AL152</f>
        <v>17.899000000000001</v>
      </c>
      <c r="AO152" s="11">
        <f>AL152*2</f>
        <v>35.798000000000002</v>
      </c>
      <c r="AP152" s="9">
        <f>AJ152*((AM152/$AM$2)^0.3)*(($AN$2/AN152)^2)</f>
        <v>1.4863390704889605E-4</v>
      </c>
      <c r="AQ152" s="1">
        <f>AP152</f>
        <v>1.4863390704889605E-4</v>
      </c>
      <c r="AR152" s="1">
        <f>AP152</f>
        <v>1.4863390704889605E-4</v>
      </c>
      <c r="AS152" s="9">
        <f>AK152*((AM152/$AM$2)^0.3)*(($AN$2/AN152)^2)</f>
        <v>1.864442869122117E-4</v>
      </c>
      <c r="AT152" s="1">
        <f>AS152</f>
        <v>1.864442869122117E-4</v>
      </c>
      <c r="AU152" s="1">
        <f>AS152</f>
        <v>1.864442869122117E-4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32</v>
      </c>
    </row>
    <row r="153" spans="1:54" s="8" customFormat="1" x14ac:dyDescent="0.25">
      <c r="A153" s="8">
        <v>77</v>
      </c>
      <c r="B153" s="8" t="s">
        <v>29</v>
      </c>
      <c r="C153" s="8" t="s">
        <v>30</v>
      </c>
      <c r="D153" s="8" t="s">
        <v>31</v>
      </c>
      <c r="E153" s="8" t="s">
        <v>32</v>
      </c>
      <c r="F153" s="8" t="s">
        <v>33</v>
      </c>
      <c r="G153" s="8" t="s">
        <v>155</v>
      </c>
      <c r="H153" s="8" t="s">
        <v>269</v>
      </c>
      <c r="I153" s="8">
        <v>163.98083500000001</v>
      </c>
      <c r="J153" s="8">
        <v>163.98083500000001</v>
      </c>
      <c r="K153" s="8">
        <v>163.98083500000001</v>
      </c>
      <c r="L153" s="8">
        <v>126.330725</v>
      </c>
      <c r="M153" s="8">
        <v>37.650109960000002</v>
      </c>
      <c r="N153" s="8">
        <v>11.71652213</v>
      </c>
      <c r="O153" s="8">
        <v>5.2646996899999996</v>
      </c>
      <c r="P153" s="8">
        <v>73.435850000000002</v>
      </c>
      <c r="Q153" s="8">
        <v>73.435850000000002</v>
      </c>
      <c r="R153" s="8">
        <v>73.435850000000002</v>
      </c>
      <c r="S153" s="8">
        <v>58.62</v>
      </c>
      <c r="T153" s="8">
        <v>58.62</v>
      </c>
      <c r="U153" s="8">
        <v>58.62</v>
      </c>
      <c r="V153" s="8">
        <v>64</v>
      </c>
      <c r="W153" s="8">
        <v>53</v>
      </c>
      <c r="X153" s="8">
        <v>54</v>
      </c>
      <c r="Y153" s="8">
        <v>58</v>
      </c>
      <c r="Z153" s="8">
        <v>65</v>
      </c>
      <c r="AA153" s="8">
        <v>58</v>
      </c>
      <c r="AB153" s="8">
        <v>58</v>
      </c>
      <c r="AC153" s="8">
        <v>59</v>
      </c>
      <c r="AD153" s="8" t="s">
        <v>36</v>
      </c>
      <c r="AE153" s="8" t="s">
        <v>36</v>
      </c>
      <c r="AF153" s="8" t="s">
        <v>36</v>
      </c>
      <c r="AG153" s="8" t="s">
        <v>36</v>
      </c>
      <c r="AH153" s="8" t="s">
        <v>36</v>
      </c>
      <c r="AI153" s="8" t="s">
        <v>36</v>
      </c>
      <c r="AJ153" s="9">
        <v>1.44E-6</v>
      </c>
      <c r="AK153" s="9">
        <v>2.5600000000000001E-6</v>
      </c>
      <c r="AL153" s="10">
        <v>16.976199999999999</v>
      </c>
      <c r="AM153" s="11">
        <f>AL153*(AL153/10)</f>
        <v>28.819136643999997</v>
      </c>
      <c r="AN153" s="11">
        <f>AL153</f>
        <v>16.976199999999999</v>
      </c>
      <c r="AO153" s="11">
        <f>AL153*2</f>
        <v>33.952399999999997</v>
      </c>
      <c r="AP153" s="9">
        <f>AJ153*((AM153/$AM$2)^0.3)*(($AN$2/AN153)^2)</f>
        <v>2.0218974924658442E-4</v>
      </c>
      <c r="AQ153" s="1">
        <f>AP153</f>
        <v>2.0218974924658442E-4</v>
      </c>
      <c r="AR153" s="1">
        <f>AP153</f>
        <v>2.0218974924658442E-4</v>
      </c>
      <c r="AS153" s="9">
        <f>AK153*((AM153/$AM$2)^0.3)*(($AN$2/AN153)^2)</f>
        <v>3.5944844310503899E-4</v>
      </c>
      <c r="AT153" s="1">
        <f>AS153</f>
        <v>3.5944844310503899E-4</v>
      </c>
      <c r="AU153" s="1">
        <f>AS153</f>
        <v>3.5944844310503899E-4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44</v>
      </c>
    </row>
    <row r="154" spans="1:54" s="8" customFormat="1" x14ac:dyDescent="0.25">
      <c r="A154" s="8">
        <v>53</v>
      </c>
      <c r="B154" s="8" t="s">
        <v>37</v>
      </c>
      <c r="C154" s="8" t="s">
        <v>38</v>
      </c>
      <c r="D154" s="8" t="s">
        <v>39</v>
      </c>
      <c r="E154" s="8" t="s">
        <v>40</v>
      </c>
      <c r="F154" s="8" t="s">
        <v>41</v>
      </c>
      <c r="G154" s="8" t="s">
        <v>73</v>
      </c>
      <c r="H154" s="8" t="s">
        <v>272</v>
      </c>
      <c r="I154" s="8">
        <v>160.17217790000001</v>
      </c>
      <c r="J154" s="8">
        <v>160.17217790000001</v>
      </c>
      <c r="K154" s="8">
        <v>160.17217790000001</v>
      </c>
      <c r="L154" s="8">
        <v>129.28084190000001</v>
      </c>
      <c r="M154" s="8">
        <v>30.891335949999998</v>
      </c>
      <c r="N154" s="8">
        <v>12.091497690000001</v>
      </c>
      <c r="O154" s="8">
        <v>4.8774707429999999</v>
      </c>
      <c r="P154" s="8">
        <v>70.230249999999998</v>
      </c>
      <c r="Q154" s="8">
        <v>70.230249999999998</v>
      </c>
      <c r="R154" s="8">
        <v>70.230249999999998</v>
      </c>
      <c r="S154" s="8">
        <v>44</v>
      </c>
      <c r="T154" s="8">
        <v>44</v>
      </c>
      <c r="U154" s="8">
        <v>44</v>
      </c>
      <c r="V154" s="8">
        <v>44</v>
      </c>
      <c r="W154" s="8">
        <v>47</v>
      </c>
      <c r="X154" s="8">
        <v>44</v>
      </c>
      <c r="Y154" s="8">
        <v>43</v>
      </c>
      <c r="Z154" s="8">
        <v>41</v>
      </c>
      <c r="AA154" s="8">
        <v>50</v>
      </c>
      <c r="AB154" s="8">
        <v>42</v>
      </c>
      <c r="AC154" s="8">
        <v>41</v>
      </c>
      <c r="AD154" s="8">
        <v>0.83279999999999998</v>
      </c>
      <c r="AE154" s="8">
        <v>0.83279999999999998</v>
      </c>
      <c r="AF154" s="8">
        <v>0.83279999999999998</v>
      </c>
      <c r="AG154" s="8">
        <v>16.972608399999999</v>
      </c>
      <c r="AH154" s="8">
        <v>3.208873573</v>
      </c>
      <c r="AI154" s="8">
        <v>0.03</v>
      </c>
      <c r="AJ154" s="9">
        <v>1.3400000000000001E-6</v>
      </c>
      <c r="AK154" s="9">
        <v>1.37E-6</v>
      </c>
      <c r="AL154" s="10">
        <v>16.969000000000001</v>
      </c>
      <c r="AM154" s="11">
        <f>AL154*(AL154/10)</f>
        <v>28.794696100000003</v>
      </c>
      <c r="AN154" s="11">
        <f>AL154</f>
        <v>16.969000000000001</v>
      </c>
      <c r="AO154" s="11">
        <f>AL154*2</f>
        <v>33.938000000000002</v>
      </c>
      <c r="AP154" s="9">
        <f>AJ154*((AM154/$AM$2)^0.3)*(($AN$2/AN154)^2)</f>
        <v>1.8826056889567828E-4</v>
      </c>
      <c r="AQ154" s="1">
        <f>AP154</f>
        <v>1.8826056889567828E-4</v>
      </c>
      <c r="AR154" s="1">
        <f>AP154</f>
        <v>1.8826056889567828E-4</v>
      </c>
      <c r="AS154" s="9">
        <f>AK154*((AM154/$AM$2)^0.3)*(($AN$2/AN154)^2)</f>
        <v>1.9247535775155164E-4</v>
      </c>
      <c r="AT154" s="1">
        <f>AS154</f>
        <v>1.9247535775155164E-4</v>
      </c>
      <c r="AU154" s="1">
        <f>AS154</f>
        <v>1.9247535775155164E-4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32</v>
      </c>
    </row>
    <row r="155" spans="1:54" s="8" customFormat="1" x14ac:dyDescent="0.25">
      <c r="A155">
        <v>176</v>
      </c>
      <c r="B155" t="s">
        <v>44</v>
      </c>
      <c r="C155" t="s">
        <v>143</v>
      </c>
      <c r="D155" t="s">
        <v>144</v>
      </c>
      <c r="E155" t="s">
        <v>40</v>
      </c>
      <c r="F155" t="s">
        <v>41</v>
      </c>
      <c r="G155" t="s">
        <v>73</v>
      </c>
      <c r="H155" t="s">
        <v>281</v>
      </c>
      <c r="I155">
        <v>150.31987670000001</v>
      </c>
      <c r="J155">
        <f>I155+I155*0.4</f>
        <v>210.44782738000001</v>
      </c>
      <c r="K155">
        <f>I155-I155*0.4</f>
        <v>90.191926020000011</v>
      </c>
      <c r="L155">
        <v>94.928486879999994</v>
      </c>
      <c r="M155">
        <v>55.391389789999998</v>
      </c>
      <c r="N155">
        <v>10.82605807</v>
      </c>
      <c r="O155">
        <v>5.6060742259999996</v>
      </c>
      <c r="P155">
        <v>68.386340000000004</v>
      </c>
      <c r="Q155">
        <f>P155+P155*0.05</f>
        <v>71.805657000000011</v>
      </c>
      <c r="R155">
        <f>P155-P155*0.05</f>
        <v>64.967022999999998</v>
      </c>
      <c r="S155">
        <v>77</v>
      </c>
      <c r="T155">
        <f>S155+S155*0.32</f>
        <v>101.64</v>
      </c>
      <c r="U155">
        <f>S155-S155*0.32</f>
        <v>52.36</v>
      </c>
      <c r="V155">
        <v>81</v>
      </c>
      <c r="W155">
        <v>89</v>
      </c>
      <c r="X155">
        <v>78</v>
      </c>
      <c r="Y155">
        <v>66</v>
      </c>
      <c r="Z155">
        <v>67</v>
      </c>
      <c r="AA155">
        <v>68</v>
      </c>
      <c r="AB155">
        <v>84</v>
      </c>
      <c r="AC155">
        <v>83</v>
      </c>
      <c r="AD155">
        <v>0.52383000000000002</v>
      </c>
      <c r="AE155">
        <f>AD155+AD155*0.32</f>
        <v>0.69145560000000006</v>
      </c>
      <c r="AF155">
        <f>AD155-AD155*0.32</f>
        <v>0.35620439999999998</v>
      </c>
      <c r="AG155">
        <v>16.432132289999998</v>
      </c>
      <c r="AH155">
        <v>5.7636476710000002</v>
      </c>
      <c r="AI155">
        <v>4.0000000000000001E-3</v>
      </c>
      <c r="AJ155" s="1">
        <v>1.11E-6</v>
      </c>
      <c r="AK155" s="1">
        <v>1.04E-6</v>
      </c>
      <c r="AL155" s="7">
        <v>16.432099999999998</v>
      </c>
      <c r="AM155" s="5">
        <f>AL155*(AL155/10)</f>
        <v>27.001391040999994</v>
      </c>
      <c r="AN155" s="5">
        <f>AL155</f>
        <v>16.432099999999998</v>
      </c>
      <c r="AO155" s="5">
        <f>AL155*2</f>
        <v>32.864199999999997</v>
      </c>
      <c r="AP155" s="1">
        <f>AJ155*((AM155/$AM$2)^0.3)*(($AN$2/AN155)^2)</f>
        <v>1.6312705650566272E-4</v>
      </c>
      <c r="AQ155" s="1">
        <f>AP155+AP155*0.4</f>
        <v>2.2837787910792782E-4</v>
      </c>
      <c r="AR155" s="1">
        <f>AP155-AP155*0.4</f>
        <v>9.7876233903397637E-5</v>
      </c>
      <c r="AS155" s="1">
        <f>AK155*((AM155/$AM$2)^0.3)*(($AN$2/AN155)^2)</f>
        <v>1.5283976465395427E-4</v>
      </c>
      <c r="AT155" s="1">
        <f>AS155+AS155*0.2</f>
        <v>1.8340771758474511E-4</v>
      </c>
      <c r="AU155" s="1">
        <f>AS155-AS155*0.2</f>
        <v>1.2227181172316343E-4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32</v>
      </c>
    </row>
    <row r="156" spans="1:54" s="8" customFormat="1" x14ac:dyDescent="0.25">
      <c r="A156">
        <v>221</v>
      </c>
      <c r="B156" t="s">
        <v>37</v>
      </c>
      <c r="C156" t="s">
        <v>227</v>
      </c>
      <c r="D156" t="s">
        <v>228</v>
      </c>
      <c r="E156" t="s">
        <v>64</v>
      </c>
      <c r="F156" t="s">
        <v>65</v>
      </c>
      <c r="G156" t="s">
        <v>69</v>
      </c>
      <c r="H156" t="s">
        <v>252</v>
      </c>
      <c r="I156">
        <v>198.17735049999999</v>
      </c>
      <c r="J156">
        <f>I156+I156*0.4</f>
        <v>277.44829069999997</v>
      </c>
      <c r="K156">
        <f>I156-I156*0.4</f>
        <v>118.90641029999999</v>
      </c>
      <c r="L156">
        <v>136.0160779</v>
      </c>
      <c r="M156">
        <v>62.161272599999997</v>
      </c>
      <c r="N156">
        <v>10.073174249999999</v>
      </c>
      <c r="O156">
        <v>5.7244046409999996</v>
      </c>
      <c r="P156">
        <v>59.308570000000003</v>
      </c>
      <c r="Q156">
        <f>P156+P156*0.05</f>
        <v>62.273998500000005</v>
      </c>
      <c r="R156">
        <f>P156-P156*0.05</f>
        <v>56.343141500000002</v>
      </c>
      <c r="S156">
        <v>84.25</v>
      </c>
      <c r="T156">
        <f>S156+S156*0.32</f>
        <v>111.21000000000001</v>
      </c>
      <c r="U156">
        <f>S156-S156*0.32</f>
        <v>57.29</v>
      </c>
      <c r="V156">
        <v>76</v>
      </c>
      <c r="W156">
        <v>96</v>
      </c>
      <c r="X156">
        <v>98</v>
      </c>
      <c r="Y156">
        <v>80</v>
      </c>
      <c r="Z156">
        <v>81</v>
      </c>
      <c r="AA156">
        <v>87</v>
      </c>
      <c r="AB156">
        <v>80</v>
      </c>
      <c r="AC156">
        <v>76</v>
      </c>
      <c r="AD156">
        <v>0.37078</v>
      </c>
      <c r="AE156">
        <f>AD156+AD156*0.32</f>
        <v>0.48942960000000002</v>
      </c>
      <c r="AF156">
        <f>AD156-AD156*0.32</f>
        <v>0.25213039999999998</v>
      </c>
      <c r="AG156">
        <v>15.7975789</v>
      </c>
      <c r="AH156">
        <v>7.5255174040000004</v>
      </c>
      <c r="AI156">
        <v>8.9999999999999993E-3</v>
      </c>
      <c r="AJ156" s="1">
        <v>1.1400000000000001E-6</v>
      </c>
      <c r="AK156" s="1">
        <v>2.1299999999999999E-6</v>
      </c>
      <c r="AL156" s="7">
        <v>15.797599999999999</v>
      </c>
      <c r="AM156" s="5">
        <f>AL156*(AL156/10)</f>
        <v>24.956416575999995</v>
      </c>
      <c r="AN156" s="5">
        <f>AL156</f>
        <v>15.797599999999999</v>
      </c>
      <c r="AO156" s="5">
        <f>AL156*2</f>
        <v>31.595199999999998</v>
      </c>
      <c r="AP156" s="1">
        <f>AJ156*((AM156/$AM$2)^0.3)*(($AN$2/AN156)^2)</f>
        <v>1.7703152512076184E-4</v>
      </c>
      <c r="AQ156" s="1">
        <f>AP156+AP156*0.4</f>
        <v>2.4784413516906658E-4</v>
      </c>
      <c r="AR156" s="1">
        <f>AP156-AP156*0.4</f>
        <v>1.062189150724571E-4</v>
      </c>
      <c r="AS156" s="1">
        <f>AK156*((AM156/$AM$2)^0.3)*(($AN$2/AN156)^2)</f>
        <v>3.3076942851510758E-4</v>
      </c>
      <c r="AT156" s="1">
        <f>AS156+AS156*0.2</f>
        <v>3.9692331421812909E-4</v>
      </c>
      <c r="AU156" s="1">
        <f>AS156-AS156*0.2</f>
        <v>2.6461554281208608E-4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24</v>
      </c>
    </row>
    <row r="157" spans="1:54" s="8" customFormat="1" x14ac:dyDescent="0.25">
      <c r="A157">
        <v>212</v>
      </c>
      <c r="B157" t="s">
        <v>44</v>
      </c>
      <c r="C157" t="s">
        <v>91</v>
      </c>
      <c r="D157" t="s">
        <v>92</v>
      </c>
      <c r="E157" t="s">
        <v>32</v>
      </c>
      <c r="F157" t="s">
        <v>33</v>
      </c>
      <c r="G157" t="s">
        <v>155</v>
      </c>
      <c r="H157" t="s">
        <v>277</v>
      </c>
      <c r="I157">
        <v>156.37782279999999</v>
      </c>
      <c r="J157">
        <f>I157+I157*0.4</f>
        <v>218.92895191999997</v>
      </c>
      <c r="K157">
        <f>I157-I157*0.4</f>
        <v>93.826693679999991</v>
      </c>
      <c r="L157">
        <v>113.7180401</v>
      </c>
      <c r="M157">
        <v>42.659782790000001</v>
      </c>
      <c r="N157">
        <v>10.99426587</v>
      </c>
      <c r="O157">
        <v>4.770026509</v>
      </c>
      <c r="P157">
        <v>78.387649999999994</v>
      </c>
      <c r="Q157">
        <f>P157+P157*0.05</f>
        <v>82.307032499999991</v>
      </c>
      <c r="R157">
        <f>P157-P157*0.05</f>
        <v>74.468267499999996</v>
      </c>
      <c r="S157">
        <v>32</v>
      </c>
      <c r="T157">
        <f>S157+S157*0.32</f>
        <v>42.24</v>
      </c>
      <c r="U157">
        <f>S157-S157*0.32</f>
        <v>21.759999999999998</v>
      </c>
      <c r="V157">
        <v>38</v>
      </c>
      <c r="W157">
        <v>34</v>
      </c>
      <c r="X157">
        <v>31</v>
      </c>
      <c r="Y157">
        <v>25</v>
      </c>
      <c r="Z157">
        <v>31</v>
      </c>
      <c r="AA157">
        <v>31</v>
      </c>
      <c r="AB157">
        <v>30</v>
      </c>
      <c r="AC157">
        <v>36</v>
      </c>
      <c r="AD157">
        <v>0.81657999999999997</v>
      </c>
      <c r="AE157">
        <f>AD157+AD157*0.32</f>
        <v>1.0778855999999999</v>
      </c>
      <c r="AF157">
        <f>AD157-AD157*0.32</f>
        <v>0.55527440000000006</v>
      </c>
      <c r="AG157">
        <v>15.76429239</v>
      </c>
      <c r="AH157">
        <v>3.0789220570000002</v>
      </c>
      <c r="AI157">
        <v>4.0000000000000001E-3</v>
      </c>
      <c r="AJ157" s="1">
        <v>7.3200000000000004E-7</v>
      </c>
      <c r="AK157" s="1">
        <v>1.04E-5</v>
      </c>
      <c r="AL157" s="7">
        <v>15.7643</v>
      </c>
      <c r="AM157" s="5">
        <f>AL157*(AL157/10)</f>
        <v>24.851315449000001</v>
      </c>
      <c r="AN157" s="5">
        <f>AL157</f>
        <v>15.7643</v>
      </c>
      <c r="AO157" s="5">
        <f>AL157*2</f>
        <v>31.528600000000001</v>
      </c>
      <c r="AP157" s="1">
        <f>AJ157*((AM157/$AM$2)^0.3)*(($AN$2/AN157)^2)</f>
        <v>1.1400918247570066E-4</v>
      </c>
      <c r="AQ157" s="1">
        <f>AP157+AP157*0.4</f>
        <v>1.5961285546598093E-4</v>
      </c>
      <c r="AR157" s="1">
        <f>AP157-AP157*0.4</f>
        <v>6.8405509485420385E-5</v>
      </c>
      <c r="AS157" s="1">
        <f>AK157*((AM157/$AM$2)^0.3)*(($AN$2/AN157)^2)</f>
        <v>1.6198025925509383E-3</v>
      </c>
      <c r="AT157" s="1">
        <f>AS157+AS157*0.2</f>
        <v>1.9437631110611258E-3</v>
      </c>
      <c r="AU157" s="1">
        <f>AS157-AS157*0.2</f>
        <v>1.2958420740407507E-3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44</v>
      </c>
    </row>
    <row r="158" spans="1:54" s="8" customFormat="1" x14ac:dyDescent="0.25">
      <c r="A158">
        <v>151</v>
      </c>
      <c r="B158" t="s">
        <v>44</v>
      </c>
      <c r="C158" t="s">
        <v>261</v>
      </c>
      <c r="D158" t="s">
        <v>262</v>
      </c>
      <c r="E158" t="s">
        <v>32</v>
      </c>
      <c r="F158" t="s">
        <v>33</v>
      </c>
      <c r="G158" t="s">
        <v>51</v>
      </c>
      <c r="H158" t="s">
        <v>284</v>
      </c>
      <c r="I158">
        <v>133.6279317</v>
      </c>
      <c r="J158">
        <f>I158+I158*0.4</f>
        <v>187.07910438000002</v>
      </c>
      <c r="K158">
        <f>I158-I158*0.4</f>
        <v>80.176759019999992</v>
      </c>
      <c r="L158">
        <v>96.931860360000002</v>
      </c>
      <c r="M158">
        <v>36.696071310000001</v>
      </c>
      <c r="N158">
        <v>9.6678047389999993</v>
      </c>
      <c r="O158">
        <v>5.5525010249999998</v>
      </c>
      <c r="P158">
        <v>56.675550000000001</v>
      </c>
      <c r="Q158">
        <f>P158+P158*0.05</f>
        <v>59.509327499999998</v>
      </c>
      <c r="R158">
        <f>P158-P158*0.05</f>
        <v>53.841772500000005</v>
      </c>
      <c r="S158">
        <v>47</v>
      </c>
      <c r="T158">
        <f>S158+S158*0.32</f>
        <v>62.04</v>
      </c>
      <c r="U158">
        <f>S158-S158*0.32</f>
        <v>31.96</v>
      </c>
      <c r="V158">
        <v>49</v>
      </c>
      <c r="W158">
        <v>43</v>
      </c>
      <c r="X158">
        <v>41</v>
      </c>
      <c r="Y158">
        <v>44</v>
      </c>
      <c r="Z158">
        <v>55</v>
      </c>
      <c r="AA158">
        <v>45</v>
      </c>
      <c r="AB158">
        <v>52</v>
      </c>
      <c r="AC158">
        <v>47</v>
      </c>
      <c r="AD158">
        <v>0.32456160899999997</v>
      </c>
      <c r="AE158">
        <f>AD158+AD158*0.32</f>
        <v>0.42842132387999998</v>
      </c>
      <c r="AF158">
        <f>AD158-AD158*0.32</f>
        <v>0.22070189411999996</v>
      </c>
      <c r="AG158">
        <v>15.22030577</v>
      </c>
      <c r="AH158">
        <v>7.9526660400000004</v>
      </c>
      <c r="AI158">
        <v>6.0000000000000001E-3</v>
      </c>
      <c r="AJ158" s="1">
        <v>9.9999999999999995E-7</v>
      </c>
      <c r="AK158" s="1">
        <v>1.7999999999999999E-6</v>
      </c>
      <c r="AL158" s="7">
        <v>15.2203</v>
      </c>
      <c r="AM158" s="5">
        <f>AL158*(AL158/10)</f>
        <v>23.165753208999998</v>
      </c>
      <c r="AN158" s="5">
        <f>AL158</f>
        <v>15.2203</v>
      </c>
      <c r="AO158" s="5">
        <f>AL158*2</f>
        <v>30.4406</v>
      </c>
      <c r="AP158" s="1">
        <f>AJ158*((AM158/$AM$2)^0.3)*(($AN$2/AN158)^2)</f>
        <v>1.6359906608017194E-4</v>
      </c>
      <c r="AQ158" s="1">
        <f>AP158+AP158*0.4</f>
        <v>2.2903869251224073E-4</v>
      </c>
      <c r="AR158" s="1">
        <f>AP158-AP158*0.4</f>
        <v>9.8159439648103154E-5</v>
      </c>
      <c r="AS158" s="1">
        <f>AK158*((AM158/$AM$2)^0.3)*(($AN$2/AN158)^2)</f>
        <v>2.9447831894430953E-4</v>
      </c>
      <c r="AT158" s="1">
        <f>AS158+AS158*0.2</f>
        <v>3.5337398273317146E-4</v>
      </c>
      <c r="AU158" s="1">
        <f>AS158-AS158*0.2</f>
        <v>2.3558265515544763E-4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44</v>
      </c>
    </row>
    <row r="159" spans="1:54" s="8" customFormat="1" x14ac:dyDescent="0.25">
      <c r="A159">
        <v>150</v>
      </c>
      <c r="B159" t="s">
        <v>44</v>
      </c>
      <c r="C159" t="s">
        <v>261</v>
      </c>
      <c r="D159" t="s">
        <v>262</v>
      </c>
      <c r="E159" t="s">
        <v>32</v>
      </c>
      <c r="F159" t="s">
        <v>33</v>
      </c>
      <c r="G159" t="s">
        <v>80</v>
      </c>
      <c r="H159" t="s">
        <v>263</v>
      </c>
      <c r="I159">
        <v>184.2187366</v>
      </c>
      <c r="J159">
        <f>I159+I159*0.4</f>
        <v>257.90623124000001</v>
      </c>
      <c r="K159">
        <f>I159-I159*0.4</f>
        <v>110.53124196</v>
      </c>
      <c r="L159">
        <v>124.95140050000001</v>
      </c>
      <c r="M159">
        <v>59.267336100000001</v>
      </c>
      <c r="N159">
        <v>9.1160899460000007</v>
      </c>
      <c r="O159">
        <v>5.988163213</v>
      </c>
      <c r="P159">
        <v>59.895670000000003</v>
      </c>
      <c r="Q159">
        <f>P159+P159*0.05</f>
        <v>62.890453500000007</v>
      </c>
      <c r="R159">
        <f>P159-P159*0.05</f>
        <v>56.900886499999999</v>
      </c>
      <c r="S159">
        <v>60.38</v>
      </c>
      <c r="T159">
        <f>S159+S159*0.32</f>
        <v>79.701599999999999</v>
      </c>
      <c r="U159">
        <f>S159-S159*0.32</f>
        <v>41.058400000000006</v>
      </c>
      <c r="V159">
        <v>58</v>
      </c>
      <c r="W159">
        <v>64</v>
      </c>
      <c r="X159">
        <v>58</v>
      </c>
      <c r="Y159">
        <v>62</v>
      </c>
      <c r="Z159">
        <v>61</v>
      </c>
      <c r="AA159">
        <v>67</v>
      </c>
      <c r="AB159">
        <v>56</v>
      </c>
      <c r="AC159">
        <v>57</v>
      </c>
      <c r="AD159">
        <v>0.37165901600000001</v>
      </c>
      <c r="AE159">
        <f>AD159+AD159*0.32</f>
        <v>0.49058990112</v>
      </c>
      <c r="AF159">
        <f>AD159-AD159*0.32</f>
        <v>0.25272813088000001</v>
      </c>
      <c r="AG159">
        <v>15.10425317</v>
      </c>
      <c r="AH159">
        <v>7.1825777659999996</v>
      </c>
      <c r="AI159">
        <v>5.0000000000000001E-3</v>
      </c>
      <c r="AJ159" s="1">
        <v>8.3300000000000001E-7</v>
      </c>
      <c r="AK159" s="1">
        <v>2.4499999999999998E-6</v>
      </c>
      <c r="AL159" s="7">
        <v>15.1043</v>
      </c>
      <c r="AM159" s="5">
        <f>AL159*(AL159/10)</f>
        <v>22.813987849</v>
      </c>
      <c r="AN159" s="5">
        <f>AL159</f>
        <v>15.1043</v>
      </c>
      <c r="AO159" s="5">
        <f>AL159*2</f>
        <v>30.208600000000001</v>
      </c>
      <c r="AP159" s="1">
        <f>AJ159*((AM159/$AM$2)^0.3)*(($AN$2/AN159)^2)</f>
        <v>1.3774551755849743E-4</v>
      </c>
      <c r="AQ159" s="1">
        <f>AP159+AP159*0.4</f>
        <v>1.9284372458189641E-4</v>
      </c>
      <c r="AR159" s="1">
        <f>AP159-AP159*0.4</f>
        <v>8.264731053509846E-5</v>
      </c>
      <c r="AS159" s="1">
        <f>AK159*((AM159/$AM$2)^0.3)*(($AN$2/AN159)^2)</f>
        <v>4.0513387517205127E-4</v>
      </c>
      <c r="AT159" s="1">
        <f>AS159+AS159*0.2</f>
        <v>4.861606502064615E-4</v>
      </c>
      <c r="AU159" s="1">
        <f>AS159-AS159*0.2</f>
        <v>3.2410710013764104E-4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44</v>
      </c>
    </row>
    <row r="160" spans="1:54" s="8" customFormat="1" x14ac:dyDescent="0.25">
      <c r="A160">
        <v>227</v>
      </c>
      <c r="B160" t="s">
        <v>37</v>
      </c>
      <c r="C160" t="s">
        <v>227</v>
      </c>
      <c r="D160" t="s">
        <v>228</v>
      </c>
      <c r="E160" t="s">
        <v>64</v>
      </c>
      <c r="F160" t="s">
        <v>65</v>
      </c>
      <c r="G160" t="s">
        <v>69</v>
      </c>
      <c r="H160" t="s">
        <v>235</v>
      </c>
      <c r="I160">
        <v>218.6491211</v>
      </c>
      <c r="J160">
        <f>I160+I160*0.4</f>
        <v>306.10876954000003</v>
      </c>
      <c r="K160">
        <f>I160-I160*0.4</f>
        <v>131.18947265999998</v>
      </c>
      <c r="L160">
        <v>140.6624577</v>
      </c>
      <c r="M160">
        <v>77.986663340000007</v>
      </c>
      <c r="N160">
        <v>9.3555187390000007</v>
      </c>
      <c r="O160">
        <v>5.5312208939999996</v>
      </c>
      <c r="P160">
        <v>57.713140000000003</v>
      </c>
      <c r="Q160">
        <f>P160+P160*0.05</f>
        <v>60.598797000000005</v>
      </c>
      <c r="R160">
        <f>P160-P160*0.05</f>
        <v>54.827483000000001</v>
      </c>
      <c r="S160">
        <v>112.38</v>
      </c>
      <c r="T160">
        <f>S160+S160*0.32</f>
        <v>148.3416</v>
      </c>
      <c r="U160">
        <f>S160-S160*0.32</f>
        <v>76.418399999999991</v>
      </c>
      <c r="V160">
        <v>111</v>
      </c>
      <c r="W160">
        <v>114</v>
      </c>
      <c r="X160">
        <v>109</v>
      </c>
      <c r="Y160">
        <v>116</v>
      </c>
      <c r="Z160">
        <v>124</v>
      </c>
      <c r="AA160">
        <v>111</v>
      </c>
      <c r="AB160">
        <v>101</v>
      </c>
      <c r="AC160">
        <v>113</v>
      </c>
      <c r="AD160">
        <v>0.35306999999999999</v>
      </c>
      <c r="AE160">
        <f>AD160+AD160*0.32</f>
        <v>0.46605239999999998</v>
      </c>
      <c r="AF160">
        <f>AD160-AD160*0.32</f>
        <v>0.24008760000000001</v>
      </c>
      <c r="AG160">
        <v>14.88673962</v>
      </c>
      <c r="AH160">
        <v>7.3472731930000004</v>
      </c>
      <c r="AI160">
        <v>6.0000000000000001E-3</v>
      </c>
      <c r="AJ160" s="1">
        <v>1.42E-6</v>
      </c>
      <c r="AK160" s="1">
        <v>2.0499999999999999E-6</v>
      </c>
      <c r="AL160" s="7">
        <v>14.886699999999999</v>
      </c>
      <c r="AM160" s="5">
        <f>AL160*(AL160/10)</f>
        <v>22.161383688999997</v>
      </c>
      <c r="AN160" s="5">
        <f>AL160</f>
        <v>14.886699999999999</v>
      </c>
      <c r="AO160" s="5">
        <f>AL160*2</f>
        <v>29.773399999999999</v>
      </c>
      <c r="AP160" s="1">
        <f>AJ160*((AM160/$AM$2)^0.3)*(($AN$2/AN160)^2)</f>
        <v>2.3963146963009354E-4</v>
      </c>
      <c r="AQ160" s="1">
        <f>AP160+AP160*0.4</f>
        <v>3.3548405748213097E-4</v>
      </c>
      <c r="AR160" s="1">
        <f>AP160-AP160*0.4</f>
        <v>1.4377888177805612E-4</v>
      </c>
      <c r="AS160" s="1">
        <f>AK160*((AM160/$AM$2)^0.3)*(($AN$2/AN160)^2)</f>
        <v>3.4594683995893782E-4</v>
      </c>
      <c r="AT160" s="1">
        <f>AS160+AS160*0.2</f>
        <v>4.1513620795072541E-4</v>
      </c>
      <c r="AU160" s="1">
        <f>AS160-AS160*0.2</f>
        <v>2.7675747196715024E-4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24</v>
      </c>
    </row>
    <row r="161" spans="1:54" s="8" customFormat="1" x14ac:dyDescent="0.25">
      <c r="A161">
        <v>170</v>
      </c>
      <c r="B161" t="s">
        <v>44</v>
      </c>
      <c r="C161" t="s">
        <v>237</v>
      </c>
      <c r="D161" t="s">
        <v>238</v>
      </c>
      <c r="E161" t="s">
        <v>40</v>
      </c>
      <c r="F161" t="s">
        <v>41</v>
      </c>
      <c r="G161" t="s">
        <v>51</v>
      </c>
      <c r="H161" t="s">
        <v>239</v>
      </c>
      <c r="I161">
        <v>217.08343060000001</v>
      </c>
      <c r="J161">
        <f>I161+I161*0.4</f>
        <v>303.91680284000006</v>
      </c>
      <c r="K161">
        <f>I161-I161*0.4</f>
        <v>130.25005836</v>
      </c>
      <c r="L161">
        <v>121.1526025</v>
      </c>
      <c r="M161">
        <v>95.930828160000004</v>
      </c>
      <c r="N161">
        <v>9.3678985180000005</v>
      </c>
      <c r="O161">
        <v>5.3803559490000001</v>
      </c>
      <c r="P161">
        <v>58.585909999999998</v>
      </c>
      <c r="Q161">
        <f>P161+P161*0.05</f>
        <v>61.5152055</v>
      </c>
      <c r="R161">
        <f>P161-P161*0.05</f>
        <v>55.656614499999996</v>
      </c>
      <c r="S161">
        <v>85.75</v>
      </c>
      <c r="T161">
        <f>S161+S161*0.32</f>
        <v>113.19</v>
      </c>
      <c r="U161">
        <f>S161-S161*0.32</f>
        <v>58.31</v>
      </c>
      <c r="V161">
        <v>94</v>
      </c>
      <c r="W161">
        <v>90</v>
      </c>
      <c r="X161">
        <v>89</v>
      </c>
      <c r="Y161">
        <v>86</v>
      </c>
      <c r="Z161">
        <v>81</v>
      </c>
      <c r="AA161">
        <v>84</v>
      </c>
      <c r="AB161">
        <v>85</v>
      </c>
      <c r="AC161">
        <v>77</v>
      </c>
      <c r="AD161">
        <v>0.36473</v>
      </c>
      <c r="AE161">
        <f>AD161+AD161*0.32</f>
        <v>0.48144359999999997</v>
      </c>
      <c r="AF161">
        <f>AD161-AD161*0.32</f>
        <v>0.2480164</v>
      </c>
      <c r="AG161">
        <v>14.748254469999999</v>
      </c>
      <c r="AH161">
        <v>7.1111769760000003</v>
      </c>
      <c r="AI161">
        <v>8.9999999999999993E-3</v>
      </c>
      <c r="AJ161" s="1">
        <v>8.9999999999999996E-7</v>
      </c>
      <c r="AK161" s="1">
        <v>2.2800000000000002E-6</v>
      </c>
      <c r="AL161" s="7">
        <v>14.7483</v>
      </c>
      <c r="AM161" s="5">
        <f>AL161*(AL161/10)</f>
        <v>21.751235289</v>
      </c>
      <c r="AN161" s="5">
        <f>AL161</f>
        <v>14.7483</v>
      </c>
      <c r="AO161" s="5">
        <f>AL161*2</f>
        <v>29.496600000000001</v>
      </c>
      <c r="AP161" s="1">
        <f>AJ161*((AM161/$AM$2)^0.3)*(($AN$2/AN161)^2)</f>
        <v>1.5387819342703443E-4</v>
      </c>
      <c r="AQ161" s="1">
        <f>AP161+AP161*0.4</f>
        <v>2.1542947079784819E-4</v>
      </c>
      <c r="AR161" s="1">
        <f>AP161-AP161*0.4</f>
        <v>9.2326916056220662E-5</v>
      </c>
      <c r="AS161" s="1">
        <f>AK161*((AM161/$AM$2)^0.3)*(($AN$2/AN161)^2)</f>
        <v>3.8982475668182054E-4</v>
      </c>
      <c r="AT161" s="1">
        <f>AS161+AS161*0.2</f>
        <v>4.6778970801818464E-4</v>
      </c>
      <c r="AU161" s="1">
        <f>AS161-AS161*0.2</f>
        <v>3.1185980534545644E-4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32</v>
      </c>
    </row>
    <row r="162" spans="1:54" s="8" customFormat="1" x14ac:dyDescent="0.25">
      <c r="A162" s="8">
        <v>59</v>
      </c>
      <c r="B162" s="8" t="s">
        <v>37</v>
      </c>
      <c r="C162" s="8" t="s">
        <v>38</v>
      </c>
      <c r="D162" s="8" t="s">
        <v>250</v>
      </c>
      <c r="E162" s="8" t="s">
        <v>64</v>
      </c>
      <c r="F162" s="8" t="s">
        <v>65</v>
      </c>
      <c r="G162" s="8" t="s">
        <v>80</v>
      </c>
      <c r="H162" s="8" t="s">
        <v>268</v>
      </c>
      <c r="I162" s="8">
        <v>169.85084689999999</v>
      </c>
      <c r="J162" s="8">
        <v>169.85084689999999</v>
      </c>
      <c r="K162" s="8">
        <v>169.85084689999999</v>
      </c>
      <c r="L162" s="8">
        <v>138.90204510000001</v>
      </c>
      <c r="M162" s="8">
        <v>30.948801790000001</v>
      </c>
      <c r="N162" s="8">
        <v>9.9148599869999998</v>
      </c>
      <c r="O162" s="8">
        <v>4.7127433959999996</v>
      </c>
      <c r="P162" s="8">
        <v>54.830979999999997</v>
      </c>
      <c r="Q162" s="8">
        <v>54.830979999999997</v>
      </c>
      <c r="R162" s="8">
        <v>54.830979999999997</v>
      </c>
      <c r="S162" s="8">
        <v>84.12</v>
      </c>
      <c r="T162" s="8">
        <v>84.12</v>
      </c>
      <c r="U162" s="8">
        <v>84.12</v>
      </c>
      <c r="V162" s="8">
        <v>75</v>
      </c>
      <c r="W162" s="8">
        <v>83</v>
      </c>
      <c r="X162" s="8">
        <v>84</v>
      </c>
      <c r="Y162" s="8">
        <v>87</v>
      </c>
      <c r="Z162" s="8">
        <v>88</v>
      </c>
      <c r="AA162" s="8">
        <v>86</v>
      </c>
      <c r="AB162" s="8">
        <v>85</v>
      </c>
      <c r="AC162" s="8">
        <v>85</v>
      </c>
      <c r="AD162" s="8">
        <v>0.37669999999999998</v>
      </c>
      <c r="AE162" s="8">
        <v>0.37669999999999998</v>
      </c>
      <c r="AF162" s="8">
        <v>0.37669999999999998</v>
      </c>
      <c r="AG162" s="8">
        <v>14.661843960000001</v>
      </c>
      <c r="AH162" s="8">
        <v>6.9025743320000004</v>
      </c>
      <c r="AI162" s="8">
        <v>1.7999999999999999E-2</v>
      </c>
      <c r="AJ162" s="9">
        <v>9.3799999999999996E-7</v>
      </c>
      <c r="AK162" s="9">
        <v>1.77E-6</v>
      </c>
      <c r="AL162" s="10">
        <v>14.627599999999999</v>
      </c>
      <c r="AM162" s="11">
        <f>AL162*(AL162/10)</f>
        <v>21.396668175999995</v>
      </c>
      <c r="AN162" s="11">
        <f>AL162</f>
        <v>14.627599999999999</v>
      </c>
      <c r="AO162" s="11">
        <f>AL162*2</f>
        <v>29.255199999999999</v>
      </c>
      <c r="AP162" s="9">
        <f>AJ162*((AM162/$AM$2)^0.3)*(($AN$2/AN162)^2)</f>
        <v>1.6223100184942327E-4</v>
      </c>
      <c r="AQ162" s="1">
        <f>AP162</f>
        <v>1.6223100184942327E-4</v>
      </c>
      <c r="AR162" s="1">
        <f>AP162</f>
        <v>1.6223100184942327E-4</v>
      </c>
      <c r="AS162" s="9">
        <f>AK162*((AM162/$AM$2)^0.3)*(($AN$2/AN162)^2)</f>
        <v>3.0612886276490321E-4</v>
      </c>
      <c r="AT162" s="1">
        <f>AS162</f>
        <v>3.0612886276490321E-4</v>
      </c>
      <c r="AU162" s="1">
        <f>AS162</f>
        <v>3.0612886276490321E-4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24</v>
      </c>
    </row>
    <row r="163" spans="1:54" s="8" customFormat="1" x14ac:dyDescent="0.25">
      <c r="A163">
        <v>225</v>
      </c>
      <c r="B163" t="s">
        <v>37</v>
      </c>
      <c r="C163" t="s">
        <v>227</v>
      </c>
      <c r="D163" t="s">
        <v>228</v>
      </c>
      <c r="E163" t="s">
        <v>64</v>
      </c>
      <c r="F163" t="s">
        <v>65</v>
      </c>
      <c r="G163" t="s">
        <v>80</v>
      </c>
      <c r="H163" t="s">
        <v>229</v>
      </c>
      <c r="I163">
        <v>221.2862298</v>
      </c>
      <c r="J163">
        <f>I163+I163*0.4</f>
        <v>309.80072172000001</v>
      </c>
      <c r="K163">
        <f>I163-I163*0.4</f>
        <v>132.77173787999999</v>
      </c>
      <c r="L163">
        <v>141.1628072</v>
      </c>
      <c r="M163">
        <v>80.123422640000001</v>
      </c>
      <c r="N163">
        <v>8.0915873549999997</v>
      </c>
      <c r="O163">
        <v>5.8812408630000004</v>
      </c>
      <c r="P163">
        <v>54.878039999999999</v>
      </c>
      <c r="Q163">
        <f>P163+P163*0.05</f>
        <v>57.621941999999997</v>
      </c>
      <c r="R163">
        <f>P163-P163*0.05</f>
        <v>52.134138</v>
      </c>
      <c r="S163">
        <v>125.62</v>
      </c>
      <c r="T163">
        <f>S163+S163*0.32</f>
        <v>165.8184</v>
      </c>
      <c r="U163">
        <f>S163-S163*0.32</f>
        <v>85.421600000000012</v>
      </c>
      <c r="V163">
        <v>119</v>
      </c>
      <c r="W163">
        <v>125</v>
      </c>
      <c r="X163">
        <v>132</v>
      </c>
      <c r="Y163">
        <v>124</v>
      </c>
      <c r="Z163">
        <v>117</v>
      </c>
      <c r="AA163">
        <v>119</v>
      </c>
      <c r="AB163">
        <v>135</v>
      </c>
      <c r="AC163">
        <v>134</v>
      </c>
      <c r="AD163">
        <v>0.30637999999999999</v>
      </c>
      <c r="AE163">
        <f>AD163+AD163*0.32</f>
        <v>0.40442159999999999</v>
      </c>
      <c r="AF163">
        <f>AD163-AD163*0.32</f>
        <v>0.20833839999999998</v>
      </c>
      <c r="AG163">
        <v>13.97282822</v>
      </c>
      <c r="AH163">
        <v>7.5712935440000004</v>
      </c>
      <c r="AI163">
        <v>2.3E-2</v>
      </c>
      <c r="AJ163" s="1">
        <v>9.1900000000000001E-7</v>
      </c>
      <c r="AK163" s="1">
        <v>2.7300000000000001E-6</v>
      </c>
      <c r="AL163" s="7">
        <v>13.972799999999999</v>
      </c>
      <c r="AM163" s="5">
        <f>AL163*(AL163/10)</f>
        <v>19.523913983999996</v>
      </c>
      <c r="AN163" s="5">
        <f>AL163</f>
        <v>13.972799999999999</v>
      </c>
      <c r="AO163" s="5">
        <f>AL163*2</f>
        <v>27.945599999999999</v>
      </c>
      <c r="AP163" s="1">
        <f>AJ163*((AM163/$AM$2)^0.3)*(($AN$2/AN163)^2)</f>
        <v>1.6946967997659952E-4</v>
      </c>
      <c r="AQ163" s="1">
        <f>AP163+AP163*0.4</f>
        <v>2.3725755196723933E-4</v>
      </c>
      <c r="AR163" s="1">
        <f>AP163-AP163*0.4</f>
        <v>1.0168180798595971E-4</v>
      </c>
      <c r="AS163" s="1">
        <f>AK163*((AM163/$AM$2)^0.3)*(($AN$2/AN163)^2)</f>
        <v>5.0343006130154145E-4</v>
      </c>
      <c r="AT163" s="1">
        <f>AS163+AS163*0.2</f>
        <v>6.0411607356184978E-4</v>
      </c>
      <c r="AU163" s="1">
        <f>AS163-AS163*0.2</f>
        <v>4.0274404904123317E-4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24</v>
      </c>
    </row>
    <row r="164" spans="1:54" s="8" customFormat="1" x14ac:dyDescent="0.25">
      <c r="A164">
        <v>192</v>
      </c>
      <c r="B164" t="s">
        <v>37</v>
      </c>
      <c r="C164" t="s">
        <v>273</v>
      </c>
      <c r="D164" t="s">
        <v>148</v>
      </c>
      <c r="E164" t="s">
        <v>40</v>
      </c>
      <c r="F164" t="s">
        <v>41</v>
      </c>
      <c r="G164" t="s">
        <v>60</v>
      </c>
      <c r="H164" t="s">
        <v>288</v>
      </c>
      <c r="I164">
        <v>126.5745415</v>
      </c>
      <c r="J164">
        <f>I164+I164*0.4</f>
        <v>177.20435809999998</v>
      </c>
      <c r="K164">
        <f>I164-I164*0.4</f>
        <v>75.944724899999997</v>
      </c>
      <c r="L164">
        <v>101.2879588</v>
      </c>
      <c r="M164">
        <v>25.286582710000001</v>
      </c>
      <c r="N164">
        <v>8.8807944479999996</v>
      </c>
      <c r="O164">
        <v>4.8382052660000001</v>
      </c>
      <c r="P164">
        <v>75.281270000000006</v>
      </c>
      <c r="Q164">
        <f>P164+P164*0.05</f>
        <v>79.045333500000012</v>
      </c>
      <c r="R164">
        <f>P164-P164*0.05</f>
        <v>71.5172065</v>
      </c>
      <c r="S164">
        <v>46</v>
      </c>
      <c r="T164">
        <f>S164+S164*0.32</f>
        <v>60.72</v>
      </c>
      <c r="U164">
        <f>S164-S164*0.32</f>
        <v>31.28</v>
      </c>
      <c r="V164">
        <v>49</v>
      </c>
      <c r="W164">
        <v>49</v>
      </c>
      <c r="X164">
        <v>47</v>
      </c>
      <c r="Y164">
        <v>40</v>
      </c>
      <c r="Z164">
        <v>38</v>
      </c>
      <c r="AA164">
        <v>46</v>
      </c>
      <c r="AB164">
        <v>51</v>
      </c>
      <c r="AC164">
        <v>48</v>
      </c>
      <c r="AD164">
        <v>0.64156999999999997</v>
      </c>
      <c r="AE164">
        <f>AD164+AD164*0.32</f>
        <v>0.84687239999999997</v>
      </c>
      <c r="AF164">
        <f>AD164-AD164*0.32</f>
        <v>0.43626759999999998</v>
      </c>
      <c r="AG164">
        <v>13.718999699999999</v>
      </c>
      <c r="AH164">
        <v>3.802454198</v>
      </c>
      <c r="AI164">
        <v>3.2000000000000001E-2</v>
      </c>
      <c r="AJ164" s="1">
        <v>8.7199999999999997E-7</v>
      </c>
      <c r="AK164" s="1">
        <v>1.7600000000000001E-6</v>
      </c>
      <c r="AL164" s="7">
        <v>13.718999999999999</v>
      </c>
      <c r="AM164" s="5">
        <f>AL164*(AL164/10)</f>
        <v>18.821096099999998</v>
      </c>
      <c r="AN164" s="5">
        <f>AL164</f>
        <v>13.718999999999999</v>
      </c>
      <c r="AO164" s="5">
        <f>AL164*2</f>
        <v>27.437999999999999</v>
      </c>
      <c r="AP164" s="1">
        <f>AJ164*((AM164/$AM$2)^0.3)*(($AN$2/AN164)^2)</f>
        <v>1.649826838856097E-4</v>
      </c>
      <c r="AQ164" s="1">
        <f>AP164+AP164*0.4</f>
        <v>2.3097575743985359E-4</v>
      </c>
      <c r="AR164" s="1">
        <f>AP164-AP164*0.4</f>
        <v>9.898961033136582E-5</v>
      </c>
      <c r="AS164" s="1">
        <f>AK164*((AM164/$AM$2)^0.3)*(($AN$2/AN164)^2)</f>
        <v>3.3299257298012965E-4</v>
      </c>
      <c r="AT164" s="1">
        <f>AS164+AS164*0.2</f>
        <v>3.9959108757615556E-4</v>
      </c>
      <c r="AU164" s="1">
        <f>AS164-AS164*0.2</f>
        <v>2.6639405838410374E-4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32</v>
      </c>
    </row>
    <row r="165" spans="1:54" s="8" customFormat="1" x14ac:dyDescent="0.25">
      <c r="A165">
        <v>219</v>
      </c>
      <c r="B165" t="s">
        <v>37</v>
      </c>
      <c r="C165" t="s">
        <v>227</v>
      </c>
      <c r="D165" t="s">
        <v>228</v>
      </c>
      <c r="E165" t="s">
        <v>64</v>
      </c>
      <c r="F165" t="s">
        <v>65</v>
      </c>
      <c r="G165" t="s">
        <v>34</v>
      </c>
      <c r="H165" t="s">
        <v>270</v>
      </c>
      <c r="I165">
        <v>163.77961500000001</v>
      </c>
      <c r="J165">
        <f>I165+I165*0.4</f>
        <v>229.29146100000003</v>
      </c>
      <c r="K165">
        <f>I165-I165*0.4</f>
        <v>98.267769000000001</v>
      </c>
      <c r="L165">
        <v>108.16868119999999</v>
      </c>
      <c r="M165">
        <v>55.610933780000003</v>
      </c>
      <c r="N165">
        <v>8.9437841149999997</v>
      </c>
      <c r="O165">
        <v>4.7732621130000004</v>
      </c>
      <c r="P165">
        <v>68.909940000000006</v>
      </c>
      <c r="Q165">
        <f>P165+P165*0.05</f>
        <v>72.355437000000009</v>
      </c>
      <c r="R165">
        <f>P165-P165*0.05</f>
        <v>65.464443000000003</v>
      </c>
      <c r="S165">
        <v>76.62</v>
      </c>
      <c r="T165">
        <f>S165+S165*0.32</f>
        <v>101.1384</v>
      </c>
      <c r="U165">
        <f>S165-S165*0.32</f>
        <v>52.101600000000005</v>
      </c>
      <c r="V165">
        <v>87</v>
      </c>
      <c r="W165">
        <v>79</v>
      </c>
      <c r="X165">
        <v>71</v>
      </c>
      <c r="Y165">
        <v>75</v>
      </c>
      <c r="Z165">
        <v>70</v>
      </c>
      <c r="AA165">
        <v>72</v>
      </c>
      <c r="AB165">
        <v>83</v>
      </c>
      <c r="AC165">
        <v>76</v>
      </c>
      <c r="AD165">
        <v>0.46460000000000001</v>
      </c>
      <c r="AE165">
        <f>AD165+AD165*0.32</f>
        <v>0.61327200000000004</v>
      </c>
      <c r="AF165">
        <f>AD165-AD165*0.32</f>
        <v>0.31592799999999999</v>
      </c>
      <c r="AG165">
        <v>13.717046229999999</v>
      </c>
      <c r="AH165">
        <v>5.4164454260000001</v>
      </c>
      <c r="AI165">
        <v>3.3000000000000002E-2</v>
      </c>
      <c r="AJ165" s="1">
        <v>1.08E-6</v>
      </c>
      <c r="AK165" s="1">
        <v>1.37E-6</v>
      </c>
      <c r="AL165" s="7">
        <v>13.717000000000001</v>
      </c>
      <c r="AM165" s="5">
        <f>AL165*(AL165/10)</f>
        <v>18.815608900000004</v>
      </c>
      <c r="AN165" s="5">
        <f>AL165</f>
        <v>13.717000000000001</v>
      </c>
      <c r="AO165" s="5">
        <f>AL165*2</f>
        <v>27.434000000000001</v>
      </c>
      <c r="AP165" s="1">
        <f>AJ165*((AM165/$AM$2)^0.3)*(($AN$2/AN165)^2)</f>
        <v>2.0437806323431951E-4</v>
      </c>
      <c r="AQ165" s="1">
        <f>AP165+AP165*0.4</f>
        <v>2.8612928852804736E-4</v>
      </c>
      <c r="AR165" s="1">
        <f>AP165-AP165*0.4</f>
        <v>1.226268379405917E-4</v>
      </c>
      <c r="AS165" s="1">
        <f>AK165*((AM165/$AM$2)^0.3)*(($AN$2/AN165)^2)</f>
        <v>2.5925735799168311E-4</v>
      </c>
      <c r="AT165" s="1">
        <f>AS165+AS165*0.2</f>
        <v>3.1110882959001972E-4</v>
      </c>
      <c r="AU165" s="1">
        <f>AS165-AS165*0.2</f>
        <v>2.074058863933465E-4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24</v>
      </c>
    </row>
    <row r="166" spans="1:54" s="8" customFormat="1" x14ac:dyDescent="0.25">
      <c r="A166">
        <v>169</v>
      </c>
      <c r="B166" t="s">
        <v>44</v>
      </c>
      <c r="C166" t="s">
        <v>237</v>
      </c>
      <c r="D166" t="s">
        <v>238</v>
      </c>
      <c r="E166" t="s">
        <v>40</v>
      </c>
      <c r="F166" t="s">
        <v>41</v>
      </c>
      <c r="G166" t="s">
        <v>80</v>
      </c>
      <c r="H166" t="s">
        <v>285</v>
      </c>
      <c r="I166">
        <v>131.8154577</v>
      </c>
      <c r="J166">
        <f>I166+I166*0.4</f>
        <v>184.54164077999999</v>
      </c>
      <c r="K166">
        <f>I166-I166*0.4</f>
        <v>79.089274619999998</v>
      </c>
      <c r="L166">
        <v>85.497260990000001</v>
      </c>
      <c r="M166">
        <v>46.318196720000003</v>
      </c>
      <c r="N166">
        <v>8.2256040499999994</v>
      </c>
      <c r="O166">
        <v>5.4961312549999999</v>
      </c>
      <c r="P166">
        <v>53.997880000000002</v>
      </c>
      <c r="Q166">
        <f>P166+P166*0.05</f>
        <v>56.697774000000003</v>
      </c>
      <c r="R166">
        <f>P166-P166*0.05</f>
        <v>51.297986000000002</v>
      </c>
      <c r="S166">
        <v>70.75</v>
      </c>
      <c r="T166">
        <f>S166+S166*0.32</f>
        <v>93.39</v>
      </c>
      <c r="U166">
        <f>S166-S166*0.32</f>
        <v>48.11</v>
      </c>
      <c r="V166">
        <v>62</v>
      </c>
      <c r="W166">
        <v>69</v>
      </c>
      <c r="X166">
        <v>69</v>
      </c>
      <c r="Y166">
        <v>78</v>
      </c>
      <c r="Z166">
        <v>79</v>
      </c>
      <c r="AA166">
        <v>69</v>
      </c>
      <c r="AB166">
        <v>66</v>
      </c>
      <c r="AC166">
        <v>74</v>
      </c>
      <c r="AD166">
        <v>0.28204000000000001</v>
      </c>
      <c r="AE166">
        <f>AD166+AD166*0.32</f>
        <v>0.37229280000000003</v>
      </c>
      <c r="AF166">
        <f>AD166-AD166*0.32</f>
        <v>0.19178719999999999</v>
      </c>
      <c r="AG166">
        <v>13.721735300000001</v>
      </c>
      <c r="AH166">
        <v>7.8060003790000003</v>
      </c>
      <c r="AI166">
        <v>8.0000000000000002E-3</v>
      </c>
      <c r="AJ166" s="1">
        <v>1.02E-6</v>
      </c>
      <c r="AK166" s="1">
        <v>1.6500000000000001E-6</v>
      </c>
      <c r="AL166" s="7">
        <v>13.7</v>
      </c>
      <c r="AM166" s="5">
        <f>AL166*(AL166/10)</f>
        <v>18.768999999999998</v>
      </c>
      <c r="AN166" s="5">
        <f>AL166</f>
        <v>13.7</v>
      </c>
      <c r="AO166" s="5">
        <f>AL166*2</f>
        <v>27.4</v>
      </c>
      <c r="AP166" s="1">
        <f>AJ166*((AM166/$AM$2)^0.3)*(($AN$2/AN166)^2)</f>
        <v>1.9335913547652693E-4</v>
      </c>
      <c r="AQ166" s="1">
        <f>AP166+AP166*0.4</f>
        <v>2.7070278966713772E-4</v>
      </c>
      <c r="AR166" s="1">
        <f>AP166-AP166*0.4</f>
        <v>1.1601548128591616E-4</v>
      </c>
      <c r="AS166" s="1">
        <f>AK166*((AM166/$AM$2)^0.3)*(($AN$2/AN166)^2)</f>
        <v>3.1278683680026418E-4</v>
      </c>
      <c r="AT166" s="1">
        <f>AS166+AS166*0.2</f>
        <v>3.7534420416031702E-4</v>
      </c>
      <c r="AU166" s="1">
        <f>AS166-AS166*0.2</f>
        <v>2.5022946944021135E-4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32</v>
      </c>
    </row>
    <row r="167" spans="1:54" s="8" customFormat="1" x14ac:dyDescent="0.25">
      <c r="A167" s="8">
        <v>80</v>
      </c>
      <c r="B167" s="8" t="s">
        <v>37</v>
      </c>
      <c r="C167" s="8" t="s">
        <v>38</v>
      </c>
      <c r="D167" s="8" t="s">
        <v>39</v>
      </c>
      <c r="E167" s="8" t="s">
        <v>40</v>
      </c>
      <c r="F167" s="8" t="s">
        <v>41</v>
      </c>
      <c r="G167" s="8" t="s">
        <v>155</v>
      </c>
      <c r="H167" s="8" t="s">
        <v>231</v>
      </c>
      <c r="I167" s="8">
        <v>219.27601039999999</v>
      </c>
      <c r="J167" s="8">
        <v>219.27601039999999</v>
      </c>
      <c r="K167" s="8">
        <v>219.27601039999999</v>
      </c>
      <c r="L167" s="8">
        <v>173.49177779999999</v>
      </c>
      <c r="M167" s="8">
        <v>45.784232609999997</v>
      </c>
      <c r="N167" s="8">
        <v>9.3258632749999997</v>
      </c>
      <c r="O167" s="8">
        <v>4.1836453179999999</v>
      </c>
      <c r="P167" s="8">
        <v>74.509110000000007</v>
      </c>
      <c r="Q167" s="8">
        <v>74.509110000000007</v>
      </c>
      <c r="R167" s="8">
        <v>74.509110000000007</v>
      </c>
      <c r="S167" s="8">
        <v>48.62</v>
      </c>
      <c r="T167" s="8">
        <v>48.62</v>
      </c>
      <c r="U167" s="8">
        <v>48.62</v>
      </c>
      <c r="V167" s="8">
        <v>49</v>
      </c>
      <c r="W167" s="8">
        <v>51</v>
      </c>
      <c r="X167" s="8">
        <v>45</v>
      </c>
      <c r="Y167" s="8">
        <v>49</v>
      </c>
      <c r="Z167" s="8">
        <v>48</v>
      </c>
      <c r="AA167" s="8">
        <v>46</v>
      </c>
      <c r="AB167" s="8">
        <v>53</v>
      </c>
      <c r="AC167" s="8">
        <v>48</v>
      </c>
      <c r="AD167" s="8">
        <v>0.58830000000000005</v>
      </c>
      <c r="AE167" s="8">
        <v>0.58830000000000005</v>
      </c>
      <c r="AF167" s="8">
        <v>0.58830000000000005</v>
      </c>
      <c r="AG167" s="8">
        <v>13.53679073</v>
      </c>
      <c r="AH167" s="8">
        <v>4.1739642789999998</v>
      </c>
      <c r="AI167" s="8">
        <v>3.0000000000000001E-3</v>
      </c>
      <c r="AJ167" s="9">
        <v>8.2099999999999995E-7</v>
      </c>
      <c r="AK167" s="9">
        <v>1.2100000000000001E-6</v>
      </c>
      <c r="AL167" s="10">
        <v>13.509499999999999</v>
      </c>
      <c r="AM167" s="11">
        <f>AL167*(AL167/10)</f>
        <v>18.250659024999997</v>
      </c>
      <c r="AN167" s="11">
        <f>AL167</f>
        <v>13.509499999999999</v>
      </c>
      <c r="AO167" s="11">
        <f>AL167*2</f>
        <v>27.018999999999998</v>
      </c>
      <c r="AP167" s="9">
        <f>AJ167*((AM167/$AM$2)^0.3)*(($AN$2/AN167)^2)</f>
        <v>1.5871628482149743E-4</v>
      </c>
      <c r="AQ167" s="1">
        <f>AP167</f>
        <v>1.5871628482149743E-4</v>
      </c>
      <c r="AR167" s="1">
        <f>AP167</f>
        <v>1.5871628482149743E-4</v>
      </c>
      <c r="AS167" s="9">
        <f>AK167*((AM167/$AM$2)^0.3)*(($AN$2/AN167)^2)</f>
        <v>2.3391803244094024E-4</v>
      </c>
      <c r="AT167" s="1">
        <f>AS167</f>
        <v>2.3391803244094024E-4</v>
      </c>
      <c r="AU167" s="1">
        <f>AS167</f>
        <v>2.3391803244094024E-4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32</v>
      </c>
    </row>
    <row r="168" spans="1:54" s="8" customFormat="1" x14ac:dyDescent="0.25">
      <c r="A168" s="8">
        <v>60</v>
      </c>
      <c r="B168" s="8" t="s">
        <v>37</v>
      </c>
      <c r="C168" s="8" t="s">
        <v>38</v>
      </c>
      <c r="D168" s="8" t="s">
        <v>250</v>
      </c>
      <c r="E168" s="8" t="s">
        <v>64</v>
      </c>
      <c r="F168" s="8" t="s">
        <v>65</v>
      </c>
      <c r="G168" s="8" t="s">
        <v>51</v>
      </c>
      <c r="H168" s="8" t="s">
        <v>251</v>
      </c>
      <c r="I168" s="8">
        <v>200.05498410000001</v>
      </c>
      <c r="J168" s="8">
        <v>200.05498410000001</v>
      </c>
      <c r="K168" s="8">
        <v>200.05498410000001</v>
      </c>
      <c r="L168" s="8">
        <v>153.50723350000001</v>
      </c>
      <c r="M168" s="8">
        <v>46.547750569999998</v>
      </c>
      <c r="N168" s="8">
        <v>9.7462147849999994</v>
      </c>
      <c r="O168" s="8">
        <v>3.5061857920000001</v>
      </c>
      <c r="P168" s="8">
        <v>52.935499999999998</v>
      </c>
      <c r="Q168" s="8">
        <v>52.935499999999998</v>
      </c>
      <c r="R168" s="8">
        <v>52.935499999999998</v>
      </c>
      <c r="S168" s="8">
        <v>74.12</v>
      </c>
      <c r="T168" s="8">
        <v>74.12</v>
      </c>
      <c r="U168" s="8">
        <v>74.12</v>
      </c>
      <c r="V168" s="8">
        <v>69</v>
      </c>
      <c r="W168" s="8">
        <v>69</v>
      </c>
      <c r="X168" s="8">
        <v>74</v>
      </c>
      <c r="Y168" s="8">
        <v>82</v>
      </c>
      <c r="Z168" s="8">
        <v>80</v>
      </c>
      <c r="AA168" s="8">
        <v>79</v>
      </c>
      <c r="AB168" s="8">
        <v>76</v>
      </c>
      <c r="AC168" s="8">
        <v>64</v>
      </c>
      <c r="AD168" s="8">
        <v>0.43740000000000001</v>
      </c>
      <c r="AE168" s="8">
        <v>0.43740000000000001</v>
      </c>
      <c r="AF168" s="8">
        <v>0.43740000000000001</v>
      </c>
      <c r="AG168" s="8">
        <v>13.28874645</v>
      </c>
      <c r="AH168" s="8">
        <v>5.5409510989999999</v>
      </c>
      <c r="AI168" s="8">
        <v>1.4E-2</v>
      </c>
      <c r="AJ168" s="9">
        <v>1.0899999999999999E-6</v>
      </c>
      <c r="AK168" s="9">
        <v>2.0999999999999998E-6</v>
      </c>
      <c r="AL168" s="10">
        <v>13.2524</v>
      </c>
      <c r="AM168" s="11">
        <f>AL168*(AL168/10)</f>
        <v>17.562610576000001</v>
      </c>
      <c r="AN168" s="11">
        <f>AL168</f>
        <v>13.2524</v>
      </c>
      <c r="AO168" s="11">
        <f>AL168*2</f>
        <v>26.504799999999999</v>
      </c>
      <c r="AP168" s="9">
        <f>AJ168*((AM168/$AM$2)^0.3)*(($AN$2/AN168)^2)</f>
        <v>2.1646489032540529E-4</v>
      </c>
      <c r="AQ168" s="1">
        <f>AP168</f>
        <v>2.1646489032540529E-4</v>
      </c>
      <c r="AR168" s="1">
        <f>AP168</f>
        <v>2.1646489032540529E-4</v>
      </c>
      <c r="AS168" s="9">
        <f>AK168*((AM168/$AM$2)^0.3)*(($AN$2/AN168)^2)</f>
        <v>4.1704244925078079E-4</v>
      </c>
      <c r="AT168" s="1">
        <f>AS168</f>
        <v>4.1704244925078079E-4</v>
      </c>
      <c r="AU168" s="1">
        <f>AS168</f>
        <v>4.1704244925078079E-4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24</v>
      </c>
    </row>
    <row r="169" spans="1:54" s="8" customFormat="1" x14ac:dyDescent="0.25">
      <c r="A169" s="8">
        <v>55</v>
      </c>
      <c r="B169" s="8" t="s">
        <v>37</v>
      </c>
      <c r="C169" s="8" t="s">
        <v>147</v>
      </c>
      <c r="D169" s="8" t="s">
        <v>148</v>
      </c>
      <c r="E169" s="8" t="s">
        <v>40</v>
      </c>
      <c r="F169" s="8" t="s">
        <v>41</v>
      </c>
      <c r="G169" s="8" t="s">
        <v>60</v>
      </c>
      <c r="H169" s="8" t="s">
        <v>202</v>
      </c>
      <c r="I169" s="8">
        <v>274.17288939999997</v>
      </c>
      <c r="J169" s="8">
        <v>274.17288939999997</v>
      </c>
      <c r="K169" s="8">
        <v>274.17288939999997</v>
      </c>
      <c r="L169" s="8">
        <v>198.7652324</v>
      </c>
      <c r="M169" s="8">
        <v>75.407656970000005</v>
      </c>
      <c r="N169" s="8">
        <v>8.8648205650000005</v>
      </c>
      <c r="O169" s="8">
        <v>4.006429045</v>
      </c>
      <c r="P169" s="8">
        <v>71.808030000000002</v>
      </c>
      <c r="Q169" s="8">
        <v>71.808030000000002</v>
      </c>
      <c r="R169" s="8">
        <v>71.808030000000002</v>
      </c>
      <c r="S169" s="8">
        <v>91.12</v>
      </c>
      <c r="T169" s="8">
        <v>91.12</v>
      </c>
      <c r="U169" s="8">
        <v>91.12</v>
      </c>
      <c r="V169" s="8">
        <v>98</v>
      </c>
      <c r="W169" s="8">
        <v>99</v>
      </c>
      <c r="X169" s="8">
        <v>89</v>
      </c>
      <c r="Y169" s="8">
        <v>89</v>
      </c>
      <c r="Z169" s="8">
        <v>79</v>
      </c>
      <c r="AA169" s="8">
        <v>84</v>
      </c>
      <c r="AB169" s="8">
        <v>91</v>
      </c>
      <c r="AC169" s="8">
        <v>100</v>
      </c>
      <c r="AD169" s="8">
        <v>0.50370000000000004</v>
      </c>
      <c r="AE169" s="8">
        <v>0.50370000000000004</v>
      </c>
      <c r="AF169" s="8">
        <v>0.50370000000000004</v>
      </c>
      <c r="AG169" s="8">
        <v>12.87359839</v>
      </c>
      <c r="AH169" s="8">
        <v>4.7010080350000001</v>
      </c>
      <c r="AI169" s="8">
        <v>0.158</v>
      </c>
      <c r="AJ169" s="9">
        <v>7.7000000000000004E-7</v>
      </c>
      <c r="AK169" s="9">
        <v>2.57E-6</v>
      </c>
      <c r="AL169" s="10">
        <v>12.8712</v>
      </c>
      <c r="AM169" s="11">
        <f>AL169*(AL169/10)</f>
        <v>16.566778943999999</v>
      </c>
      <c r="AN169" s="11">
        <f>AL169</f>
        <v>12.8712</v>
      </c>
      <c r="AO169" s="11">
        <f>AL169*2</f>
        <v>25.7424</v>
      </c>
      <c r="AP169" s="9">
        <f>AJ169*((AM169/$AM$2)^0.3)*(($AN$2/AN169)^2)</f>
        <v>1.5929325580344548E-4</v>
      </c>
      <c r="AQ169" s="1">
        <f>AP169</f>
        <v>1.5929325580344548E-4</v>
      </c>
      <c r="AR169" s="1">
        <f>AP169</f>
        <v>1.5929325580344548E-4</v>
      </c>
      <c r="AS169" s="9">
        <f>AK169*((AM169/$AM$2)^0.3)*(($AN$2/AN169)^2)</f>
        <v>5.316671005387725E-4</v>
      </c>
      <c r="AT169" s="1">
        <f>AS169</f>
        <v>5.316671005387725E-4</v>
      </c>
      <c r="AU169" s="1">
        <f>AS169</f>
        <v>5.316671005387725E-4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32</v>
      </c>
    </row>
    <row r="170" spans="1:54" s="8" customFormat="1" x14ac:dyDescent="0.25">
      <c r="A170">
        <v>141</v>
      </c>
      <c r="B170" t="s">
        <v>44</v>
      </c>
      <c r="C170" t="s">
        <v>143</v>
      </c>
      <c r="D170" t="s">
        <v>144</v>
      </c>
      <c r="E170" t="s">
        <v>32</v>
      </c>
      <c r="F170" t="s">
        <v>33</v>
      </c>
      <c r="G170" t="s">
        <v>60</v>
      </c>
      <c r="H170" t="s">
        <v>295</v>
      </c>
      <c r="I170">
        <v>98.272418939999994</v>
      </c>
      <c r="J170">
        <f>I170+I170*0.4</f>
        <v>137.58138651600001</v>
      </c>
      <c r="K170">
        <f>I170-I170*0.4</f>
        <v>58.963451363999994</v>
      </c>
      <c r="L170">
        <v>82.239189210000006</v>
      </c>
      <c r="M170">
        <v>16.033229739999999</v>
      </c>
      <c r="N170">
        <v>8.8712118409999992</v>
      </c>
      <c r="O170">
        <v>3.7760266260000002</v>
      </c>
      <c r="P170">
        <v>51.966729999999998</v>
      </c>
      <c r="Q170">
        <f>P170+P170*0.05</f>
        <v>54.5650665</v>
      </c>
      <c r="R170">
        <f>P170-P170*0.05</f>
        <v>49.368393499999996</v>
      </c>
      <c r="S170">
        <v>93.75</v>
      </c>
      <c r="T170">
        <f>S170+S170*0.32</f>
        <v>123.75</v>
      </c>
      <c r="U170">
        <f>S170-S170*0.32</f>
        <v>63.75</v>
      </c>
      <c r="V170">
        <v>101</v>
      </c>
      <c r="W170">
        <v>88</v>
      </c>
      <c r="X170">
        <v>94</v>
      </c>
      <c r="Y170">
        <v>96</v>
      </c>
      <c r="Z170">
        <v>94</v>
      </c>
      <c r="AA170">
        <v>93</v>
      </c>
      <c r="AB170">
        <v>91</v>
      </c>
      <c r="AC170">
        <v>93</v>
      </c>
      <c r="AD170">
        <v>0.27141067299999999</v>
      </c>
      <c r="AE170">
        <f>AD170+AD170*0.32</f>
        <v>0.35826208836000001</v>
      </c>
      <c r="AF170">
        <f>AD170-AD170*0.32</f>
        <v>0.18455925763999997</v>
      </c>
      <c r="AG170">
        <v>12.64723847</v>
      </c>
      <c r="AH170">
        <v>7.349391668</v>
      </c>
      <c r="AI170">
        <v>9.2999999999999999E-2</v>
      </c>
      <c r="AJ170" s="1">
        <v>7.0699999999999996E-7</v>
      </c>
      <c r="AK170" s="1">
        <v>1.7E-6</v>
      </c>
      <c r="AL170" s="7">
        <v>12.6472</v>
      </c>
      <c r="AM170" s="5">
        <f>AL170*(AL170/10)</f>
        <v>15.995166784</v>
      </c>
      <c r="AN170" s="5">
        <f>AL170</f>
        <v>12.6472</v>
      </c>
      <c r="AO170" s="5">
        <f>AL170*2</f>
        <v>25.2944</v>
      </c>
      <c r="AP170" s="1">
        <f>AJ170*((AM170/$AM$2)^0.3)*(($AN$2/AN170)^2)</f>
        <v>1.4989964028336758E-4</v>
      </c>
      <c r="AQ170" s="1">
        <f>AP170+AP170*0.4</f>
        <v>2.0985949639671462E-4</v>
      </c>
      <c r="AR170" s="1">
        <f>AP170-AP170*0.4</f>
        <v>8.9939784170020538E-5</v>
      </c>
      <c r="AS170" s="1">
        <f>AK170*((AM170/$AM$2)^0.3)*(($AN$2/AN170)^2)</f>
        <v>3.6043760747061517E-4</v>
      </c>
      <c r="AT170" s="1">
        <f>AS170+AS170*0.2</f>
        <v>4.325251289647382E-4</v>
      </c>
      <c r="AU170" s="1">
        <f>AS170-AS170*0.2</f>
        <v>2.8835008597649214E-4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44</v>
      </c>
    </row>
    <row r="171" spans="1:54" s="8" customFormat="1" x14ac:dyDescent="0.25">
      <c r="A171" s="8">
        <v>49</v>
      </c>
      <c r="B171" s="8" t="s">
        <v>37</v>
      </c>
      <c r="C171" s="8" t="s">
        <v>38</v>
      </c>
      <c r="D171" s="8" t="s">
        <v>39</v>
      </c>
      <c r="E171" s="8" t="s">
        <v>40</v>
      </c>
      <c r="F171" s="8" t="s">
        <v>41</v>
      </c>
      <c r="G171" s="8" t="s">
        <v>248</v>
      </c>
      <c r="H171" s="8" t="s">
        <v>249</v>
      </c>
      <c r="I171" s="8">
        <v>201.15250030000001</v>
      </c>
      <c r="J171" s="8">
        <v>201.15250030000001</v>
      </c>
      <c r="K171" s="8">
        <v>201.15250030000001</v>
      </c>
      <c r="L171" s="8">
        <v>179.66979739999999</v>
      </c>
      <c r="M171" s="8">
        <v>21.482702920000001</v>
      </c>
      <c r="N171" s="8">
        <v>9.0722467679999994</v>
      </c>
      <c r="O171" s="8">
        <v>3.2996510290000001</v>
      </c>
      <c r="P171" s="8">
        <v>77.063360000000003</v>
      </c>
      <c r="Q171" s="8">
        <v>77.063360000000003</v>
      </c>
      <c r="R171" s="8">
        <v>77.063360000000003</v>
      </c>
      <c r="S171" s="8">
        <v>54.25</v>
      </c>
      <c r="T171" s="8">
        <v>54.25</v>
      </c>
      <c r="U171" s="8">
        <v>54.25</v>
      </c>
      <c r="V171" s="8">
        <v>47</v>
      </c>
      <c r="W171" s="8">
        <v>46</v>
      </c>
      <c r="X171" s="8">
        <v>52</v>
      </c>
      <c r="Y171" s="8">
        <v>52</v>
      </c>
      <c r="Z171" s="8">
        <v>64</v>
      </c>
      <c r="AA171" s="8">
        <v>58</v>
      </c>
      <c r="AB171" s="8">
        <v>55</v>
      </c>
      <c r="AC171" s="8">
        <v>60</v>
      </c>
      <c r="AD171" s="8">
        <v>0.44879999999999998</v>
      </c>
      <c r="AE171" s="8">
        <v>0.44879999999999998</v>
      </c>
      <c r="AF171" s="8">
        <v>0.44879999999999998</v>
      </c>
      <c r="AG171" s="8">
        <v>12.395758300000001</v>
      </c>
      <c r="AH171" s="8">
        <v>5.0515339150000003</v>
      </c>
      <c r="AI171" s="8">
        <v>1.0999999999999999E-2</v>
      </c>
      <c r="AJ171" s="9">
        <v>6.5600000000000005E-7</v>
      </c>
      <c r="AK171" s="9">
        <v>8.8199999999999998E-7</v>
      </c>
      <c r="AL171" s="10">
        <v>12.3719</v>
      </c>
      <c r="AM171" s="11">
        <f>AL171*(AL171/10)</f>
        <v>15.306390961</v>
      </c>
      <c r="AN171" s="11">
        <f>AL171</f>
        <v>12.3719</v>
      </c>
      <c r="AO171" s="11">
        <f>AL171*2</f>
        <v>24.7438</v>
      </c>
      <c r="AP171" s="9">
        <f>AJ171*((AM171/$AM$2)^0.3)*(($AN$2/AN171)^2)</f>
        <v>1.4343865222024281E-4</v>
      </c>
      <c r="AQ171" s="1">
        <f>AP171</f>
        <v>1.4343865222024281E-4</v>
      </c>
      <c r="AR171" s="1">
        <f>AP171</f>
        <v>1.4343865222024281E-4</v>
      </c>
      <c r="AS171" s="9">
        <f>AK171*((AM171/$AM$2)^0.3)*(($AN$2/AN171)^2)</f>
        <v>1.9285501716197277E-4</v>
      </c>
      <c r="AT171" s="1">
        <f>AS171</f>
        <v>1.9285501716197277E-4</v>
      </c>
      <c r="AU171" s="1">
        <f>AS171</f>
        <v>1.9285501716197277E-4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32</v>
      </c>
    </row>
    <row r="172" spans="1:54" s="8" customFormat="1" x14ac:dyDescent="0.25">
      <c r="A172" s="8">
        <v>56</v>
      </c>
      <c r="B172" s="8" t="s">
        <v>37</v>
      </c>
      <c r="C172" s="8" t="s">
        <v>147</v>
      </c>
      <c r="D172" s="8" t="s">
        <v>148</v>
      </c>
      <c r="E172" s="8" t="s">
        <v>40</v>
      </c>
      <c r="F172" s="8" t="s">
        <v>41</v>
      </c>
      <c r="G172" s="8" t="s">
        <v>80</v>
      </c>
      <c r="H172" s="8" t="s">
        <v>194</v>
      </c>
      <c r="I172" s="8">
        <v>284.11679609999999</v>
      </c>
      <c r="J172" s="8">
        <v>284.11679609999999</v>
      </c>
      <c r="K172" s="8">
        <v>284.11679609999999</v>
      </c>
      <c r="L172" s="8">
        <v>206.42336359999999</v>
      </c>
      <c r="M172" s="8">
        <v>77.693432509999994</v>
      </c>
      <c r="N172" s="8">
        <v>7.6958651309999997</v>
      </c>
      <c r="O172" s="8">
        <v>4.4367039469999998</v>
      </c>
      <c r="P172" s="8">
        <v>57.658729999999998</v>
      </c>
      <c r="Q172" s="8">
        <v>57.658729999999998</v>
      </c>
      <c r="R172" s="8">
        <v>57.658729999999998</v>
      </c>
      <c r="S172" s="8">
        <v>110.12</v>
      </c>
      <c r="T172" s="8">
        <v>110.12</v>
      </c>
      <c r="U172" s="8">
        <v>110.12</v>
      </c>
      <c r="V172" s="8">
        <v>110</v>
      </c>
      <c r="W172" s="8">
        <v>107</v>
      </c>
      <c r="X172" s="8">
        <v>107</v>
      </c>
      <c r="Y172" s="8">
        <v>106</v>
      </c>
      <c r="Z172" s="8">
        <v>113</v>
      </c>
      <c r="AA172" s="8">
        <v>114</v>
      </c>
      <c r="AB172" s="8">
        <v>109</v>
      </c>
      <c r="AC172" s="8">
        <v>115</v>
      </c>
      <c r="AD172" s="8">
        <v>0.62170000000000003</v>
      </c>
      <c r="AE172" s="8">
        <v>0.62170000000000003</v>
      </c>
      <c r="AF172" s="8">
        <v>0.62170000000000003</v>
      </c>
      <c r="AG172" s="8">
        <v>12.13530181</v>
      </c>
      <c r="AH172" s="8">
        <v>3.4998854060000002</v>
      </c>
      <c r="AI172" s="8">
        <v>8.0000000000000002E-3</v>
      </c>
      <c r="AJ172" s="9">
        <v>9.16E-7</v>
      </c>
      <c r="AK172" s="9">
        <v>1.95E-6</v>
      </c>
      <c r="AL172" s="10">
        <v>12.1326</v>
      </c>
      <c r="AM172" s="11">
        <f>AL172*(AL172/10)</f>
        <v>14.719998276</v>
      </c>
      <c r="AN172" s="11">
        <f>AL172</f>
        <v>12.1326</v>
      </c>
      <c r="AO172" s="11">
        <f>AL172*2</f>
        <v>24.2652</v>
      </c>
      <c r="AP172" s="9">
        <f>AJ172*((AM172/$AM$2)^0.3)*(($AN$2/AN172)^2)</f>
        <v>2.0584170010054775E-4</v>
      </c>
      <c r="AQ172" s="1">
        <f>AP172</f>
        <v>2.0584170010054775E-4</v>
      </c>
      <c r="AR172" s="1">
        <f>AP172</f>
        <v>2.0584170010054775E-4</v>
      </c>
      <c r="AS172" s="9">
        <f>AK172*((AM172/$AM$2)^0.3)*(($AN$2/AN172)^2)</f>
        <v>4.382001257598997E-4</v>
      </c>
      <c r="AT172" s="1">
        <f>AS172</f>
        <v>4.382001257598997E-4</v>
      </c>
      <c r="AU172" s="1">
        <f>AS172</f>
        <v>4.382001257598997E-4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32</v>
      </c>
    </row>
    <row r="173" spans="1:54" s="8" customFormat="1" x14ac:dyDescent="0.25">
      <c r="A173">
        <v>234</v>
      </c>
      <c r="B173" t="s">
        <v>56</v>
      </c>
      <c r="C173" t="s">
        <v>85</v>
      </c>
      <c r="D173" t="s">
        <v>86</v>
      </c>
      <c r="E173" t="s">
        <v>32</v>
      </c>
      <c r="F173" t="s">
        <v>33</v>
      </c>
      <c r="G173" t="s">
        <v>155</v>
      </c>
      <c r="H173" t="s">
        <v>293</v>
      </c>
      <c r="I173">
        <v>114.01744979999999</v>
      </c>
      <c r="J173">
        <f>I173+I173*0.4</f>
        <v>159.62442971999999</v>
      </c>
      <c r="K173">
        <f>I173-I173*0.4</f>
        <v>68.410469879999994</v>
      </c>
      <c r="L173">
        <v>92.27144638</v>
      </c>
      <c r="M173">
        <v>21.746003389999998</v>
      </c>
      <c r="N173">
        <v>9.0438123430000008</v>
      </c>
      <c r="O173">
        <v>2.8552317999999999</v>
      </c>
      <c r="P173">
        <v>75.117450000000005</v>
      </c>
      <c r="Q173">
        <f>P173+P173*0.05</f>
        <v>78.8733225</v>
      </c>
      <c r="R173">
        <f>P173-P173*0.05</f>
        <v>71.36157750000001</v>
      </c>
      <c r="S173">
        <v>28.62</v>
      </c>
      <c r="T173">
        <f>S173+S173*0.32</f>
        <v>37.778400000000005</v>
      </c>
      <c r="U173">
        <f>S173-S173*0.32</f>
        <v>19.461600000000001</v>
      </c>
      <c r="V173">
        <v>23</v>
      </c>
      <c r="W173">
        <v>25</v>
      </c>
      <c r="X173">
        <v>34</v>
      </c>
      <c r="Y173">
        <v>29</v>
      </c>
      <c r="Z173">
        <v>27</v>
      </c>
      <c r="AA173">
        <v>28</v>
      </c>
      <c r="AB173">
        <v>29</v>
      </c>
      <c r="AC173">
        <v>34</v>
      </c>
      <c r="AD173">
        <v>0.64573999999999998</v>
      </c>
      <c r="AE173">
        <f>AD173+AD173*0.32</f>
        <v>0.85237680000000005</v>
      </c>
      <c r="AF173">
        <f>AD173-AD173*0.32</f>
        <v>0.43910319999999997</v>
      </c>
      <c r="AG173">
        <v>11.899044140000001</v>
      </c>
      <c r="AH173">
        <v>3.2706163529999999</v>
      </c>
      <c r="AI173">
        <v>4.0000000000000001E-3</v>
      </c>
      <c r="AJ173" s="1">
        <v>6.1699999999999998E-7</v>
      </c>
      <c r="AK173" s="1">
        <v>3.9299999999999996E-6</v>
      </c>
      <c r="AL173" s="7">
        <v>11.898999999999999</v>
      </c>
      <c r="AM173" s="5">
        <f>AL173*(AL173/10)</f>
        <v>14.158620099999998</v>
      </c>
      <c r="AN173" s="5">
        <f>AL173</f>
        <v>11.898999999999999</v>
      </c>
      <c r="AO173" s="5">
        <f>AL173*2</f>
        <v>23.797999999999998</v>
      </c>
      <c r="AP173" s="1">
        <f>AJ173*((AM173/$AM$2)^0.3)*(($AN$2/AN173)^2)</f>
        <v>1.4247669475594475E-4</v>
      </c>
      <c r="AQ173" s="1">
        <f>AP173+AP173*0.4</f>
        <v>1.9946737265832265E-4</v>
      </c>
      <c r="AR173" s="1">
        <f>AP173-AP173*0.4</f>
        <v>8.5486016853566842E-5</v>
      </c>
      <c r="AS173" s="1">
        <f>AK173*((AM173/$AM$2)^0.3)*(($AN$2/AN173)^2)</f>
        <v>9.0750957923964803E-4</v>
      </c>
      <c r="AT173" s="1">
        <f>AS173+AS173*0.2</f>
        <v>1.0890114950875777E-3</v>
      </c>
      <c r="AU173" s="1">
        <f>AS173-AS173*0.2</f>
        <v>7.2600766339171838E-4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44</v>
      </c>
    </row>
    <row r="174" spans="1:54" s="8" customFormat="1" x14ac:dyDescent="0.25">
      <c r="A174">
        <v>220</v>
      </c>
      <c r="B174" t="s">
        <v>37</v>
      </c>
      <c r="C174" t="s">
        <v>227</v>
      </c>
      <c r="D174" t="s">
        <v>228</v>
      </c>
      <c r="E174" t="s">
        <v>64</v>
      </c>
      <c r="F174" t="s">
        <v>65</v>
      </c>
      <c r="G174" t="s">
        <v>42</v>
      </c>
      <c r="H174" t="s">
        <v>276</v>
      </c>
      <c r="I174">
        <v>158.67383179999999</v>
      </c>
      <c r="J174">
        <f>I174+I174*0.4</f>
        <v>222.14336451999998</v>
      </c>
      <c r="K174">
        <f>I174-I174*0.4</f>
        <v>95.204299079999998</v>
      </c>
      <c r="L174">
        <v>110.9626487</v>
      </c>
      <c r="M174">
        <v>47.711183089999999</v>
      </c>
      <c r="N174">
        <v>7.7840344610000001</v>
      </c>
      <c r="O174">
        <v>4.013247002</v>
      </c>
      <c r="P174">
        <v>64.332009999999997</v>
      </c>
      <c r="Q174">
        <f>P174+P174*0.05</f>
        <v>67.548610499999995</v>
      </c>
      <c r="R174">
        <f>P174-P174*0.05</f>
        <v>61.115409499999998</v>
      </c>
      <c r="S174">
        <v>95.12</v>
      </c>
      <c r="T174">
        <f>S174+S174*0.32</f>
        <v>125.55840000000001</v>
      </c>
      <c r="U174">
        <f>S174-S174*0.32</f>
        <v>64.681600000000003</v>
      </c>
      <c r="V174">
        <v>94</v>
      </c>
      <c r="W174">
        <v>102</v>
      </c>
      <c r="X174">
        <v>103</v>
      </c>
      <c r="Y174">
        <v>92</v>
      </c>
      <c r="Z174">
        <v>94</v>
      </c>
      <c r="AA174">
        <v>92</v>
      </c>
      <c r="AB174">
        <v>91</v>
      </c>
      <c r="AC174">
        <v>93</v>
      </c>
      <c r="AD174">
        <v>0.42529</v>
      </c>
      <c r="AE174">
        <f>AD174+AD174*0.32</f>
        <v>0.56138280000000007</v>
      </c>
      <c r="AF174">
        <f>AD174-AD174*0.32</f>
        <v>0.28919719999999999</v>
      </c>
      <c r="AG174">
        <v>11.797281460000001</v>
      </c>
      <c r="AH174">
        <v>5.0394330859999998</v>
      </c>
      <c r="AI174">
        <v>1.0999999999999999E-2</v>
      </c>
      <c r="AJ174" s="1">
        <v>6.3499999999999996E-7</v>
      </c>
      <c r="AK174" s="1">
        <v>1.4500000000000001E-6</v>
      </c>
      <c r="AL174" s="7">
        <v>11.7973</v>
      </c>
      <c r="AM174" s="5">
        <f>AL174*(AL174/10)</f>
        <v>13.917628728999999</v>
      </c>
      <c r="AN174" s="5">
        <f>AL174</f>
        <v>11.7973</v>
      </c>
      <c r="AO174" s="5">
        <f>AL174*2</f>
        <v>23.5946</v>
      </c>
      <c r="AP174" s="1">
        <f>AJ174*((AM174/$AM$2)^0.3)*(($AN$2/AN174)^2)</f>
        <v>1.4840596947369051E-4</v>
      </c>
      <c r="AQ174" s="1">
        <f>AP174+AP174*0.4</f>
        <v>2.0776835726316672E-4</v>
      </c>
      <c r="AR174" s="1">
        <f>AP174-AP174*0.4</f>
        <v>8.9043581684214299E-5</v>
      </c>
      <c r="AS174" s="1">
        <f>AK174*((AM174/$AM$2)^0.3)*(($AN$2/AN174)^2)</f>
        <v>3.3887977281393903E-4</v>
      </c>
      <c r="AT174" s="1">
        <f>AS174+AS174*0.2</f>
        <v>4.0665572737672685E-4</v>
      </c>
      <c r="AU174" s="1">
        <f>AS174-AS174*0.2</f>
        <v>2.7110381825115121E-4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24</v>
      </c>
    </row>
    <row r="175" spans="1:54" x14ac:dyDescent="0.25">
      <c r="A175">
        <v>146</v>
      </c>
      <c r="B175" t="s">
        <v>44</v>
      </c>
      <c r="C175" t="s">
        <v>143</v>
      </c>
      <c r="D175" t="s">
        <v>144</v>
      </c>
      <c r="E175" t="s">
        <v>32</v>
      </c>
      <c r="F175" t="s">
        <v>33</v>
      </c>
      <c r="G175" t="s">
        <v>69</v>
      </c>
      <c r="H175" t="s">
        <v>286</v>
      </c>
      <c r="I175">
        <v>131.79911720000001</v>
      </c>
      <c r="J175">
        <f>I175+I175*0.4</f>
        <v>184.51876408000001</v>
      </c>
      <c r="K175">
        <f>I175-I175*0.4</f>
        <v>79.079470320000013</v>
      </c>
      <c r="L175">
        <v>85.693596420000006</v>
      </c>
      <c r="M175">
        <v>46.105520749999997</v>
      </c>
      <c r="N175">
        <v>7.4409495290000001</v>
      </c>
      <c r="O175">
        <v>4.3555423810000002</v>
      </c>
      <c r="P175">
        <v>51.57141</v>
      </c>
      <c r="Q175">
        <f>P175+P175*0.05</f>
        <v>54.149980499999998</v>
      </c>
      <c r="R175">
        <f>P175-P175*0.05</f>
        <v>48.992839500000002</v>
      </c>
      <c r="S175">
        <v>71.88</v>
      </c>
      <c r="T175">
        <f>S175+S175*0.32</f>
        <v>94.881599999999992</v>
      </c>
      <c r="U175">
        <f>S175-S175*0.32</f>
        <v>48.878399999999999</v>
      </c>
      <c r="V175">
        <v>75</v>
      </c>
      <c r="W175">
        <v>64</v>
      </c>
      <c r="X175">
        <v>71</v>
      </c>
      <c r="Y175">
        <v>72</v>
      </c>
      <c r="Z175">
        <v>72</v>
      </c>
      <c r="AA175">
        <v>74</v>
      </c>
      <c r="AB175">
        <v>73</v>
      </c>
      <c r="AC175">
        <v>74</v>
      </c>
      <c r="AD175">
        <v>0.270233685</v>
      </c>
      <c r="AE175">
        <f>AD175+AD175*0.32</f>
        <v>0.35670846420000002</v>
      </c>
      <c r="AF175">
        <f>AD175-AD175*0.32</f>
        <v>0.18375890579999998</v>
      </c>
      <c r="AG175">
        <v>11.796491899999999</v>
      </c>
      <c r="AH175">
        <v>6.8711729029999997</v>
      </c>
      <c r="AI175">
        <v>7.0000000000000001E-3</v>
      </c>
      <c r="AJ175" s="1">
        <v>6.2500000000000005E-7</v>
      </c>
      <c r="AK175" s="1">
        <v>1.9700000000000002E-6</v>
      </c>
      <c r="AL175" s="7">
        <v>11.7965</v>
      </c>
      <c r="AM175" s="5">
        <f>AL175*(AL175/10)</f>
        <v>13.915741225000001</v>
      </c>
      <c r="AN175" s="5">
        <f>AL175</f>
        <v>11.7965</v>
      </c>
      <c r="AO175" s="5">
        <f>AL175*2</f>
        <v>23.593</v>
      </c>
      <c r="AP175" s="1">
        <f>AJ175*((AM175/$AM$2)^0.3)*(($AN$2/AN175)^2)</f>
        <v>1.4608273605748855E-4</v>
      </c>
      <c r="AQ175" s="1">
        <f>AP175+AP175*0.4</f>
        <v>2.0451583048048397E-4</v>
      </c>
      <c r="AR175" s="1">
        <f>AP175-AP175*0.4</f>
        <v>8.7649641634493123E-5</v>
      </c>
      <c r="AS175" s="1">
        <f>AK175*((AM175/$AM$2)^0.3)*(($AN$2/AN175)^2)</f>
        <v>4.6045278405320385E-4</v>
      </c>
      <c r="AT175" s="1">
        <f>AS175+AS175*0.2</f>
        <v>5.5254334086384459E-4</v>
      </c>
      <c r="AU175" s="1">
        <f>AS175-AS175*0.2</f>
        <v>3.683622272425631E-4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44</v>
      </c>
    </row>
    <row r="176" spans="1:54" x14ac:dyDescent="0.25">
      <c r="A176">
        <v>175</v>
      </c>
      <c r="B176" t="s">
        <v>44</v>
      </c>
      <c r="C176" t="s">
        <v>143</v>
      </c>
      <c r="D176" t="s">
        <v>144</v>
      </c>
      <c r="E176" t="s">
        <v>40</v>
      </c>
      <c r="F176" t="s">
        <v>41</v>
      </c>
      <c r="G176" t="s">
        <v>155</v>
      </c>
      <c r="H176" t="s">
        <v>287</v>
      </c>
      <c r="I176">
        <v>128.7043717</v>
      </c>
      <c r="J176">
        <f>I176+I176*0.4</f>
        <v>180.18612038000001</v>
      </c>
      <c r="K176">
        <f>I176-I176*0.4</f>
        <v>77.222623019999986</v>
      </c>
      <c r="L176">
        <v>95.614283409999999</v>
      </c>
      <c r="M176">
        <v>33.09008832</v>
      </c>
      <c r="N176">
        <v>8.0937352849999993</v>
      </c>
      <c r="O176">
        <v>3.407714092</v>
      </c>
      <c r="P176">
        <v>72.126499999999993</v>
      </c>
      <c r="Q176">
        <f>P176+P176*0.05</f>
        <v>75.732824999999991</v>
      </c>
      <c r="R176">
        <f>P176-P176*0.05</f>
        <v>68.520174999999995</v>
      </c>
      <c r="S176">
        <v>42.25</v>
      </c>
      <c r="T176">
        <f>S176+S176*0.32</f>
        <v>55.769999999999996</v>
      </c>
      <c r="U176">
        <f>S176-S176*0.32</f>
        <v>28.73</v>
      </c>
      <c r="V176">
        <v>35</v>
      </c>
      <c r="W176">
        <v>40</v>
      </c>
      <c r="X176">
        <v>35</v>
      </c>
      <c r="Y176">
        <v>47</v>
      </c>
      <c r="Z176">
        <v>47</v>
      </c>
      <c r="AA176">
        <v>46</v>
      </c>
      <c r="AB176">
        <v>46</v>
      </c>
      <c r="AC176">
        <v>42</v>
      </c>
      <c r="AD176">
        <v>0.43674000000000002</v>
      </c>
      <c r="AE176">
        <f>AD176+AD176*0.32</f>
        <v>0.57649680000000003</v>
      </c>
      <c r="AF176">
        <f>AD176-AD176*0.32</f>
        <v>0.2969832</v>
      </c>
      <c r="AG176">
        <v>31.672560000000001</v>
      </c>
      <c r="AH176">
        <v>13.22316</v>
      </c>
      <c r="AI176">
        <v>3.0000000000000001E-3</v>
      </c>
      <c r="AJ176" s="1">
        <v>8.3600000000000002E-7</v>
      </c>
      <c r="AK176" s="1">
        <v>1.6500000000000001E-6</v>
      </c>
      <c r="AL176" s="7">
        <v>11.5014</v>
      </c>
      <c r="AM176" s="5">
        <f>AL176*(AL176/10)</f>
        <v>13.228220195999999</v>
      </c>
      <c r="AN176" s="5">
        <f>AL176</f>
        <v>11.5014</v>
      </c>
      <c r="AO176" s="5">
        <f>AL176*2</f>
        <v>23.002800000000001</v>
      </c>
      <c r="AP176" s="1">
        <f>AJ176*((AM176/$AM$2)^0.3)*(($AN$2/AN176)^2)</f>
        <v>2.0245504546076684E-4</v>
      </c>
      <c r="AQ176" s="1">
        <f>AP176+AP176*0.4</f>
        <v>2.8343706364507358E-4</v>
      </c>
      <c r="AR176" s="1">
        <f>AP176-AP176*0.4</f>
        <v>1.214730272764601E-4</v>
      </c>
      <c r="AS176" s="1">
        <f>AK176*((AM176/$AM$2)^0.3)*(($AN$2/AN176)^2)</f>
        <v>3.9958232656730298E-4</v>
      </c>
      <c r="AT176" s="1">
        <f>AS176+AS176*0.2</f>
        <v>4.7949879188076357E-4</v>
      </c>
      <c r="AU176" s="1">
        <f>AS176-AS176*0.2</f>
        <v>3.196658612538424E-4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32</v>
      </c>
    </row>
    <row r="177" spans="1:54" x14ac:dyDescent="0.25">
      <c r="A177" s="8">
        <v>76</v>
      </c>
      <c r="B177" s="8" t="s">
        <v>29</v>
      </c>
      <c r="C177" s="8" t="s">
        <v>30</v>
      </c>
      <c r="D177" s="8" t="s">
        <v>31</v>
      </c>
      <c r="E177" s="8" t="s">
        <v>32</v>
      </c>
      <c r="F177" s="8" t="s">
        <v>33</v>
      </c>
      <c r="G177" s="8" t="s">
        <v>248</v>
      </c>
      <c r="H177" s="8" t="s">
        <v>291</v>
      </c>
      <c r="I177" s="8">
        <v>115.2589394</v>
      </c>
      <c r="J177" s="8">
        <v>115.2589394</v>
      </c>
      <c r="K177" s="8">
        <v>115.2589394</v>
      </c>
      <c r="L177" s="8">
        <v>89.276478679999997</v>
      </c>
      <c r="M177" s="8">
        <v>25.982460669999998</v>
      </c>
      <c r="N177" s="8">
        <v>7.534137898</v>
      </c>
      <c r="O177" s="8">
        <v>3.3411100349999998</v>
      </c>
      <c r="P177" s="8">
        <v>68.256230000000002</v>
      </c>
      <c r="Q177" s="8">
        <v>68.256230000000002</v>
      </c>
      <c r="R177" s="8">
        <v>68.256230000000002</v>
      </c>
      <c r="S177" s="8">
        <v>35.5</v>
      </c>
      <c r="T177" s="8">
        <v>35.5</v>
      </c>
      <c r="U177" s="8">
        <v>35.5</v>
      </c>
      <c r="V177" s="8">
        <v>38</v>
      </c>
      <c r="W177" s="8">
        <v>31</v>
      </c>
      <c r="X177" s="8">
        <v>32</v>
      </c>
      <c r="Y177" s="8">
        <v>31</v>
      </c>
      <c r="Z177" s="8">
        <v>33</v>
      </c>
      <c r="AA177" s="8">
        <v>37</v>
      </c>
      <c r="AB177" s="8">
        <v>41</v>
      </c>
      <c r="AC177" s="8">
        <v>41</v>
      </c>
      <c r="AD177" s="8" t="s">
        <v>36</v>
      </c>
      <c r="AE177" s="8" t="s">
        <v>36</v>
      </c>
      <c r="AF177" s="8" t="s">
        <v>36</v>
      </c>
      <c r="AG177" s="8" t="s">
        <v>36</v>
      </c>
      <c r="AH177" s="8" t="s">
        <v>36</v>
      </c>
      <c r="AI177" s="8" t="s">
        <v>36</v>
      </c>
      <c r="AJ177" s="9">
        <v>8.8899999999999998E-7</v>
      </c>
      <c r="AK177" s="9">
        <v>2.0200000000000001E-6</v>
      </c>
      <c r="AL177" s="10">
        <v>10.8752</v>
      </c>
      <c r="AM177" s="11">
        <f>AL177*(AL177/10)</f>
        <v>11.826997503999999</v>
      </c>
      <c r="AN177" s="11">
        <f>AL177</f>
        <v>10.8752</v>
      </c>
      <c r="AO177" s="11">
        <f>AL177*2</f>
        <v>21.750399999999999</v>
      </c>
      <c r="AP177" s="9">
        <f>AJ177*((AM177/$AM$2)^0.3)*(($AN$2/AN177)^2)</f>
        <v>2.3284286010170465E-4</v>
      </c>
      <c r="AQ177" s="1">
        <f>AP177</f>
        <v>2.3284286010170465E-4</v>
      </c>
      <c r="AR177" s="1">
        <f>AP177</f>
        <v>2.3284286010170465E-4</v>
      </c>
      <c r="AS177" s="9">
        <f>AK177*((AM177/$AM$2)^0.3)*(($AN$2/AN177)^2)</f>
        <v>5.290692659228835E-4</v>
      </c>
      <c r="AT177" s="1">
        <f>AS177</f>
        <v>5.290692659228835E-4</v>
      </c>
      <c r="AU177" s="1">
        <f>AS177</f>
        <v>5.290692659228835E-4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44</v>
      </c>
    </row>
    <row r="178" spans="1:54" x14ac:dyDescent="0.25">
      <c r="A178">
        <v>218</v>
      </c>
      <c r="B178" t="s">
        <v>37</v>
      </c>
      <c r="C178" t="s">
        <v>227</v>
      </c>
      <c r="D178" t="s">
        <v>228</v>
      </c>
      <c r="E178" t="s">
        <v>64</v>
      </c>
      <c r="F178" t="s">
        <v>65</v>
      </c>
      <c r="G178" t="s">
        <v>60</v>
      </c>
      <c r="H178" t="s">
        <v>282</v>
      </c>
      <c r="I178">
        <v>146.49526119999999</v>
      </c>
      <c r="J178">
        <f>I178+I178*0.4</f>
        <v>205.09336567999998</v>
      </c>
      <c r="K178">
        <f>I178-I178*0.4</f>
        <v>87.897156719999998</v>
      </c>
      <c r="L178">
        <v>97.716356719999993</v>
      </c>
      <c r="M178">
        <v>48.778904480000001</v>
      </c>
      <c r="N178">
        <v>6.9197319210000003</v>
      </c>
      <c r="O178">
        <v>3.483974441</v>
      </c>
      <c r="P178">
        <v>67.47296</v>
      </c>
      <c r="Q178">
        <f>P178+P178*0.05</f>
        <v>70.846608000000003</v>
      </c>
      <c r="R178">
        <f>P178-P178*0.05</f>
        <v>64.099311999999998</v>
      </c>
      <c r="S178">
        <v>56.88</v>
      </c>
      <c r="T178">
        <f>S178+S178*0.32</f>
        <v>75.081600000000009</v>
      </c>
      <c r="U178">
        <f>S178-S178*0.32</f>
        <v>38.678399999999996</v>
      </c>
      <c r="V178">
        <v>67</v>
      </c>
      <c r="W178">
        <v>61</v>
      </c>
      <c r="X178">
        <v>58</v>
      </c>
      <c r="Y178">
        <v>58</v>
      </c>
      <c r="Z178">
        <v>53</v>
      </c>
      <c r="AA178">
        <v>45</v>
      </c>
      <c r="AB178">
        <v>51</v>
      </c>
      <c r="AC178">
        <v>62</v>
      </c>
      <c r="AD178">
        <v>0.49346000000000001</v>
      </c>
      <c r="AE178">
        <f>AD178+AD178*0.32</f>
        <v>0.65136720000000004</v>
      </c>
      <c r="AF178">
        <f>AD178-AD178*0.32</f>
        <v>0.33555279999999998</v>
      </c>
      <c r="AG178">
        <v>10.40370637</v>
      </c>
      <c r="AH178">
        <v>3.8776708449999999</v>
      </c>
      <c r="AI178">
        <v>4.0000000000000001E-3</v>
      </c>
      <c r="AJ178" s="1">
        <v>6.1500000000000004E-7</v>
      </c>
      <c r="AK178" s="1">
        <v>8.7599999999999996E-7</v>
      </c>
      <c r="AL178" s="7">
        <v>10.403700000000001</v>
      </c>
      <c r="AM178" s="5">
        <f>AL178*(AL178/10)</f>
        <v>10.823697369000001</v>
      </c>
      <c r="AN178" s="5">
        <f>AL178</f>
        <v>10.403700000000001</v>
      </c>
      <c r="AO178" s="5">
        <f>AL178*2</f>
        <v>20.807400000000001</v>
      </c>
      <c r="AP178" s="1">
        <f>AJ178*((AM178/$AM$2)^0.3)*(($AN$2/AN178)^2)</f>
        <v>1.7139000248003104E-4</v>
      </c>
      <c r="AQ178" s="1">
        <f>AP178+AP178*0.4</f>
        <v>2.3994600347204345E-4</v>
      </c>
      <c r="AR178" s="1">
        <f>AP178-AP178*0.4</f>
        <v>1.0283400148801862E-4</v>
      </c>
      <c r="AS178" s="1">
        <f>AK178*((AM178/$AM$2)^0.3)*(($AN$2/AN178)^2)</f>
        <v>2.4412624743497098E-4</v>
      </c>
      <c r="AT178" s="1">
        <f>AS178+AS178*0.2</f>
        <v>2.9295149692196517E-4</v>
      </c>
      <c r="AU178" s="1">
        <f>AS178-AS178*0.2</f>
        <v>1.9530099794797678E-4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24</v>
      </c>
    </row>
    <row r="179" spans="1:54" s="8" customFormat="1" x14ac:dyDescent="0.25">
      <c r="A179" s="8">
        <v>115</v>
      </c>
      <c r="B179" s="8" t="s">
        <v>37</v>
      </c>
      <c r="C179" s="8" t="s">
        <v>38</v>
      </c>
      <c r="D179" s="8" t="s">
        <v>168</v>
      </c>
      <c r="E179" s="8" t="s">
        <v>64</v>
      </c>
      <c r="F179" s="8" t="s">
        <v>65</v>
      </c>
      <c r="G179" s="8" t="s">
        <v>42</v>
      </c>
      <c r="H179" s="8" t="s">
        <v>174</v>
      </c>
      <c r="I179" s="8">
        <v>326.47469480000001</v>
      </c>
      <c r="J179" s="8">
        <v>326.47469480000001</v>
      </c>
      <c r="K179" s="8">
        <v>326.47469480000001</v>
      </c>
      <c r="L179" s="8">
        <v>242.98993870000001</v>
      </c>
      <c r="M179" s="8">
        <v>83.484756009999998</v>
      </c>
      <c r="N179" s="8">
        <v>7.3260775550000004</v>
      </c>
      <c r="O179" s="8">
        <v>3.0061968069999998</v>
      </c>
      <c r="P179" s="8">
        <v>73.976110000000006</v>
      </c>
      <c r="Q179" s="8">
        <v>73.976110000000006</v>
      </c>
      <c r="R179" s="8">
        <v>73.976110000000006</v>
      </c>
      <c r="S179" s="8">
        <v>88.75</v>
      </c>
      <c r="T179" s="8">
        <v>88.75</v>
      </c>
      <c r="U179" s="8">
        <v>88.75</v>
      </c>
      <c r="V179" s="8">
        <v>101</v>
      </c>
      <c r="W179" s="8">
        <v>93</v>
      </c>
      <c r="X179" s="8">
        <v>84</v>
      </c>
      <c r="Y179" s="8">
        <v>78</v>
      </c>
      <c r="Z179" s="8">
        <v>88</v>
      </c>
      <c r="AA179" s="8">
        <v>82</v>
      </c>
      <c r="AB179" s="8">
        <v>88</v>
      </c>
      <c r="AC179" s="8">
        <v>96</v>
      </c>
      <c r="AD179" s="8">
        <v>0.56850319999999999</v>
      </c>
      <c r="AE179" s="8">
        <v>0.56850319999999999</v>
      </c>
      <c r="AF179" s="8">
        <v>0.56850319999999999</v>
      </c>
      <c r="AG179" s="8">
        <v>10.332269999999999</v>
      </c>
      <c r="AH179" s="8">
        <v>3.314365</v>
      </c>
      <c r="AI179" s="8">
        <v>2.3E-2</v>
      </c>
      <c r="AJ179" s="9">
        <v>8.6600000000000005E-7</v>
      </c>
      <c r="AK179" s="9">
        <v>4.7700000000000001E-6</v>
      </c>
      <c r="AL179" s="10">
        <v>10.3323</v>
      </c>
      <c r="AM179" s="11">
        <f>AL179*(AL179/10)</f>
        <v>10.675642329</v>
      </c>
      <c r="AN179" s="11">
        <f>AL179</f>
        <v>10.3323</v>
      </c>
      <c r="AO179" s="11">
        <f>AL179*2</f>
        <v>20.6646</v>
      </c>
      <c r="AP179" s="9">
        <f>AJ179*((AM179/$AM$2)^0.3)*(($AN$2/AN179)^2)</f>
        <v>2.4367748262568457E-4</v>
      </c>
      <c r="AQ179" s="1">
        <f>AP179</f>
        <v>2.4367748262568457E-4</v>
      </c>
      <c r="AR179" s="1">
        <f>AP179</f>
        <v>2.4367748262568457E-4</v>
      </c>
      <c r="AS179" s="9">
        <f>AK179*((AM179/$AM$2)^0.3)*(($AN$2/AN179)^2)</f>
        <v>1.342195833862027E-3</v>
      </c>
      <c r="AT179" s="1">
        <f>AS179</f>
        <v>1.342195833862027E-3</v>
      </c>
      <c r="AU179" s="1">
        <f>AS179</f>
        <v>1.342195833862027E-3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24</v>
      </c>
    </row>
    <row r="180" spans="1:54" s="8" customFormat="1" x14ac:dyDescent="0.25">
      <c r="A180">
        <v>171</v>
      </c>
      <c r="B180" t="s">
        <v>44</v>
      </c>
      <c r="C180" t="s">
        <v>237</v>
      </c>
      <c r="D180" t="s">
        <v>238</v>
      </c>
      <c r="E180" t="s">
        <v>40</v>
      </c>
      <c r="F180" t="s">
        <v>41</v>
      </c>
      <c r="G180" t="s">
        <v>67</v>
      </c>
      <c r="H180" t="s">
        <v>294</v>
      </c>
      <c r="I180">
        <v>99.224493559999999</v>
      </c>
      <c r="J180">
        <f>I180+I180*0.4</f>
        <v>138.91429098399999</v>
      </c>
      <c r="K180">
        <f>I180-I180*0.4</f>
        <v>59.534696135999994</v>
      </c>
      <c r="L180">
        <v>69.215085419999994</v>
      </c>
      <c r="M180">
        <v>30.009408140000001</v>
      </c>
      <c r="N180">
        <v>6.5335625950000003</v>
      </c>
      <c r="O180">
        <v>3.6885203720000002</v>
      </c>
      <c r="P180">
        <v>58.66189</v>
      </c>
      <c r="Q180">
        <f>P180+P180*0.05</f>
        <v>61.594984500000002</v>
      </c>
      <c r="R180">
        <f>P180-P180*0.05</f>
        <v>55.728795499999997</v>
      </c>
      <c r="S180">
        <v>45.38</v>
      </c>
      <c r="T180">
        <f>S180+S180*0.32</f>
        <v>59.901600000000002</v>
      </c>
      <c r="U180">
        <f>S180-S180*0.32</f>
        <v>30.858400000000003</v>
      </c>
      <c r="V180">
        <v>39</v>
      </c>
      <c r="W180">
        <v>38</v>
      </c>
      <c r="X180">
        <v>51</v>
      </c>
      <c r="Y180">
        <v>50</v>
      </c>
      <c r="Z180">
        <v>48</v>
      </c>
      <c r="AA180">
        <v>49</v>
      </c>
      <c r="AB180">
        <v>47</v>
      </c>
      <c r="AC180">
        <v>41</v>
      </c>
      <c r="AD180">
        <v>0.33912999999999999</v>
      </c>
      <c r="AE180">
        <f>AD180+AD180*0.32</f>
        <v>0.44765159999999998</v>
      </c>
      <c r="AF180">
        <f>AD180-AD180*0.32</f>
        <v>0.23060839999999999</v>
      </c>
      <c r="AG180">
        <v>10.222082970000001</v>
      </c>
      <c r="AH180">
        <v>5.1876781159999998</v>
      </c>
      <c r="AI180">
        <v>2.3E-2</v>
      </c>
      <c r="AJ180" s="1">
        <v>1.0499999999999999E-6</v>
      </c>
      <c r="AK180" s="1">
        <v>1.55E-6</v>
      </c>
      <c r="AL180" s="7">
        <v>10.222099999999999</v>
      </c>
      <c r="AM180" s="5">
        <f>AL180*(AL180/10)</f>
        <v>10.449132840999997</v>
      </c>
      <c r="AN180" s="5">
        <f>AL180</f>
        <v>10.222099999999999</v>
      </c>
      <c r="AO180" s="5">
        <f>AL180*2</f>
        <v>20.444199999999999</v>
      </c>
      <c r="AP180" s="1">
        <f>AJ180*((AM180/$AM$2)^0.3)*(($AN$2/AN180)^2)</f>
        <v>2.9992070042638488E-4</v>
      </c>
      <c r="AQ180" s="1">
        <f>AP180+AP180*0.4</f>
        <v>4.1988898059693882E-4</v>
      </c>
      <c r="AR180" s="1">
        <f>AP180-AP180*0.4</f>
        <v>1.7995242025583094E-4</v>
      </c>
      <c r="AS180" s="1">
        <f>AK180*((AM180/$AM$2)^0.3)*(($AN$2/AN180)^2)</f>
        <v>4.4274008158180626E-4</v>
      </c>
      <c r="AT180" s="1">
        <f>AS180+AS180*0.2</f>
        <v>5.3128809789816753E-4</v>
      </c>
      <c r="AU180" s="1">
        <f>AS180-AS180*0.2</f>
        <v>3.5419206526544498E-4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32</v>
      </c>
    </row>
    <row r="181" spans="1:54" s="8" customFormat="1" x14ac:dyDescent="0.25">
      <c r="A181">
        <v>229</v>
      </c>
      <c r="B181" t="s">
        <v>37</v>
      </c>
      <c r="C181" t="s">
        <v>227</v>
      </c>
      <c r="D181" t="s">
        <v>228</v>
      </c>
      <c r="E181" t="s">
        <v>64</v>
      </c>
      <c r="F181" t="s">
        <v>65</v>
      </c>
      <c r="G181" t="s">
        <v>67</v>
      </c>
      <c r="H181" t="s">
        <v>283</v>
      </c>
      <c r="I181">
        <v>138.0518367</v>
      </c>
      <c r="J181">
        <f>I181+I181*0.4</f>
        <v>193.27257137999999</v>
      </c>
      <c r="K181">
        <f>I181-I181*0.4</f>
        <v>82.831102020000003</v>
      </c>
      <c r="L181">
        <v>98.673125540000001</v>
      </c>
      <c r="M181">
        <v>39.378711129999999</v>
      </c>
      <c r="N181">
        <v>6.1422726660000002</v>
      </c>
      <c r="O181">
        <v>3.8005595419999998</v>
      </c>
      <c r="P181">
        <v>61.731810000000003</v>
      </c>
      <c r="Q181">
        <f>P181+P181*0.05</f>
        <v>64.81840050000001</v>
      </c>
      <c r="R181">
        <f>P181-P181*0.05</f>
        <v>58.645219500000003</v>
      </c>
      <c r="S181">
        <v>67.38</v>
      </c>
      <c r="T181">
        <f>S181+S181*0.32</f>
        <v>88.941599999999994</v>
      </c>
      <c r="U181">
        <f>S181-S181*0.32</f>
        <v>45.818399999999997</v>
      </c>
      <c r="V181">
        <v>65</v>
      </c>
      <c r="W181">
        <v>62</v>
      </c>
      <c r="X181">
        <v>62</v>
      </c>
      <c r="Y181">
        <v>64</v>
      </c>
      <c r="Z181">
        <v>67</v>
      </c>
      <c r="AA181">
        <v>77</v>
      </c>
      <c r="AB181">
        <v>68</v>
      </c>
      <c r="AC181">
        <v>74</v>
      </c>
      <c r="AD181">
        <v>0.40523999999999999</v>
      </c>
      <c r="AE181">
        <f>AD181+AD181*0.32</f>
        <v>0.53491679999999997</v>
      </c>
      <c r="AF181">
        <f>AD181-AD181*0.32</f>
        <v>0.27556320000000001</v>
      </c>
      <c r="AG181">
        <v>9.9428322120000008</v>
      </c>
      <c r="AH181">
        <v>4.4210150419999996</v>
      </c>
      <c r="AI181">
        <v>1.9E-2</v>
      </c>
      <c r="AJ181" s="1">
        <v>8.1299999999999999E-7</v>
      </c>
      <c r="AK181" s="1">
        <v>2.0700000000000001E-6</v>
      </c>
      <c r="AL181" s="7">
        <v>9.9428300000000007</v>
      </c>
      <c r="AM181" s="5">
        <f>AL181*(AL181/10)</f>
        <v>9.8859868408900002</v>
      </c>
      <c r="AN181" s="5">
        <f>AL181</f>
        <v>9.9428300000000007</v>
      </c>
      <c r="AO181" s="5">
        <f>AL181*2</f>
        <v>19.885660000000001</v>
      </c>
      <c r="AP181" s="1">
        <f>AJ181*((AM181/$AM$2)^0.3)*(($AN$2/AN181)^2)</f>
        <v>2.4140699156371856E-4</v>
      </c>
      <c r="AQ181" s="1">
        <f>AP181+AP181*0.4</f>
        <v>3.3796978818920599E-4</v>
      </c>
      <c r="AR181" s="1">
        <f>AP181-AP181*0.4</f>
        <v>1.4484419493823112E-4</v>
      </c>
      <c r="AS181" s="1">
        <f>AK181*((AM181/$AM$2)^0.3)*(($AN$2/AN181)^2)</f>
        <v>6.1465248774526132E-4</v>
      </c>
      <c r="AT181" s="1">
        <f>AS181+AS181*0.2</f>
        <v>7.3758298529431356E-4</v>
      </c>
      <c r="AU181" s="1">
        <f>AS181-AS181*0.2</f>
        <v>4.9172199019620908E-4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24</v>
      </c>
    </row>
    <row r="182" spans="1:54" s="8" customFormat="1" x14ac:dyDescent="0.25">
      <c r="A182">
        <v>148</v>
      </c>
      <c r="B182" t="s">
        <v>44</v>
      </c>
      <c r="C182" t="s">
        <v>143</v>
      </c>
      <c r="D182" t="s">
        <v>144</v>
      </c>
      <c r="E182" t="s">
        <v>32</v>
      </c>
      <c r="F182" t="s">
        <v>33</v>
      </c>
      <c r="G182" t="s">
        <v>73</v>
      </c>
      <c r="H182" t="s">
        <v>301</v>
      </c>
      <c r="I182">
        <v>86.990342260000006</v>
      </c>
      <c r="J182">
        <f>I182+I182*0.4</f>
        <v>121.78647916400001</v>
      </c>
      <c r="K182">
        <f>I182-I182*0.4</f>
        <v>52.194205356000005</v>
      </c>
      <c r="L182">
        <v>69.965943710000005</v>
      </c>
      <c r="M182">
        <v>17.024398550000001</v>
      </c>
      <c r="N182">
        <v>6.7284410970000001</v>
      </c>
      <c r="O182">
        <v>2.3178439339999999</v>
      </c>
      <c r="P182">
        <v>69.113029999999995</v>
      </c>
      <c r="Q182">
        <f>P182+P182*0.05</f>
        <v>72.568681499999997</v>
      </c>
      <c r="R182">
        <f>P182-P182*0.05</f>
        <v>65.657378499999993</v>
      </c>
      <c r="S182">
        <v>21.62</v>
      </c>
      <c r="T182">
        <f>S182+S182*0.32</f>
        <v>28.538400000000003</v>
      </c>
      <c r="U182">
        <f>S182-S182*0.32</f>
        <v>14.701600000000001</v>
      </c>
      <c r="V182">
        <v>24</v>
      </c>
      <c r="W182">
        <v>22</v>
      </c>
      <c r="X182">
        <v>21</v>
      </c>
      <c r="Y182">
        <v>19</v>
      </c>
      <c r="Z182">
        <v>19</v>
      </c>
      <c r="AA182">
        <v>24</v>
      </c>
      <c r="AB182">
        <v>24</v>
      </c>
      <c r="AC182">
        <v>20</v>
      </c>
      <c r="AD182">
        <v>0.52369100499999999</v>
      </c>
      <c r="AE182">
        <f>AD182+AD182*0.32</f>
        <v>0.69127212659999993</v>
      </c>
      <c r="AF182">
        <f>AD182-AD182*0.32</f>
        <v>0.35610988339999999</v>
      </c>
      <c r="AG182">
        <v>9.0462850249999995</v>
      </c>
      <c r="AH182">
        <v>3.1739350850000001</v>
      </c>
      <c r="AI182">
        <v>6.0000000000000001E-3</v>
      </c>
      <c r="AJ182" s="1">
        <v>5.6199999999999998E-7</v>
      </c>
      <c r="AK182" s="1">
        <v>1.0899999999999999E-6</v>
      </c>
      <c r="AL182" s="7">
        <v>9.0462900000000008</v>
      </c>
      <c r="AM182" s="5">
        <f>AL182*(AL182/10)</f>
        <v>8.1835362764100026</v>
      </c>
      <c r="AN182" s="5">
        <f>AL182</f>
        <v>9.0462900000000008</v>
      </c>
      <c r="AO182" s="5">
        <f>AL182*2</f>
        <v>18.092580000000002</v>
      </c>
      <c r="AP182" s="1">
        <f>AJ182*((AM182/$AM$2)^0.3)*(($AN$2/AN182)^2)</f>
        <v>1.9048067663551236E-4</v>
      </c>
      <c r="AQ182" s="1">
        <f>AP182+AP182*0.4</f>
        <v>2.6667294728971729E-4</v>
      </c>
      <c r="AR182" s="1">
        <f>AP182-AP182*0.4</f>
        <v>1.1428840598130741E-4</v>
      </c>
      <c r="AS182" s="1">
        <f>AK182*((AM182/$AM$2)^0.3)*(($AN$2/AN182)^2)</f>
        <v>3.6943761126816458E-4</v>
      </c>
      <c r="AT182" s="1">
        <f>AS182+AS182*0.2</f>
        <v>4.4332513352179752E-4</v>
      </c>
      <c r="AU182" s="1">
        <f>AS182-AS182*0.2</f>
        <v>2.9555008901453164E-4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44</v>
      </c>
    </row>
    <row r="183" spans="1:54" s="8" customFormat="1" x14ac:dyDescent="0.25">
      <c r="A183">
        <v>228</v>
      </c>
      <c r="B183" t="s">
        <v>37</v>
      </c>
      <c r="C183" t="s">
        <v>227</v>
      </c>
      <c r="D183" t="s">
        <v>228</v>
      </c>
      <c r="E183" t="s">
        <v>64</v>
      </c>
      <c r="F183" t="s">
        <v>65</v>
      </c>
      <c r="G183" t="s">
        <v>47</v>
      </c>
      <c r="H183" t="s">
        <v>278</v>
      </c>
      <c r="I183">
        <v>154.1787444</v>
      </c>
      <c r="J183">
        <f>I183+I183*0.4</f>
        <v>215.85024215999999</v>
      </c>
      <c r="K183">
        <f>I183-I183*0.4</f>
        <v>92.507246640000005</v>
      </c>
      <c r="L183">
        <v>109.1575634</v>
      </c>
      <c r="M183">
        <v>45.021180970000003</v>
      </c>
      <c r="N183">
        <v>5.9065804569999996</v>
      </c>
      <c r="O183">
        <v>3.0930739799999998</v>
      </c>
      <c r="P183">
        <v>66.063999999999993</v>
      </c>
      <c r="Q183">
        <f>P183+P183*0.05</f>
        <v>69.367199999999997</v>
      </c>
      <c r="R183">
        <f>P183-P183*0.05</f>
        <v>62.760799999999996</v>
      </c>
      <c r="S183">
        <v>58.88</v>
      </c>
      <c r="T183">
        <f>S183+S183*0.32</f>
        <v>77.721599999999995</v>
      </c>
      <c r="U183">
        <f>S183-S183*0.32</f>
        <v>40.038400000000003</v>
      </c>
      <c r="V183">
        <v>59</v>
      </c>
      <c r="W183">
        <v>48</v>
      </c>
      <c r="X183">
        <v>56</v>
      </c>
      <c r="Y183">
        <v>59</v>
      </c>
      <c r="Z183">
        <v>62</v>
      </c>
      <c r="AA183">
        <v>69</v>
      </c>
      <c r="AB183">
        <v>60</v>
      </c>
      <c r="AC183">
        <v>58</v>
      </c>
      <c r="AD183">
        <v>0.44999</v>
      </c>
      <c r="AE183">
        <f>AD183+AD183*0.32</f>
        <v>0.59398680000000004</v>
      </c>
      <c r="AF183">
        <f>AD183-AD183*0.32</f>
        <v>0.30599319999999997</v>
      </c>
      <c r="AG183">
        <v>8.9996544420000006</v>
      </c>
      <c r="AH183">
        <v>3.6590341780000002</v>
      </c>
      <c r="AI183">
        <v>6.0000000000000001E-3</v>
      </c>
      <c r="AJ183" s="1">
        <v>6.92E-7</v>
      </c>
      <c r="AK183" s="1">
        <v>2.5900000000000002E-6</v>
      </c>
      <c r="AL183" s="7">
        <v>8.9996500000000008</v>
      </c>
      <c r="AM183" s="5">
        <f>AL183*(AL183/10)</f>
        <v>8.0993700122500023</v>
      </c>
      <c r="AN183" s="5">
        <f>AL183</f>
        <v>8.9996500000000008</v>
      </c>
      <c r="AO183" s="5">
        <f>AL183*2</f>
        <v>17.999300000000002</v>
      </c>
      <c r="AP183" s="1">
        <f>AJ183*((AM183/$AM$2)^0.3)*(($AN$2/AN183)^2)</f>
        <v>2.3624549983341562E-4</v>
      </c>
      <c r="AQ183" s="1">
        <f>AP183+AP183*0.4</f>
        <v>3.3074369976678189E-4</v>
      </c>
      <c r="AR183" s="1">
        <f>AP183-AP183*0.4</f>
        <v>1.4174729990004936E-4</v>
      </c>
      <c r="AS183" s="1">
        <f>AK183*((AM183/$AM$2)^0.3)*(($AN$2/AN183)^2)</f>
        <v>8.8421364822044283E-4</v>
      </c>
      <c r="AT183" s="1">
        <f>AS183+AS183*0.2</f>
        <v>1.0610563778645314E-3</v>
      </c>
      <c r="AU183" s="1">
        <f>AS183-AS183*0.2</f>
        <v>7.0737091857635422E-4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24</v>
      </c>
    </row>
    <row r="184" spans="1:54" s="8" customFormat="1" x14ac:dyDescent="0.25">
      <c r="A184">
        <v>198</v>
      </c>
      <c r="B184" t="s">
        <v>37</v>
      </c>
      <c r="C184" t="s">
        <v>273</v>
      </c>
      <c r="D184" t="s">
        <v>148</v>
      </c>
      <c r="E184" t="s">
        <v>40</v>
      </c>
      <c r="F184" t="s">
        <v>41</v>
      </c>
      <c r="G184" t="s">
        <v>73</v>
      </c>
      <c r="H184" t="s">
        <v>298</v>
      </c>
      <c r="I184">
        <v>93.366195169999997</v>
      </c>
      <c r="J184">
        <f>I184+I184*0.4</f>
        <v>130.71267323800001</v>
      </c>
      <c r="K184">
        <f>I184-I184*0.4</f>
        <v>56.019717101999994</v>
      </c>
      <c r="L184">
        <v>78.938087449999998</v>
      </c>
      <c r="M184">
        <v>14.428107710000001</v>
      </c>
      <c r="N184">
        <v>5.8778122789999996</v>
      </c>
      <c r="O184">
        <v>3.0734397590000002</v>
      </c>
      <c r="P184">
        <v>73.844740000000002</v>
      </c>
      <c r="Q184">
        <f>P184+P184*0.05</f>
        <v>77.536977000000007</v>
      </c>
      <c r="R184">
        <f>P184-P184*0.05</f>
        <v>70.152502999999996</v>
      </c>
      <c r="S184">
        <v>39.119999999999997</v>
      </c>
      <c r="T184">
        <f>S184+S184*0.32</f>
        <v>51.638399999999997</v>
      </c>
      <c r="U184">
        <f>S184-S184*0.32</f>
        <v>26.601599999999998</v>
      </c>
      <c r="V184">
        <v>34</v>
      </c>
      <c r="W184">
        <v>37</v>
      </c>
      <c r="X184">
        <v>38</v>
      </c>
      <c r="Y184">
        <v>42</v>
      </c>
      <c r="Z184">
        <v>43</v>
      </c>
      <c r="AA184">
        <v>47</v>
      </c>
      <c r="AB184">
        <v>37</v>
      </c>
      <c r="AC184">
        <v>35</v>
      </c>
      <c r="AD184">
        <v>0.59004999999999996</v>
      </c>
      <c r="AE184">
        <f>AD184+AD184*0.32</f>
        <v>0.77886599999999995</v>
      </c>
      <c r="AF184">
        <f>AD184-AD184*0.32</f>
        <v>0.40123399999999998</v>
      </c>
      <c r="AG184">
        <v>8.9512520379999998</v>
      </c>
      <c r="AH184">
        <v>2.7502774209999998</v>
      </c>
      <c r="AI184">
        <v>5.0000000000000001E-3</v>
      </c>
      <c r="AJ184" s="1">
        <v>6.1200000000000003E-7</v>
      </c>
      <c r="AK184" s="1">
        <v>3.9899999999999999E-6</v>
      </c>
      <c r="AL184" s="7">
        <v>8.9512499999999999</v>
      </c>
      <c r="AM184" s="5">
        <f>AL184*(AL184/10)</f>
        <v>8.0124876562500003</v>
      </c>
      <c r="AN184" s="5">
        <f>AL184</f>
        <v>8.9512499999999999</v>
      </c>
      <c r="AO184" s="5">
        <f>AL184*2</f>
        <v>17.9025</v>
      </c>
      <c r="AP184" s="1">
        <f>AJ184*((AM184/$AM$2)^0.3)*(($AN$2/AN184)^2)</f>
        <v>2.1051719689650942E-4</v>
      </c>
      <c r="AQ184" s="1">
        <f>AP184+AP184*0.4</f>
        <v>2.947240756551132E-4</v>
      </c>
      <c r="AR184" s="1">
        <f>AP184-AP184*0.4</f>
        <v>1.2631031813790564E-4</v>
      </c>
      <c r="AS184" s="1">
        <f>AK184*((AM184/$AM$2)^0.3)*(($AN$2/AN184)^2)</f>
        <v>1.3724895680017526E-3</v>
      </c>
      <c r="AT184" s="1">
        <f>AS184+AS184*0.2</f>
        <v>1.6469874816021032E-3</v>
      </c>
      <c r="AU184" s="1">
        <f>AS184-AS184*0.2</f>
        <v>1.097991654401402E-3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32</v>
      </c>
    </row>
    <row r="185" spans="1:54" s="8" customFormat="1" x14ac:dyDescent="0.25">
      <c r="A185">
        <v>153</v>
      </c>
      <c r="B185" t="s">
        <v>44</v>
      </c>
      <c r="C185" t="s">
        <v>261</v>
      </c>
      <c r="D185" t="s">
        <v>262</v>
      </c>
      <c r="E185" t="s">
        <v>32</v>
      </c>
      <c r="F185" t="s">
        <v>33</v>
      </c>
      <c r="G185" t="s">
        <v>67</v>
      </c>
      <c r="H185" t="s">
        <v>302</v>
      </c>
      <c r="I185">
        <v>84.585546620000002</v>
      </c>
      <c r="J185">
        <f>I185+I185*0.4</f>
        <v>118.41976526800001</v>
      </c>
      <c r="K185">
        <f>I185-I185*0.4</f>
        <v>50.751327971999999</v>
      </c>
      <c r="L185">
        <v>63.710585739999999</v>
      </c>
      <c r="M185">
        <v>20.87496088</v>
      </c>
      <c r="N185">
        <v>5.6078887379999998</v>
      </c>
      <c r="O185">
        <v>3.3043350880000002</v>
      </c>
      <c r="P185">
        <v>58.36515</v>
      </c>
      <c r="Q185">
        <f>P185+P185*0.05</f>
        <v>61.283407500000003</v>
      </c>
      <c r="R185">
        <f>P185-P185*0.05</f>
        <v>55.446892499999997</v>
      </c>
      <c r="S185">
        <v>30.88</v>
      </c>
      <c r="T185">
        <f>S185+S185*0.32</f>
        <v>40.761600000000001</v>
      </c>
      <c r="U185">
        <f>S185-S185*0.32</f>
        <v>20.998399999999997</v>
      </c>
      <c r="V185">
        <v>30</v>
      </c>
      <c r="W185">
        <v>30</v>
      </c>
      <c r="X185">
        <v>24</v>
      </c>
      <c r="Y185">
        <v>27</v>
      </c>
      <c r="Z185">
        <v>32</v>
      </c>
      <c r="AA185">
        <v>35</v>
      </c>
      <c r="AB185">
        <v>37</v>
      </c>
      <c r="AC185">
        <v>32</v>
      </c>
      <c r="AD185">
        <v>0.33979527100000001</v>
      </c>
      <c r="AE185">
        <f>AD185+AD185*0.32</f>
        <v>0.44852975772000003</v>
      </c>
      <c r="AF185">
        <f>AD185-AD185*0.32</f>
        <v>0.23106078427999999</v>
      </c>
      <c r="AG185">
        <v>8.9122238209999995</v>
      </c>
      <c r="AH185">
        <v>4.5169331460000004</v>
      </c>
      <c r="AI185">
        <v>2.9000000000000001E-2</v>
      </c>
      <c r="AJ185" s="1">
        <v>8.6700000000000002E-7</v>
      </c>
      <c r="AK185" s="1">
        <v>1.7400000000000001E-6</v>
      </c>
      <c r="AL185" s="7">
        <v>8.9122199999999996</v>
      </c>
      <c r="AM185" s="5">
        <f>AL185*(AL185/10)</f>
        <v>7.9427665328399994</v>
      </c>
      <c r="AN185" s="5">
        <f>AL185</f>
        <v>8.9122199999999996</v>
      </c>
      <c r="AO185" s="5">
        <f>AL185*2</f>
        <v>17.824439999999999</v>
      </c>
      <c r="AP185" s="1">
        <f>AJ185*((AM185/$AM$2)^0.3)*(($AN$2/AN185)^2)</f>
        <v>3.0006279986209092E-4</v>
      </c>
      <c r="AQ185" s="1">
        <f>AP185+AP185*0.4</f>
        <v>4.2008791980692733E-4</v>
      </c>
      <c r="AR185" s="1">
        <f>AP185-AP185*0.4</f>
        <v>1.8003767991725455E-4</v>
      </c>
      <c r="AS185" s="1">
        <f>AK185*((AM185/$AM$2)^0.3)*(($AN$2/AN185)^2)</f>
        <v>6.0220215889277766E-4</v>
      </c>
      <c r="AT185" s="1">
        <f>AS185+AS185*0.2</f>
        <v>7.2264259067133314E-4</v>
      </c>
      <c r="AU185" s="1">
        <f>AS185-AS185*0.2</f>
        <v>4.8176172711422211E-4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44</v>
      </c>
    </row>
    <row r="186" spans="1:54" s="8" customFormat="1" x14ac:dyDescent="0.25">
      <c r="A186" s="8">
        <v>62</v>
      </c>
      <c r="B186" s="8" t="s">
        <v>37</v>
      </c>
      <c r="C186" s="8" t="s">
        <v>38</v>
      </c>
      <c r="D186" s="8" t="s">
        <v>250</v>
      </c>
      <c r="E186" s="8" t="s">
        <v>64</v>
      </c>
      <c r="F186" s="8" t="s">
        <v>65</v>
      </c>
      <c r="G186" s="8" t="s">
        <v>67</v>
      </c>
      <c r="H186" s="8" t="s">
        <v>299</v>
      </c>
      <c r="I186" s="8">
        <v>93.098371020000002</v>
      </c>
      <c r="J186" s="8">
        <v>93.098371020000002</v>
      </c>
      <c r="K186" s="8">
        <v>93.098371020000002</v>
      </c>
      <c r="L186" s="8">
        <v>79.001373939999993</v>
      </c>
      <c r="M186" s="8">
        <v>14.09699708</v>
      </c>
      <c r="N186" s="8">
        <v>6.4712942419999999</v>
      </c>
      <c r="O186" s="8">
        <v>2.3957653489999999</v>
      </c>
      <c r="P186" s="8">
        <v>50.892220000000002</v>
      </c>
      <c r="Q186" s="8">
        <v>50.892220000000002</v>
      </c>
      <c r="R186" s="8">
        <v>50.892220000000002</v>
      </c>
      <c r="S186" s="8">
        <v>43</v>
      </c>
      <c r="T186" s="8">
        <v>43</v>
      </c>
      <c r="U186" s="8">
        <v>43</v>
      </c>
      <c r="V186" s="8">
        <v>42</v>
      </c>
      <c r="W186" s="8">
        <v>41</v>
      </c>
      <c r="X186" s="8">
        <v>44</v>
      </c>
      <c r="Y186" s="8">
        <v>44</v>
      </c>
      <c r="Z186" s="8">
        <v>44</v>
      </c>
      <c r="AA186" s="8">
        <v>43</v>
      </c>
      <c r="AB186" s="8">
        <v>46</v>
      </c>
      <c r="AC186" s="8">
        <v>40</v>
      </c>
      <c r="AD186" s="8">
        <v>0.3392</v>
      </c>
      <c r="AE186" s="8">
        <v>0.3392</v>
      </c>
      <c r="AF186" s="8">
        <v>0.3392</v>
      </c>
      <c r="AG186" s="8">
        <v>8.8912612269999993</v>
      </c>
      <c r="AH186" s="8">
        <v>4.5119454960000001</v>
      </c>
      <c r="AI186" s="8">
        <v>0.01</v>
      </c>
      <c r="AJ186" s="9">
        <v>7.3399999999999998E-7</v>
      </c>
      <c r="AK186" s="9">
        <v>2.3199999999999998E-6</v>
      </c>
      <c r="AL186" s="10">
        <v>8.8670600000000004</v>
      </c>
      <c r="AM186" s="11">
        <f>AL186*(AL186/10)</f>
        <v>7.8624753043600002</v>
      </c>
      <c r="AN186" s="11">
        <f>AL186</f>
        <v>8.8670600000000004</v>
      </c>
      <c r="AO186" s="11">
        <f>AL186*2</f>
        <v>17.734120000000001</v>
      </c>
      <c r="AP186" s="9">
        <f>AJ186*((AM186/$AM$2)^0.3)*(($AN$2/AN186)^2)</f>
        <v>2.5584555247749012E-4</v>
      </c>
      <c r="AQ186" s="1">
        <f>AP186</f>
        <v>2.5584555247749012E-4</v>
      </c>
      <c r="AR186" s="1">
        <f>AP186</f>
        <v>2.5584555247749012E-4</v>
      </c>
      <c r="AS186" s="9">
        <f>AK186*((AM186/$AM$2)^0.3)*(($AN$2/AN186)^2)</f>
        <v>8.0866714134574522E-4</v>
      </c>
      <c r="AT186" s="1">
        <f>AS186</f>
        <v>8.0866714134574522E-4</v>
      </c>
      <c r="AU186" s="1">
        <f>AS186</f>
        <v>8.0866714134574522E-4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24</v>
      </c>
    </row>
    <row r="187" spans="1:54" s="8" customFormat="1" x14ac:dyDescent="0.25">
      <c r="A187">
        <v>193</v>
      </c>
      <c r="B187" t="s">
        <v>37</v>
      </c>
      <c r="C187" t="s">
        <v>273</v>
      </c>
      <c r="D187" t="s">
        <v>148</v>
      </c>
      <c r="E187" t="s">
        <v>40</v>
      </c>
      <c r="F187" t="s">
        <v>41</v>
      </c>
      <c r="G187" t="s">
        <v>34</v>
      </c>
      <c r="H187" t="s">
        <v>303</v>
      </c>
      <c r="I187">
        <v>81.112494040000001</v>
      </c>
      <c r="J187">
        <f>I187+I187*0.4</f>
        <v>113.557491656</v>
      </c>
      <c r="K187">
        <f>I187-I187*0.4</f>
        <v>48.667496423999999</v>
      </c>
      <c r="L187">
        <v>67.578339959999994</v>
      </c>
      <c r="M187">
        <v>13.53415408</v>
      </c>
      <c r="N187">
        <v>6.3305024449999996</v>
      </c>
      <c r="O187">
        <v>2.4707439149999999</v>
      </c>
      <c r="P187">
        <v>68.385919999999999</v>
      </c>
      <c r="Q187">
        <f>P187+P187*0.05</f>
        <v>71.805216000000001</v>
      </c>
      <c r="R187">
        <f>P187-P187*0.05</f>
        <v>64.966623999999996</v>
      </c>
      <c r="S187">
        <v>35.619999999999997</v>
      </c>
      <c r="T187">
        <f>S187+S187*0.32</f>
        <v>47.0184</v>
      </c>
      <c r="U187">
        <f>S187-S187*0.32</f>
        <v>24.221599999999999</v>
      </c>
      <c r="V187">
        <v>39</v>
      </c>
      <c r="W187">
        <v>36</v>
      </c>
      <c r="X187">
        <v>34</v>
      </c>
      <c r="Y187">
        <v>41</v>
      </c>
      <c r="Z187">
        <v>35</v>
      </c>
      <c r="AA187">
        <v>33</v>
      </c>
      <c r="AB187">
        <v>33</v>
      </c>
      <c r="AC187">
        <v>34</v>
      </c>
      <c r="AD187">
        <v>0.48648999999999998</v>
      </c>
      <c r="AE187">
        <f>AD187+AD187*0.32</f>
        <v>0.64216680000000004</v>
      </c>
      <c r="AF187">
        <f>AD187-AD187*0.32</f>
        <v>0.33081319999999997</v>
      </c>
      <c r="AG187">
        <v>8.8012463610000005</v>
      </c>
      <c r="AH187">
        <v>3.3264747219999999</v>
      </c>
      <c r="AI187">
        <v>1.9E-2</v>
      </c>
      <c r="AJ187" s="1">
        <v>6.4600000000000004E-7</v>
      </c>
      <c r="AK187" s="1">
        <v>2.6299999999999998E-6</v>
      </c>
      <c r="AL187" s="7">
        <v>8.8012499999999996</v>
      </c>
      <c r="AM187" s="5">
        <f>AL187*(AL187/10)</f>
        <v>7.7462001562499987</v>
      </c>
      <c r="AN187" s="5">
        <f>AL187</f>
        <v>8.8012499999999996</v>
      </c>
      <c r="AO187" s="5">
        <f>AL187*2</f>
        <v>17.602499999999999</v>
      </c>
      <c r="AP187" s="1">
        <f>AJ187*((AM187/$AM$2)^0.3)*(($AN$2/AN187)^2)</f>
        <v>2.2753265560460364E-4</v>
      </c>
      <c r="AQ187" s="1">
        <f>AP187+AP187*0.4</f>
        <v>3.1854571784644509E-4</v>
      </c>
      <c r="AR187" s="1">
        <f>AP187-AP187*0.4</f>
        <v>1.3651959336276218E-4</v>
      </c>
      <c r="AS187" s="1">
        <f>AK187*((AM187/$AM$2)^0.3)*(($AN$2/AN187)^2)</f>
        <v>9.2633263814258118E-4</v>
      </c>
      <c r="AT187" s="1">
        <f>AS187+AS187*0.2</f>
        <v>1.1115991657710974E-3</v>
      </c>
      <c r="AU187" s="1">
        <f>AS187-AS187*0.2</f>
        <v>7.4106611051406499E-4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32</v>
      </c>
    </row>
    <row r="188" spans="1:54" s="8" customFormat="1" x14ac:dyDescent="0.25">
      <c r="A188" s="8">
        <v>58</v>
      </c>
      <c r="B188" s="8" t="s">
        <v>37</v>
      </c>
      <c r="C188" s="8" t="s">
        <v>147</v>
      </c>
      <c r="D188" s="8" t="s">
        <v>148</v>
      </c>
      <c r="E188" s="8" t="s">
        <v>40</v>
      </c>
      <c r="F188" s="8" t="s">
        <v>41</v>
      </c>
      <c r="G188" s="8" t="s">
        <v>67</v>
      </c>
      <c r="H188" s="8" t="s">
        <v>217</v>
      </c>
      <c r="I188" s="8">
        <v>240.1670623</v>
      </c>
      <c r="J188" s="8">
        <v>240.1670623</v>
      </c>
      <c r="K188" s="8">
        <v>240.1670623</v>
      </c>
      <c r="L188" s="8">
        <v>187.78061400000001</v>
      </c>
      <c r="M188" s="8">
        <v>52.386448299999998</v>
      </c>
      <c r="N188" s="8">
        <v>5.4159626919999999</v>
      </c>
      <c r="O188" s="8">
        <v>3.242417294</v>
      </c>
      <c r="P188" s="8">
        <v>60.750140000000002</v>
      </c>
      <c r="Q188" s="8">
        <v>60.750140000000002</v>
      </c>
      <c r="R188" s="8">
        <v>60.750140000000002</v>
      </c>
      <c r="S188" s="8">
        <v>108</v>
      </c>
      <c r="T188" s="8">
        <v>108</v>
      </c>
      <c r="U188" s="8">
        <v>108</v>
      </c>
      <c r="V188" s="8">
        <v>105</v>
      </c>
      <c r="W188" s="8">
        <v>108</v>
      </c>
      <c r="X188" s="8">
        <v>104</v>
      </c>
      <c r="Y188" s="8">
        <v>111</v>
      </c>
      <c r="Z188" s="8">
        <v>111</v>
      </c>
      <c r="AA188" s="8">
        <v>103</v>
      </c>
      <c r="AB188" s="8">
        <v>119</v>
      </c>
      <c r="AC188" s="8">
        <v>103</v>
      </c>
      <c r="AD188" s="8">
        <v>0.54010000000000002</v>
      </c>
      <c r="AE188" s="8">
        <v>0.54010000000000002</v>
      </c>
      <c r="AF188" s="8">
        <v>0.54010000000000002</v>
      </c>
      <c r="AG188" s="8">
        <v>8.6624432989999995</v>
      </c>
      <c r="AH188" s="8">
        <v>2.9408572290000001</v>
      </c>
      <c r="AI188" s="8">
        <v>0.01</v>
      </c>
      <c r="AJ188" s="9">
        <v>7.6499999999999998E-7</v>
      </c>
      <c r="AK188" s="9">
        <v>1.7400000000000001E-6</v>
      </c>
      <c r="AL188" s="10">
        <v>8.6583799999999993</v>
      </c>
      <c r="AM188" s="11">
        <f>AL188*(AL188/10)</f>
        <v>7.4967544224399987</v>
      </c>
      <c r="AN188" s="11">
        <f>AL188</f>
        <v>8.6583799999999993</v>
      </c>
      <c r="AO188" s="11">
        <f>AL188*2</f>
        <v>17.316759999999999</v>
      </c>
      <c r="AP188" s="9">
        <f>AJ188*((AM188/$AM$2)^0.3)*(($AN$2/AN188)^2)</f>
        <v>2.7569154922816121E-4</v>
      </c>
      <c r="AQ188" s="1">
        <f>AP188</f>
        <v>2.7569154922816121E-4</v>
      </c>
      <c r="AR188" s="1">
        <f>AP188</f>
        <v>2.7569154922816121E-4</v>
      </c>
      <c r="AS188" s="9">
        <f>AK188*((AM188/$AM$2)^0.3)*(($AN$2/AN188)^2)</f>
        <v>6.2706313157777848E-4</v>
      </c>
      <c r="AT188" s="1">
        <f>AS188</f>
        <v>6.2706313157777848E-4</v>
      </c>
      <c r="AU188" s="1">
        <f>AS188</f>
        <v>6.2706313157777848E-4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32</v>
      </c>
    </row>
    <row r="189" spans="1:54" s="8" customFormat="1" x14ac:dyDescent="0.25">
      <c r="A189">
        <v>233</v>
      </c>
      <c r="B189" t="s">
        <v>56</v>
      </c>
      <c r="C189" t="s">
        <v>85</v>
      </c>
      <c r="D189" t="s">
        <v>86</v>
      </c>
      <c r="E189" t="s">
        <v>32</v>
      </c>
      <c r="F189" t="s">
        <v>33</v>
      </c>
      <c r="G189" t="s">
        <v>248</v>
      </c>
      <c r="H189" t="s">
        <v>289</v>
      </c>
      <c r="I189">
        <v>121.6099461</v>
      </c>
      <c r="J189">
        <f>I189+I189*0.4</f>
        <v>170.25392454000001</v>
      </c>
      <c r="K189">
        <f>I189-I189*0.4</f>
        <v>72.96596765999999</v>
      </c>
      <c r="L189">
        <v>103.8553422</v>
      </c>
      <c r="M189">
        <v>17.754603929999998</v>
      </c>
      <c r="N189">
        <v>5.9863067430000001</v>
      </c>
      <c r="O189">
        <v>1.754518121</v>
      </c>
      <c r="P189">
        <v>72.937330000000003</v>
      </c>
      <c r="Q189">
        <f>P189+P189*0.05</f>
        <v>76.584196500000004</v>
      </c>
      <c r="R189">
        <f>P189-P189*0.05</f>
        <v>69.290463500000001</v>
      </c>
      <c r="S189">
        <v>28.75</v>
      </c>
      <c r="T189">
        <f>S189+S189*0.32</f>
        <v>37.950000000000003</v>
      </c>
      <c r="U189">
        <f>S189-S189*0.32</f>
        <v>19.549999999999997</v>
      </c>
      <c r="V189">
        <v>26</v>
      </c>
      <c r="W189">
        <v>28</v>
      </c>
      <c r="X189">
        <v>25</v>
      </c>
      <c r="Y189">
        <v>28</v>
      </c>
      <c r="Z189">
        <v>27</v>
      </c>
      <c r="AA189">
        <v>34</v>
      </c>
      <c r="AB189">
        <v>31</v>
      </c>
      <c r="AC189">
        <v>31</v>
      </c>
      <c r="AD189">
        <v>0.55725000000000002</v>
      </c>
      <c r="AE189">
        <f>AD189+AD189*0.32</f>
        <v>0.73557000000000006</v>
      </c>
      <c r="AF189">
        <f>AD189-AD189*0.32</f>
        <v>0.37892999999999999</v>
      </c>
      <c r="AG189">
        <v>7.7408248569999998</v>
      </c>
      <c r="AH189">
        <v>2.5395992110000001</v>
      </c>
      <c r="AI189">
        <v>5.0000000000000001E-3</v>
      </c>
      <c r="AJ189" s="1">
        <v>4.9800000000000004E-7</v>
      </c>
      <c r="AK189" s="1">
        <v>1.6700000000000001E-6</v>
      </c>
      <c r="AL189" s="7">
        <v>7.7408200000000003</v>
      </c>
      <c r="AM189" s="5">
        <f>AL189*(AL189/10)</f>
        <v>5.9920294272400003</v>
      </c>
      <c r="AN189" s="5">
        <f>AL189</f>
        <v>7.7408200000000003</v>
      </c>
      <c r="AO189" s="5">
        <f>AL189*2</f>
        <v>15.481640000000001</v>
      </c>
      <c r="AP189" s="1">
        <f>AJ189*((AM189/$AM$2)^0.3)*(($AN$2/AN189)^2)</f>
        <v>2.0994276098857239E-4</v>
      </c>
      <c r="AQ189" s="1">
        <f>AP189+AP189*0.4</f>
        <v>2.9391986538400135E-4</v>
      </c>
      <c r="AR189" s="1">
        <f>AP189-AP189*0.4</f>
        <v>1.2596565659314343E-4</v>
      </c>
      <c r="AS189" s="1">
        <f>AK189*((AM189/$AM$2)^0.3)*(($AN$2/AN189)^2)</f>
        <v>7.0402492138738125E-4</v>
      </c>
      <c r="AT189" s="1">
        <f>AS189+AS189*0.2</f>
        <v>8.4482990566485752E-4</v>
      </c>
      <c r="AU189" s="1">
        <f>AS189-AS189*0.2</f>
        <v>5.6321993710990498E-4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44</v>
      </c>
    </row>
    <row r="190" spans="1:54" s="8" customFormat="1" x14ac:dyDescent="0.25">
      <c r="A190">
        <v>224</v>
      </c>
      <c r="B190" t="s">
        <v>37</v>
      </c>
      <c r="C190" t="s">
        <v>227</v>
      </c>
      <c r="D190" t="s">
        <v>228</v>
      </c>
      <c r="E190" t="s">
        <v>64</v>
      </c>
      <c r="F190" t="s">
        <v>65</v>
      </c>
      <c r="G190" t="s">
        <v>73</v>
      </c>
      <c r="H190" t="s">
        <v>300</v>
      </c>
      <c r="I190">
        <v>91.354978700000004</v>
      </c>
      <c r="J190">
        <f>I190+I190*0.4</f>
        <v>127.89697018000001</v>
      </c>
      <c r="K190">
        <f>I190-I190*0.4</f>
        <v>54.812987220000004</v>
      </c>
      <c r="L190">
        <v>67.739755059999993</v>
      </c>
      <c r="M190">
        <v>23.61522364</v>
      </c>
      <c r="N190">
        <v>5.1553669419999997</v>
      </c>
      <c r="O190">
        <v>2.2649269570000001</v>
      </c>
      <c r="P190">
        <v>70.346950000000007</v>
      </c>
      <c r="Q190">
        <f>P190+P190*0.05</f>
        <v>73.864297500000006</v>
      </c>
      <c r="R190">
        <f>P190-P190*0.05</f>
        <v>66.829602500000007</v>
      </c>
      <c r="S190">
        <v>51.12</v>
      </c>
      <c r="T190">
        <f>S190+S190*0.32</f>
        <v>67.478399999999993</v>
      </c>
      <c r="U190">
        <f>S190-S190*0.32</f>
        <v>34.761600000000001</v>
      </c>
      <c r="V190">
        <v>54</v>
      </c>
      <c r="W190">
        <v>59</v>
      </c>
      <c r="X190">
        <v>52</v>
      </c>
      <c r="Y190">
        <v>49</v>
      </c>
      <c r="Z190">
        <v>47</v>
      </c>
      <c r="AA190">
        <v>49</v>
      </c>
      <c r="AB190">
        <v>48</v>
      </c>
      <c r="AC190">
        <v>51</v>
      </c>
      <c r="AD190">
        <v>0.51437999999999995</v>
      </c>
      <c r="AE190">
        <f>AD190+AD190*0.32</f>
        <v>0.67898159999999996</v>
      </c>
      <c r="AF190">
        <f>AD190-AD190*0.32</f>
        <v>0.34977839999999993</v>
      </c>
      <c r="AG190">
        <v>7.4202938999999999</v>
      </c>
      <c r="AH190">
        <v>2.6523596110000001</v>
      </c>
      <c r="AI190">
        <v>1.7999999999999999E-2</v>
      </c>
      <c r="AJ190" s="1">
        <v>5.7800000000000001E-7</v>
      </c>
      <c r="AK190" s="1">
        <v>7.6000000000000003E-7</v>
      </c>
      <c r="AL190" s="7">
        <v>7.4202899999999996</v>
      </c>
      <c r="AM190" s="5">
        <f>AL190*(AL190/10)</f>
        <v>5.5060703684099996</v>
      </c>
      <c r="AN190" s="5">
        <f>AL190</f>
        <v>7.4202899999999996</v>
      </c>
      <c r="AO190" s="5">
        <f>AL190*2</f>
        <v>14.840579999999999</v>
      </c>
      <c r="AP190" s="1">
        <f>AJ190*((AM190/$AM$2)^0.3)*(($AN$2/AN190)^2)</f>
        <v>2.5853058333594545E-4</v>
      </c>
      <c r="AQ190" s="1">
        <f>AP190+AP190*0.4</f>
        <v>3.6194281667032362E-4</v>
      </c>
      <c r="AR190" s="1">
        <f>AP190-AP190*0.4</f>
        <v>1.5511835000156727E-4</v>
      </c>
      <c r="AS190" s="1">
        <f>AK190*((AM190/$AM$2)^0.3)*(($AN$2/AN190)^2)</f>
        <v>3.399364071545303E-4</v>
      </c>
      <c r="AT190" s="1">
        <f>AS190+AS190*0.2</f>
        <v>4.0792368858543637E-4</v>
      </c>
      <c r="AU190" s="1">
        <f>AS190-AS190*0.2</f>
        <v>2.7194912572362423E-4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24</v>
      </c>
    </row>
    <row r="191" spans="1:54" s="8" customFormat="1" x14ac:dyDescent="0.25">
      <c r="A191">
        <v>223</v>
      </c>
      <c r="B191" t="s">
        <v>37</v>
      </c>
      <c r="C191" t="s">
        <v>227</v>
      </c>
      <c r="D191" t="s">
        <v>228</v>
      </c>
      <c r="E191" t="s">
        <v>64</v>
      </c>
      <c r="F191" t="s">
        <v>65</v>
      </c>
      <c r="G191" t="s">
        <v>155</v>
      </c>
      <c r="H191" t="s">
        <v>304</v>
      </c>
      <c r="I191">
        <v>72.161306879999998</v>
      </c>
      <c r="J191">
        <f>I191+I191*0.4</f>
        <v>101.025829632</v>
      </c>
      <c r="K191">
        <f>I191-I191*0.4</f>
        <v>43.296784127999999</v>
      </c>
      <c r="L191">
        <v>57.818223119999999</v>
      </c>
      <c r="M191">
        <v>14.343083760000001</v>
      </c>
      <c r="N191">
        <v>5.1393411430000002</v>
      </c>
      <c r="O191">
        <v>2.2094564339999998</v>
      </c>
      <c r="P191">
        <v>71.276240000000001</v>
      </c>
      <c r="Q191">
        <f>P191+P191*0.05</f>
        <v>74.840052</v>
      </c>
      <c r="R191">
        <f>P191-P191*0.05</f>
        <v>67.712428000000003</v>
      </c>
      <c r="S191">
        <v>28.38</v>
      </c>
      <c r="T191">
        <f>S191+S191*0.32</f>
        <v>37.461599999999997</v>
      </c>
      <c r="U191">
        <f>S191-S191*0.32</f>
        <v>19.298400000000001</v>
      </c>
      <c r="V191">
        <v>30</v>
      </c>
      <c r="W191">
        <v>35</v>
      </c>
      <c r="X191">
        <v>34</v>
      </c>
      <c r="Y191">
        <v>23</v>
      </c>
      <c r="Z191">
        <v>23</v>
      </c>
      <c r="AA191">
        <v>25</v>
      </c>
      <c r="AB191">
        <v>30</v>
      </c>
      <c r="AC191">
        <v>27</v>
      </c>
      <c r="AD191">
        <v>0.56208999999999998</v>
      </c>
      <c r="AE191">
        <f>AD191+AD191*0.32</f>
        <v>0.74195879999999992</v>
      </c>
      <c r="AF191">
        <f>AD191-AD191*0.32</f>
        <v>0.38222119999999998</v>
      </c>
      <c r="AG191">
        <v>7.348797577</v>
      </c>
      <c r="AH191">
        <v>2.3877578050000001</v>
      </c>
      <c r="AI191">
        <v>8.0000000000000002E-3</v>
      </c>
      <c r="AJ191" s="1">
        <v>4.6199999999999998E-7</v>
      </c>
      <c r="AK191" s="1">
        <v>3.1499999999999999E-6</v>
      </c>
      <c r="AL191" s="7">
        <v>7.3487999999999998</v>
      </c>
      <c r="AM191" s="5">
        <f>AL191*(AL191/10)</f>
        <v>5.4004861439999994</v>
      </c>
      <c r="AN191" s="5">
        <f>AL191</f>
        <v>7.3487999999999998</v>
      </c>
      <c r="AO191" s="5">
        <f>AL191*2</f>
        <v>14.6976</v>
      </c>
      <c r="AP191" s="1">
        <f>AJ191*((AM191/$AM$2)^0.3)*(($AN$2/AN191)^2)</f>
        <v>2.0946539938908584E-4</v>
      </c>
      <c r="AQ191" s="1">
        <f>AP191+AP191*0.4</f>
        <v>2.9325155914472018E-4</v>
      </c>
      <c r="AR191" s="1">
        <f>AP191-AP191*0.4</f>
        <v>1.256792396334515E-4</v>
      </c>
      <c r="AS191" s="1">
        <f>AK191*((AM191/$AM$2)^0.3)*(($AN$2/AN191)^2)</f>
        <v>1.4281731776528582E-3</v>
      </c>
      <c r="AT191" s="1">
        <f>AS191+AS191*0.2</f>
        <v>1.7138078131834298E-3</v>
      </c>
      <c r="AU191" s="1">
        <f>AS191-AS191*0.2</f>
        <v>1.1425385421222865E-3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24</v>
      </c>
    </row>
    <row r="192" spans="1:54" s="8" customFormat="1" x14ac:dyDescent="0.25">
      <c r="A192" s="8">
        <v>114</v>
      </c>
      <c r="B192" s="8" t="s">
        <v>37</v>
      </c>
      <c r="C192" s="8" t="s">
        <v>38</v>
      </c>
      <c r="D192" s="8" t="s">
        <v>168</v>
      </c>
      <c r="E192" s="8" t="s">
        <v>64</v>
      </c>
      <c r="F192" s="8" t="s">
        <v>65</v>
      </c>
      <c r="G192" s="8" t="s">
        <v>34</v>
      </c>
      <c r="H192" s="8" t="s">
        <v>169</v>
      </c>
      <c r="I192" s="8">
        <v>341.40099729999997</v>
      </c>
      <c r="J192" s="8">
        <v>341.40099729999997</v>
      </c>
      <c r="K192" s="8">
        <v>341.40099729999997</v>
      </c>
      <c r="L192" s="8">
        <v>210.61516320000001</v>
      </c>
      <c r="M192" s="8">
        <v>130.78583409999999</v>
      </c>
      <c r="N192" s="8">
        <v>5.1451284099999999</v>
      </c>
      <c r="O192" s="8">
        <v>2.04293199</v>
      </c>
      <c r="P192" s="8">
        <v>70.427750000000003</v>
      </c>
      <c r="Q192" s="8">
        <v>70.427750000000003</v>
      </c>
      <c r="R192" s="8">
        <v>70.427750000000003</v>
      </c>
      <c r="S192" s="8">
        <v>92.62</v>
      </c>
      <c r="T192" s="8">
        <v>92.62</v>
      </c>
      <c r="U192" s="8">
        <v>92.62</v>
      </c>
      <c r="V192" s="8">
        <v>98</v>
      </c>
      <c r="W192" s="8">
        <v>87</v>
      </c>
      <c r="X192" s="8">
        <v>88</v>
      </c>
      <c r="Y192" s="8">
        <v>93</v>
      </c>
      <c r="Z192" s="8">
        <v>90</v>
      </c>
      <c r="AA192" s="8">
        <v>94</v>
      </c>
      <c r="AB192" s="8">
        <v>99</v>
      </c>
      <c r="AC192" s="8">
        <v>92</v>
      </c>
      <c r="AD192" s="8">
        <v>0.51812530000000001</v>
      </c>
      <c r="AE192" s="8">
        <v>0.51812530000000001</v>
      </c>
      <c r="AF192" s="8">
        <v>0.51812530000000001</v>
      </c>
      <c r="AG192" s="8">
        <v>7.1880600000000001</v>
      </c>
      <c r="AH192" s="8">
        <v>2.5501969999999998</v>
      </c>
      <c r="AI192" s="8">
        <v>6.3E-2</v>
      </c>
      <c r="AJ192" s="9">
        <v>8.9199999999999999E-7</v>
      </c>
      <c r="AK192" s="9">
        <v>2.1600000000000001E-6</v>
      </c>
      <c r="AL192" s="10">
        <v>7.1880600000000001</v>
      </c>
      <c r="AM192" s="11">
        <f>AL192*(AL192/10)</f>
        <v>5.1668206563600005</v>
      </c>
      <c r="AN192" s="11">
        <f>AL192</f>
        <v>7.1880600000000001</v>
      </c>
      <c r="AO192" s="11">
        <f>AL192*2</f>
        <v>14.37612</v>
      </c>
      <c r="AP192" s="9">
        <f>AJ192*((AM192/$AM$2)^0.3)*(($AN$2/AN192)^2)</f>
        <v>4.1713996585503638E-4</v>
      </c>
      <c r="AQ192" s="1">
        <f>AP192</f>
        <v>4.1713996585503638E-4</v>
      </c>
      <c r="AR192" s="1">
        <f>AP192</f>
        <v>4.1713996585503638E-4</v>
      </c>
      <c r="AS192" s="9">
        <f>AK192*((AM192/$AM$2)^0.3)*(($AN$2/AN192)^2)</f>
        <v>1.0101147155234065E-3</v>
      </c>
      <c r="AT192" s="1">
        <f>AS192</f>
        <v>1.0101147155234065E-3</v>
      </c>
      <c r="AU192" s="1">
        <f>AS192</f>
        <v>1.0101147155234065E-3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24</v>
      </c>
    </row>
    <row r="193" spans="1:54" s="8" customFormat="1" x14ac:dyDescent="0.25">
      <c r="A193">
        <v>196</v>
      </c>
      <c r="B193" t="s">
        <v>37</v>
      </c>
      <c r="C193" t="s">
        <v>273</v>
      </c>
      <c r="D193" t="s">
        <v>148</v>
      </c>
      <c r="E193" t="s">
        <v>40</v>
      </c>
      <c r="F193" t="s">
        <v>41</v>
      </c>
      <c r="G193" t="s">
        <v>248</v>
      </c>
      <c r="H193" t="s">
        <v>310</v>
      </c>
      <c r="I193">
        <v>56.603049570000003</v>
      </c>
      <c r="J193">
        <f>I193+I193*0.4</f>
        <v>79.244269398</v>
      </c>
      <c r="K193">
        <f>I193-I193*0.4</f>
        <v>33.961829741999999</v>
      </c>
      <c r="L193">
        <v>45.426729139999999</v>
      </c>
      <c r="M193">
        <v>11.176320430000001</v>
      </c>
      <c r="N193">
        <v>4.399255707</v>
      </c>
      <c r="O193">
        <v>2.289853108</v>
      </c>
      <c r="P193">
        <v>67.25967</v>
      </c>
      <c r="Q193">
        <f>P193+P193*0.05</f>
        <v>70.622653499999998</v>
      </c>
      <c r="R193">
        <f>P193-P193*0.05</f>
        <v>63.896686500000001</v>
      </c>
      <c r="S193">
        <v>34.75</v>
      </c>
      <c r="T193">
        <f>S193+S193*0.32</f>
        <v>45.870000000000005</v>
      </c>
      <c r="U193">
        <f>S193-S193*0.32</f>
        <v>23.63</v>
      </c>
      <c r="V193">
        <v>33</v>
      </c>
      <c r="W193">
        <v>46</v>
      </c>
      <c r="X193">
        <v>32</v>
      </c>
      <c r="Y193">
        <v>31</v>
      </c>
      <c r="Z193">
        <v>31</v>
      </c>
      <c r="AA193">
        <v>36</v>
      </c>
      <c r="AB193">
        <v>31</v>
      </c>
      <c r="AC193">
        <v>38</v>
      </c>
      <c r="AD193">
        <v>0.49376999999999999</v>
      </c>
      <c r="AE193">
        <f>AD193+AD193*0.32</f>
        <v>0.65177639999999992</v>
      </c>
      <c r="AF193">
        <f>AD193-AD193*0.32</f>
        <v>0.3357636</v>
      </c>
      <c r="AG193">
        <v>6.6891088099999996</v>
      </c>
      <c r="AH193">
        <v>2.491623637</v>
      </c>
      <c r="AI193">
        <v>8.9999999999999993E-3</v>
      </c>
      <c r="AJ193" s="1">
        <v>5.0699999999999997E-7</v>
      </c>
      <c r="AK193" s="1">
        <v>2.12E-6</v>
      </c>
      <c r="AL193" s="7">
        <v>6.6891100000000003</v>
      </c>
      <c r="AM193" s="5">
        <f>AL193*(AL193/10)</f>
        <v>4.4744192592100003</v>
      </c>
      <c r="AN193" s="5">
        <f>AL193</f>
        <v>6.6891100000000003</v>
      </c>
      <c r="AO193" s="5">
        <f>AL193*2</f>
        <v>13.378220000000001</v>
      </c>
      <c r="AP193" s="1">
        <f>AJ193*((AM193/$AM$2)^0.3)*(($AN$2/AN193)^2)</f>
        <v>2.6221987394124327E-4</v>
      </c>
      <c r="AQ193" s="1">
        <f>AP193+AP193*0.4</f>
        <v>3.6710782351774058E-4</v>
      </c>
      <c r="AR193" s="1">
        <f>AP193-AP193*0.4</f>
        <v>1.5733192436474596E-4</v>
      </c>
      <c r="AS193" s="1">
        <f>AK193*((AM193/$AM$2)^0.3)*(($AN$2/AN193)^2)</f>
        <v>1.0964618003065794E-3</v>
      </c>
      <c r="AT193" s="1">
        <f>AS193+AS193*0.2</f>
        <v>1.3157541603678953E-3</v>
      </c>
      <c r="AU193" s="1">
        <f>AS193-AS193*0.2</f>
        <v>8.7716944024526355E-4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32</v>
      </c>
    </row>
    <row r="194" spans="1:54" s="8" customFormat="1" x14ac:dyDescent="0.25">
      <c r="A194">
        <v>197</v>
      </c>
      <c r="B194" t="s">
        <v>37</v>
      </c>
      <c r="C194" t="s">
        <v>273</v>
      </c>
      <c r="D194" t="s">
        <v>148</v>
      </c>
      <c r="E194" t="s">
        <v>40</v>
      </c>
      <c r="F194" t="s">
        <v>41</v>
      </c>
      <c r="G194" t="s">
        <v>155</v>
      </c>
      <c r="H194" t="s">
        <v>307</v>
      </c>
      <c r="I194">
        <v>67.207119109999994</v>
      </c>
      <c r="J194">
        <f>I194+I194*0.4</f>
        <v>94.089966753999988</v>
      </c>
      <c r="K194">
        <f>I194-I194*0.4</f>
        <v>40.324271465999999</v>
      </c>
      <c r="L194">
        <v>51.53122982</v>
      </c>
      <c r="M194">
        <v>15.675889290000001</v>
      </c>
      <c r="N194">
        <v>4.310288356</v>
      </c>
      <c r="O194">
        <v>2.1840447250000001</v>
      </c>
      <c r="P194">
        <v>70.95008</v>
      </c>
      <c r="Q194">
        <f>P194+P194*0.05</f>
        <v>74.497584000000003</v>
      </c>
      <c r="R194">
        <f>P194-P194*0.05</f>
        <v>67.402575999999996</v>
      </c>
      <c r="S194">
        <v>27</v>
      </c>
      <c r="T194">
        <f>S194+S194*0.32</f>
        <v>35.64</v>
      </c>
      <c r="U194">
        <f>S194-S194*0.32</f>
        <v>18.36</v>
      </c>
      <c r="V194">
        <v>28</v>
      </c>
      <c r="W194">
        <v>28</v>
      </c>
      <c r="X194">
        <v>22</v>
      </c>
      <c r="Y194">
        <v>26</v>
      </c>
      <c r="Z194">
        <v>21</v>
      </c>
      <c r="AA194">
        <v>27</v>
      </c>
      <c r="AB194">
        <v>33</v>
      </c>
      <c r="AC194">
        <v>31</v>
      </c>
      <c r="AD194">
        <v>0.52997000000000005</v>
      </c>
      <c r="AE194">
        <f>AD194+AD194*0.32</f>
        <v>0.69956040000000008</v>
      </c>
      <c r="AF194">
        <f>AD194-AD194*0.32</f>
        <v>0.36037960000000002</v>
      </c>
      <c r="AG194">
        <v>6.4943330799999996</v>
      </c>
      <c r="AH194">
        <v>2.2501304690000001</v>
      </c>
      <c r="AI194">
        <v>1.2999999999999999E-2</v>
      </c>
      <c r="AJ194" s="1">
        <v>8.6899999999999996E-7</v>
      </c>
      <c r="AK194" s="1">
        <v>5.5600000000000001E-6</v>
      </c>
      <c r="AL194" s="7">
        <v>6.4943299999999997</v>
      </c>
      <c r="AM194" s="5">
        <f>AL194*(AL194/10)</f>
        <v>4.2176322148899992</v>
      </c>
      <c r="AN194" s="5">
        <f>AL194</f>
        <v>6.4943299999999997</v>
      </c>
      <c r="AO194" s="5">
        <f>AL194*2</f>
        <v>12.988659999999999</v>
      </c>
      <c r="AP194" s="1">
        <f>AJ194*((AM194/$AM$2)^0.3)*(($AN$2/AN194)^2)</f>
        <v>4.6843032267815084E-4</v>
      </c>
      <c r="AQ194" s="1">
        <f>AP194+AP194*0.4</f>
        <v>6.5580245174941113E-4</v>
      </c>
      <c r="AR194" s="1">
        <f>AP194-AP194*0.4</f>
        <v>2.8105819360689049E-4</v>
      </c>
      <c r="AS194" s="1">
        <f>AK194*((AM194/$AM$2)^0.3)*(($AN$2/AN194)^2)</f>
        <v>2.997091592739377E-3</v>
      </c>
      <c r="AT194" s="1">
        <f>AS194+AS194*0.2</f>
        <v>3.5965099112872526E-3</v>
      </c>
      <c r="AU194" s="1">
        <f>AS194-AS194*0.2</f>
        <v>2.3976732741915014E-3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32</v>
      </c>
    </row>
    <row r="195" spans="1:54" s="8" customFormat="1" x14ac:dyDescent="0.25">
      <c r="A195">
        <v>147</v>
      </c>
      <c r="B195" t="s">
        <v>44</v>
      </c>
      <c r="C195" t="s">
        <v>143</v>
      </c>
      <c r="D195" t="s">
        <v>144</v>
      </c>
      <c r="E195" t="s">
        <v>32</v>
      </c>
      <c r="F195" t="s">
        <v>33</v>
      </c>
      <c r="G195" t="s">
        <v>155</v>
      </c>
      <c r="H195" t="s">
        <v>312</v>
      </c>
      <c r="I195">
        <v>54.908561390000003</v>
      </c>
      <c r="J195">
        <f>I195+I195*0.4</f>
        <v>76.871985946000009</v>
      </c>
      <c r="K195">
        <f>I195-I195*0.4</f>
        <v>32.945136833999996</v>
      </c>
      <c r="L195">
        <v>49.544044210000003</v>
      </c>
      <c r="M195">
        <v>5.3645171820000002</v>
      </c>
      <c r="N195">
        <v>5.2542114529999999</v>
      </c>
      <c r="O195">
        <v>1.001225397</v>
      </c>
      <c r="P195">
        <v>70.092219999999998</v>
      </c>
      <c r="Q195">
        <f>P195+P195*0.05</f>
        <v>73.596830999999995</v>
      </c>
      <c r="R195">
        <f>P195-P195*0.05</f>
        <v>66.587609</v>
      </c>
      <c r="S195">
        <v>13.88</v>
      </c>
      <c r="T195">
        <f>S195+S195*0.32</f>
        <v>18.3216</v>
      </c>
      <c r="U195">
        <f>S195-S195*0.32</f>
        <v>9.4384000000000015</v>
      </c>
      <c r="V195">
        <v>13</v>
      </c>
      <c r="W195">
        <v>15</v>
      </c>
      <c r="X195">
        <v>13</v>
      </c>
      <c r="Y195">
        <v>15</v>
      </c>
      <c r="Z195">
        <v>17</v>
      </c>
      <c r="AA195">
        <v>12</v>
      </c>
      <c r="AB195">
        <v>14</v>
      </c>
      <c r="AC195">
        <v>12</v>
      </c>
      <c r="AD195">
        <v>0.53275583299999996</v>
      </c>
      <c r="AE195">
        <f>AD195+AD195*0.32</f>
        <v>0.70323769955999993</v>
      </c>
      <c r="AF195">
        <f>AD195-AD195*0.32</f>
        <v>0.36227396643999998</v>
      </c>
      <c r="AG195">
        <v>6.2554368509999998</v>
      </c>
      <c r="AH195">
        <v>2.15532024</v>
      </c>
      <c r="AI195">
        <v>4.0000000000000001E-3</v>
      </c>
      <c r="AJ195" s="1">
        <v>3.96E-7</v>
      </c>
      <c r="AK195" s="1">
        <v>4.6499999999999999E-7</v>
      </c>
      <c r="AL195" s="7">
        <v>6.2554400000000001</v>
      </c>
      <c r="AM195" s="5">
        <f>AL195*(AL195/10)</f>
        <v>3.9130529593599999</v>
      </c>
      <c r="AN195" s="5">
        <f>AL195</f>
        <v>6.2554400000000001</v>
      </c>
      <c r="AO195" s="5">
        <f>AL195*2</f>
        <v>12.51088</v>
      </c>
      <c r="AP195" s="1">
        <f>AJ195*((AM195/$AM$2)^0.3)*(($AN$2/AN195)^2)</f>
        <v>2.2496113569374745E-4</v>
      </c>
      <c r="AQ195" s="1">
        <f>AP195+AP195*0.4</f>
        <v>3.149455899712464E-4</v>
      </c>
      <c r="AR195" s="1">
        <f>AP195-AP195*0.4</f>
        <v>1.3497668141624846E-4</v>
      </c>
      <c r="AS195" s="1">
        <f>AK195*((AM195/$AM$2)^0.3)*(($AN$2/AN195)^2)</f>
        <v>2.6415890933735494E-4</v>
      </c>
      <c r="AT195" s="1">
        <f>AS195+AS195*0.2</f>
        <v>3.1699069120482592E-4</v>
      </c>
      <c r="AU195" s="1">
        <f>AS195-AS195*0.2</f>
        <v>2.1132712746988396E-4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44</v>
      </c>
    </row>
    <row r="196" spans="1:54" s="8" customFormat="1" x14ac:dyDescent="0.25">
      <c r="A196" s="8">
        <v>113</v>
      </c>
      <c r="B196" s="8" t="s">
        <v>37</v>
      </c>
      <c r="C196" s="8" t="s">
        <v>38</v>
      </c>
      <c r="D196" s="8" t="s">
        <v>168</v>
      </c>
      <c r="E196" s="8" t="s">
        <v>64</v>
      </c>
      <c r="F196" s="8" t="s">
        <v>65</v>
      </c>
      <c r="G196" s="8" t="s">
        <v>60</v>
      </c>
      <c r="H196" s="8" t="s">
        <v>218</v>
      </c>
      <c r="I196" s="8">
        <v>236.18627119999999</v>
      </c>
      <c r="J196" s="8">
        <v>236.18627119999999</v>
      </c>
      <c r="K196" s="8">
        <v>236.18627119999999</v>
      </c>
      <c r="L196" s="8">
        <v>170.26406510000001</v>
      </c>
      <c r="M196" s="8">
        <v>65.922206090000003</v>
      </c>
      <c r="N196" s="8">
        <v>3.9908025220000001</v>
      </c>
      <c r="O196" s="8">
        <v>1.8569398560000001</v>
      </c>
      <c r="P196" s="8">
        <v>70.840170000000001</v>
      </c>
      <c r="Q196" s="8">
        <v>70.840170000000001</v>
      </c>
      <c r="R196" s="8">
        <v>70.840170000000001</v>
      </c>
      <c r="S196" s="8">
        <v>54.12</v>
      </c>
      <c r="T196" s="8">
        <v>54.12</v>
      </c>
      <c r="U196" s="8">
        <v>54.12</v>
      </c>
      <c r="V196" s="8">
        <v>52</v>
      </c>
      <c r="W196" s="8">
        <v>56</v>
      </c>
      <c r="X196" s="8">
        <v>65</v>
      </c>
      <c r="Y196" s="8">
        <v>55</v>
      </c>
      <c r="Z196" s="8">
        <v>50</v>
      </c>
      <c r="AA196" s="8">
        <v>54</v>
      </c>
      <c r="AB196" s="8">
        <v>53</v>
      </c>
      <c r="AC196" s="8">
        <v>48</v>
      </c>
      <c r="AD196" s="8">
        <v>0.52454219999999996</v>
      </c>
      <c r="AE196" s="8">
        <v>0.52454219999999996</v>
      </c>
      <c r="AF196" s="8">
        <v>0.52454219999999996</v>
      </c>
      <c r="AG196" s="8">
        <v>5.8477420000000002</v>
      </c>
      <c r="AH196" s="8">
        <v>2.0482200000000002</v>
      </c>
      <c r="AI196" s="8">
        <v>0.104</v>
      </c>
      <c r="AJ196" s="9">
        <v>7.06E-7</v>
      </c>
      <c r="AK196" s="9">
        <v>1.8300000000000001E-6</v>
      </c>
      <c r="AL196" s="10">
        <v>5.8477399999999999</v>
      </c>
      <c r="AM196" s="11">
        <f>AL196*(AL196/10)</f>
        <v>3.4196063107599999</v>
      </c>
      <c r="AN196" s="11">
        <f>AL196</f>
        <v>5.8477399999999999</v>
      </c>
      <c r="AO196" s="11">
        <f>AL196*2</f>
        <v>11.69548</v>
      </c>
      <c r="AP196" s="9">
        <f>AJ196*((AM196/$AM$2)^0.3)*(($AN$2/AN196)^2)</f>
        <v>4.4075245705267233E-4</v>
      </c>
      <c r="AQ196" s="1">
        <f>AP196</f>
        <v>4.4075245705267233E-4</v>
      </c>
      <c r="AR196" s="1">
        <f>AP196</f>
        <v>4.4075245705267233E-4</v>
      </c>
      <c r="AS196" s="9">
        <f>AK196*((AM196/$AM$2)^0.3)*(($AN$2/AN196)^2)</f>
        <v>1.1424603348532442E-3</v>
      </c>
      <c r="AT196" s="1">
        <f>AS196</f>
        <v>1.1424603348532442E-3</v>
      </c>
      <c r="AU196" s="1">
        <f>AS196</f>
        <v>1.1424603348532442E-3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24</v>
      </c>
    </row>
    <row r="197" spans="1:54" s="8" customFormat="1" x14ac:dyDescent="0.25">
      <c r="A197" s="8">
        <v>61</v>
      </c>
      <c r="B197" s="8" t="s">
        <v>37</v>
      </c>
      <c r="C197" s="8" t="s">
        <v>38</v>
      </c>
      <c r="D197" s="8" t="s">
        <v>250</v>
      </c>
      <c r="E197" s="8" t="s">
        <v>64</v>
      </c>
      <c r="F197" s="8" t="s">
        <v>65</v>
      </c>
      <c r="G197" s="8" t="s">
        <v>47</v>
      </c>
      <c r="H197" s="8" t="s">
        <v>308</v>
      </c>
      <c r="I197" s="8">
        <v>61.215264310000002</v>
      </c>
      <c r="J197" s="8">
        <v>61.215264310000002</v>
      </c>
      <c r="K197" s="8">
        <v>61.215264310000002</v>
      </c>
      <c r="L197" s="8">
        <v>55.03277937</v>
      </c>
      <c r="M197" s="8">
        <v>6.1824849439999996</v>
      </c>
      <c r="N197" s="8">
        <v>4.5103254560000003</v>
      </c>
      <c r="O197" s="8">
        <v>1.275472148</v>
      </c>
      <c r="P197" s="8">
        <v>58.268700000000003</v>
      </c>
      <c r="Q197" s="8">
        <v>58.268700000000003</v>
      </c>
      <c r="R197" s="8">
        <v>58.268700000000003</v>
      </c>
      <c r="S197" s="8">
        <v>34.25</v>
      </c>
      <c r="T197" s="8">
        <v>34.25</v>
      </c>
      <c r="U197" s="8">
        <v>34.25</v>
      </c>
      <c r="V197" s="8">
        <v>34</v>
      </c>
      <c r="W197" s="8">
        <v>33</v>
      </c>
      <c r="X197" s="8">
        <v>36</v>
      </c>
      <c r="Y197" s="8">
        <v>32</v>
      </c>
      <c r="Z197" s="8">
        <v>35</v>
      </c>
      <c r="AA197" s="8">
        <v>37</v>
      </c>
      <c r="AB197" s="8">
        <v>34</v>
      </c>
      <c r="AC197" s="8">
        <v>33</v>
      </c>
      <c r="AD197" s="8">
        <v>0.4194</v>
      </c>
      <c r="AE197" s="8">
        <v>0.4194</v>
      </c>
      <c r="AF197" s="8">
        <v>0.4194</v>
      </c>
      <c r="AG197" s="8">
        <v>5.7957071999999998</v>
      </c>
      <c r="AH197" s="8">
        <v>2.5051439000000002</v>
      </c>
      <c r="AI197" s="8">
        <v>8.9999999999999993E-3</v>
      </c>
      <c r="AJ197" s="9">
        <v>5.3600000000000004E-7</v>
      </c>
      <c r="AK197" s="9">
        <v>1.39E-6</v>
      </c>
      <c r="AL197" s="10">
        <v>5.7858000000000001</v>
      </c>
      <c r="AM197" s="11">
        <f>AL197*(AL197/10)</f>
        <v>3.347548164</v>
      </c>
      <c r="AN197" s="11">
        <f>AL197</f>
        <v>5.7858000000000001</v>
      </c>
      <c r="AO197" s="11">
        <f>AL197*2</f>
        <v>11.5716</v>
      </c>
      <c r="AP197" s="9">
        <f>AJ197*((AM197/$AM$2)^0.3)*(($AN$2/AN197)^2)</f>
        <v>3.3964820488130578E-4</v>
      </c>
      <c r="AQ197" s="1">
        <f>AP197</f>
        <v>3.3964820488130578E-4</v>
      </c>
      <c r="AR197" s="1">
        <f>AP197</f>
        <v>3.3964820488130578E-4</v>
      </c>
      <c r="AS197" s="9">
        <f>AK197*((AM197/$AM$2)^0.3)*(($AN$2/AN197)^2)</f>
        <v>8.8080411340487881E-4</v>
      </c>
      <c r="AT197" s="1">
        <f>AS197</f>
        <v>8.8080411340487881E-4</v>
      </c>
      <c r="AU197" s="1">
        <f>AS197</f>
        <v>8.8080411340487881E-4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24</v>
      </c>
    </row>
    <row r="198" spans="1:54" s="8" customFormat="1" x14ac:dyDescent="0.25">
      <c r="A198">
        <v>152</v>
      </c>
      <c r="B198" t="s">
        <v>44</v>
      </c>
      <c r="C198" t="s">
        <v>261</v>
      </c>
      <c r="D198" t="s">
        <v>262</v>
      </c>
      <c r="E198" t="s">
        <v>32</v>
      </c>
      <c r="F198" t="s">
        <v>33</v>
      </c>
      <c r="G198" t="s">
        <v>47</v>
      </c>
      <c r="H198" t="s">
        <v>311</v>
      </c>
      <c r="I198">
        <v>56.51180626</v>
      </c>
      <c r="J198">
        <f>I198+I198*0.4</f>
        <v>79.116528764000009</v>
      </c>
      <c r="K198">
        <f>I198-I198*0.4</f>
        <v>33.907083755999999</v>
      </c>
      <c r="L198">
        <v>45.04728033</v>
      </c>
      <c r="M198">
        <v>11.46452592</v>
      </c>
      <c r="N198">
        <v>3.719872048</v>
      </c>
      <c r="O198">
        <v>1.7527753239999999</v>
      </c>
      <c r="P198">
        <v>57.613889999999998</v>
      </c>
      <c r="Q198">
        <f>P198+P198*0.05</f>
        <v>60.494584499999995</v>
      </c>
      <c r="R198">
        <f>P198-P198*0.05</f>
        <v>54.733195500000001</v>
      </c>
      <c r="S198">
        <v>35.5</v>
      </c>
      <c r="T198">
        <f>S198+S198*0.32</f>
        <v>46.86</v>
      </c>
      <c r="U198">
        <f>S198-S198*0.32</f>
        <v>24.14</v>
      </c>
      <c r="V198">
        <v>33</v>
      </c>
      <c r="W198">
        <v>39</v>
      </c>
      <c r="X198">
        <v>41</v>
      </c>
      <c r="Y198">
        <v>35</v>
      </c>
      <c r="Z198">
        <v>33</v>
      </c>
      <c r="AA198">
        <v>29</v>
      </c>
      <c r="AB198">
        <v>35</v>
      </c>
      <c r="AC198">
        <v>39</v>
      </c>
      <c r="AD198">
        <v>0.35538053600000002</v>
      </c>
      <c r="AE198">
        <f>AD198+AD198*0.32</f>
        <v>0.46910230752000004</v>
      </c>
      <c r="AF198">
        <f>AD198-AD198*0.32</f>
        <v>0.24165876448000001</v>
      </c>
      <c r="AG198">
        <v>5.4726473699999998</v>
      </c>
      <c r="AH198">
        <v>2.6885483670000001</v>
      </c>
      <c r="AI198">
        <v>3.0000000000000001E-3</v>
      </c>
      <c r="AJ198" s="1">
        <v>5.0699999999999997E-7</v>
      </c>
      <c r="AK198" s="1">
        <v>1.2100000000000001E-6</v>
      </c>
      <c r="AL198" s="7">
        <v>5.4726499999999998</v>
      </c>
      <c r="AM198" s="5">
        <f>AL198*(AL198/10)</f>
        <v>2.9949898022500001</v>
      </c>
      <c r="AN198" s="5">
        <f>AL198</f>
        <v>5.4726499999999998</v>
      </c>
      <c r="AO198" s="5">
        <f>AL198*2</f>
        <v>10.9453</v>
      </c>
      <c r="AP198" s="1">
        <f>AJ198*((AM198/$AM$2)^0.3)*(($AN$2/AN198)^2)</f>
        <v>3.4729980034346644E-4</v>
      </c>
      <c r="AQ198" s="1">
        <f>AP198+AP198*0.4</f>
        <v>4.8621972048085301E-4</v>
      </c>
      <c r="AR198" s="1">
        <f>AP198-AP198*0.4</f>
        <v>2.0837988020607986E-4</v>
      </c>
      <c r="AS198" s="1">
        <f>AK198*((AM198/$AM$2)^0.3)*(($AN$2/AN198)^2)</f>
        <v>8.2886145644101461E-4</v>
      </c>
      <c r="AT198" s="1">
        <f>AS198+AS198*0.2</f>
        <v>9.9463374772921749E-4</v>
      </c>
      <c r="AU198" s="1">
        <f>AS198-AS198*0.2</f>
        <v>6.6308916515281173E-4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44</v>
      </c>
    </row>
    <row r="199" spans="1:54" s="8" customFormat="1" x14ac:dyDescent="0.25">
      <c r="A199" s="8">
        <v>116</v>
      </c>
      <c r="B199" s="8" t="s">
        <v>37</v>
      </c>
      <c r="C199" s="8" t="s">
        <v>38</v>
      </c>
      <c r="D199" s="8" t="s">
        <v>168</v>
      </c>
      <c r="E199" s="8" t="s">
        <v>64</v>
      </c>
      <c r="F199" s="8" t="s">
        <v>65</v>
      </c>
      <c r="G199" s="8" t="s">
        <v>73</v>
      </c>
      <c r="H199" s="8" t="s">
        <v>271</v>
      </c>
      <c r="I199" s="8">
        <v>162.42462019999999</v>
      </c>
      <c r="J199" s="8">
        <v>162.42462019999999</v>
      </c>
      <c r="K199" s="8">
        <v>162.42462019999999</v>
      </c>
      <c r="L199" s="8">
        <v>130.46888809999999</v>
      </c>
      <c r="M199" s="8">
        <v>31.955732080000001</v>
      </c>
      <c r="N199" s="8">
        <v>2.9973383999999998</v>
      </c>
      <c r="O199" s="8">
        <v>1.418778562</v>
      </c>
      <c r="P199" s="8">
        <v>68.110110000000006</v>
      </c>
      <c r="Q199" s="8">
        <v>68.110110000000006</v>
      </c>
      <c r="R199" s="8">
        <v>68.110110000000006</v>
      </c>
      <c r="S199" s="8">
        <v>54.88</v>
      </c>
      <c r="T199" s="8">
        <v>54.88</v>
      </c>
      <c r="U199" s="8">
        <v>54.88</v>
      </c>
      <c r="V199" s="8">
        <v>56</v>
      </c>
      <c r="W199" s="8">
        <v>57</v>
      </c>
      <c r="X199" s="8">
        <v>58</v>
      </c>
      <c r="Y199" s="8">
        <v>53</v>
      </c>
      <c r="Z199" s="8">
        <v>57</v>
      </c>
      <c r="AA199" s="8">
        <v>51</v>
      </c>
      <c r="AB199" s="8">
        <v>56</v>
      </c>
      <c r="AC199" s="8">
        <v>51</v>
      </c>
      <c r="AD199" s="8">
        <v>0.41670000000000001</v>
      </c>
      <c r="AE199" s="8">
        <v>0.41670000000000001</v>
      </c>
      <c r="AF199" s="8">
        <v>0.41670000000000001</v>
      </c>
      <c r="AG199" s="8">
        <v>4.4207212800000004</v>
      </c>
      <c r="AH199" s="8">
        <v>1.921165284</v>
      </c>
      <c r="AI199" s="8">
        <v>6.9000000000000006E-2</v>
      </c>
      <c r="AJ199" s="9">
        <v>3.6300000000000001E-7</v>
      </c>
      <c r="AK199" s="9">
        <v>8.09E-7</v>
      </c>
      <c r="AL199" s="10">
        <v>4.4161200000000003</v>
      </c>
      <c r="AM199" s="11">
        <f>AL199*(AL199/10)</f>
        <v>1.9502115854400002</v>
      </c>
      <c r="AN199" s="11">
        <f>AL199</f>
        <v>4.4161200000000003</v>
      </c>
      <c r="AO199" s="11">
        <f>AL199*2</f>
        <v>8.8322400000000005</v>
      </c>
      <c r="AP199" s="9">
        <f>AJ199*((AM199/$AM$2)^0.3)*(($AN$2/AN199)^2)</f>
        <v>3.3575518682478657E-4</v>
      </c>
      <c r="AQ199" s="1">
        <f>AP199</f>
        <v>3.3575518682478657E-4</v>
      </c>
      <c r="AR199" s="1">
        <f>AP199</f>
        <v>3.3575518682478657E-4</v>
      </c>
      <c r="AS199" s="9">
        <f>AK199*((AM199/$AM$2)^0.3)*(($AN$2/AN199)^2)</f>
        <v>7.4828084336433143E-4</v>
      </c>
      <c r="AT199" s="1">
        <f>AS199</f>
        <v>7.4828084336433143E-4</v>
      </c>
      <c r="AU199" s="1">
        <f>AS199</f>
        <v>7.4828084336433143E-4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24</v>
      </c>
    </row>
    <row r="200" spans="1:54" s="8" customFormat="1" x14ac:dyDescent="0.25">
      <c r="A200">
        <v>195</v>
      </c>
      <c r="B200" t="s">
        <v>37</v>
      </c>
      <c r="C200" t="s">
        <v>273</v>
      </c>
      <c r="D200" t="s">
        <v>148</v>
      </c>
      <c r="E200" t="s">
        <v>40</v>
      </c>
      <c r="F200" t="s">
        <v>41</v>
      </c>
      <c r="G200" t="s">
        <v>296</v>
      </c>
      <c r="H200" t="s">
        <v>314</v>
      </c>
      <c r="I200">
        <v>44.010745200000002</v>
      </c>
      <c r="J200">
        <f>I200+I200*0.4</f>
        <v>61.615043280000009</v>
      </c>
      <c r="K200">
        <f>I200-I200*0.4</f>
        <v>26.406447119999999</v>
      </c>
      <c r="L200">
        <v>35.027375800000002</v>
      </c>
      <c r="M200">
        <v>8.9833694000000008</v>
      </c>
      <c r="N200">
        <v>3.1010807360000001</v>
      </c>
      <c r="O200">
        <v>1.261401008</v>
      </c>
      <c r="P200">
        <v>65.862369999999999</v>
      </c>
      <c r="Q200">
        <f>P200+P200*0.05</f>
        <v>69.155488500000004</v>
      </c>
      <c r="R200">
        <f>P200-P200*0.05</f>
        <v>62.5692515</v>
      </c>
      <c r="S200">
        <v>24.62</v>
      </c>
      <c r="T200">
        <f>S200+S200*0.32</f>
        <v>32.498400000000004</v>
      </c>
      <c r="U200">
        <f>S200-S200*0.32</f>
        <v>16.741600000000002</v>
      </c>
      <c r="V200">
        <v>21</v>
      </c>
      <c r="W200">
        <v>27</v>
      </c>
      <c r="X200">
        <v>30</v>
      </c>
      <c r="Y200">
        <v>24</v>
      </c>
      <c r="Z200">
        <v>24</v>
      </c>
      <c r="AA200">
        <v>27</v>
      </c>
      <c r="AB200">
        <v>22</v>
      </c>
      <c r="AC200">
        <v>22</v>
      </c>
      <c r="AD200">
        <v>0.46207999999999999</v>
      </c>
      <c r="AE200">
        <f>AD200+AD200*0.32</f>
        <v>0.60994559999999998</v>
      </c>
      <c r="AF200">
        <f>AD200-AD200*0.32</f>
        <v>0.3142144</v>
      </c>
      <c r="AG200">
        <v>4.3624817450000002</v>
      </c>
      <c r="AH200">
        <v>1.7313052</v>
      </c>
      <c r="AI200">
        <v>4.0000000000000001E-3</v>
      </c>
      <c r="AJ200" s="1">
        <v>3.7300000000000002E-7</v>
      </c>
      <c r="AK200" s="1">
        <v>1.7E-6</v>
      </c>
      <c r="AL200" s="7">
        <v>4.3624799999999997</v>
      </c>
      <c r="AM200" s="5">
        <f>AL200*(AL200/10)</f>
        <v>1.9031231750399997</v>
      </c>
      <c r="AN200" s="5">
        <f>AL200</f>
        <v>4.3624799999999997</v>
      </c>
      <c r="AO200" s="5">
        <f>AL200*2</f>
        <v>8.7249599999999994</v>
      </c>
      <c r="AP200" s="1">
        <f>AJ200*((AM200/$AM$2)^0.3)*(($AN$2/AN200)^2)</f>
        <v>3.5095814118631054E-4</v>
      </c>
      <c r="AQ200" s="1">
        <f>AP200+AP200*0.4</f>
        <v>4.9134139766083477E-4</v>
      </c>
      <c r="AR200" s="1">
        <f>AP200-AP200*0.4</f>
        <v>2.1057488471178633E-4</v>
      </c>
      <c r="AS200" s="1">
        <f>AK200*((AM200/$AM$2)^0.3)*(($AN$2/AN200)^2)</f>
        <v>1.5995411260502088E-3</v>
      </c>
      <c r="AT200" s="1">
        <f>AS200+AS200*0.2</f>
        <v>1.9194493512602506E-3</v>
      </c>
      <c r="AU200" s="1">
        <f>AS200-AS200*0.2</f>
        <v>1.279632900840167E-3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32</v>
      </c>
    </row>
    <row r="201" spans="1:54" s="8" customFormat="1" x14ac:dyDescent="0.25">
      <c r="A201">
        <v>222</v>
      </c>
      <c r="B201" t="s">
        <v>37</v>
      </c>
      <c r="C201" t="s">
        <v>227</v>
      </c>
      <c r="D201" t="s">
        <v>228</v>
      </c>
      <c r="E201" t="s">
        <v>64</v>
      </c>
      <c r="F201" t="s">
        <v>65</v>
      </c>
      <c r="G201" t="s">
        <v>296</v>
      </c>
      <c r="H201" t="s">
        <v>309</v>
      </c>
      <c r="I201">
        <v>59.813895619999997</v>
      </c>
      <c r="J201">
        <f>I201+I201*0.4</f>
        <v>83.739453867999998</v>
      </c>
      <c r="K201">
        <f>I201-I201*0.4</f>
        <v>35.888337371999995</v>
      </c>
      <c r="L201">
        <v>45.323331830000001</v>
      </c>
      <c r="M201">
        <v>14.490563789999999</v>
      </c>
      <c r="N201">
        <v>2.0780237110000002</v>
      </c>
      <c r="O201">
        <v>0.86651324699999999</v>
      </c>
      <c r="P201">
        <v>72.566599999999994</v>
      </c>
      <c r="Q201">
        <f>P201+P201*0.05</f>
        <v>76.194929999999999</v>
      </c>
      <c r="R201">
        <f>P201-P201*0.05</f>
        <v>68.938269999999989</v>
      </c>
      <c r="S201">
        <v>20.12</v>
      </c>
      <c r="T201">
        <f>S201+S201*0.32</f>
        <v>26.558400000000002</v>
      </c>
      <c r="U201">
        <f>S201-S201*0.32</f>
        <v>13.6816</v>
      </c>
      <c r="V201">
        <v>21</v>
      </c>
      <c r="W201">
        <v>20</v>
      </c>
      <c r="X201">
        <v>21</v>
      </c>
      <c r="Y201">
        <v>24</v>
      </c>
      <c r="Z201">
        <v>21</v>
      </c>
      <c r="AA201">
        <v>20</v>
      </c>
      <c r="AB201">
        <v>17</v>
      </c>
      <c r="AC201">
        <v>17</v>
      </c>
      <c r="AD201">
        <v>0.60133000000000003</v>
      </c>
      <c r="AE201">
        <f>AD201+AD201*0.32</f>
        <v>0.79375560000000001</v>
      </c>
      <c r="AF201">
        <f>AD201-AD201*0.32</f>
        <v>0.40890440000000006</v>
      </c>
      <c r="AG201">
        <v>2.944536957</v>
      </c>
      <c r="AH201">
        <v>0.88452416</v>
      </c>
      <c r="AI201">
        <v>4.0000000000000001E-3</v>
      </c>
      <c r="AJ201" s="1">
        <v>2.6300000000000001E-7</v>
      </c>
      <c r="AK201" s="1">
        <v>1.7099999999999999E-6</v>
      </c>
      <c r="AL201" s="7">
        <v>2.9445399999999999</v>
      </c>
      <c r="AM201" s="5">
        <f>AL201*(AL201/10)</f>
        <v>0.86703158116000001</v>
      </c>
      <c r="AN201" s="5">
        <f>AL201</f>
        <v>2.9445399999999999</v>
      </c>
      <c r="AO201" s="5">
        <f>AL201*2</f>
        <v>5.8890799999999999</v>
      </c>
      <c r="AP201" s="1">
        <f>AJ201*((AM201/$AM$2)^0.3)*(($AN$2/AN201)^2)</f>
        <v>4.2904675802439514E-4</v>
      </c>
      <c r="AQ201" s="1">
        <f>AP201+AP201*0.4</f>
        <v>6.006654612341532E-4</v>
      </c>
      <c r="AR201" s="1">
        <f>AP201-AP201*0.4</f>
        <v>2.5742805481463707E-4</v>
      </c>
      <c r="AS201" s="1">
        <f>AK201*((AM201/$AM$2)^0.3)*(($AN$2/AN201)^2)</f>
        <v>2.789619605405763E-3</v>
      </c>
      <c r="AT201" s="1">
        <f>AS201+AS201*0.2</f>
        <v>3.3475435264869154E-3</v>
      </c>
      <c r="AU201" s="1">
        <f>AS201-AS201*0.2</f>
        <v>2.2316956843246106E-3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24</v>
      </c>
    </row>
  </sheetData>
  <sortState xmlns:xlrd2="http://schemas.microsoft.com/office/spreadsheetml/2017/richdata2" ref="A2:BB201">
    <sortCondition descending="1" ref="AL2:AL2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D424-0761-4E46-9AFD-78025A9DD668}">
  <dimension ref="A1:AX5"/>
  <sheetViews>
    <sheetView topLeftCell="AL1" workbookViewId="0">
      <selection activeCell="AY4" sqref="AY4"/>
    </sheetView>
  </sheetViews>
  <sheetFormatPr defaultRowHeight="15" x14ac:dyDescent="0.25"/>
  <sheetData>
    <row r="1" spans="1:5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321</v>
      </c>
      <c r="K1" s="2" t="s">
        <v>322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323</v>
      </c>
      <c r="R1" s="2" t="s">
        <v>324</v>
      </c>
      <c r="S1" s="2" t="s">
        <v>14</v>
      </c>
      <c r="T1" s="2" t="s">
        <v>325</v>
      </c>
      <c r="U1" s="2" t="s">
        <v>326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21</v>
      </c>
      <c r="AC1" s="2" t="s">
        <v>22</v>
      </c>
      <c r="AD1" s="2" t="s">
        <v>23</v>
      </c>
      <c r="AE1" s="2" t="s">
        <v>327</v>
      </c>
      <c r="AF1" s="2" t="s">
        <v>328</v>
      </c>
      <c r="AG1" s="2" t="s">
        <v>24</v>
      </c>
      <c r="AH1" s="2" t="s">
        <v>25</v>
      </c>
      <c r="AI1" s="2" t="s">
        <v>26</v>
      </c>
      <c r="AJ1" s="2" t="s">
        <v>27</v>
      </c>
      <c r="AK1" s="2" t="s">
        <v>28</v>
      </c>
      <c r="AL1" s="6" t="s">
        <v>318</v>
      </c>
      <c r="AM1" s="3" t="s">
        <v>315</v>
      </c>
      <c r="AN1" s="3" t="s">
        <v>316</v>
      </c>
      <c r="AO1" s="3" t="s">
        <v>317</v>
      </c>
      <c r="AP1" s="2" t="s">
        <v>319</v>
      </c>
      <c r="AQ1" s="2" t="s">
        <v>320</v>
      </c>
      <c r="AR1" s="2" t="s">
        <v>329</v>
      </c>
      <c r="AS1" s="2" t="s">
        <v>330</v>
      </c>
      <c r="AT1" s="2" t="s">
        <v>331</v>
      </c>
      <c r="AU1" s="2" t="s">
        <v>332</v>
      </c>
      <c r="AV1" s="2" t="s">
        <v>333</v>
      </c>
    </row>
    <row r="2" spans="1:50" x14ac:dyDescent="0.25">
      <c r="A2" s="8">
        <v>102</v>
      </c>
      <c r="B2" s="8" t="s">
        <v>29</v>
      </c>
      <c r="C2" s="8" t="s">
        <v>94</v>
      </c>
      <c r="D2" s="8" t="s">
        <v>98</v>
      </c>
      <c r="E2" s="8" t="s">
        <v>32</v>
      </c>
      <c r="F2" s="8" t="s">
        <v>33</v>
      </c>
      <c r="G2" s="8" t="s">
        <v>60</v>
      </c>
      <c r="H2" s="8" t="s">
        <v>139</v>
      </c>
      <c r="I2" s="8">
        <v>405.81885340000002</v>
      </c>
      <c r="J2" s="8">
        <v>405.81885340000002</v>
      </c>
      <c r="K2" s="8">
        <v>405.81885340000002</v>
      </c>
      <c r="L2" s="8">
        <v>281.76966659999999</v>
      </c>
      <c r="M2" s="8">
        <v>124.0491868</v>
      </c>
      <c r="N2" s="8">
        <v>130.1017325</v>
      </c>
      <c r="O2" s="8">
        <v>89.761364270000001</v>
      </c>
      <c r="P2" s="8">
        <v>67.431910000000002</v>
      </c>
      <c r="Q2" s="8">
        <v>67.431910000000002</v>
      </c>
      <c r="R2" s="8">
        <v>67.431910000000002</v>
      </c>
      <c r="S2" s="8">
        <v>178.5</v>
      </c>
      <c r="T2" s="8">
        <v>178.5</v>
      </c>
      <c r="U2" s="8">
        <v>178.5</v>
      </c>
      <c r="V2" s="8">
        <v>193</v>
      </c>
      <c r="W2" s="8">
        <v>180</v>
      </c>
      <c r="X2" s="8">
        <v>164</v>
      </c>
      <c r="Y2" s="8">
        <v>173</v>
      </c>
      <c r="Z2" s="8">
        <v>176</v>
      </c>
      <c r="AA2" s="8">
        <v>178</v>
      </c>
      <c r="AB2" s="8">
        <v>186</v>
      </c>
      <c r="AC2" s="8">
        <v>178</v>
      </c>
      <c r="AD2" s="8">
        <v>0.29499999999999998</v>
      </c>
      <c r="AE2" s="8">
        <v>0.29499999999999998</v>
      </c>
      <c r="AF2" s="8">
        <v>0.29499999999999998</v>
      </c>
      <c r="AG2" s="8">
        <v>220.4993154</v>
      </c>
      <c r="AH2" s="8">
        <v>122.22306159999999</v>
      </c>
      <c r="AI2" s="8">
        <v>0.161</v>
      </c>
      <c r="AJ2" s="9">
        <v>7.6199999999999999E-6</v>
      </c>
      <c r="AK2" s="9">
        <v>5.4199999999999998E-6</v>
      </c>
      <c r="AL2" s="10">
        <v>219.863</v>
      </c>
      <c r="AM2" s="11">
        <f t="shared" ref="AM2:AM5" si="0">AL2*(AL2/10)</f>
        <v>4833.9738768999996</v>
      </c>
      <c r="AN2" s="11">
        <f t="shared" ref="AN2:AN3" si="1">AL2</f>
        <v>219.863</v>
      </c>
      <c r="AO2" s="11">
        <f t="shared" ref="AO2:AO3" si="2">AL2*2</f>
        <v>439.726</v>
      </c>
      <c r="AP2" s="9">
        <f t="shared" ref="AP2:AP3" si="3">AJ2*((AM2/$AM$2)^0.3)*(($AN$2/AN2)^2)</f>
        <v>7.6199999999999999E-6</v>
      </c>
      <c r="AQ2" s="9">
        <f t="shared" ref="AQ2:AQ3" si="4">AK2*((AM2/$AM$2)^0.3)*(($AN$2/AN2)^2)</f>
        <v>5.4199999999999998E-6</v>
      </c>
      <c r="AR2">
        <v>0</v>
      </c>
      <c r="AS2">
        <v>0</v>
      </c>
      <c r="AT2">
        <v>0</v>
      </c>
      <c r="AU2">
        <v>0</v>
      </c>
      <c r="AV2">
        <v>44</v>
      </c>
    </row>
    <row r="3" spans="1:50" s="8" customFormat="1" x14ac:dyDescent="0.25">
      <c r="A3" s="8">
        <v>106</v>
      </c>
      <c r="B3" s="8" t="s">
        <v>29</v>
      </c>
      <c r="C3" s="8" t="s">
        <v>94</v>
      </c>
      <c r="D3" s="8" t="s">
        <v>95</v>
      </c>
      <c r="E3" s="8" t="s">
        <v>32</v>
      </c>
      <c r="F3" s="8" t="s">
        <v>33</v>
      </c>
      <c r="G3" s="8" t="s">
        <v>60</v>
      </c>
      <c r="H3" s="8" t="s">
        <v>96</v>
      </c>
      <c r="I3" s="8">
        <v>555.07223839999995</v>
      </c>
      <c r="J3" s="8">
        <v>555.07223839999995</v>
      </c>
      <c r="K3" s="8">
        <v>555.07223839999995</v>
      </c>
      <c r="L3" s="8">
        <v>412.13070950000002</v>
      </c>
      <c r="M3" s="8">
        <v>142.94152890000001</v>
      </c>
      <c r="N3" s="8">
        <v>65.380799030000006</v>
      </c>
      <c r="O3" s="8">
        <v>34.796756209999998</v>
      </c>
      <c r="P3" s="8">
        <v>71.837919999999997</v>
      </c>
      <c r="Q3" s="8">
        <v>71.837919999999997</v>
      </c>
      <c r="R3" s="8">
        <v>71.837919999999997</v>
      </c>
      <c r="S3" s="8">
        <v>212</v>
      </c>
      <c r="T3" s="8">
        <v>212</v>
      </c>
      <c r="U3" s="8">
        <v>212</v>
      </c>
      <c r="V3" s="8">
        <v>204</v>
      </c>
      <c r="W3" s="8">
        <v>205</v>
      </c>
      <c r="X3" s="8">
        <v>203</v>
      </c>
      <c r="Y3" s="8">
        <v>216</v>
      </c>
      <c r="Z3" s="8">
        <v>215</v>
      </c>
      <c r="AA3" s="8">
        <v>230</v>
      </c>
      <c r="AB3" s="8">
        <v>213</v>
      </c>
      <c r="AC3" s="8">
        <v>210</v>
      </c>
      <c r="AD3" s="8">
        <v>0.57886079999999995</v>
      </c>
      <c r="AE3" s="8">
        <v>0.57886079999999995</v>
      </c>
      <c r="AF3" s="8">
        <v>0.57886079999999995</v>
      </c>
      <c r="AG3" s="8">
        <v>100.1776</v>
      </c>
      <c r="AH3" s="8">
        <v>31.475909999999999</v>
      </c>
      <c r="AI3" s="8">
        <v>2E-3</v>
      </c>
      <c r="AJ3" s="9">
        <v>3.72E-6</v>
      </c>
      <c r="AK3" s="9">
        <v>2.26E-6</v>
      </c>
      <c r="AL3" s="10">
        <v>100.178</v>
      </c>
      <c r="AM3" s="11">
        <f t="shared" si="0"/>
        <v>1003.5631683999999</v>
      </c>
      <c r="AN3" s="11">
        <f t="shared" si="1"/>
        <v>100.178</v>
      </c>
      <c r="AO3" s="11">
        <f t="shared" si="2"/>
        <v>200.35599999999999</v>
      </c>
      <c r="AP3" s="9">
        <f t="shared" si="3"/>
        <v>1.1180845581777859E-5</v>
      </c>
      <c r="AQ3" s="9">
        <f t="shared" si="4"/>
        <v>6.7926642512951505E-6</v>
      </c>
      <c r="AR3">
        <v>0</v>
      </c>
      <c r="AS3">
        <v>0</v>
      </c>
      <c r="AT3">
        <v>0</v>
      </c>
      <c r="AU3">
        <v>0</v>
      </c>
      <c r="AV3">
        <v>44</v>
      </c>
      <c r="AW3" s="8" t="s">
        <v>336</v>
      </c>
      <c r="AX3" s="8" t="s">
        <v>337</v>
      </c>
    </row>
    <row r="4" spans="1:50" x14ac:dyDescent="0.25">
      <c r="H4" t="s">
        <v>334</v>
      </c>
      <c r="AJ4" s="1">
        <v>3.5708799999999999E-6</v>
      </c>
      <c r="AK4" s="1">
        <v>5.4430299999999998E-6</v>
      </c>
      <c r="AL4">
        <v>187.286</v>
      </c>
      <c r="AM4" s="11">
        <f t="shared" si="0"/>
        <v>3507.6045795999999</v>
      </c>
      <c r="AN4" s="11">
        <f t="shared" ref="AN4" si="5">AL4</f>
        <v>187.286</v>
      </c>
      <c r="AO4" s="11">
        <f t="shared" ref="AO4" si="6">AL4*2</f>
        <v>374.572</v>
      </c>
      <c r="AP4" s="9">
        <f t="shared" ref="AP4" si="7">AJ4*((AM4/$AM$2)^0.3)*(($AN$2/AN4)^2)</f>
        <v>4.4697252204332541E-6</v>
      </c>
      <c r="AQ4" s="9">
        <f t="shared" ref="AQ4" si="8">AK4*((AM4/$AM$2)^0.3)*(($AN$2/AN4)^2)</f>
        <v>6.8131240664975623E-6</v>
      </c>
      <c r="AW4" s="1">
        <f>1-AP4/AP2</f>
        <v>0.41342188708225014</v>
      </c>
      <c r="AX4" s="1">
        <f>1-AQ2/AQ4</f>
        <v>0.20447654451913255</v>
      </c>
    </row>
    <row r="5" spans="1:50" x14ac:dyDescent="0.25">
      <c r="H5" t="s">
        <v>335</v>
      </c>
      <c r="AJ5" s="1">
        <v>3.0057100000000001E-6</v>
      </c>
      <c r="AK5" s="1">
        <v>2.63912E-6</v>
      </c>
      <c r="AL5">
        <v>95.481200000000001</v>
      </c>
      <c r="AM5" s="11">
        <f t="shared" si="0"/>
        <v>911.66595534400005</v>
      </c>
      <c r="AN5" s="11">
        <f t="shared" ref="AN5" si="9">AL5</f>
        <v>95.481200000000001</v>
      </c>
      <c r="AO5" s="11">
        <f t="shared" ref="AO5" si="10">AL5*2</f>
        <v>190.9624</v>
      </c>
      <c r="AP5" s="9">
        <f t="shared" ref="AP5" si="11">AJ5*((AM5/$AM$2)^0.3)*(($AN$2/AN5)^2)</f>
        <v>9.6621787942152577E-6</v>
      </c>
      <c r="AQ5" s="9">
        <f t="shared" ref="AQ5" si="12">AK5*((AM5/$AM$2)^0.3)*(($AN$2/AN5)^2)</f>
        <v>8.4837357228040532E-6</v>
      </c>
      <c r="AW5" s="1">
        <f>1-AP5/AP3</f>
        <v>0.13582754331547786</v>
      </c>
      <c r="AX5" s="1">
        <f>1-AQ3/AQ5</f>
        <v>0.19933099365216533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DTA&amp;FEA_outputs_FEA_adjusted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ZJT</dc:creator>
  <cp:lastModifiedBy>ZJT</cp:lastModifiedBy>
  <dcterms:created xsi:type="dcterms:W3CDTF">2025-03-14T23:08:51Z</dcterms:created>
  <dcterms:modified xsi:type="dcterms:W3CDTF">2025-06-25T14:39:20Z</dcterms:modified>
</cp:coreProperties>
</file>