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guy/Documents/Paper 2024/Version of Record July 2026/Source data spreadsheets/"/>
    </mc:Choice>
  </mc:AlternateContent>
  <xr:revisionPtr revIDLastSave="0" documentId="13_ncr:1_{6D137D46-4E66-FB4A-A416-EA3D8AE7A3D4}" xr6:coauthVersionLast="47" xr6:coauthVersionMax="47" xr10:uidLastSave="{00000000-0000-0000-0000-000000000000}"/>
  <bookViews>
    <workbookView xWindow="17380" yWindow="2280" windowWidth="27640" windowHeight="22860" xr2:uid="{42B4A31F-DC18-F54A-88E7-6A0F6D55F235}"/>
  </bookViews>
  <sheets>
    <sheet name="Western blot quantification hu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0" i="1" l="1"/>
  <c r="H27" i="1"/>
  <c r="H19" i="1"/>
  <c r="H16" i="1"/>
  <c r="H8" i="1"/>
  <c r="H5" i="1"/>
  <c r="D32" i="1"/>
  <c r="D31" i="1"/>
  <c r="D30" i="1"/>
  <c r="D29" i="1"/>
  <c r="D28" i="1"/>
  <c r="D27" i="1"/>
  <c r="D26" i="1"/>
  <c r="D25" i="1"/>
  <c r="D21" i="1"/>
  <c r="D20" i="1"/>
  <c r="D19" i="1"/>
  <c r="D18" i="1"/>
  <c r="D17" i="1"/>
  <c r="D16" i="1"/>
  <c r="D15" i="1"/>
  <c r="D14" i="1"/>
  <c r="D10" i="1"/>
  <c r="D9" i="1"/>
  <c r="D8" i="1"/>
  <c r="D7" i="1"/>
  <c r="D6" i="1"/>
  <c r="D5" i="1"/>
  <c r="D4" i="1"/>
  <c r="D3" i="1"/>
  <c r="E25" i="1" l="1"/>
  <c r="F25" i="1"/>
  <c r="E14" i="1"/>
  <c r="F14" i="1" s="1"/>
  <c r="E3" i="1"/>
  <c r="F3" i="1" s="1"/>
  <c r="F31" i="1" l="1"/>
  <c r="F32" i="1"/>
  <c r="F26" i="1"/>
  <c r="F27" i="1"/>
  <c r="F28" i="1"/>
  <c r="F29" i="1"/>
  <c r="F30" i="1"/>
  <c r="F15" i="1"/>
  <c r="F17" i="1"/>
  <c r="F20" i="1"/>
  <c r="F16" i="1"/>
  <c r="F19" i="1"/>
  <c r="F21" i="1"/>
  <c r="F18" i="1"/>
  <c r="F8" i="1"/>
  <c r="F9" i="1"/>
  <c r="F10" i="1"/>
  <c r="F4" i="1"/>
  <c r="F5" i="1"/>
  <c r="F6" i="1"/>
  <c r="F7" i="1"/>
  <c r="G27" i="1" l="1"/>
  <c r="G16" i="1"/>
  <c r="G5" i="1"/>
  <c r="G30" i="1"/>
  <c r="G19" i="1"/>
  <c r="G8" i="1"/>
</calcChain>
</file>

<file path=xl/sharedStrings.xml><?xml version="1.0" encoding="utf-8"?>
<sst xmlns="http://schemas.openxmlformats.org/spreadsheetml/2006/main" count="58" uniqueCount="22">
  <si>
    <t>CTD1 1</t>
  </si>
  <si>
    <t>CTD1 2</t>
  </si>
  <si>
    <t>Me2/Sin3a</t>
  </si>
  <si>
    <t>WT1</t>
  </si>
  <si>
    <t>WT2</t>
  </si>
  <si>
    <t>CTD2 1</t>
  </si>
  <si>
    <t>CTD2 2</t>
  </si>
  <si>
    <t>Blot 1: WT clones</t>
  </si>
  <si>
    <t>WT loading control 1</t>
  </si>
  <si>
    <t>WT loading control 2</t>
  </si>
  <si>
    <t>Blot 2: CTD1 clones</t>
  </si>
  <si>
    <t>Blot 3: CTD2 clones</t>
  </si>
  <si>
    <t>Mecp2 signal</t>
  </si>
  <si>
    <t>Sin3a signal</t>
  </si>
  <si>
    <t>Mean loading control</t>
  </si>
  <si>
    <t>Normalised to mean loading control</t>
  </si>
  <si>
    <t>Mean of technical reps</t>
  </si>
  <si>
    <t>Summary</t>
  </si>
  <si>
    <t>Clone</t>
  </si>
  <si>
    <t>MeCP2 protein</t>
  </si>
  <si>
    <t>% WT loading control</t>
  </si>
  <si>
    <t>st 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</si>
</sst>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754ED-576B-FE47-AE3F-8FD636F3E9F8}">
  <dimension ref="A2:Q44"/>
  <sheetViews>
    <sheetView tabSelected="1" topLeftCell="A17" workbookViewId="0">
      <selection activeCell="C35" sqref="C35"/>
    </sheetView>
  </sheetViews>
  <sheetFormatPr baseColWidth="10" defaultRowHeight="20" customHeight="1" x14ac:dyDescent="0.2"/>
  <cols>
    <col min="1" max="1" width="22" style="1" customWidth="1"/>
    <col min="2" max="2" width="22.1640625" style="1" customWidth="1"/>
    <col min="3" max="3" width="13.83203125" style="1" customWidth="1"/>
    <col min="4" max="4" width="14.5" style="1" customWidth="1"/>
    <col min="5" max="5" width="22" style="1" customWidth="1"/>
    <col min="6" max="6" width="18.6640625" style="1" customWidth="1"/>
    <col min="7" max="7" width="13.83203125" style="1" customWidth="1"/>
    <col min="8" max="8" width="15" style="1" customWidth="1"/>
    <col min="9" max="16384" width="10.83203125" style="1"/>
  </cols>
  <sheetData>
    <row r="2" spans="1:17" ht="57" customHeight="1" x14ac:dyDescent="0.2">
      <c r="A2" s="2" t="s">
        <v>7</v>
      </c>
      <c r="B2" s="2" t="s">
        <v>12</v>
      </c>
      <c r="C2" s="2" t="s">
        <v>13</v>
      </c>
      <c r="D2" s="2" t="s">
        <v>2</v>
      </c>
      <c r="E2" s="2" t="s">
        <v>14</v>
      </c>
      <c r="F2" s="11" t="s">
        <v>15</v>
      </c>
      <c r="G2" s="11" t="s">
        <v>16</v>
      </c>
      <c r="H2" s="2" t="s">
        <v>21</v>
      </c>
      <c r="L2" s="9"/>
      <c r="M2" s="9"/>
      <c r="N2" s="9"/>
      <c r="O2" s="9"/>
      <c r="P2" s="9"/>
      <c r="Q2" s="9"/>
    </row>
    <row r="3" spans="1:17" ht="20" customHeight="1" x14ac:dyDescent="0.2">
      <c r="A3" s="1" t="s">
        <v>8</v>
      </c>
      <c r="B3" s="1">
        <v>23200</v>
      </c>
      <c r="C3" s="1">
        <v>46100</v>
      </c>
      <c r="D3" s="1">
        <f>B3/C3</f>
        <v>0.50325379609544474</v>
      </c>
      <c r="E3" s="1">
        <f>(D3+D4)/2</f>
        <v>0.4273694723051481</v>
      </c>
      <c r="F3" s="1">
        <f>100*(D3/$E$3)</f>
        <v>117.75614046108424</v>
      </c>
      <c r="L3" s="8"/>
      <c r="M3" s="8"/>
      <c r="N3" s="8"/>
      <c r="O3" s="8"/>
      <c r="P3" s="9"/>
      <c r="Q3" s="9"/>
    </row>
    <row r="4" spans="1:17" ht="20" customHeight="1" x14ac:dyDescent="0.2">
      <c r="A4" s="1" t="s">
        <v>9</v>
      </c>
      <c r="B4" s="1">
        <v>21300</v>
      </c>
      <c r="C4" s="1">
        <v>60600</v>
      </c>
      <c r="D4" s="1">
        <f t="shared" ref="D4:D10" si="0">B4/C4</f>
        <v>0.35148514851485146</v>
      </c>
      <c r="F4" s="1">
        <f t="shared" ref="F4:F10" si="1">100*(D4/$E$3)</f>
        <v>82.243859538915757</v>
      </c>
      <c r="L4" s="9"/>
      <c r="M4" s="9"/>
      <c r="N4" s="9"/>
      <c r="O4" s="10"/>
      <c r="P4" s="9"/>
      <c r="Q4" s="9"/>
    </row>
    <row r="5" spans="1:17" ht="20" customHeight="1" x14ac:dyDescent="0.2">
      <c r="A5" s="1" t="s">
        <v>3</v>
      </c>
      <c r="B5" s="1">
        <v>22800</v>
      </c>
      <c r="C5" s="1">
        <v>53000</v>
      </c>
      <c r="D5" s="1">
        <f t="shared" si="0"/>
        <v>0.43018867924528303</v>
      </c>
      <c r="F5" s="1">
        <f t="shared" si="1"/>
        <v>100.6596650258917</v>
      </c>
      <c r="G5" s="1">
        <f>AVERAGE(F5:F7)</f>
        <v>106.14998638639072</v>
      </c>
      <c r="H5" s="1">
        <f>STDEV(F5:F7)</f>
        <v>9.39211765403806</v>
      </c>
      <c r="L5" s="9"/>
      <c r="M5" s="9"/>
      <c r="N5" s="9"/>
      <c r="O5" s="10"/>
      <c r="P5" s="9"/>
      <c r="Q5" s="9"/>
    </row>
    <row r="6" spans="1:17" ht="20" customHeight="1" x14ac:dyDescent="0.2">
      <c r="A6" s="1" t="s">
        <v>3</v>
      </c>
      <c r="B6" s="1">
        <v>20700</v>
      </c>
      <c r="C6" s="1">
        <v>41400</v>
      </c>
      <c r="D6" s="1">
        <f t="shared" si="0"/>
        <v>0.5</v>
      </c>
      <c r="F6" s="1">
        <f t="shared" si="1"/>
        <v>116.99478610465481</v>
      </c>
      <c r="L6" s="9"/>
      <c r="M6" s="9"/>
      <c r="N6" s="9"/>
      <c r="O6" s="10"/>
      <c r="P6" s="9"/>
      <c r="Q6" s="9"/>
    </row>
    <row r="7" spans="1:17" ht="20" customHeight="1" x14ac:dyDescent="0.2">
      <c r="A7" s="1" t="s">
        <v>3</v>
      </c>
      <c r="B7" s="1">
        <v>19600</v>
      </c>
      <c r="C7" s="1">
        <v>45500</v>
      </c>
      <c r="D7" s="1">
        <f t="shared" si="0"/>
        <v>0.43076923076923079</v>
      </c>
      <c r="F7" s="1">
        <f t="shared" si="1"/>
        <v>100.79550802862569</v>
      </c>
      <c r="L7" s="9"/>
      <c r="M7" s="9"/>
      <c r="N7" s="9"/>
      <c r="O7" s="10"/>
      <c r="P7" s="9"/>
      <c r="Q7" s="9"/>
    </row>
    <row r="8" spans="1:17" ht="20" customHeight="1" x14ac:dyDescent="0.2">
      <c r="A8" s="1" t="s">
        <v>4</v>
      </c>
      <c r="B8" s="1">
        <v>17700</v>
      </c>
      <c r="C8" s="1">
        <v>52600</v>
      </c>
      <c r="D8" s="1">
        <f t="shared" si="0"/>
        <v>0.3365019011406844</v>
      </c>
      <c r="F8" s="1">
        <f t="shared" si="1"/>
        <v>78.737935895528139</v>
      </c>
      <c r="G8" s="1">
        <f>AVERAGE(F8:F10)</f>
        <v>93.865450045361357</v>
      </c>
      <c r="H8" s="1">
        <f>STDEV(F8:F10)</f>
        <v>13.891869219144171</v>
      </c>
      <c r="L8" s="9"/>
      <c r="M8" s="9"/>
      <c r="N8" s="9"/>
      <c r="O8" s="10"/>
      <c r="P8" s="9"/>
      <c r="Q8" s="9"/>
    </row>
    <row r="9" spans="1:17" ht="20" customHeight="1" x14ac:dyDescent="0.2">
      <c r="A9" s="1" t="s">
        <v>4</v>
      </c>
      <c r="B9" s="1">
        <v>22300</v>
      </c>
      <c r="C9" s="1">
        <v>53900</v>
      </c>
      <c r="D9" s="1">
        <f t="shared" si="0"/>
        <v>0.4137291280148423</v>
      </c>
      <c r="F9" s="1">
        <f t="shared" si="1"/>
        <v>96.808301674723637</v>
      </c>
      <c r="L9" s="9"/>
      <c r="M9" s="9"/>
      <c r="N9" s="9"/>
      <c r="O9" s="10"/>
      <c r="P9" s="9"/>
      <c r="Q9" s="9"/>
    </row>
    <row r="10" spans="1:17" ht="20" customHeight="1" x14ac:dyDescent="0.2">
      <c r="A10" s="1" t="s">
        <v>4</v>
      </c>
      <c r="B10" s="1">
        <v>28100</v>
      </c>
      <c r="C10" s="1">
        <v>62000</v>
      </c>
      <c r="D10" s="1">
        <f t="shared" si="0"/>
        <v>0.45322580645161292</v>
      </c>
      <c r="F10" s="1">
        <f t="shared" si="1"/>
        <v>106.05011256583228</v>
      </c>
      <c r="L10" s="9"/>
      <c r="M10" s="9"/>
      <c r="N10" s="9"/>
      <c r="O10" s="10"/>
      <c r="P10" s="9"/>
      <c r="Q10" s="9"/>
    </row>
    <row r="11" spans="1:17" ht="20" customHeight="1" x14ac:dyDescent="0.2">
      <c r="L11" s="9"/>
      <c r="M11" s="9"/>
      <c r="N11" s="9"/>
      <c r="O11" s="10"/>
      <c r="P11" s="9"/>
      <c r="Q11" s="9"/>
    </row>
    <row r="12" spans="1:17" ht="20" customHeight="1" x14ac:dyDescent="0.2">
      <c r="L12" s="9"/>
      <c r="M12" s="9"/>
      <c r="N12" s="9"/>
      <c r="O12" s="9"/>
      <c r="P12" s="9"/>
      <c r="Q12" s="9"/>
    </row>
    <row r="13" spans="1:17" ht="57" customHeight="1" x14ac:dyDescent="0.2">
      <c r="A13" s="2" t="s">
        <v>10</v>
      </c>
      <c r="B13" s="2" t="s">
        <v>12</v>
      </c>
      <c r="C13" s="2" t="s">
        <v>13</v>
      </c>
      <c r="D13" s="2" t="s">
        <v>2</v>
      </c>
      <c r="E13" s="2" t="s">
        <v>14</v>
      </c>
      <c r="F13" s="11" t="s">
        <v>15</v>
      </c>
      <c r="G13" s="11" t="s">
        <v>16</v>
      </c>
      <c r="H13" s="2" t="s">
        <v>21</v>
      </c>
      <c r="L13" s="9"/>
      <c r="M13" s="9"/>
      <c r="N13" s="9"/>
      <c r="O13" s="9"/>
      <c r="P13" s="9"/>
      <c r="Q13" s="9"/>
    </row>
    <row r="14" spans="1:17" ht="20" customHeight="1" x14ac:dyDescent="0.2">
      <c r="A14" s="1" t="s">
        <v>8</v>
      </c>
      <c r="B14" s="1">
        <v>24500</v>
      </c>
      <c r="C14" s="1">
        <v>44300</v>
      </c>
      <c r="D14" s="1">
        <f>B14/C14</f>
        <v>0.55304740406320541</v>
      </c>
      <c r="E14" s="1">
        <f>(D14+D15)/2</f>
        <v>0.51080941631731702</v>
      </c>
      <c r="F14" s="1">
        <f>100*(D14/$E$14)</f>
        <v>108.26883498945719</v>
      </c>
      <c r="L14" s="9"/>
      <c r="M14" s="9"/>
      <c r="N14" s="9"/>
      <c r="O14" s="9"/>
      <c r="P14" s="9"/>
      <c r="Q14" s="9"/>
    </row>
    <row r="15" spans="1:17" ht="20" customHeight="1" x14ac:dyDescent="0.2">
      <c r="A15" s="1" t="s">
        <v>9</v>
      </c>
      <c r="B15" s="1">
        <v>24600</v>
      </c>
      <c r="C15" s="1">
        <v>52500</v>
      </c>
      <c r="D15" s="1">
        <f t="shared" ref="D15:D21" si="2">B15/C15</f>
        <v>0.46857142857142858</v>
      </c>
      <c r="F15" s="1">
        <f t="shared" ref="F15:F21" si="3">100*(D15/$E$14)</f>
        <v>91.731165010542796</v>
      </c>
      <c r="L15" s="9"/>
      <c r="M15" s="9"/>
      <c r="N15" s="9"/>
      <c r="O15" s="9"/>
      <c r="P15" s="9"/>
      <c r="Q15" s="9"/>
    </row>
    <row r="16" spans="1:17" ht="20" customHeight="1" x14ac:dyDescent="0.2">
      <c r="A16" s="1" t="s">
        <v>0</v>
      </c>
      <c r="B16" s="1">
        <v>1280</v>
      </c>
      <c r="C16" s="1">
        <v>46400</v>
      </c>
      <c r="D16" s="1">
        <f t="shared" si="2"/>
        <v>2.7586206896551724E-2</v>
      </c>
      <c r="F16" s="1">
        <f t="shared" si="3"/>
        <v>5.4004891091152185</v>
      </c>
      <c r="G16" s="1">
        <f>AVERAGE(F16:F18)</f>
        <v>5.4185264569994986</v>
      </c>
      <c r="H16" s="1">
        <f>STDEV(F16:F18)</f>
        <v>0.16121950714927935</v>
      </c>
      <c r="L16" s="9"/>
      <c r="M16" s="9"/>
      <c r="N16" s="9"/>
      <c r="O16" s="9"/>
      <c r="P16" s="9"/>
      <c r="Q16" s="9"/>
    </row>
    <row r="17" spans="1:17" ht="20" customHeight="1" x14ac:dyDescent="0.2">
      <c r="A17" s="1" t="s">
        <v>0</v>
      </c>
      <c r="B17" s="1">
        <v>1490</v>
      </c>
      <c r="C17" s="1">
        <v>52200</v>
      </c>
      <c r="D17" s="1">
        <f t="shared" si="2"/>
        <v>2.8544061302681993E-2</v>
      </c>
      <c r="F17" s="1">
        <f t="shared" si="3"/>
        <v>5.5880060920706089</v>
      </c>
      <c r="L17" s="9"/>
      <c r="M17" s="9"/>
      <c r="N17" s="9"/>
      <c r="O17" s="9"/>
      <c r="P17" s="9"/>
      <c r="Q17" s="9"/>
    </row>
    <row r="18" spans="1:17" ht="20" customHeight="1" x14ac:dyDescent="0.2">
      <c r="A18" s="1" t="s">
        <v>0</v>
      </c>
      <c r="B18" s="1">
        <v>1130</v>
      </c>
      <c r="C18" s="1">
        <v>42000</v>
      </c>
      <c r="D18" s="1">
        <f t="shared" si="2"/>
        <v>2.6904761904761904E-2</v>
      </c>
      <c r="F18" s="1">
        <f t="shared" si="3"/>
        <v>5.2670841698126702</v>
      </c>
      <c r="L18" s="9"/>
      <c r="M18" s="9"/>
      <c r="N18" s="9"/>
      <c r="O18" s="9"/>
      <c r="P18" s="9"/>
      <c r="Q18" s="9"/>
    </row>
    <row r="19" spans="1:17" ht="20" customHeight="1" x14ac:dyDescent="0.2">
      <c r="A19" s="1" t="s">
        <v>1</v>
      </c>
      <c r="B19" s="1">
        <v>1310</v>
      </c>
      <c r="C19" s="1">
        <v>45000</v>
      </c>
      <c r="D19" s="1">
        <f t="shared" si="2"/>
        <v>2.9111111111111112E-2</v>
      </c>
      <c r="F19" s="1">
        <f t="shared" si="3"/>
        <v>5.6990161459801989</v>
      </c>
      <c r="G19" s="1">
        <f>AVERAGE(F19:F21)</f>
        <v>5.7624975657102091</v>
      </c>
      <c r="H19" s="1">
        <f>STDEV(F19:F21)</f>
        <v>0.48767545302181731</v>
      </c>
      <c r="L19" s="9"/>
      <c r="M19" s="9"/>
      <c r="N19" s="9"/>
      <c r="O19" s="9"/>
      <c r="P19" s="9"/>
      <c r="Q19" s="9"/>
    </row>
    <row r="20" spans="1:17" ht="20" customHeight="1" x14ac:dyDescent="0.2">
      <c r="A20" s="1" t="s">
        <v>1</v>
      </c>
      <c r="B20" s="1">
        <v>882</v>
      </c>
      <c r="C20" s="1">
        <v>27500</v>
      </c>
      <c r="D20" s="1">
        <f t="shared" si="2"/>
        <v>3.2072727272727274E-2</v>
      </c>
      <c r="F20" s="1">
        <f t="shared" si="3"/>
        <v>6.2788050196795036</v>
      </c>
      <c r="L20" s="9"/>
      <c r="M20" s="9"/>
      <c r="N20" s="9"/>
      <c r="O20" s="9"/>
      <c r="P20" s="9"/>
      <c r="Q20" s="9"/>
    </row>
    <row r="21" spans="1:17" ht="20" customHeight="1" x14ac:dyDescent="0.2">
      <c r="A21" s="1" t="s">
        <v>1</v>
      </c>
      <c r="B21" s="1">
        <v>754</v>
      </c>
      <c r="C21" s="1">
        <v>27800</v>
      </c>
      <c r="D21" s="1">
        <f t="shared" si="2"/>
        <v>2.7122302158273381E-2</v>
      </c>
      <c r="F21" s="1">
        <f t="shared" si="3"/>
        <v>5.3096715314709257</v>
      </c>
      <c r="L21" s="9"/>
      <c r="M21" s="9"/>
      <c r="N21" s="9"/>
      <c r="O21" s="9"/>
      <c r="P21" s="9"/>
      <c r="Q21" s="9"/>
    </row>
    <row r="22" spans="1:17" ht="20" customHeight="1" x14ac:dyDescent="0.2">
      <c r="L22" s="9"/>
      <c r="M22" s="9"/>
      <c r="N22" s="9"/>
      <c r="O22" s="9"/>
      <c r="P22" s="9"/>
      <c r="Q22" s="9"/>
    </row>
    <row r="23" spans="1:17" ht="20" customHeight="1" x14ac:dyDescent="0.2">
      <c r="L23" s="9"/>
      <c r="M23" s="9"/>
      <c r="N23" s="9"/>
      <c r="O23" s="9"/>
      <c r="P23" s="9"/>
      <c r="Q23" s="9"/>
    </row>
    <row r="24" spans="1:17" ht="57" customHeight="1" x14ac:dyDescent="0.2">
      <c r="A24" s="2" t="s">
        <v>11</v>
      </c>
      <c r="B24" s="2" t="s">
        <v>12</v>
      </c>
      <c r="C24" s="2" t="s">
        <v>13</v>
      </c>
      <c r="D24" s="2" t="s">
        <v>2</v>
      </c>
      <c r="E24" s="2" t="s">
        <v>14</v>
      </c>
      <c r="F24" s="11" t="s">
        <v>15</v>
      </c>
      <c r="G24" s="11" t="s">
        <v>16</v>
      </c>
      <c r="H24" s="2" t="s">
        <v>21</v>
      </c>
      <c r="L24" s="9"/>
      <c r="M24" s="9"/>
      <c r="N24" s="9"/>
      <c r="O24" s="9"/>
      <c r="P24" s="9"/>
      <c r="Q24" s="9"/>
    </row>
    <row r="25" spans="1:17" ht="20" customHeight="1" x14ac:dyDescent="0.2">
      <c r="A25" s="1" t="s">
        <v>8</v>
      </c>
      <c r="B25" s="1">
        <v>24300</v>
      </c>
      <c r="C25" s="1">
        <v>44100</v>
      </c>
      <c r="D25" s="1">
        <f>B25/C25</f>
        <v>0.55102040816326525</v>
      </c>
      <c r="E25" s="1">
        <f>(D25+D26)/2</f>
        <v>0.46219851576994431</v>
      </c>
      <c r="F25" s="1">
        <f>100*(D25/$E$25)</f>
        <v>119.21726041144002</v>
      </c>
    </row>
    <row r="26" spans="1:17" ht="20" customHeight="1" x14ac:dyDescent="0.2">
      <c r="A26" s="1" t="s">
        <v>9</v>
      </c>
      <c r="B26" s="1">
        <v>23000</v>
      </c>
      <c r="C26" s="1">
        <v>61600</v>
      </c>
      <c r="D26" s="1">
        <f t="shared" ref="D26:D32" si="4">B26/C26</f>
        <v>0.37337662337662336</v>
      </c>
      <c r="F26" s="1">
        <f t="shared" ref="F26:F32" si="5">100*(D26/$E$25)</f>
        <v>80.782739588559963</v>
      </c>
    </row>
    <row r="27" spans="1:17" ht="20" customHeight="1" x14ac:dyDescent="0.2">
      <c r="A27" s="1" t="s">
        <v>5</v>
      </c>
      <c r="B27" s="1">
        <v>2230</v>
      </c>
      <c r="C27" s="1">
        <v>19900</v>
      </c>
      <c r="D27" s="1">
        <f t="shared" si="4"/>
        <v>0.11206030150753769</v>
      </c>
      <c r="F27" s="1">
        <f t="shared" si="5"/>
        <v>24.24505871051192</v>
      </c>
      <c r="G27" s="1">
        <f>AVERAGE(F27:F29)</f>
        <v>21.056211465421054</v>
      </c>
      <c r="H27" s="1">
        <f>STDEV(F27:F29)</f>
        <v>3.0749551892257476</v>
      </c>
    </row>
    <row r="28" spans="1:17" ht="20" customHeight="1" x14ac:dyDescent="0.2">
      <c r="A28" s="1" t="s">
        <v>5</v>
      </c>
      <c r="B28" s="1">
        <v>2280</v>
      </c>
      <c r="C28" s="1">
        <v>23700</v>
      </c>
      <c r="D28" s="1">
        <f t="shared" si="4"/>
        <v>9.6202531645569619E-2</v>
      </c>
      <c r="F28" s="1">
        <f t="shared" si="5"/>
        <v>20.814115226076076</v>
      </c>
    </row>
    <row r="29" spans="1:17" ht="20" customHeight="1" x14ac:dyDescent="0.2">
      <c r="A29" s="1" t="s">
        <v>5</v>
      </c>
      <c r="B29" s="1">
        <v>3030</v>
      </c>
      <c r="C29" s="1">
        <v>36200</v>
      </c>
      <c r="D29" s="1">
        <f t="shared" si="4"/>
        <v>8.3701657458563533E-2</v>
      </c>
      <c r="F29" s="1">
        <f t="shared" si="5"/>
        <v>18.109460459675162</v>
      </c>
    </row>
    <row r="30" spans="1:17" ht="20" customHeight="1" x14ac:dyDescent="0.2">
      <c r="A30" s="1" t="s">
        <v>6</v>
      </c>
      <c r="B30" s="1">
        <v>4100</v>
      </c>
      <c r="C30" s="1">
        <v>52100</v>
      </c>
      <c r="D30" s="1">
        <f t="shared" si="4"/>
        <v>7.8694817658349334E-2</v>
      </c>
      <c r="F30" s="1">
        <f t="shared" si="5"/>
        <v>17.026194367426108</v>
      </c>
      <c r="G30" s="1">
        <f>AVERAGE(F30:F32)</f>
        <v>18.917663830230293</v>
      </c>
      <c r="H30" s="1">
        <f>STDEV(F30:F32)</f>
        <v>1.6910710306420431</v>
      </c>
    </row>
    <row r="31" spans="1:17" ht="20" customHeight="1" x14ac:dyDescent="0.2">
      <c r="A31" s="1" t="s">
        <v>6</v>
      </c>
      <c r="B31" s="1">
        <v>2400</v>
      </c>
      <c r="C31" s="1">
        <v>25600</v>
      </c>
      <c r="D31" s="1">
        <f t="shared" si="4"/>
        <v>9.375E-2</v>
      </c>
      <c r="F31" s="1">
        <f t="shared" si="5"/>
        <v>20.283492222779731</v>
      </c>
    </row>
    <row r="32" spans="1:17" ht="20" customHeight="1" x14ac:dyDescent="0.2">
      <c r="A32" s="1" t="s">
        <v>6</v>
      </c>
      <c r="B32" s="1">
        <v>3370</v>
      </c>
      <c r="C32" s="1">
        <v>37500</v>
      </c>
      <c r="D32" s="1">
        <f t="shared" si="4"/>
        <v>8.9866666666666664E-2</v>
      </c>
      <c r="F32" s="1">
        <f t="shared" si="5"/>
        <v>19.443304900485032</v>
      </c>
    </row>
    <row r="35" spans="1:2" ht="20" customHeight="1" x14ac:dyDescent="0.2">
      <c r="A35" s="2" t="s">
        <v>17</v>
      </c>
    </row>
    <row r="37" spans="1:2" ht="20" customHeight="1" x14ac:dyDescent="0.2">
      <c r="A37" s="3" t="s">
        <v>18</v>
      </c>
      <c r="B37" s="4" t="s">
        <v>19</v>
      </c>
    </row>
    <row r="38" spans="1:2" ht="20" customHeight="1" x14ac:dyDescent="0.2">
      <c r="A38" s="5"/>
      <c r="B38" s="6" t="s">
        <v>20</v>
      </c>
    </row>
    <row r="39" spans="1:2" ht="20" customHeight="1" x14ac:dyDescent="0.2">
      <c r="A39" s="5" t="s">
        <v>3</v>
      </c>
      <c r="B39" s="12">
        <v>106.14998638639072</v>
      </c>
    </row>
    <row r="40" spans="1:2" ht="20" customHeight="1" x14ac:dyDescent="0.2">
      <c r="A40" s="5" t="s">
        <v>4</v>
      </c>
      <c r="B40" s="12">
        <v>93.865450045361357</v>
      </c>
    </row>
    <row r="41" spans="1:2" ht="20" customHeight="1" x14ac:dyDescent="0.2">
      <c r="A41" s="5" t="s">
        <v>0</v>
      </c>
      <c r="B41" s="12">
        <v>5.4185264569994986</v>
      </c>
    </row>
    <row r="42" spans="1:2" ht="20" customHeight="1" x14ac:dyDescent="0.2">
      <c r="A42" s="5" t="s">
        <v>1</v>
      </c>
      <c r="B42" s="12">
        <v>5.7624975657102091</v>
      </c>
    </row>
    <row r="43" spans="1:2" ht="20" customHeight="1" x14ac:dyDescent="0.2">
      <c r="A43" s="5" t="s">
        <v>5</v>
      </c>
      <c r="B43" s="12">
        <v>21.056211465421054</v>
      </c>
    </row>
    <row r="44" spans="1:2" ht="20" customHeight="1" x14ac:dyDescent="0.2">
      <c r="A44" s="7" t="s">
        <v>6</v>
      </c>
      <c r="B44" s="13">
        <v>18.917663830230293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Western blot quantification hu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dcterms:created xsi:type="dcterms:W3CDTF">2026-07-09T09:52:05Z</dcterms:created>
  <dcterms:modified xsi:type="dcterms:W3CDTF">2026-07-09T13:42:33Z</dcterms:modified>
</cp:coreProperties>
</file>