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cnm/Dropbox/Postdoc/Projects/Membrane trafficking/Rabs/Elife submission/Revisions/VoR/Data for graphs/"/>
    </mc:Choice>
  </mc:AlternateContent>
  <xr:revisionPtr revIDLastSave="0" documentId="13_ncr:1_{94EFB6B3-5257-8C43-A13A-78ADFF7122F4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C-E; S1 C" sheetId="1" r:id="rId1"/>
    <sheet name="J" sheetId="2" r:id="rId2"/>
    <sheet name="K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C12" i="3"/>
  <c r="C11" i="3"/>
  <c r="C10" i="3"/>
  <c r="C9" i="3"/>
  <c r="C8" i="3"/>
  <c r="C7" i="3"/>
  <c r="C6" i="3"/>
  <c r="C5" i="3"/>
  <c r="C4" i="3"/>
  <c r="C3" i="3"/>
  <c r="C2" i="3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F27" i="1" s="1"/>
  <c r="C4" i="1"/>
  <c r="C3" i="1"/>
  <c r="H27" i="1" s="1"/>
  <c r="C2" i="1"/>
  <c r="K27" i="1" l="1"/>
  <c r="P23" i="1"/>
  <c r="E24" i="1"/>
  <c r="N29" i="1"/>
  <c r="K23" i="1"/>
  <c r="Y36" i="1"/>
  <c r="G25" i="1"/>
  <c r="AH35" i="1"/>
  <c r="AF34" i="1"/>
  <c r="S27" i="1"/>
  <c r="AE26" i="1"/>
  <c r="AG27" i="1"/>
  <c r="AG28" i="1"/>
  <c r="Z29" i="1"/>
  <c r="AD27" i="1"/>
  <c r="M28" i="1"/>
  <c r="AI24" i="1"/>
  <c r="O23" i="1"/>
  <c r="Z23" i="1"/>
  <c r="F24" i="1"/>
  <c r="Q24" i="1"/>
  <c r="AB24" i="1"/>
  <c r="H25" i="1"/>
  <c r="S25" i="1"/>
  <c r="AD25" i="1"/>
  <c r="J26" i="1"/>
  <c r="U26" i="1"/>
  <c r="AF26" i="1"/>
  <c r="L27" i="1"/>
  <c r="W27" i="1"/>
  <c r="AH27" i="1"/>
  <c r="N28" i="1"/>
  <c r="Y28" i="1"/>
  <c r="E29" i="1"/>
  <c r="P29" i="1"/>
  <c r="AA29" i="1"/>
  <c r="G30" i="1"/>
  <c r="R30" i="1"/>
  <c r="AC30" i="1"/>
  <c r="I33" i="1"/>
  <c r="T33" i="1"/>
  <c r="AE33" i="1"/>
  <c r="K34" i="1"/>
  <c r="V34" i="1"/>
  <c r="AG34" i="1"/>
  <c r="M35" i="1"/>
  <c r="X35" i="1"/>
  <c r="AI35" i="1"/>
  <c r="O36" i="1"/>
  <c r="Z36" i="1"/>
  <c r="O25" i="1"/>
  <c r="G24" i="1"/>
  <c r="M27" i="1"/>
  <c r="F29" i="1"/>
  <c r="Q29" i="1"/>
  <c r="AB29" i="1"/>
  <c r="H30" i="1"/>
  <c r="S30" i="1"/>
  <c r="AD30" i="1"/>
  <c r="J33" i="1"/>
  <c r="U33" i="1"/>
  <c r="AF33" i="1"/>
  <c r="L34" i="1"/>
  <c r="W34" i="1"/>
  <c r="AH34" i="1"/>
  <c r="N35" i="1"/>
  <c r="Y35" i="1"/>
  <c r="E36" i="1"/>
  <c r="P36" i="1"/>
  <c r="AA36" i="1"/>
  <c r="Q26" i="1"/>
  <c r="AA23" i="1"/>
  <c r="I25" i="1"/>
  <c r="AI27" i="1"/>
  <c r="H24" i="1"/>
  <c r="AF25" i="1"/>
  <c r="AH26" i="1"/>
  <c r="P28" i="1"/>
  <c r="R29" i="1"/>
  <c r="AC29" i="1"/>
  <c r="I30" i="1"/>
  <c r="T30" i="1"/>
  <c r="AE30" i="1"/>
  <c r="K33" i="1"/>
  <c r="V33" i="1"/>
  <c r="AG33" i="1"/>
  <c r="M34" i="1"/>
  <c r="X34" i="1"/>
  <c r="AI34" i="1"/>
  <c r="O35" i="1"/>
  <c r="Z35" i="1"/>
  <c r="F36" i="1"/>
  <c r="Q36" i="1"/>
  <c r="AB36" i="1"/>
  <c r="X24" i="1"/>
  <c r="Z28" i="1"/>
  <c r="AD24" i="1"/>
  <c r="AA28" i="1"/>
  <c r="G23" i="1"/>
  <c r="AC23" i="1"/>
  <c r="AE24" i="1"/>
  <c r="V25" i="1"/>
  <c r="M26" i="1"/>
  <c r="AI26" i="1"/>
  <c r="Z27" i="1"/>
  <c r="Q28" i="1"/>
  <c r="AB28" i="1"/>
  <c r="H29" i="1"/>
  <c r="S29" i="1"/>
  <c r="AD29" i="1"/>
  <c r="J30" i="1"/>
  <c r="U30" i="1"/>
  <c r="AF30" i="1"/>
  <c r="L33" i="1"/>
  <c r="W33" i="1"/>
  <c r="AH33" i="1"/>
  <c r="N34" i="1"/>
  <c r="Y34" i="1"/>
  <c r="E35" i="1"/>
  <c r="P35" i="1"/>
  <c r="AA35" i="1"/>
  <c r="G36" i="1"/>
  <c r="R36" i="1"/>
  <c r="AC36" i="1"/>
  <c r="R24" i="1"/>
  <c r="T25" i="1"/>
  <c r="V26" i="1"/>
  <c r="AG26" i="1"/>
  <c r="O28" i="1"/>
  <c r="Q23" i="1"/>
  <c r="S24" i="1"/>
  <c r="U25" i="1"/>
  <c r="L26" i="1"/>
  <c r="W26" i="1"/>
  <c r="Y27" i="1"/>
  <c r="G29" i="1"/>
  <c r="R23" i="1"/>
  <c r="I24" i="1"/>
  <c r="T24" i="1"/>
  <c r="K25" i="1"/>
  <c r="AG25" i="1"/>
  <c r="X26" i="1"/>
  <c r="O27" i="1"/>
  <c r="F28" i="1"/>
  <c r="H23" i="1"/>
  <c r="S23" i="1"/>
  <c r="AD23" i="1"/>
  <c r="J24" i="1"/>
  <c r="U24" i="1"/>
  <c r="AF24" i="1"/>
  <c r="L25" i="1"/>
  <c r="W25" i="1"/>
  <c r="AH25" i="1"/>
  <c r="N26" i="1"/>
  <c r="Y26" i="1"/>
  <c r="E27" i="1"/>
  <c r="P27" i="1"/>
  <c r="AA27" i="1"/>
  <c r="G28" i="1"/>
  <c r="R28" i="1"/>
  <c r="AC28" i="1"/>
  <c r="I29" i="1"/>
  <c r="T29" i="1"/>
  <c r="AE29" i="1"/>
  <c r="K30" i="1"/>
  <c r="V30" i="1"/>
  <c r="AG30" i="1"/>
  <c r="M33" i="1"/>
  <c r="X33" i="1"/>
  <c r="AI33" i="1"/>
  <c r="O34" i="1"/>
  <c r="Z34" i="1"/>
  <c r="F35" i="1"/>
  <c r="Q35" i="1"/>
  <c r="AB35" i="1"/>
  <c r="H36" i="1"/>
  <c r="S36" i="1"/>
  <c r="AD36" i="1"/>
  <c r="Q27" i="1"/>
  <c r="AB27" i="1"/>
  <c r="H28" i="1"/>
  <c r="S28" i="1"/>
  <c r="AD28" i="1"/>
  <c r="J29" i="1"/>
  <c r="U29" i="1"/>
  <c r="AF29" i="1"/>
  <c r="L30" i="1"/>
  <c r="W30" i="1"/>
  <c r="AH30" i="1"/>
  <c r="N33" i="1"/>
  <c r="Y33" i="1"/>
  <c r="E34" i="1"/>
  <c r="P34" i="1"/>
  <c r="AA34" i="1"/>
  <c r="G35" i="1"/>
  <c r="R35" i="1"/>
  <c r="AC35" i="1"/>
  <c r="I36" i="1"/>
  <c r="T36" i="1"/>
  <c r="AE36" i="1"/>
  <c r="V23" i="1"/>
  <c r="AB26" i="1"/>
  <c r="E23" i="1"/>
  <c r="AC24" i="1"/>
  <c r="AE25" i="1"/>
  <c r="K26" i="1"/>
  <c r="X27" i="1"/>
  <c r="F23" i="1"/>
  <c r="AB23" i="1"/>
  <c r="J25" i="1"/>
  <c r="N27" i="1"/>
  <c r="E28" i="1"/>
  <c r="I23" i="1"/>
  <c r="T23" i="1"/>
  <c r="AE23" i="1"/>
  <c r="K24" i="1"/>
  <c r="V24" i="1"/>
  <c r="AG24" i="1"/>
  <c r="M25" i="1"/>
  <c r="X25" i="1"/>
  <c r="AI25" i="1"/>
  <c r="O26" i="1"/>
  <c r="Z26" i="1"/>
  <c r="J23" i="1"/>
  <c r="U23" i="1"/>
  <c r="AF23" i="1"/>
  <c r="L24" i="1"/>
  <c r="W24" i="1"/>
  <c r="AH24" i="1"/>
  <c r="N25" i="1"/>
  <c r="Y25" i="1"/>
  <c r="E26" i="1"/>
  <c r="P26" i="1"/>
  <c r="AA26" i="1"/>
  <c r="G27" i="1"/>
  <c r="R27" i="1"/>
  <c r="AC27" i="1"/>
  <c r="I28" i="1"/>
  <c r="T28" i="1"/>
  <c r="AE28" i="1"/>
  <c r="K29" i="1"/>
  <c r="V29" i="1"/>
  <c r="AG29" i="1"/>
  <c r="M30" i="1"/>
  <c r="X30" i="1"/>
  <c r="AI30" i="1"/>
  <c r="O33" i="1"/>
  <c r="Z33" i="1"/>
  <c r="F34" i="1"/>
  <c r="Q34" i="1"/>
  <c r="AB34" i="1"/>
  <c r="H35" i="1"/>
  <c r="S35" i="1"/>
  <c r="AD35" i="1"/>
  <c r="J36" i="1"/>
  <c r="U36" i="1"/>
  <c r="AF36" i="1"/>
  <c r="J28" i="1"/>
  <c r="U28" i="1"/>
  <c r="AF28" i="1"/>
  <c r="L29" i="1"/>
  <c r="W29" i="1"/>
  <c r="AH29" i="1"/>
  <c r="N30" i="1"/>
  <c r="Y30" i="1"/>
  <c r="E33" i="1"/>
  <c r="P33" i="1"/>
  <c r="AA33" i="1"/>
  <c r="G34" i="1"/>
  <c r="R34" i="1"/>
  <c r="AC34" i="1"/>
  <c r="I35" i="1"/>
  <c r="T35" i="1"/>
  <c r="AE35" i="1"/>
  <c r="K36" i="1"/>
  <c r="V36" i="1"/>
  <c r="AG36" i="1"/>
  <c r="L23" i="1"/>
  <c r="W23" i="1"/>
  <c r="AH23" i="1"/>
  <c r="N24" i="1"/>
  <c r="Y24" i="1"/>
  <c r="E25" i="1"/>
  <c r="P25" i="1"/>
  <c r="AA25" i="1"/>
  <c r="G26" i="1"/>
  <c r="R26" i="1"/>
  <c r="AC26" i="1"/>
  <c r="I27" i="1"/>
  <c r="T27" i="1"/>
  <c r="AE27" i="1"/>
  <c r="K28" i="1"/>
  <c r="V28" i="1"/>
  <c r="M29" i="1"/>
  <c r="X29" i="1"/>
  <c r="AI29" i="1"/>
  <c r="O30" i="1"/>
  <c r="Z30" i="1"/>
  <c r="F33" i="1"/>
  <c r="Q33" i="1"/>
  <c r="AB33" i="1"/>
  <c r="H34" i="1"/>
  <c r="S34" i="1"/>
  <c r="AD34" i="1"/>
  <c r="J35" i="1"/>
  <c r="U35" i="1"/>
  <c r="AF35" i="1"/>
  <c r="L36" i="1"/>
  <c r="W36" i="1"/>
  <c r="AH36" i="1"/>
  <c r="M24" i="1"/>
  <c r="F26" i="1"/>
  <c r="X23" i="1"/>
  <c r="O24" i="1"/>
  <c r="F25" i="1"/>
  <c r="Q25" i="1"/>
  <c r="AB25" i="1"/>
  <c r="H26" i="1"/>
  <c r="S26" i="1"/>
  <c r="AD26" i="1"/>
  <c r="U27" i="1"/>
  <c r="AF27" i="1"/>
  <c r="L28" i="1"/>
  <c r="W28" i="1"/>
  <c r="AH28" i="1"/>
  <c r="Y29" i="1"/>
  <c r="E30" i="1"/>
  <c r="P30" i="1"/>
  <c r="AA30" i="1"/>
  <c r="G33" i="1"/>
  <c r="R33" i="1"/>
  <c r="AC33" i="1"/>
  <c r="I34" i="1"/>
  <c r="T34" i="1"/>
  <c r="AE34" i="1"/>
  <c r="K35" i="1"/>
  <c r="V35" i="1"/>
  <c r="AG35" i="1"/>
  <c r="M36" i="1"/>
  <c r="X36" i="1"/>
  <c r="AI36" i="1"/>
  <c r="AG23" i="1"/>
  <c r="Z25" i="1"/>
  <c r="M23" i="1"/>
  <c r="AI23" i="1"/>
  <c r="Z24" i="1"/>
  <c r="J27" i="1"/>
  <c r="N23" i="1"/>
  <c r="Y23" i="1"/>
  <c r="P24" i="1"/>
  <c r="AA24" i="1"/>
  <c r="R25" i="1"/>
  <c r="AC25" i="1"/>
  <c r="I26" i="1"/>
  <c r="T26" i="1"/>
  <c r="V27" i="1"/>
  <c r="X28" i="1"/>
  <c r="AI28" i="1"/>
  <c r="O29" i="1"/>
  <c r="F30" i="1"/>
  <c r="Q30" i="1"/>
  <c r="AB30" i="1"/>
  <c r="H33" i="1"/>
  <c r="S33" i="1"/>
  <c r="AD33" i="1"/>
  <c r="J34" i="1"/>
  <c r="U34" i="1"/>
  <c r="L35" i="1"/>
  <c r="W35" i="1"/>
  <c r="N36" i="1"/>
</calcChain>
</file>

<file path=xl/sharedStrings.xml><?xml version="1.0" encoding="utf-8"?>
<sst xmlns="http://schemas.openxmlformats.org/spreadsheetml/2006/main" count="852" uniqueCount="93">
  <si>
    <t>Sample</t>
  </si>
  <si>
    <t>Genotype</t>
  </si>
  <si>
    <t>DL1</t>
  </si>
  <si>
    <t>D</t>
  </si>
  <si>
    <t>DL5</t>
  </si>
  <si>
    <t>DA4m</t>
  </si>
  <si>
    <t>DA4l</t>
  </si>
  <si>
    <t>Side</t>
  </si>
  <si>
    <t># cells</t>
  </si>
  <si>
    <t>APF48H_GH146MARCM_FRT40A-02.czi</t>
  </si>
  <si>
    <t>DA3</t>
  </si>
  <si>
    <t>DC2</t>
  </si>
  <si>
    <t>control</t>
  </si>
  <si>
    <t>yes</t>
  </si>
  <si>
    <t>VA3</t>
  </si>
  <si>
    <t>DC3</t>
  </si>
  <si>
    <t>VA1d</t>
  </si>
  <si>
    <t>VM7</t>
  </si>
  <si>
    <t>VM2</t>
  </si>
  <si>
    <t>DM6</t>
  </si>
  <si>
    <t>APF48H_GH146MARCM_FRT40A-03.czi</t>
  </si>
  <si>
    <t>VA1v</t>
  </si>
  <si>
    <t>DA1</t>
  </si>
  <si>
    <t>DC1</t>
  </si>
  <si>
    <t>DA4m/l</t>
  </si>
  <si>
    <t>VM3</t>
  </si>
  <si>
    <t>VC4</t>
  </si>
  <si>
    <t>VA4</t>
  </si>
  <si>
    <t>VM5d</t>
  </si>
  <si>
    <t>DA2</t>
  </si>
  <si>
    <t>APF48H_GH146MARCM_FRT40A-04.czi</t>
  </si>
  <si>
    <t>VA6</t>
  </si>
  <si>
    <t>VC1</t>
  </si>
  <si>
    <t>VC2</t>
  </si>
  <si>
    <t>APF48H_GH146MARCM_FRT40A-05.czi</t>
  </si>
  <si>
    <t>VA2</t>
  </si>
  <si>
    <t>VC3</t>
  </si>
  <si>
    <t>VM5v</t>
  </si>
  <si>
    <t>APF48H_GH146MARCM_FRT40A-06.czi</t>
  </si>
  <si>
    <t>VL1</t>
  </si>
  <si>
    <t>DC4</t>
  </si>
  <si>
    <t>DL2</t>
  </si>
  <si>
    <t>V</t>
  </si>
  <si>
    <t>VL2p</t>
  </si>
  <si>
    <t>mCD8-GFP-GH146-FRT40a-MARCM-CONT-EX2_40X_1_2Z-03.czi</t>
  </si>
  <si>
    <t>APF48H_GH146MARCM_FRT40A-07.czi</t>
  </si>
  <si>
    <t>mCD8-GFP-GH146-FRT40a-MARCM-CONT-EX2_40X_1_2Z-02.czi</t>
  </si>
  <si>
    <t>APF48H_GH146MARCM_FRT40A-08.czi</t>
  </si>
  <si>
    <t>R</t>
  </si>
  <si>
    <t>APF48h_GH146MARCM_FRT40A-RAB5-07.czi</t>
  </si>
  <si>
    <t>Rab5LOF</t>
  </si>
  <si>
    <t>reduced</t>
  </si>
  <si>
    <t>APF48h_GH146MARCM_FRT40A-RAB5-09.czi</t>
  </si>
  <si>
    <t>APF48h_GH146MARCM_FRT40A-RAB5-11.czi</t>
  </si>
  <si>
    <t>APF48h_GH146MARCM_FRT40A-RAB5-12.czi</t>
  </si>
  <si>
    <t>strong</t>
  </si>
  <si>
    <t>APF48h_GH146MARCM_FRT40A-RAB5-13.czi</t>
  </si>
  <si>
    <t>mCD8-GFP-GH146-FRT40a-MARCM-CONT-EX4_40X_1_2Z-05.czi</t>
  </si>
  <si>
    <t>L</t>
  </si>
  <si>
    <t>no</t>
  </si>
  <si>
    <t>APF48h_GH146MARCM_FRT40A-RAB5-14.czi</t>
  </si>
  <si>
    <t>mCD8-GFP-GH146-FRT40a-MARCM-CONT-EX3_40X_1_2Z-05.czi</t>
  </si>
  <si>
    <t>mCD8-GFP-GH146-FRT40a-MARCM-CONT-EX2_40X_1_2Z-04.czi</t>
  </si>
  <si>
    <t>mCD8-GFP-GH146-FRT40a-MARCM-CONT-EX2_40X_1_2Z-01.czi</t>
  </si>
  <si>
    <t>mCD8-GFP-GH146-FRT40a-MARCM-CONT-EX3_40X_1_2Z-01.czi</t>
  </si>
  <si>
    <t>mCD8-GFP-GH146-FRT40a-MARCM-CONT-EX2_40X_1_2Z-06.czi</t>
  </si>
  <si>
    <t>mCD8-GFP-GH146-FRT40a-MARCM-CONT-EX4_40X_1_2Z-06.czi</t>
  </si>
  <si>
    <t>mCD8-GFP-FRT40a-MARCM-Rab5-EX3-ldup_40X_1_0Z-01_0506.czi</t>
  </si>
  <si>
    <t>weak</t>
  </si>
  <si>
    <t>mCD8-GFP-GH146-FRT40a-MARCM-CONT-EX3_40X_1_2Z-02.czi</t>
  </si>
  <si>
    <t>mCD8-GFP-FRT40a-MARCM-Rab5-EX2-dup_40X_0_8Z-02_2905.czi</t>
  </si>
  <si>
    <t>moderate</t>
  </si>
  <si>
    <t>mCD8-GFP-FRT40a-MARCM-Rab5-EX3-rdup_40X_0_8Z-01_0506.czi</t>
  </si>
  <si>
    <t>mCD8-GFP-FRT40a-MARCM-Rab5-EX1_40X_0_8Z-02_2305.czi</t>
  </si>
  <si>
    <t>mCD8-GFP-GH146-FRT40a-MARCM-CONT-EX3_40X_1_2Z-03.czi</t>
  </si>
  <si>
    <t>mCD8-GFP-FRT40a-MARCM-Rab5-EX1_40X_0_8Z-03_2305.czi</t>
  </si>
  <si>
    <t>mCD8-GFP-GH146-FRT40a-MARCM-CONT-EX3_40X_1_2Z-04.czi</t>
  </si>
  <si>
    <t>mCD8-GFP-GH146-FRT40a-MARCM-CONT-EX3_40X_1_2Z-06.czi</t>
  </si>
  <si>
    <t>mCD8-GFP-GH146-FRT40a-MARCM-CONT-EX3_40X_1_2Z-07.czi</t>
  </si>
  <si>
    <t>mCD8-GFP-GH146-FRT40a-MARCM-CONT-EX4_40X_1_2Z-02.czi</t>
  </si>
  <si>
    <t>mCD8-GFP-GH146-FRT40a-MARCM-CONT-EX4_40X_1_2Z-07.czi</t>
  </si>
  <si>
    <t>mCD8-GFP-FRT40a-MARCM-Rab5-EX1_40X_0_8Z-01_2305.czi</t>
  </si>
  <si>
    <t>mCD8-GFP-FRT40a-MARCM-Rab5-EX2_40X_0_8Z-01_0306.czi</t>
  </si>
  <si>
    <t>mCD8-GFP-FRT40a-MARCM-Rab5-EX2_40X_0_8Z-01_2905.czi</t>
  </si>
  <si>
    <t>mCD8-GFP-FRT40a-MARCM-Rab5-EX2_40X_0_8Z-02_2905.czi</t>
  </si>
  <si>
    <t>mCD8-GFP-FRT40a-MARCM-Rab5-EX3_40X_0_8Z-01_0506.czi</t>
  </si>
  <si>
    <t>mCD8-GFP-FRT40a-MARCM-Rab5-EX3_40X_1_0Z-01_0506.czi</t>
  </si>
  <si>
    <t>mCD8-GFP-FRT40a-MARCM-Rab5-EX3_40X_1_0Z-02_0506.czi</t>
  </si>
  <si>
    <t>mCD8-GFP-FRT40a-MARCM-Rab5-EX3_40X_1_0Z-04_0506.czi</t>
  </si>
  <si>
    <t>Control</t>
  </si>
  <si>
    <t>Rab5</t>
  </si>
  <si>
    <t>no change</t>
  </si>
  <si>
    <t>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</si>
</sst>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36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cols>
    <col min="1" max="1" width="13.83203125" customWidth="1"/>
    <col min="2" max="2" width="12.1640625" customWidth="1"/>
  </cols>
  <sheetData>
    <row r="1" spans="1:35" ht="16" x14ac:dyDescent="0.2">
      <c r="A1" s="2" t="s">
        <v>0</v>
      </c>
      <c r="B1" s="2" t="s">
        <v>7</v>
      </c>
      <c r="C1" s="2" t="s">
        <v>1</v>
      </c>
      <c r="D1" s="2" t="s">
        <v>8</v>
      </c>
      <c r="E1" s="2" t="s">
        <v>2</v>
      </c>
      <c r="F1" s="3" t="s">
        <v>10</v>
      </c>
      <c r="G1" s="3" t="s">
        <v>11</v>
      </c>
      <c r="H1" s="3" t="s">
        <v>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21</v>
      </c>
      <c r="P1" s="2" t="s">
        <v>22</v>
      </c>
      <c r="Q1" s="2" t="s">
        <v>23</v>
      </c>
      <c r="R1" s="2" t="s">
        <v>24</v>
      </c>
      <c r="S1" s="2" t="s">
        <v>25</v>
      </c>
      <c r="T1" s="3" t="s">
        <v>26</v>
      </c>
      <c r="U1" s="2" t="s">
        <v>27</v>
      </c>
      <c r="V1" s="2" t="s">
        <v>28</v>
      </c>
      <c r="W1" s="2" t="s">
        <v>4</v>
      </c>
      <c r="X1" s="3" t="s">
        <v>29</v>
      </c>
      <c r="Y1" s="2" t="s">
        <v>31</v>
      </c>
      <c r="Z1" s="3" t="s">
        <v>32</v>
      </c>
      <c r="AA1" s="3" t="s">
        <v>33</v>
      </c>
      <c r="AB1" s="3" t="s">
        <v>35</v>
      </c>
      <c r="AC1" s="3" t="s">
        <v>36</v>
      </c>
      <c r="AD1" s="3" t="s">
        <v>37</v>
      </c>
      <c r="AE1" s="3" t="s">
        <v>39</v>
      </c>
      <c r="AF1" s="3" t="s">
        <v>40</v>
      </c>
      <c r="AG1" s="3" t="s">
        <v>41</v>
      </c>
      <c r="AH1" s="3" t="s">
        <v>42</v>
      </c>
      <c r="AI1" s="3" t="s">
        <v>43</v>
      </c>
    </row>
    <row r="2" spans="1:35" ht="15.75" customHeight="1" x14ac:dyDescent="0.15">
      <c r="A2" s="6" t="s">
        <v>44</v>
      </c>
      <c r="B2" s="6"/>
      <c r="C2" s="6" t="str">
        <f ca="1">IFERROR(__xludf.DUMMYFUNCTION("IF(REGEXMATCH(A2, ""Rab5""), ""Rab5"", ""Control"")"),"Control")</f>
        <v>Control</v>
      </c>
      <c r="D2" s="8">
        <v>32</v>
      </c>
      <c r="E2" s="6" t="s">
        <v>55</v>
      </c>
      <c r="F2" s="6" t="s">
        <v>55</v>
      </c>
      <c r="G2" s="6" t="s">
        <v>55</v>
      </c>
      <c r="H2" s="6" t="s">
        <v>55</v>
      </c>
      <c r="I2" s="6" t="s">
        <v>55</v>
      </c>
      <c r="J2" s="6" t="s">
        <v>55</v>
      </c>
      <c r="K2" s="6" t="s">
        <v>55</v>
      </c>
      <c r="L2" s="6" t="s">
        <v>55</v>
      </c>
      <c r="M2" s="6" t="s">
        <v>55</v>
      </c>
      <c r="N2" s="6" t="s">
        <v>55</v>
      </c>
      <c r="O2" s="6" t="s">
        <v>55</v>
      </c>
      <c r="P2" s="6" t="s">
        <v>59</v>
      </c>
      <c r="Q2" s="6" t="s">
        <v>59</v>
      </c>
      <c r="R2" s="6" t="s">
        <v>59</v>
      </c>
      <c r="S2" s="6" t="s">
        <v>59</v>
      </c>
      <c r="T2" s="6" t="s">
        <v>59</v>
      </c>
      <c r="U2" s="6" t="s">
        <v>59</v>
      </c>
      <c r="V2" s="6" t="s">
        <v>59</v>
      </c>
      <c r="W2" s="6" t="s">
        <v>59</v>
      </c>
      <c r="X2" s="6" t="s">
        <v>59</v>
      </c>
      <c r="Y2" s="6" t="s">
        <v>59</v>
      </c>
      <c r="Z2" s="6" t="s">
        <v>59</v>
      </c>
      <c r="AA2" s="6" t="s">
        <v>59</v>
      </c>
      <c r="AB2" s="6" t="s">
        <v>59</v>
      </c>
      <c r="AC2" s="6" t="s">
        <v>59</v>
      </c>
      <c r="AD2" s="6" t="s">
        <v>59</v>
      </c>
      <c r="AE2" s="6" t="s">
        <v>59</v>
      </c>
      <c r="AF2" s="6" t="s">
        <v>59</v>
      </c>
      <c r="AG2" s="6" t="s">
        <v>59</v>
      </c>
      <c r="AH2" s="6" t="s">
        <v>59</v>
      </c>
      <c r="AI2" s="6" t="s">
        <v>59</v>
      </c>
    </row>
    <row r="3" spans="1:35" ht="15.75" customHeight="1" x14ac:dyDescent="0.15">
      <c r="A3" s="6" t="s">
        <v>62</v>
      </c>
      <c r="B3" s="6"/>
      <c r="C3" s="6" t="str">
        <f ca="1">IFERROR(__xludf.DUMMYFUNCTION("IF(REGEXMATCH(A3, ""Rab5""), ""Rab5"", ""Control"")"),"Control")</f>
        <v>Control</v>
      </c>
      <c r="D3" s="8">
        <v>27</v>
      </c>
      <c r="E3" s="6" t="s">
        <v>55</v>
      </c>
      <c r="F3" s="6" t="s">
        <v>55</v>
      </c>
      <c r="G3" s="6" t="s">
        <v>55</v>
      </c>
      <c r="H3" s="6" t="s">
        <v>55</v>
      </c>
      <c r="I3" s="6" t="s">
        <v>55</v>
      </c>
      <c r="J3" s="6" t="s">
        <v>55</v>
      </c>
      <c r="K3" s="6" t="s">
        <v>55</v>
      </c>
      <c r="L3" s="6" t="s">
        <v>55</v>
      </c>
      <c r="M3" s="6" t="s">
        <v>55</v>
      </c>
      <c r="N3" s="6" t="s">
        <v>55</v>
      </c>
      <c r="O3" s="6" t="s">
        <v>55</v>
      </c>
      <c r="P3" s="6" t="s">
        <v>59</v>
      </c>
      <c r="Q3" s="6" t="s">
        <v>59</v>
      </c>
      <c r="R3" s="6" t="s">
        <v>59</v>
      </c>
      <c r="S3" s="6" t="s">
        <v>59</v>
      </c>
      <c r="T3" s="6" t="s">
        <v>59</v>
      </c>
      <c r="U3" s="6" t="s">
        <v>59</v>
      </c>
      <c r="V3" s="6" t="s">
        <v>59</v>
      </c>
      <c r="W3" s="6" t="s">
        <v>59</v>
      </c>
      <c r="X3" s="6" t="s">
        <v>59</v>
      </c>
      <c r="Y3" s="6" t="s">
        <v>59</v>
      </c>
      <c r="Z3" s="6" t="s">
        <v>59</v>
      </c>
      <c r="AA3" s="6" t="s">
        <v>59</v>
      </c>
      <c r="AB3" s="6" t="s">
        <v>59</v>
      </c>
      <c r="AC3" s="6" t="s">
        <v>59</v>
      </c>
      <c r="AD3" s="6" t="s">
        <v>59</v>
      </c>
      <c r="AE3" s="6" t="s">
        <v>59</v>
      </c>
      <c r="AF3" s="6" t="s">
        <v>59</v>
      </c>
      <c r="AG3" s="6" t="s">
        <v>59</v>
      </c>
      <c r="AH3" s="6" t="s">
        <v>59</v>
      </c>
      <c r="AI3" s="6" t="s">
        <v>59</v>
      </c>
    </row>
    <row r="4" spans="1:35" ht="15.75" customHeight="1" x14ac:dyDescent="0.15">
      <c r="A4" s="6" t="s">
        <v>65</v>
      </c>
      <c r="B4" s="6"/>
      <c r="C4" s="6" t="str">
        <f ca="1">IFERROR(__xludf.DUMMYFUNCTION("IF(REGEXMATCH(A4, ""Rab5""), ""Rab5"", ""Control"")"),"Control")</f>
        <v>Control</v>
      </c>
      <c r="D4" s="8">
        <v>28</v>
      </c>
      <c r="E4" s="6" t="s">
        <v>55</v>
      </c>
      <c r="F4" s="6" t="s">
        <v>55</v>
      </c>
      <c r="G4" s="6" t="s">
        <v>55</v>
      </c>
      <c r="H4" s="6" t="s">
        <v>55</v>
      </c>
      <c r="I4" s="6" t="s">
        <v>55</v>
      </c>
      <c r="J4" s="6" t="s">
        <v>55</v>
      </c>
      <c r="K4" s="6" t="s">
        <v>55</v>
      </c>
      <c r="L4" s="6" t="s">
        <v>55</v>
      </c>
      <c r="M4" s="6" t="s">
        <v>55</v>
      </c>
      <c r="N4" s="6" t="s">
        <v>55</v>
      </c>
      <c r="O4" s="6" t="s">
        <v>55</v>
      </c>
      <c r="P4" s="6" t="s">
        <v>59</v>
      </c>
      <c r="Q4" s="6" t="s">
        <v>59</v>
      </c>
      <c r="R4" s="6" t="s">
        <v>59</v>
      </c>
      <c r="S4" s="6" t="s">
        <v>59</v>
      </c>
      <c r="T4" s="6" t="s">
        <v>59</v>
      </c>
      <c r="U4" s="6" t="s">
        <v>59</v>
      </c>
      <c r="V4" s="6" t="s">
        <v>59</v>
      </c>
      <c r="W4" s="6" t="s">
        <v>59</v>
      </c>
      <c r="X4" s="6" t="s">
        <v>59</v>
      </c>
      <c r="Y4" s="6" t="s">
        <v>59</v>
      </c>
      <c r="Z4" s="6" t="s">
        <v>59</v>
      </c>
      <c r="AA4" s="6" t="s">
        <v>59</v>
      </c>
      <c r="AB4" s="6" t="s">
        <v>59</v>
      </c>
      <c r="AC4" s="6" t="s">
        <v>59</v>
      </c>
      <c r="AD4" s="6" t="s">
        <v>59</v>
      </c>
      <c r="AE4" s="6" t="s">
        <v>59</v>
      </c>
      <c r="AF4" s="6" t="s">
        <v>59</v>
      </c>
      <c r="AG4" s="6" t="s">
        <v>59</v>
      </c>
      <c r="AH4" s="6" t="s">
        <v>59</v>
      </c>
      <c r="AI4" s="6" t="s">
        <v>59</v>
      </c>
    </row>
    <row r="5" spans="1:35" ht="15.75" customHeight="1" x14ac:dyDescent="0.15">
      <c r="A5" s="6" t="s">
        <v>69</v>
      </c>
      <c r="B5" s="6"/>
      <c r="C5" s="6" t="str">
        <f ca="1">IFERROR(__xludf.DUMMYFUNCTION("IF(REGEXMATCH(A5, ""Rab5""), ""Rab5"", ""Control"")"),"Control")</f>
        <v>Control</v>
      </c>
      <c r="D5" s="8">
        <v>31</v>
      </c>
      <c r="E5" s="6" t="s">
        <v>55</v>
      </c>
      <c r="F5" s="6" t="s">
        <v>55</v>
      </c>
      <c r="G5" s="6" t="s">
        <v>55</v>
      </c>
      <c r="H5" s="6" t="s">
        <v>55</v>
      </c>
      <c r="I5" s="6" t="s">
        <v>55</v>
      </c>
      <c r="J5" s="6" t="s">
        <v>55</v>
      </c>
      <c r="K5" s="6" t="s">
        <v>55</v>
      </c>
      <c r="L5" s="6" t="s">
        <v>55</v>
      </c>
      <c r="M5" s="6" t="s">
        <v>55</v>
      </c>
      <c r="N5" s="6" t="s">
        <v>55</v>
      </c>
      <c r="O5" s="6" t="s">
        <v>55</v>
      </c>
      <c r="P5" s="6" t="s">
        <v>68</v>
      </c>
      <c r="Q5" s="6" t="s">
        <v>59</v>
      </c>
      <c r="R5" s="6" t="s">
        <v>59</v>
      </c>
      <c r="S5" s="6" t="s">
        <v>59</v>
      </c>
      <c r="T5" s="6" t="s">
        <v>59</v>
      </c>
      <c r="U5" s="6" t="s">
        <v>59</v>
      </c>
      <c r="V5" s="6" t="s">
        <v>59</v>
      </c>
      <c r="W5" s="6" t="s">
        <v>59</v>
      </c>
      <c r="X5" s="6" t="s">
        <v>59</v>
      </c>
      <c r="Y5" s="6" t="s">
        <v>59</v>
      </c>
      <c r="Z5" s="6" t="s">
        <v>59</v>
      </c>
      <c r="AA5" s="6" t="s">
        <v>59</v>
      </c>
      <c r="AB5" s="6" t="s">
        <v>59</v>
      </c>
      <c r="AC5" s="6" t="s">
        <v>59</v>
      </c>
      <c r="AD5" s="6" t="s">
        <v>59</v>
      </c>
      <c r="AE5" s="6" t="s">
        <v>59</v>
      </c>
      <c r="AF5" s="6" t="s">
        <v>59</v>
      </c>
      <c r="AG5" s="6" t="s">
        <v>59</v>
      </c>
      <c r="AH5" s="6" t="s">
        <v>59</v>
      </c>
      <c r="AI5" s="6" t="s">
        <v>59</v>
      </c>
    </row>
    <row r="6" spans="1:35" ht="15.75" customHeight="1" x14ac:dyDescent="0.15">
      <c r="A6" s="6" t="s">
        <v>74</v>
      </c>
      <c r="B6" s="6"/>
      <c r="C6" s="6" t="str">
        <f ca="1">IFERROR(__xludf.DUMMYFUNCTION("IF(REGEXMATCH(A6, ""Rab5""), ""Rab5"", ""Control"")"),"Control")</f>
        <v>Control</v>
      </c>
      <c r="D6" s="8">
        <v>32</v>
      </c>
      <c r="E6" s="6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55</v>
      </c>
      <c r="L6" s="6" t="s">
        <v>55</v>
      </c>
      <c r="M6" s="6" t="s">
        <v>55</v>
      </c>
      <c r="N6" s="6" t="s">
        <v>55</v>
      </c>
      <c r="O6" s="6" t="s">
        <v>55</v>
      </c>
      <c r="P6" s="6" t="s">
        <v>68</v>
      </c>
      <c r="Q6" s="6" t="s">
        <v>59</v>
      </c>
      <c r="R6" s="6" t="s">
        <v>59</v>
      </c>
      <c r="S6" s="6" t="s">
        <v>59</v>
      </c>
      <c r="T6" s="6" t="s">
        <v>59</v>
      </c>
      <c r="U6" s="6" t="s">
        <v>59</v>
      </c>
      <c r="V6" s="6" t="s">
        <v>59</v>
      </c>
      <c r="W6" s="6" t="s">
        <v>59</v>
      </c>
      <c r="X6" s="6" t="s">
        <v>59</v>
      </c>
      <c r="Y6" s="6" t="s">
        <v>59</v>
      </c>
      <c r="Z6" s="6" t="s">
        <v>59</v>
      </c>
      <c r="AA6" s="6" t="s">
        <v>59</v>
      </c>
      <c r="AB6" s="6" t="s">
        <v>59</v>
      </c>
      <c r="AC6" s="6" t="s">
        <v>59</v>
      </c>
      <c r="AD6" s="6" t="s">
        <v>59</v>
      </c>
      <c r="AE6" s="6" t="s">
        <v>59</v>
      </c>
      <c r="AF6" s="6" t="s">
        <v>59</v>
      </c>
      <c r="AG6" s="6" t="s">
        <v>59</v>
      </c>
      <c r="AH6" s="6" t="s">
        <v>59</v>
      </c>
      <c r="AI6" s="6" t="s">
        <v>59</v>
      </c>
    </row>
    <row r="7" spans="1:35" ht="15.75" customHeight="1" x14ac:dyDescent="0.15">
      <c r="A7" s="6" t="s">
        <v>76</v>
      </c>
      <c r="B7" s="6"/>
      <c r="C7" s="6" t="str">
        <f ca="1">IFERROR(__xludf.DUMMYFUNCTION("IF(REGEXMATCH(A7, ""Rab5""), ""Rab5"", ""Control"")"),"Control")</f>
        <v>Control</v>
      </c>
      <c r="D7" s="8">
        <v>20</v>
      </c>
      <c r="E7" s="6" t="s">
        <v>55</v>
      </c>
      <c r="F7" s="6" t="s">
        <v>55</v>
      </c>
      <c r="G7" s="6" t="s">
        <v>55</v>
      </c>
      <c r="H7" s="6" t="s">
        <v>55</v>
      </c>
      <c r="I7" s="6" t="s">
        <v>55</v>
      </c>
      <c r="J7" s="6" t="s">
        <v>55</v>
      </c>
      <c r="K7" s="6" t="s">
        <v>55</v>
      </c>
      <c r="L7" s="6" t="s">
        <v>55</v>
      </c>
      <c r="M7" s="6" t="s">
        <v>55</v>
      </c>
      <c r="N7" s="6" t="s">
        <v>55</v>
      </c>
      <c r="O7" s="6" t="s">
        <v>55</v>
      </c>
      <c r="P7" s="6" t="s">
        <v>59</v>
      </c>
      <c r="Q7" s="6" t="s">
        <v>59</v>
      </c>
      <c r="R7" s="6" t="s">
        <v>59</v>
      </c>
      <c r="S7" s="6" t="s">
        <v>59</v>
      </c>
      <c r="T7" s="6" t="s">
        <v>59</v>
      </c>
      <c r="U7" s="6" t="s">
        <v>59</v>
      </c>
      <c r="V7" s="6" t="s">
        <v>59</v>
      </c>
      <c r="W7" s="6" t="s">
        <v>59</v>
      </c>
      <c r="X7" s="6" t="s">
        <v>59</v>
      </c>
      <c r="Y7" s="6" t="s">
        <v>59</v>
      </c>
      <c r="Z7" s="6" t="s">
        <v>59</v>
      </c>
      <c r="AA7" s="6" t="s">
        <v>59</v>
      </c>
      <c r="AB7" s="6" t="s">
        <v>59</v>
      </c>
      <c r="AC7" s="6" t="s">
        <v>59</v>
      </c>
      <c r="AD7" s="6" t="s">
        <v>59</v>
      </c>
      <c r="AE7" s="6" t="s">
        <v>59</v>
      </c>
      <c r="AF7" s="6" t="s">
        <v>59</v>
      </c>
      <c r="AG7" s="6" t="s">
        <v>59</v>
      </c>
      <c r="AH7" s="6" t="s">
        <v>59</v>
      </c>
      <c r="AI7" s="6" t="s">
        <v>59</v>
      </c>
    </row>
    <row r="8" spans="1:35" ht="15.75" customHeight="1" x14ac:dyDescent="0.15">
      <c r="A8" s="6" t="s">
        <v>77</v>
      </c>
      <c r="B8" s="6"/>
      <c r="C8" s="6" t="str">
        <f ca="1">IFERROR(__xludf.DUMMYFUNCTION("IF(REGEXMATCH(A8, ""Rab5""), ""Rab5"", ""Control"")"),"Control")</f>
        <v>Control</v>
      </c>
      <c r="D8" s="8">
        <v>29</v>
      </c>
      <c r="E8" s="6" t="s">
        <v>55</v>
      </c>
      <c r="F8" s="6" t="s">
        <v>55</v>
      </c>
      <c r="G8" s="6" t="s">
        <v>55</v>
      </c>
      <c r="H8" s="6" t="s">
        <v>55</v>
      </c>
      <c r="I8" s="6" t="s">
        <v>55</v>
      </c>
      <c r="J8" s="6" t="s">
        <v>55</v>
      </c>
      <c r="K8" s="6" t="s">
        <v>55</v>
      </c>
      <c r="L8" s="6" t="s">
        <v>55</v>
      </c>
      <c r="M8" s="6" t="s">
        <v>55</v>
      </c>
      <c r="N8" s="6" t="s">
        <v>55</v>
      </c>
      <c r="O8" s="6" t="s">
        <v>55</v>
      </c>
      <c r="P8" s="6" t="s">
        <v>68</v>
      </c>
      <c r="Q8" s="6" t="s">
        <v>59</v>
      </c>
      <c r="R8" s="6" t="s">
        <v>59</v>
      </c>
      <c r="S8" s="6" t="s">
        <v>59</v>
      </c>
      <c r="T8" s="6" t="s">
        <v>59</v>
      </c>
      <c r="U8" s="6" t="s">
        <v>59</v>
      </c>
      <c r="V8" s="6" t="s">
        <v>59</v>
      </c>
      <c r="W8" s="6" t="s">
        <v>59</v>
      </c>
      <c r="X8" s="6" t="s">
        <v>59</v>
      </c>
      <c r="Y8" s="6" t="s">
        <v>59</v>
      </c>
      <c r="Z8" s="6" t="s">
        <v>59</v>
      </c>
      <c r="AA8" s="6" t="s">
        <v>59</v>
      </c>
      <c r="AB8" s="6" t="s">
        <v>59</v>
      </c>
      <c r="AC8" s="6" t="s">
        <v>59</v>
      </c>
      <c r="AD8" s="6" t="s">
        <v>59</v>
      </c>
      <c r="AE8" s="6" t="s">
        <v>59</v>
      </c>
      <c r="AF8" s="6" t="s">
        <v>59</v>
      </c>
      <c r="AG8" s="6" t="s">
        <v>59</v>
      </c>
      <c r="AH8" s="6" t="s">
        <v>59</v>
      </c>
      <c r="AI8" s="6" t="s">
        <v>59</v>
      </c>
    </row>
    <row r="9" spans="1:35" ht="15.75" customHeight="1" x14ac:dyDescent="0.15">
      <c r="A9" s="6" t="s">
        <v>78</v>
      </c>
      <c r="B9" s="6"/>
      <c r="C9" s="6" t="str">
        <f ca="1">IFERROR(__xludf.DUMMYFUNCTION("IF(REGEXMATCH(A9, ""Rab5""), ""Rab5"", ""Control"")"),"Control")</f>
        <v>Control</v>
      </c>
      <c r="D9" s="8">
        <v>29</v>
      </c>
      <c r="E9" s="6" t="s">
        <v>55</v>
      </c>
      <c r="F9" s="6" t="s">
        <v>55</v>
      </c>
      <c r="G9" s="6" t="s">
        <v>55</v>
      </c>
      <c r="H9" s="6" t="s">
        <v>55</v>
      </c>
      <c r="I9" s="6" t="s">
        <v>55</v>
      </c>
      <c r="J9" s="6" t="s">
        <v>55</v>
      </c>
      <c r="K9" s="6" t="s">
        <v>55</v>
      </c>
      <c r="L9" s="6" t="s">
        <v>55</v>
      </c>
      <c r="M9" s="6" t="s">
        <v>55</v>
      </c>
      <c r="N9" s="6" t="s">
        <v>55</v>
      </c>
      <c r="O9" s="6" t="s">
        <v>55</v>
      </c>
      <c r="P9" s="6" t="s">
        <v>59</v>
      </c>
      <c r="Q9" s="6" t="s">
        <v>59</v>
      </c>
      <c r="R9" s="6" t="s">
        <v>59</v>
      </c>
      <c r="S9" s="6" t="s">
        <v>59</v>
      </c>
      <c r="T9" s="6" t="s">
        <v>59</v>
      </c>
      <c r="U9" s="6" t="s">
        <v>59</v>
      </c>
      <c r="V9" s="6" t="s">
        <v>59</v>
      </c>
      <c r="W9" s="6" t="s">
        <v>59</v>
      </c>
      <c r="X9" s="6" t="s">
        <v>59</v>
      </c>
      <c r="Y9" s="6" t="s">
        <v>59</v>
      </c>
      <c r="Z9" s="6" t="s">
        <v>59</v>
      </c>
      <c r="AA9" s="6" t="s">
        <v>59</v>
      </c>
      <c r="AB9" s="6" t="s">
        <v>59</v>
      </c>
      <c r="AC9" s="6" t="s">
        <v>59</v>
      </c>
      <c r="AD9" s="6" t="s">
        <v>59</v>
      </c>
      <c r="AE9" s="6" t="s">
        <v>59</v>
      </c>
      <c r="AF9" s="6" t="s">
        <v>59</v>
      </c>
      <c r="AG9" s="6" t="s">
        <v>59</v>
      </c>
      <c r="AH9" s="6" t="s">
        <v>59</v>
      </c>
      <c r="AI9" s="6" t="s">
        <v>59</v>
      </c>
    </row>
    <row r="10" spans="1:35" ht="15.75" customHeight="1" x14ac:dyDescent="0.15">
      <c r="A10" s="6" t="s">
        <v>79</v>
      </c>
      <c r="B10" s="6"/>
      <c r="C10" s="6" t="str">
        <f ca="1">IFERROR(__xludf.DUMMYFUNCTION("IF(REGEXMATCH(A10, ""Rab5""), ""Rab5"", ""Control"")"),"Control")</f>
        <v>Control</v>
      </c>
      <c r="D10" s="8">
        <v>29</v>
      </c>
      <c r="E10" s="6" t="s">
        <v>55</v>
      </c>
      <c r="F10" s="6" t="s">
        <v>55</v>
      </c>
      <c r="G10" s="6" t="s">
        <v>55</v>
      </c>
      <c r="H10" s="6" t="s">
        <v>55</v>
      </c>
      <c r="I10" s="6" t="s">
        <v>55</v>
      </c>
      <c r="J10" s="6" t="s">
        <v>55</v>
      </c>
      <c r="K10" s="6" t="s">
        <v>55</v>
      </c>
      <c r="L10" s="6" t="s">
        <v>55</v>
      </c>
      <c r="M10" s="6" t="s">
        <v>55</v>
      </c>
      <c r="N10" s="6" t="s">
        <v>55</v>
      </c>
      <c r="O10" s="6" t="s">
        <v>55</v>
      </c>
      <c r="P10" s="6" t="s">
        <v>59</v>
      </c>
      <c r="Q10" s="6" t="s">
        <v>59</v>
      </c>
      <c r="R10" s="6" t="s">
        <v>59</v>
      </c>
      <c r="S10" s="6" t="s">
        <v>59</v>
      </c>
      <c r="T10" s="6" t="s">
        <v>59</v>
      </c>
      <c r="U10" s="6" t="s">
        <v>59</v>
      </c>
      <c r="V10" s="6" t="s">
        <v>59</v>
      </c>
      <c r="W10" s="6" t="s">
        <v>59</v>
      </c>
      <c r="X10" s="6" t="s">
        <v>59</v>
      </c>
      <c r="Y10" s="6" t="s">
        <v>59</v>
      </c>
      <c r="Z10" s="6" t="s">
        <v>59</v>
      </c>
      <c r="AA10" s="6" t="s">
        <v>59</v>
      </c>
      <c r="AB10" s="6" t="s">
        <v>59</v>
      </c>
      <c r="AC10" s="6" t="s">
        <v>59</v>
      </c>
      <c r="AD10" s="6" t="s">
        <v>59</v>
      </c>
      <c r="AE10" s="6" t="s">
        <v>59</v>
      </c>
      <c r="AF10" s="6" t="s">
        <v>59</v>
      </c>
      <c r="AG10" s="6" t="s">
        <v>59</v>
      </c>
      <c r="AH10" s="6" t="s">
        <v>59</v>
      </c>
      <c r="AI10" s="6" t="s">
        <v>59</v>
      </c>
    </row>
    <row r="11" spans="1:35" ht="15.75" customHeight="1" x14ac:dyDescent="0.15">
      <c r="A11" s="6" t="s">
        <v>80</v>
      </c>
      <c r="B11" s="6"/>
      <c r="C11" s="6" t="str">
        <f ca="1">IFERROR(__xludf.DUMMYFUNCTION("IF(REGEXMATCH(A11, ""Rab5""), ""Rab5"", ""Control"")"),"Control")</f>
        <v>Control</v>
      </c>
      <c r="D11" s="8">
        <v>24</v>
      </c>
      <c r="E11" s="6" t="s">
        <v>55</v>
      </c>
      <c r="F11" s="6" t="s">
        <v>55</v>
      </c>
      <c r="G11" s="6" t="s">
        <v>55</v>
      </c>
      <c r="H11" s="6" t="s">
        <v>55</v>
      </c>
      <c r="I11" s="6" t="s">
        <v>55</v>
      </c>
      <c r="J11" s="6" t="s">
        <v>55</v>
      </c>
      <c r="K11" s="6" t="s">
        <v>55</v>
      </c>
      <c r="L11" s="6" t="s">
        <v>55</v>
      </c>
      <c r="M11" s="6" t="s">
        <v>55</v>
      </c>
      <c r="N11" s="6" t="s">
        <v>55</v>
      </c>
      <c r="O11" s="6" t="s">
        <v>55</v>
      </c>
      <c r="P11" s="6" t="s">
        <v>59</v>
      </c>
      <c r="Q11" s="6" t="s">
        <v>59</v>
      </c>
      <c r="R11" s="6" t="s">
        <v>59</v>
      </c>
      <c r="S11" s="6" t="s">
        <v>59</v>
      </c>
      <c r="T11" s="6" t="s">
        <v>59</v>
      </c>
      <c r="U11" s="6" t="s">
        <v>59</v>
      </c>
      <c r="V11" s="6" t="s">
        <v>59</v>
      </c>
      <c r="W11" s="6" t="s">
        <v>59</v>
      </c>
      <c r="X11" s="6" t="s">
        <v>59</v>
      </c>
      <c r="Y11" s="6" t="s">
        <v>59</v>
      </c>
      <c r="Z11" s="6" t="s">
        <v>59</v>
      </c>
      <c r="AA11" s="6" t="s">
        <v>59</v>
      </c>
      <c r="AB11" s="6" t="s">
        <v>59</v>
      </c>
      <c r="AC11" s="6" t="s">
        <v>59</v>
      </c>
      <c r="AD11" s="6" t="s">
        <v>59</v>
      </c>
      <c r="AE11" s="6" t="s">
        <v>59</v>
      </c>
      <c r="AF11" s="6" t="s">
        <v>59</v>
      </c>
      <c r="AG11" s="6" t="s">
        <v>59</v>
      </c>
      <c r="AH11" s="6" t="s">
        <v>59</v>
      </c>
      <c r="AI11" s="6" t="s">
        <v>59</v>
      </c>
    </row>
    <row r="12" spans="1:35" ht="15.75" customHeight="1" x14ac:dyDescent="0.15">
      <c r="A12" s="6" t="s">
        <v>81</v>
      </c>
      <c r="B12" s="6"/>
      <c r="C12" s="6" t="str">
        <f ca="1">IFERROR(__xludf.DUMMYFUNCTION("IF(REGEXMATCH(A12, ""Rab5""), ""Rab5"", ""Control"")"),"Rab5")</f>
        <v>Rab5</v>
      </c>
      <c r="D12" s="8">
        <v>12</v>
      </c>
      <c r="E12" s="6" t="s">
        <v>68</v>
      </c>
      <c r="F12" s="6" t="s">
        <v>55</v>
      </c>
      <c r="G12" s="6" t="s">
        <v>55</v>
      </c>
      <c r="H12" s="6" t="s">
        <v>55</v>
      </c>
      <c r="I12" s="6" t="s">
        <v>71</v>
      </c>
      <c r="J12" s="6" t="s">
        <v>59</v>
      </c>
      <c r="K12" s="6" t="s">
        <v>59</v>
      </c>
      <c r="L12" s="6" t="s">
        <v>59</v>
      </c>
      <c r="M12" s="6" t="s">
        <v>59</v>
      </c>
      <c r="N12" s="6" t="s">
        <v>59</v>
      </c>
      <c r="O12" s="6" t="s">
        <v>59</v>
      </c>
      <c r="P12" s="6" t="s">
        <v>59</v>
      </c>
      <c r="Q12" s="6" t="s">
        <v>59</v>
      </c>
      <c r="R12" s="6" t="s">
        <v>59</v>
      </c>
      <c r="S12" s="6" t="s">
        <v>59</v>
      </c>
      <c r="T12" s="6" t="s">
        <v>59</v>
      </c>
      <c r="U12" s="6" t="s">
        <v>55</v>
      </c>
      <c r="V12" s="6" t="s">
        <v>59</v>
      </c>
      <c r="W12" s="6" t="s">
        <v>68</v>
      </c>
      <c r="X12" s="6" t="s">
        <v>59</v>
      </c>
      <c r="Y12" s="6" t="s">
        <v>68</v>
      </c>
      <c r="Z12" s="6" t="s">
        <v>59</v>
      </c>
      <c r="AA12" s="6" t="s">
        <v>55</v>
      </c>
      <c r="AB12" s="6" t="s">
        <v>68</v>
      </c>
      <c r="AC12" s="6" t="s">
        <v>68</v>
      </c>
      <c r="AD12" s="6" t="s">
        <v>68</v>
      </c>
      <c r="AE12" s="6" t="s">
        <v>59</v>
      </c>
      <c r="AF12" s="6" t="s">
        <v>59</v>
      </c>
      <c r="AG12" s="6" t="s">
        <v>59</v>
      </c>
      <c r="AH12" s="6" t="s">
        <v>59</v>
      </c>
      <c r="AI12" s="6" t="s">
        <v>59</v>
      </c>
    </row>
    <row r="13" spans="1:35" ht="15.75" customHeight="1" x14ac:dyDescent="0.15">
      <c r="A13" s="6" t="s">
        <v>82</v>
      </c>
      <c r="B13" s="6"/>
      <c r="C13" s="6" t="str">
        <f ca="1">IFERROR(__xludf.DUMMYFUNCTION("IF(REGEXMATCH(A13, ""Rab5""), ""Rab5"", ""Control"")"),"Rab5")</f>
        <v>Rab5</v>
      </c>
      <c r="D13" s="8">
        <v>9</v>
      </c>
      <c r="E13" s="6" t="s">
        <v>71</v>
      </c>
      <c r="F13" s="6" t="s">
        <v>55</v>
      </c>
      <c r="G13" s="6" t="s">
        <v>71</v>
      </c>
      <c r="H13" s="6" t="s">
        <v>55</v>
      </c>
      <c r="I13" s="6" t="s">
        <v>59</v>
      </c>
      <c r="J13" s="6" t="s">
        <v>68</v>
      </c>
      <c r="K13" s="6" t="s">
        <v>68</v>
      </c>
      <c r="L13" s="6" t="s">
        <v>59</v>
      </c>
      <c r="M13" s="6" t="s">
        <v>59</v>
      </c>
      <c r="N13" s="6" t="s">
        <v>68</v>
      </c>
      <c r="O13" s="6" t="s">
        <v>59</v>
      </c>
      <c r="P13" s="6" t="s">
        <v>59</v>
      </c>
      <c r="Q13" s="6" t="s">
        <v>59</v>
      </c>
      <c r="R13" s="6" t="s">
        <v>68</v>
      </c>
      <c r="S13" s="6" t="s">
        <v>59</v>
      </c>
      <c r="T13" s="6" t="s">
        <v>59</v>
      </c>
      <c r="U13" s="6" t="s">
        <v>59</v>
      </c>
      <c r="V13" s="6" t="s">
        <v>59</v>
      </c>
      <c r="W13" s="6" t="s">
        <v>68</v>
      </c>
      <c r="X13" s="6" t="s">
        <v>59</v>
      </c>
      <c r="Y13" s="6" t="s">
        <v>68</v>
      </c>
      <c r="Z13" s="6" t="s">
        <v>59</v>
      </c>
      <c r="AA13" s="6" t="s">
        <v>59</v>
      </c>
      <c r="AB13" s="6" t="s">
        <v>59</v>
      </c>
      <c r="AC13" s="6" t="s">
        <v>59</v>
      </c>
      <c r="AD13" s="6" t="s">
        <v>59</v>
      </c>
      <c r="AE13" s="6" t="s">
        <v>59</v>
      </c>
      <c r="AF13" s="6" t="s">
        <v>68</v>
      </c>
      <c r="AG13" s="6" t="s">
        <v>59</v>
      </c>
      <c r="AH13" s="6" t="s">
        <v>68</v>
      </c>
      <c r="AI13" s="6" t="s">
        <v>68</v>
      </c>
    </row>
    <row r="14" spans="1:35" ht="15.75" customHeight="1" x14ac:dyDescent="0.15">
      <c r="A14" s="6" t="s">
        <v>83</v>
      </c>
      <c r="B14" s="6"/>
      <c r="C14" s="6" t="str">
        <f ca="1">IFERROR(__xludf.DUMMYFUNCTION("IF(REGEXMATCH(A14, ""Rab5""), ""Rab5"", ""Control"")"),"Rab5")</f>
        <v>Rab5</v>
      </c>
      <c r="D14" s="8">
        <v>6</v>
      </c>
      <c r="E14" s="6" t="s">
        <v>68</v>
      </c>
      <c r="F14" s="6" t="s">
        <v>68</v>
      </c>
      <c r="G14" s="6" t="s">
        <v>71</v>
      </c>
      <c r="H14" s="6" t="s">
        <v>68</v>
      </c>
      <c r="I14" s="6" t="s">
        <v>68</v>
      </c>
      <c r="J14" s="6" t="s">
        <v>68</v>
      </c>
      <c r="K14" s="6" t="s">
        <v>68</v>
      </c>
      <c r="L14" s="6" t="s">
        <v>59</v>
      </c>
      <c r="M14" s="6" t="s">
        <v>59</v>
      </c>
      <c r="N14" s="6" t="s">
        <v>59</v>
      </c>
      <c r="O14" s="6" t="s">
        <v>59</v>
      </c>
      <c r="P14" s="6" t="s">
        <v>68</v>
      </c>
      <c r="Q14" s="6" t="s">
        <v>59</v>
      </c>
      <c r="R14" s="6" t="s">
        <v>59</v>
      </c>
      <c r="S14" s="6" t="s">
        <v>59</v>
      </c>
      <c r="T14" s="6" t="s">
        <v>71</v>
      </c>
      <c r="U14" s="6" t="s">
        <v>59</v>
      </c>
      <c r="V14" s="6" t="s">
        <v>59</v>
      </c>
      <c r="W14" s="6" t="s">
        <v>59</v>
      </c>
      <c r="X14" s="6" t="s">
        <v>68</v>
      </c>
      <c r="Y14" s="6" t="s">
        <v>59</v>
      </c>
      <c r="Z14" s="6" t="s">
        <v>71</v>
      </c>
      <c r="AA14" s="6" t="s">
        <v>59</v>
      </c>
      <c r="AB14" s="6" t="s">
        <v>59</v>
      </c>
      <c r="AC14" s="6" t="s">
        <v>59</v>
      </c>
      <c r="AD14" s="6" t="s">
        <v>68</v>
      </c>
      <c r="AE14" s="6" t="s">
        <v>59</v>
      </c>
      <c r="AF14" s="6" t="s">
        <v>59</v>
      </c>
      <c r="AG14" s="6" t="s">
        <v>59</v>
      </c>
      <c r="AH14" s="6" t="s">
        <v>59</v>
      </c>
      <c r="AI14" s="6" t="s">
        <v>59</v>
      </c>
    </row>
    <row r="15" spans="1:35" ht="15.75" customHeight="1" x14ac:dyDescent="0.15">
      <c r="A15" s="6" t="s">
        <v>84</v>
      </c>
      <c r="B15" s="6"/>
      <c r="C15" s="6" t="str">
        <f ca="1">IFERROR(__xludf.DUMMYFUNCTION("IF(REGEXMATCH(A15, ""Rab5""), ""Rab5"", ""Control"")"),"Rab5")</f>
        <v>Rab5</v>
      </c>
      <c r="D15" s="8">
        <v>5</v>
      </c>
      <c r="E15" s="6" t="s">
        <v>71</v>
      </c>
      <c r="F15" s="6" t="s">
        <v>55</v>
      </c>
      <c r="G15" s="6" t="s">
        <v>71</v>
      </c>
      <c r="H15" s="6" t="s">
        <v>71</v>
      </c>
      <c r="I15" s="6" t="s">
        <v>68</v>
      </c>
      <c r="J15" s="6" t="s">
        <v>68</v>
      </c>
      <c r="K15" s="6" t="s">
        <v>68</v>
      </c>
      <c r="L15" s="6" t="s">
        <v>59</v>
      </c>
      <c r="M15" s="6" t="s">
        <v>68</v>
      </c>
      <c r="N15" s="6" t="s">
        <v>68</v>
      </c>
      <c r="O15" s="6" t="s">
        <v>59</v>
      </c>
      <c r="P15" s="6" t="s">
        <v>68</v>
      </c>
      <c r="Q15" s="6" t="s">
        <v>59</v>
      </c>
      <c r="R15" s="6" t="s">
        <v>59</v>
      </c>
      <c r="S15" s="6" t="s">
        <v>68</v>
      </c>
      <c r="T15" s="6" t="s">
        <v>59</v>
      </c>
      <c r="U15" s="6" t="s">
        <v>59</v>
      </c>
      <c r="V15" s="6" t="s">
        <v>68</v>
      </c>
      <c r="W15" s="6" t="s">
        <v>68</v>
      </c>
      <c r="X15" s="6" t="s">
        <v>59</v>
      </c>
      <c r="Y15" s="6" t="s">
        <v>59</v>
      </c>
      <c r="Z15" s="6" t="s">
        <v>59</v>
      </c>
      <c r="AA15" s="6" t="s">
        <v>59</v>
      </c>
      <c r="AB15" s="6" t="s">
        <v>68</v>
      </c>
      <c r="AC15" s="6" t="s">
        <v>59</v>
      </c>
      <c r="AD15" s="6" t="s">
        <v>59</v>
      </c>
      <c r="AE15" s="6" t="s">
        <v>59</v>
      </c>
      <c r="AF15" s="6" t="s">
        <v>59</v>
      </c>
      <c r="AG15" s="6" t="s">
        <v>59</v>
      </c>
      <c r="AH15" s="6" t="s">
        <v>59</v>
      </c>
      <c r="AI15" s="6" t="s">
        <v>59</v>
      </c>
    </row>
    <row r="16" spans="1:35" ht="15.75" customHeight="1" x14ac:dyDescent="0.15">
      <c r="A16" s="6" t="s">
        <v>85</v>
      </c>
      <c r="B16" s="6" t="s">
        <v>58</v>
      </c>
      <c r="C16" s="6" t="str">
        <f ca="1">IFERROR(__xludf.DUMMYFUNCTION("IF(REGEXMATCH(A16, ""Rab5""), ""Rab5"", ""Control"")"),"Rab5")</f>
        <v>Rab5</v>
      </c>
      <c r="D16" s="8">
        <v>13</v>
      </c>
      <c r="E16" s="6" t="s">
        <v>71</v>
      </c>
      <c r="F16" s="6" t="s">
        <v>55</v>
      </c>
      <c r="G16" s="6" t="s">
        <v>71</v>
      </c>
      <c r="H16" s="6" t="s">
        <v>55</v>
      </c>
      <c r="I16" s="6" t="s">
        <v>71</v>
      </c>
      <c r="J16" s="6" t="s">
        <v>68</v>
      </c>
      <c r="K16" s="6" t="s">
        <v>68</v>
      </c>
      <c r="L16" s="6" t="s">
        <v>59</v>
      </c>
      <c r="M16" s="6" t="s">
        <v>59</v>
      </c>
      <c r="N16" s="6" t="s">
        <v>59</v>
      </c>
      <c r="O16" s="6" t="s">
        <v>68</v>
      </c>
      <c r="P16" s="6" t="s">
        <v>68</v>
      </c>
      <c r="Q16" s="6" t="s">
        <v>59</v>
      </c>
      <c r="R16" s="6" t="s">
        <v>59</v>
      </c>
      <c r="S16" s="6" t="s">
        <v>68</v>
      </c>
      <c r="T16" s="6" t="s">
        <v>59</v>
      </c>
      <c r="U16" s="6" t="s">
        <v>59</v>
      </c>
      <c r="V16" s="6" t="s">
        <v>59</v>
      </c>
      <c r="W16" s="6" t="s">
        <v>68</v>
      </c>
      <c r="X16" s="6" t="s">
        <v>59</v>
      </c>
      <c r="Y16" s="6" t="s">
        <v>59</v>
      </c>
      <c r="Z16" s="6" t="s">
        <v>59</v>
      </c>
      <c r="AA16" s="6" t="s">
        <v>59</v>
      </c>
      <c r="AB16" s="6" t="s">
        <v>59</v>
      </c>
      <c r="AC16" s="6" t="s">
        <v>59</v>
      </c>
      <c r="AD16" s="6" t="s">
        <v>59</v>
      </c>
      <c r="AE16" s="6" t="s">
        <v>68</v>
      </c>
      <c r="AF16" s="6" t="s">
        <v>59</v>
      </c>
      <c r="AG16" s="6" t="s">
        <v>59</v>
      </c>
      <c r="AH16" s="6" t="s">
        <v>59</v>
      </c>
      <c r="AI16" s="6" t="s">
        <v>59</v>
      </c>
    </row>
    <row r="17" spans="1:35" ht="15.75" customHeight="1" x14ac:dyDescent="0.15">
      <c r="A17" s="6" t="s">
        <v>85</v>
      </c>
      <c r="B17" s="6" t="s">
        <v>48</v>
      </c>
      <c r="C17" s="6" t="str">
        <f ca="1">IFERROR(__xludf.DUMMYFUNCTION("IF(REGEXMATCH(A17, ""Rab5""), ""Rab5"", ""Control"")"),"Rab5")</f>
        <v>Rab5</v>
      </c>
      <c r="D17" s="8">
        <v>13</v>
      </c>
      <c r="E17" s="6" t="s">
        <v>71</v>
      </c>
      <c r="F17" s="6" t="s">
        <v>55</v>
      </c>
      <c r="G17" s="6" t="s">
        <v>71</v>
      </c>
      <c r="H17" s="6" t="s">
        <v>71</v>
      </c>
      <c r="I17" s="6" t="s">
        <v>59</v>
      </c>
      <c r="J17" s="6" t="s">
        <v>68</v>
      </c>
      <c r="K17" s="6" t="s">
        <v>59</v>
      </c>
      <c r="L17" s="6" t="s">
        <v>59</v>
      </c>
      <c r="M17" s="6" t="s">
        <v>59</v>
      </c>
      <c r="N17" s="6" t="s">
        <v>68</v>
      </c>
      <c r="O17" s="6" t="s">
        <v>59</v>
      </c>
      <c r="P17" s="6" t="s">
        <v>68</v>
      </c>
      <c r="Q17" s="6" t="s">
        <v>68</v>
      </c>
      <c r="R17" s="6" t="s">
        <v>71</v>
      </c>
      <c r="S17" s="6" t="s">
        <v>59</v>
      </c>
      <c r="T17" s="6" t="s">
        <v>59</v>
      </c>
      <c r="U17" s="6" t="s">
        <v>59</v>
      </c>
      <c r="V17" s="6" t="s">
        <v>59</v>
      </c>
      <c r="W17" s="6" t="s">
        <v>68</v>
      </c>
      <c r="X17" s="6" t="s">
        <v>68</v>
      </c>
      <c r="Y17" s="6" t="s">
        <v>68</v>
      </c>
      <c r="Z17" s="6" t="s">
        <v>59</v>
      </c>
      <c r="AA17" s="6" t="s">
        <v>59</v>
      </c>
      <c r="AB17" s="6" t="s">
        <v>59</v>
      </c>
      <c r="AC17" s="6" t="s">
        <v>59</v>
      </c>
      <c r="AD17" s="6" t="s">
        <v>68</v>
      </c>
      <c r="AE17" s="6" t="s">
        <v>59</v>
      </c>
      <c r="AF17" s="6" t="s">
        <v>59</v>
      </c>
      <c r="AG17" s="6" t="s">
        <v>59</v>
      </c>
      <c r="AH17" s="6" t="s">
        <v>59</v>
      </c>
      <c r="AI17" s="6" t="s">
        <v>59</v>
      </c>
    </row>
    <row r="18" spans="1:35" ht="15.75" customHeight="1" x14ac:dyDescent="0.15">
      <c r="A18" s="6" t="s">
        <v>86</v>
      </c>
      <c r="B18" s="6"/>
      <c r="C18" s="6" t="str">
        <f ca="1">IFERROR(__xludf.DUMMYFUNCTION("IF(REGEXMATCH(A18, ""Rab5""), ""Rab5"", ""Control"")"),"Rab5")</f>
        <v>Rab5</v>
      </c>
      <c r="D18" s="8">
        <v>9</v>
      </c>
      <c r="E18" s="6" t="s">
        <v>68</v>
      </c>
      <c r="F18" s="6" t="s">
        <v>55</v>
      </c>
      <c r="G18" s="6" t="s">
        <v>71</v>
      </c>
      <c r="H18" s="6" t="s">
        <v>55</v>
      </c>
      <c r="I18" s="6" t="s">
        <v>71</v>
      </c>
      <c r="J18" s="6" t="s">
        <v>68</v>
      </c>
      <c r="K18" s="6" t="s">
        <v>68</v>
      </c>
      <c r="L18" s="6" t="s">
        <v>59</v>
      </c>
      <c r="M18" s="6" t="s">
        <v>59</v>
      </c>
      <c r="N18" s="6" t="s">
        <v>68</v>
      </c>
      <c r="O18" s="6" t="s">
        <v>59</v>
      </c>
      <c r="P18" s="6" t="s">
        <v>68</v>
      </c>
      <c r="Q18" s="6" t="s">
        <v>59</v>
      </c>
      <c r="R18" s="6" t="s">
        <v>59</v>
      </c>
      <c r="S18" s="6" t="s">
        <v>59</v>
      </c>
      <c r="T18" s="6" t="s">
        <v>59</v>
      </c>
      <c r="U18" s="6" t="s">
        <v>59</v>
      </c>
      <c r="V18" s="6" t="s">
        <v>59</v>
      </c>
      <c r="W18" s="6" t="s">
        <v>68</v>
      </c>
      <c r="X18" s="6" t="s">
        <v>71</v>
      </c>
      <c r="Y18" s="6" t="s">
        <v>59</v>
      </c>
      <c r="Z18" s="6" t="s">
        <v>59</v>
      </c>
      <c r="AA18" s="6" t="s">
        <v>59</v>
      </c>
      <c r="AB18" s="6" t="s">
        <v>59</v>
      </c>
      <c r="AC18" s="6" t="s">
        <v>59</v>
      </c>
      <c r="AD18" s="6" t="s">
        <v>59</v>
      </c>
      <c r="AE18" s="6" t="s">
        <v>59</v>
      </c>
      <c r="AF18" s="6" t="s">
        <v>68</v>
      </c>
      <c r="AG18" s="6" t="s">
        <v>59</v>
      </c>
      <c r="AH18" s="6" t="s">
        <v>59</v>
      </c>
      <c r="AI18" s="6" t="s">
        <v>59</v>
      </c>
    </row>
    <row r="19" spans="1:35" ht="15.75" customHeight="1" x14ac:dyDescent="0.15">
      <c r="A19" s="6" t="s">
        <v>87</v>
      </c>
      <c r="B19" s="6"/>
      <c r="C19" s="6" t="str">
        <f ca="1">IFERROR(__xludf.DUMMYFUNCTION("IF(REGEXMATCH(A19, ""Rab5""), ""Rab5"", ""Control"")"),"Rab5")</f>
        <v>Rab5</v>
      </c>
      <c r="D19" s="8">
        <v>13</v>
      </c>
      <c r="E19" s="6" t="s">
        <v>68</v>
      </c>
      <c r="F19" s="6" t="s">
        <v>55</v>
      </c>
      <c r="G19" s="6" t="s">
        <v>71</v>
      </c>
      <c r="H19" s="6" t="s">
        <v>71</v>
      </c>
      <c r="I19" s="6" t="s">
        <v>68</v>
      </c>
      <c r="J19" s="6" t="s">
        <v>68</v>
      </c>
      <c r="K19" s="6" t="s">
        <v>68</v>
      </c>
      <c r="L19" s="6" t="s">
        <v>59</v>
      </c>
      <c r="M19" s="6" t="s">
        <v>59</v>
      </c>
      <c r="N19" s="6" t="s">
        <v>59</v>
      </c>
      <c r="O19" s="6" t="s">
        <v>59</v>
      </c>
      <c r="P19" s="6" t="s">
        <v>68</v>
      </c>
      <c r="Q19" s="6" t="s">
        <v>71</v>
      </c>
      <c r="R19" s="6" t="s">
        <v>59</v>
      </c>
      <c r="S19" s="6" t="s">
        <v>59</v>
      </c>
      <c r="T19" s="6" t="s">
        <v>59</v>
      </c>
      <c r="U19" s="6" t="s">
        <v>59</v>
      </c>
      <c r="V19" s="6" t="s">
        <v>59</v>
      </c>
      <c r="W19" s="6" t="s">
        <v>68</v>
      </c>
      <c r="X19" s="6" t="s">
        <v>68</v>
      </c>
      <c r="Y19" s="6" t="s">
        <v>68</v>
      </c>
      <c r="Z19" s="6" t="s">
        <v>59</v>
      </c>
      <c r="AA19" s="6" t="s">
        <v>59</v>
      </c>
      <c r="AB19" s="6" t="s">
        <v>68</v>
      </c>
      <c r="AC19" s="6" t="s">
        <v>59</v>
      </c>
      <c r="AD19" s="6" t="s">
        <v>59</v>
      </c>
      <c r="AE19" s="6" t="s">
        <v>59</v>
      </c>
      <c r="AF19" s="6" t="s">
        <v>68</v>
      </c>
      <c r="AG19" s="6" t="s">
        <v>68</v>
      </c>
      <c r="AH19" s="6" t="s">
        <v>59</v>
      </c>
      <c r="AI19" s="6" t="s">
        <v>59</v>
      </c>
    </row>
    <row r="20" spans="1:35" ht="15.75" customHeight="1" x14ac:dyDescent="0.15">
      <c r="A20" s="6" t="s">
        <v>88</v>
      </c>
      <c r="B20" s="6"/>
      <c r="C20" s="6" t="str">
        <f ca="1">IFERROR(__xludf.DUMMYFUNCTION("IF(REGEXMATCH(A20, ""Rab5""), ""Rab5"", ""Control"")"),"Rab5")</f>
        <v>Rab5</v>
      </c>
      <c r="D20" s="8">
        <v>14</v>
      </c>
      <c r="E20" s="6" t="s">
        <v>71</v>
      </c>
      <c r="F20" s="6" t="s">
        <v>55</v>
      </c>
      <c r="G20" s="6" t="s">
        <v>71</v>
      </c>
      <c r="H20" s="6" t="s">
        <v>55</v>
      </c>
      <c r="I20" s="6" t="s">
        <v>68</v>
      </c>
      <c r="J20" s="6" t="s">
        <v>68</v>
      </c>
      <c r="K20" s="6" t="s">
        <v>68</v>
      </c>
      <c r="L20" s="6" t="s">
        <v>59</v>
      </c>
      <c r="M20" s="6" t="s">
        <v>68</v>
      </c>
      <c r="N20" s="6" t="s">
        <v>71</v>
      </c>
      <c r="O20" s="6" t="s">
        <v>59</v>
      </c>
      <c r="P20" s="6" t="s">
        <v>68</v>
      </c>
      <c r="Q20" s="6" t="s">
        <v>68</v>
      </c>
      <c r="R20" s="6" t="s">
        <v>68</v>
      </c>
      <c r="S20" s="6" t="s">
        <v>59</v>
      </c>
      <c r="T20" s="6" t="s">
        <v>59</v>
      </c>
      <c r="U20" s="6" t="s">
        <v>59</v>
      </c>
      <c r="V20" s="6" t="s">
        <v>59</v>
      </c>
      <c r="W20" s="6" t="s">
        <v>68</v>
      </c>
      <c r="X20" s="6" t="s">
        <v>59</v>
      </c>
      <c r="Y20" s="6" t="s">
        <v>68</v>
      </c>
      <c r="Z20" s="6" t="s">
        <v>59</v>
      </c>
      <c r="AA20" s="6" t="s">
        <v>59</v>
      </c>
      <c r="AB20" s="6" t="s">
        <v>59</v>
      </c>
      <c r="AC20" s="6" t="s">
        <v>59</v>
      </c>
      <c r="AD20" s="6" t="s">
        <v>59</v>
      </c>
      <c r="AE20" s="6" t="s">
        <v>59</v>
      </c>
      <c r="AF20" s="6" t="s">
        <v>59</v>
      </c>
      <c r="AG20" s="6" t="s">
        <v>59</v>
      </c>
      <c r="AH20" s="6" t="s">
        <v>59</v>
      </c>
      <c r="AI20" s="6" t="s">
        <v>59</v>
      </c>
    </row>
    <row r="22" spans="1:35" ht="16" x14ac:dyDescent="0.2">
      <c r="E22" s="2" t="s">
        <v>2</v>
      </c>
      <c r="F22" s="3" t="s">
        <v>10</v>
      </c>
      <c r="G22" s="3" t="s">
        <v>11</v>
      </c>
      <c r="H22" s="3" t="s">
        <v>3</v>
      </c>
      <c r="I22" s="2" t="s">
        <v>14</v>
      </c>
      <c r="J22" s="2" t="s">
        <v>15</v>
      </c>
      <c r="K22" s="2" t="s">
        <v>16</v>
      </c>
      <c r="L22" s="2" t="s">
        <v>17</v>
      </c>
      <c r="M22" s="2" t="s">
        <v>18</v>
      </c>
      <c r="N22" s="2" t="s">
        <v>19</v>
      </c>
      <c r="O22" s="2" t="s">
        <v>21</v>
      </c>
      <c r="P22" s="2" t="s">
        <v>22</v>
      </c>
      <c r="Q22" s="2" t="s">
        <v>23</v>
      </c>
      <c r="R22" s="2" t="s">
        <v>24</v>
      </c>
      <c r="S22" s="2" t="s">
        <v>25</v>
      </c>
      <c r="T22" s="3" t="s">
        <v>26</v>
      </c>
      <c r="U22" s="2" t="s">
        <v>27</v>
      </c>
      <c r="V22" s="2" t="s">
        <v>28</v>
      </c>
      <c r="W22" s="2" t="s">
        <v>4</v>
      </c>
      <c r="X22" s="3" t="s">
        <v>29</v>
      </c>
      <c r="Y22" s="2" t="s">
        <v>31</v>
      </c>
      <c r="Z22" s="3" t="s">
        <v>32</v>
      </c>
      <c r="AA22" s="3" t="s">
        <v>33</v>
      </c>
      <c r="AB22" s="3" t="s">
        <v>35</v>
      </c>
      <c r="AC22" s="3" t="s">
        <v>36</v>
      </c>
      <c r="AD22" s="3" t="s">
        <v>37</v>
      </c>
      <c r="AE22" s="3" t="s">
        <v>39</v>
      </c>
      <c r="AF22" s="3" t="s">
        <v>40</v>
      </c>
      <c r="AG22" s="3" t="s">
        <v>41</v>
      </c>
      <c r="AH22" s="3" t="s">
        <v>42</v>
      </c>
      <c r="AI22" s="3" t="s">
        <v>43</v>
      </c>
    </row>
    <row r="23" spans="1:35" ht="15.75" customHeight="1" x14ac:dyDescent="0.15">
      <c r="C23" s="7" t="s">
        <v>89</v>
      </c>
      <c r="D23" s="7" t="s">
        <v>59</v>
      </c>
      <c r="E23" s="7">
        <f t="shared" ref="E23:AI23" ca="1" si="0">100*COUNTIFS(E$2:E$20, $D23, $C$2:$C$20, $C23)/COUNTIF($C$2:$C$20, $C23)</f>
        <v>0</v>
      </c>
      <c r="F23" s="7">
        <f t="shared" ca="1" si="0"/>
        <v>0</v>
      </c>
      <c r="G23" s="7">
        <f t="shared" ca="1" si="0"/>
        <v>0</v>
      </c>
      <c r="H23" s="7">
        <f t="shared" ca="1" si="0"/>
        <v>0</v>
      </c>
      <c r="I23" s="7">
        <f t="shared" ca="1" si="0"/>
        <v>0</v>
      </c>
      <c r="J23" s="7">
        <f t="shared" ca="1" si="0"/>
        <v>0</v>
      </c>
      <c r="K23" s="7">
        <f t="shared" ca="1" si="0"/>
        <v>0</v>
      </c>
      <c r="L23" s="7">
        <f t="shared" ca="1" si="0"/>
        <v>0</v>
      </c>
      <c r="M23" s="7">
        <f t="shared" ca="1" si="0"/>
        <v>0</v>
      </c>
      <c r="N23" s="7">
        <f t="shared" ca="1" si="0"/>
        <v>0</v>
      </c>
      <c r="O23" s="7">
        <f t="shared" ca="1" si="0"/>
        <v>0</v>
      </c>
      <c r="P23" s="7">
        <f t="shared" ca="1" si="0"/>
        <v>70</v>
      </c>
      <c r="Q23" s="7">
        <f t="shared" ca="1" si="0"/>
        <v>100</v>
      </c>
      <c r="R23" s="7">
        <f t="shared" ca="1" si="0"/>
        <v>100</v>
      </c>
      <c r="S23" s="7">
        <f t="shared" ca="1" si="0"/>
        <v>100</v>
      </c>
      <c r="T23" s="7">
        <f t="shared" ca="1" si="0"/>
        <v>100</v>
      </c>
      <c r="U23" s="7">
        <f t="shared" ca="1" si="0"/>
        <v>100</v>
      </c>
      <c r="V23" s="7">
        <f t="shared" ca="1" si="0"/>
        <v>100</v>
      </c>
      <c r="W23" s="7">
        <f t="shared" ca="1" si="0"/>
        <v>100</v>
      </c>
      <c r="X23" s="7">
        <f t="shared" ca="1" si="0"/>
        <v>100</v>
      </c>
      <c r="Y23" s="7">
        <f t="shared" ca="1" si="0"/>
        <v>100</v>
      </c>
      <c r="Z23" s="7">
        <f t="shared" ca="1" si="0"/>
        <v>100</v>
      </c>
      <c r="AA23" s="7">
        <f t="shared" ca="1" si="0"/>
        <v>100</v>
      </c>
      <c r="AB23" s="7">
        <f t="shared" ca="1" si="0"/>
        <v>100</v>
      </c>
      <c r="AC23" s="7">
        <f t="shared" ca="1" si="0"/>
        <v>100</v>
      </c>
      <c r="AD23" s="7">
        <f t="shared" ca="1" si="0"/>
        <v>100</v>
      </c>
      <c r="AE23" s="7">
        <f t="shared" ca="1" si="0"/>
        <v>100</v>
      </c>
      <c r="AF23" s="7">
        <f t="shared" ca="1" si="0"/>
        <v>100</v>
      </c>
      <c r="AG23" s="7">
        <f t="shared" ca="1" si="0"/>
        <v>100</v>
      </c>
      <c r="AH23" s="7">
        <f t="shared" ca="1" si="0"/>
        <v>100</v>
      </c>
      <c r="AI23" s="7">
        <f t="shared" ca="1" si="0"/>
        <v>100</v>
      </c>
    </row>
    <row r="24" spans="1:35" ht="15.75" customHeight="1" x14ac:dyDescent="0.15">
      <c r="C24" s="7" t="s">
        <v>89</v>
      </c>
      <c r="D24" s="7" t="s">
        <v>68</v>
      </c>
      <c r="E24" s="7">
        <f t="shared" ref="E24:AI24" ca="1" si="1">100*COUNTIFS(E$2:E$20, $D24, $C$2:$C$20, $C24)/COUNTIF($C$2:$C$20, $C24)</f>
        <v>0</v>
      </c>
      <c r="F24" s="7">
        <f t="shared" ca="1" si="1"/>
        <v>0</v>
      </c>
      <c r="G24" s="7">
        <f t="shared" ca="1" si="1"/>
        <v>0</v>
      </c>
      <c r="H24" s="7">
        <f t="shared" ca="1" si="1"/>
        <v>0</v>
      </c>
      <c r="I24" s="7">
        <f t="shared" ca="1" si="1"/>
        <v>0</v>
      </c>
      <c r="J24" s="7">
        <f t="shared" ca="1" si="1"/>
        <v>0</v>
      </c>
      <c r="K24" s="7">
        <f t="shared" ca="1" si="1"/>
        <v>0</v>
      </c>
      <c r="L24" s="7">
        <f t="shared" ca="1" si="1"/>
        <v>0</v>
      </c>
      <c r="M24" s="7">
        <f t="shared" ca="1" si="1"/>
        <v>0</v>
      </c>
      <c r="N24" s="7">
        <f t="shared" ca="1" si="1"/>
        <v>0</v>
      </c>
      <c r="O24" s="7">
        <f t="shared" ca="1" si="1"/>
        <v>0</v>
      </c>
      <c r="P24" s="7">
        <f t="shared" ca="1" si="1"/>
        <v>30</v>
      </c>
      <c r="Q24" s="7">
        <f t="shared" ca="1" si="1"/>
        <v>0</v>
      </c>
      <c r="R24" s="7">
        <f t="shared" ca="1" si="1"/>
        <v>0</v>
      </c>
      <c r="S24" s="7">
        <f t="shared" ca="1" si="1"/>
        <v>0</v>
      </c>
      <c r="T24" s="7">
        <f t="shared" ca="1" si="1"/>
        <v>0</v>
      </c>
      <c r="U24" s="7">
        <f t="shared" ca="1" si="1"/>
        <v>0</v>
      </c>
      <c r="V24" s="7">
        <f t="shared" ca="1" si="1"/>
        <v>0</v>
      </c>
      <c r="W24" s="7">
        <f t="shared" ca="1" si="1"/>
        <v>0</v>
      </c>
      <c r="X24" s="7">
        <f t="shared" ca="1" si="1"/>
        <v>0</v>
      </c>
      <c r="Y24" s="7">
        <f t="shared" ca="1" si="1"/>
        <v>0</v>
      </c>
      <c r="Z24" s="7">
        <f t="shared" ca="1" si="1"/>
        <v>0</v>
      </c>
      <c r="AA24" s="7">
        <f t="shared" ca="1" si="1"/>
        <v>0</v>
      </c>
      <c r="AB24" s="7">
        <f t="shared" ca="1" si="1"/>
        <v>0</v>
      </c>
      <c r="AC24" s="7">
        <f t="shared" ca="1" si="1"/>
        <v>0</v>
      </c>
      <c r="AD24" s="7">
        <f t="shared" ca="1" si="1"/>
        <v>0</v>
      </c>
      <c r="AE24" s="7">
        <f t="shared" ca="1" si="1"/>
        <v>0</v>
      </c>
      <c r="AF24" s="7">
        <f t="shared" ca="1" si="1"/>
        <v>0</v>
      </c>
      <c r="AG24" s="7">
        <f t="shared" ca="1" si="1"/>
        <v>0</v>
      </c>
      <c r="AH24" s="7">
        <f t="shared" ca="1" si="1"/>
        <v>0</v>
      </c>
      <c r="AI24" s="7">
        <f t="shared" ca="1" si="1"/>
        <v>0</v>
      </c>
    </row>
    <row r="25" spans="1:35" ht="15.75" customHeight="1" x14ac:dyDescent="0.15">
      <c r="C25" s="7" t="s">
        <v>89</v>
      </c>
      <c r="D25" s="7" t="s">
        <v>71</v>
      </c>
      <c r="E25" s="7">
        <f t="shared" ref="E25:AI25" ca="1" si="2">100*COUNTIFS(E$2:E$20, $D25, $C$2:$C$20, $C25)/COUNTIF($C$2:$C$20, $C25)</f>
        <v>0</v>
      </c>
      <c r="F25" s="7">
        <f t="shared" ca="1" si="2"/>
        <v>0</v>
      </c>
      <c r="G25" s="7">
        <f t="shared" ca="1" si="2"/>
        <v>0</v>
      </c>
      <c r="H25" s="7">
        <f t="shared" ca="1" si="2"/>
        <v>0</v>
      </c>
      <c r="I25" s="7">
        <f t="shared" ca="1" si="2"/>
        <v>0</v>
      </c>
      <c r="J25" s="7">
        <f t="shared" ca="1" si="2"/>
        <v>0</v>
      </c>
      <c r="K25" s="7">
        <f t="shared" ca="1" si="2"/>
        <v>0</v>
      </c>
      <c r="L25" s="7">
        <f t="shared" ca="1" si="2"/>
        <v>0</v>
      </c>
      <c r="M25" s="7">
        <f t="shared" ca="1" si="2"/>
        <v>0</v>
      </c>
      <c r="N25" s="7">
        <f t="shared" ca="1" si="2"/>
        <v>0</v>
      </c>
      <c r="O25" s="7">
        <f t="shared" ca="1" si="2"/>
        <v>0</v>
      </c>
      <c r="P25" s="7">
        <f t="shared" ca="1" si="2"/>
        <v>0</v>
      </c>
      <c r="Q25" s="7">
        <f t="shared" ca="1" si="2"/>
        <v>0</v>
      </c>
      <c r="R25" s="7">
        <f t="shared" ca="1" si="2"/>
        <v>0</v>
      </c>
      <c r="S25" s="7">
        <f t="shared" ca="1" si="2"/>
        <v>0</v>
      </c>
      <c r="T25" s="7">
        <f t="shared" ca="1" si="2"/>
        <v>0</v>
      </c>
      <c r="U25" s="7">
        <f t="shared" ca="1" si="2"/>
        <v>0</v>
      </c>
      <c r="V25" s="7">
        <f t="shared" ca="1" si="2"/>
        <v>0</v>
      </c>
      <c r="W25" s="7">
        <f t="shared" ca="1" si="2"/>
        <v>0</v>
      </c>
      <c r="X25" s="7">
        <f t="shared" ca="1" si="2"/>
        <v>0</v>
      </c>
      <c r="Y25" s="7">
        <f t="shared" ca="1" si="2"/>
        <v>0</v>
      </c>
      <c r="Z25" s="7">
        <f t="shared" ca="1" si="2"/>
        <v>0</v>
      </c>
      <c r="AA25" s="7">
        <f t="shared" ca="1" si="2"/>
        <v>0</v>
      </c>
      <c r="AB25" s="7">
        <f t="shared" ca="1" si="2"/>
        <v>0</v>
      </c>
      <c r="AC25" s="7">
        <f t="shared" ca="1" si="2"/>
        <v>0</v>
      </c>
      <c r="AD25" s="7">
        <f t="shared" ca="1" si="2"/>
        <v>0</v>
      </c>
      <c r="AE25" s="7">
        <f t="shared" ca="1" si="2"/>
        <v>0</v>
      </c>
      <c r="AF25" s="7">
        <f t="shared" ca="1" si="2"/>
        <v>0</v>
      </c>
      <c r="AG25" s="7">
        <f t="shared" ca="1" si="2"/>
        <v>0</v>
      </c>
      <c r="AH25" s="7">
        <f t="shared" ca="1" si="2"/>
        <v>0</v>
      </c>
      <c r="AI25" s="7">
        <f t="shared" ca="1" si="2"/>
        <v>0</v>
      </c>
    </row>
    <row r="26" spans="1:35" ht="15.75" customHeight="1" x14ac:dyDescent="0.15">
      <c r="C26" s="7" t="s">
        <v>89</v>
      </c>
      <c r="D26" s="7" t="s">
        <v>55</v>
      </c>
      <c r="E26" s="7">
        <f t="shared" ref="E26:AI26" ca="1" si="3">100*COUNTIFS(E$2:E$20, $D26, $C$2:$C$20, $C26)/COUNTIF($C$2:$C$20, $C26)</f>
        <v>100</v>
      </c>
      <c r="F26" s="7">
        <f t="shared" ca="1" si="3"/>
        <v>100</v>
      </c>
      <c r="G26" s="7">
        <f t="shared" ca="1" si="3"/>
        <v>100</v>
      </c>
      <c r="H26" s="7">
        <f t="shared" ca="1" si="3"/>
        <v>100</v>
      </c>
      <c r="I26" s="7">
        <f t="shared" ca="1" si="3"/>
        <v>100</v>
      </c>
      <c r="J26" s="7">
        <f t="shared" ca="1" si="3"/>
        <v>100</v>
      </c>
      <c r="K26" s="7">
        <f t="shared" ca="1" si="3"/>
        <v>100</v>
      </c>
      <c r="L26" s="7">
        <f t="shared" ca="1" si="3"/>
        <v>100</v>
      </c>
      <c r="M26" s="7">
        <f t="shared" ca="1" si="3"/>
        <v>100</v>
      </c>
      <c r="N26" s="7">
        <f t="shared" ca="1" si="3"/>
        <v>100</v>
      </c>
      <c r="O26" s="7">
        <f t="shared" ca="1" si="3"/>
        <v>100</v>
      </c>
      <c r="P26" s="7">
        <f t="shared" ca="1" si="3"/>
        <v>0</v>
      </c>
      <c r="Q26" s="7">
        <f t="shared" ca="1" si="3"/>
        <v>0</v>
      </c>
      <c r="R26" s="7">
        <f t="shared" ca="1" si="3"/>
        <v>0</v>
      </c>
      <c r="S26" s="7">
        <f t="shared" ca="1" si="3"/>
        <v>0</v>
      </c>
      <c r="T26" s="7">
        <f t="shared" ca="1" si="3"/>
        <v>0</v>
      </c>
      <c r="U26" s="7">
        <f t="shared" ca="1" si="3"/>
        <v>0</v>
      </c>
      <c r="V26" s="7">
        <f t="shared" ca="1" si="3"/>
        <v>0</v>
      </c>
      <c r="W26" s="7">
        <f t="shared" ca="1" si="3"/>
        <v>0</v>
      </c>
      <c r="X26" s="7">
        <f t="shared" ca="1" si="3"/>
        <v>0</v>
      </c>
      <c r="Y26" s="7">
        <f t="shared" ca="1" si="3"/>
        <v>0</v>
      </c>
      <c r="Z26" s="7">
        <f t="shared" ca="1" si="3"/>
        <v>0</v>
      </c>
      <c r="AA26" s="7">
        <f t="shared" ca="1" si="3"/>
        <v>0</v>
      </c>
      <c r="AB26" s="7">
        <f t="shared" ca="1" si="3"/>
        <v>0</v>
      </c>
      <c r="AC26" s="7">
        <f t="shared" ca="1" si="3"/>
        <v>0</v>
      </c>
      <c r="AD26" s="7">
        <f t="shared" ca="1" si="3"/>
        <v>0</v>
      </c>
      <c r="AE26" s="7">
        <f t="shared" ca="1" si="3"/>
        <v>0</v>
      </c>
      <c r="AF26" s="7">
        <f t="shared" ca="1" si="3"/>
        <v>0</v>
      </c>
      <c r="AG26" s="7">
        <f t="shared" ca="1" si="3"/>
        <v>0</v>
      </c>
      <c r="AH26" s="7">
        <f t="shared" ca="1" si="3"/>
        <v>0</v>
      </c>
      <c r="AI26" s="7">
        <f t="shared" ca="1" si="3"/>
        <v>0</v>
      </c>
    </row>
    <row r="27" spans="1:35" ht="15.75" customHeight="1" x14ac:dyDescent="0.15">
      <c r="C27" s="7" t="s">
        <v>90</v>
      </c>
      <c r="D27" s="7" t="s">
        <v>59</v>
      </c>
      <c r="E27" s="7">
        <f t="shared" ref="E27:AI27" ca="1" si="4">100*COUNTIFS(E$2:E$20, $D27, $C$2:$C$20, $C27)/COUNTIF($C$2:$C$20, $C27)</f>
        <v>0</v>
      </c>
      <c r="F27" s="7">
        <f t="shared" ca="1" si="4"/>
        <v>0</v>
      </c>
      <c r="G27" s="7">
        <f t="shared" ca="1" si="4"/>
        <v>0</v>
      </c>
      <c r="H27" s="7">
        <f t="shared" ca="1" si="4"/>
        <v>0</v>
      </c>
      <c r="I27" s="7">
        <f t="shared" ca="1" si="4"/>
        <v>22.222222222222221</v>
      </c>
      <c r="J27" s="7">
        <f t="shared" ca="1" si="4"/>
        <v>11.111111111111111</v>
      </c>
      <c r="K27" s="7">
        <f t="shared" ca="1" si="4"/>
        <v>22.222222222222221</v>
      </c>
      <c r="L27" s="7">
        <f t="shared" ca="1" si="4"/>
        <v>100</v>
      </c>
      <c r="M27" s="7">
        <f t="shared" ca="1" si="4"/>
        <v>77.777777777777771</v>
      </c>
      <c r="N27" s="7">
        <f t="shared" ca="1" si="4"/>
        <v>44.444444444444443</v>
      </c>
      <c r="O27" s="7">
        <f t="shared" ca="1" si="4"/>
        <v>88.888888888888886</v>
      </c>
      <c r="P27" s="7">
        <f t="shared" ca="1" si="4"/>
        <v>22.222222222222221</v>
      </c>
      <c r="Q27" s="7">
        <f t="shared" ca="1" si="4"/>
        <v>66.666666666666671</v>
      </c>
      <c r="R27" s="7">
        <f t="shared" ca="1" si="4"/>
        <v>66.666666666666671</v>
      </c>
      <c r="S27" s="7">
        <f t="shared" ca="1" si="4"/>
        <v>77.777777777777771</v>
      </c>
      <c r="T27" s="7">
        <f t="shared" ca="1" si="4"/>
        <v>88.888888888888886</v>
      </c>
      <c r="U27" s="7">
        <f t="shared" ca="1" si="4"/>
        <v>88.888888888888886</v>
      </c>
      <c r="V27" s="7">
        <f t="shared" ca="1" si="4"/>
        <v>88.888888888888886</v>
      </c>
      <c r="W27" s="7">
        <f t="shared" ca="1" si="4"/>
        <v>11.111111111111111</v>
      </c>
      <c r="X27" s="7">
        <f t="shared" ca="1" si="4"/>
        <v>55.555555555555557</v>
      </c>
      <c r="Y27" s="7">
        <f t="shared" ca="1" si="4"/>
        <v>44.444444444444443</v>
      </c>
      <c r="Z27" s="7">
        <f t="shared" ca="1" si="4"/>
        <v>88.888888888888886</v>
      </c>
      <c r="AA27" s="7">
        <f t="shared" ca="1" si="4"/>
        <v>88.888888888888886</v>
      </c>
      <c r="AB27" s="7">
        <f t="shared" ca="1" si="4"/>
        <v>66.666666666666671</v>
      </c>
      <c r="AC27" s="7">
        <f t="shared" ca="1" si="4"/>
        <v>88.888888888888886</v>
      </c>
      <c r="AD27" s="7">
        <f t="shared" ca="1" si="4"/>
        <v>66.666666666666671</v>
      </c>
      <c r="AE27" s="7">
        <f t="shared" ca="1" si="4"/>
        <v>88.888888888888886</v>
      </c>
      <c r="AF27" s="7">
        <f t="shared" ca="1" si="4"/>
        <v>66.666666666666671</v>
      </c>
      <c r="AG27" s="7">
        <f t="shared" ca="1" si="4"/>
        <v>88.888888888888886</v>
      </c>
      <c r="AH27" s="7">
        <f t="shared" ca="1" si="4"/>
        <v>88.888888888888886</v>
      </c>
      <c r="AI27" s="7">
        <f t="shared" ca="1" si="4"/>
        <v>88.888888888888886</v>
      </c>
    </row>
    <row r="28" spans="1:35" ht="15.75" customHeight="1" x14ac:dyDescent="0.15">
      <c r="C28" s="7" t="s">
        <v>90</v>
      </c>
      <c r="D28" s="7" t="s">
        <v>68</v>
      </c>
      <c r="E28" s="7">
        <f t="shared" ref="E28:AI28" ca="1" si="5">100*COUNTIFS(E$2:E$20, $D28, $C$2:$C$20, $C28)/COUNTIF($C$2:$C$20, $C28)</f>
        <v>44.444444444444443</v>
      </c>
      <c r="F28" s="7">
        <f t="shared" ca="1" si="5"/>
        <v>11.111111111111111</v>
      </c>
      <c r="G28" s="7">
        <f t="shared" ca="1" si="5"/>
        <v>0</v>
      </c>
      <c r="H28" s="7">
        <f t="shared" ca="1" si="5"/>
        <v>11.111111111111111</v>
      </c>
      <c r="I28" s="7">
        <f t="shared" ca="1" si="5"/>
        <v>44.444444444444443</v>
      </c>
      <c r="J28" s="7">
        <f t="shared" ca="1" si="5"/>
        <v>88.888888888888886</v>
      </c>
      <c r="K28" s="7">
        <f t="shared" ca="1" si="5"/>
        <v>77.777777777777771</v>
      </c>
      <c r="L28" s="7">
        <f t="shared" ca="1" si="5"/>
        <v>0</v>
      </c>
      <c r="M28" s="7">
        <f t="shared" ca="1" si="5"/>
        <v>22.222222222222221</v>
      </c>
      <c r="N28" s="7">
        <f t="shared" ca="1" si="5"/>
        <v>44.444444444444443</v>
      </c>
      <c r="O28" s="7">
        <f t="shared" ca="1" si="5"/>
        <v>11.111111111111111</v>
      </c>
      <c r="P28" s="7">
        <f t="shared" ca="1" si="5"/>
        <v>77.777777777777771</v>
      </c>
      <c r="Q28" s="7">
        <f t="shared" ca="1" si="5"/>
        <v>22.222222222222221</v>
      </c>
      <c r="R28" s="7">
        <f t="shared" ca="1" si="5"/>
        <v>22.222222222222221</v>
      </c>
      <c r="S28" s="7">
        <f t="shared" ca="1" si="5"/>
        <v>22.222222222222221</v>
      </c>
      <c r="T28" s="7">
        <f t="shared" ca="1" si="5"/>
        <v>0</v>
      </c>
      <c r="U28" s="7">
        <f t="shared" ca="1" si="5"/>
        <v>0</v>
      </c>
      <c r="V28" s="7">
        <f t="shared" ca="1" si="5"/>
        <v>11.111111111111111</v>
      </c>
      <c r="W28" s="7">
        <f t="shared" ca="1" si="5"/>
        <v>88.888888888888886</v>
      </c>
      <c r="X28" s="7">
        <f t="shared" ca="1" si="5"/>
        <v>33.333333333333336</v>
      </c>
      <c r="Y28" s="7">
        <f t="shared" ca="1" si="5"/>
        <v>55.555555555555557</v>
      </c>
      <c r="Z28" s="7">
        <f t="shared" ca="1" si="5"/>
        <v>0</v>
      </c>
      <c r="AA28" s="7">
        <f t="shared" ca="1" si="5"/>
        <v>0</v>
      </c>
      <c r="AB28" s="7">
        <f t="shared" ca="1" si="5"/>
        <v>33.333333333333336</v>
      </c>
      <c r="AC28" s="7">
        <f t="shared" ca="1" si="5"/>
        <v>11.111111111111111</v>
      </c>
      <c r="AD28" s="7">
        <f t="shared" ca="1" si="5"/>
        <v>33.333333333333336</v>
      </c>
      <c r="AE28" s="7">
        <f t="shared" ca="1" si="5"/>
        <v>11.111111111111111</v>
      </c>
      <c r="AF28" s="7">
        <f t="shared" ca="1" si="5"/>
        <v>33.333333333333336</v>
      </c>
      <c r="AG28" s="7">
        <f t="shared" ca="1" si="5"/>
        <v>11.111111111111111</v>
      </c>
      <c r="AH28" s="7">
        <f t="shared" ca="1" si="5"/>
        <v>11.111111111111111</v>
      </c>
      <c r="AI28" s="7">
        <f t="shared" ca="1" si="5"/>
        <v>11.111111111111111</v>
      </c>
    </row>
    <row r="29" spans="1:35" ht="15.75" customHeight="1" x14ac:dyDescent="0.15">
      <c r="C29" s="7" t="s">
        <v>90</v>
      </c>
      <c r="D29" s="7" t="s">
        <v>71</v>
      </c>
      <c r="E29" s="7">
        <f t="shared" ref="E29:AI29" ca="1" si="6">100*COUNTIFS(E$2:E$20, $D29, $C$2:$C$20, $C29)/COUNTIF($C$2:$C$20, $C29)</f>
        <v>55.555555555555557</v>
      </c>
      <c r="F29" s="7">
        <f t="shared" ca="1" si="6"/>
        <v>0</v>
      </c>
      <c r="G29" s="7">
        <f t="shared" ca="1" si="6"/>
        <v>88.888888888888886</v>
      </c>
      <c r="H29" s="7">
        <f t="shared" ca="1" si="6"/>
        <v>33.333333333333336</v>
      </c>
      <c r="I29" s="7">
        <f t="shared" ca="1" si="6"/>
        <v>33.333333333333336</v>
      </c>
      <c r="J29" s="7">
        <f t="shared" ca="1" si="6"/>
        <v>0</v>
      </c>
      <c r="K29" s="7">
        <f t="shared" ca="1" si="6"/>
        <v>0</v>
      </c>
      <c r="L29" s="7">
        <f t="shared" ca="1" si="6"/>
        <v>0</v>
      </c>
      <c r="M29" s="7">
        <f t="shared" ca="1" si="6"/>
        <v>0</v>
      </c>
      <c r="N29" s="7">
        <f t="shared" ca="1" si="6"/>
        <v>11.111111111111111</v>
      </c>
      <c r="O29" s="7">
        <f t="shared" ca="1" si="6"/>
        <v>0</v>
      </c>
      <c r="P29" s="7">
        <f t="shared" ca="1" si="6"/>
        <v>0</v>
      </c>
      <c r="Q29" s="7">
        <f t="shared" ca="1" si="6"/>
        <v>11.111111111111111</v>
      </c>
      <c r="R29" s="7">
        <f t="shared" ca="1" si="6"/>
        <v>11.111111111111111</v>
      </c>
      <c r="S29" s="7">
        <f t="shared" ca="1" si="6"/>
        <v>0</v>
      </c>
      <c r="T29" s="7">
        <f t="shared" ca="1" si="6"/>
        <v>11.111111111111111</v>
      </c>
      <c r="U29" s="7">
        <f t="shared" ca="1" si="6"/>
        <v>0</v>
      </c>
      <c r="V29" s="7">
        <f t="shared" ca="1" si="6"/>
        <v>0</v>
      </c>
      <c r="W29" s="7">
        <f t="shared" ca="1" si="6"/>
        <v>0</v>
      </c>
      <c r="X29" s="7">
        <f t="shared" ca="1" si="6"/>
        <v>11.111111111111111</v>
      </c>
      <c r="Y29" s="7">
        <f t="shared" ca="1" si="6"/>
        <v>0</v>
      </c>
      <c r="Z29" s="7">
        <f t="shared" ca="1" si="6"/>
        <v>11.111111111111111</v>
      </c>
      <c r="AA29" s="7">
        <f t="shared" ca="1" si="6"/>
        <v>0</v>
      </c>
      <c r="AB29" s="7">
        <f t="shared" ca="1" si="6"/>
        <v>0</v>
      </c>
      <c r="AC29" s="7">
        <f t="shared" ca="1" si="6"/>
        <v>0</v>
      </c>
      <c r="AD29" s="7">
        <f t="shared" ca="1" si="6"/>
        <v>0</v>
      </c>
      <c r="AE29" s="7">
        <f t="shared" ca="1" si="6"/>
        <v>0</v>
      </c>
      <c r="AF29" s="7">
        <f t="shared" ca="1" si="6"/>
        <v>0</v>
      </c>
      <c r="AG29" s="7">
        <f t="shared" ca="1" si="6"/>
        <v>0</v>
      </c>
      <c r="AH29" s="7">
        <f t="shared" ca="1" si="6"/>
        <v>0</v>
      </c>
      <c r="AI29" s="7">
        <f t="shared" ca="1" si="6"/>
        <v>0</v>
      </c>
    </row>
    <row r="30" spans="1:35" ht="15.75" customHeight="1" x14ac:dyDescent="0.15">
      <c r="C30" s="7" t="s">
        <v>90</v>
      </c>
      <c r="D30" s="7" t="s">
        <v>55</v>
      </c>
      <c r="E30" s="7">
        <f t="shared" ref="E30:AI30" ca="1" si="7">100*COUNTIFS(E$2:E$20, $D30, $C$2:$C$20, $C30)/COUNTIF($C$2:$C$20, $C30)</f>
        <v>0</v>
      </c>
      <c r="F30" s="7">
        <f t="shared" ca="1" si="7"/>
        <v>88.888888888888886</v>
      </c>
      <c r="G30" s="7">
        <f t="shared" ca="1" si="7"/>
        <v>11.111111111111111</v>
      </c>
      <c r="H30" s="7">
        <f t="shared" ca="1" si="7"/>
        <v>55.555555555555557</v>
      </c>
      <c r="I30" s="7">
        <f t="shared" ca="1" si="7"/>
        <v>0</v>
      </c>
      <c r="J30" s="7">
        <f t="shared" ca="1" si="7"/>
        <v>0</v>
      </c>
      <c r="K30" s="7">
        <f t="shared" ca="1" si="7"/>
        <v>0</v>
      </c>
      <c r="L30" s="7">
        <f t="shared" ca="1" si="7"/>
        <v>0</v>
      </c>
      <c r="M30" s="7">
        <f t="shared" ca="1" si="7"/>
        <v>0</v>
      </c>
      <c r="N30" s="7">
        <f t="shared" ca="1" si="7"/>
        <v>0</v>
      </c>
      <c r="O30" s="7">
        <f t="shared" ca="1" si="7"/>
        <v>0</v>
      </c>
      <c r="P30" s="7">
        <f t="shared" ca="1" si="7"/>
        <v>0</v>
      </c>
      <c r="Q30" s="7">
        <f t="shared" ca="1" si="7"/>
        <v>0</v>
      </c>
      <c r="R30" s="7">
        <f t="shared" ca="1" si="7"/>
        <v>0</v>
      </c>
      <c r="S30" s="7">
        <f t="shared" ca="1" si="7"/>
        <v>0</v>
      </c>
      <c r="T30" s="7">
        <f t="shared" ca="1" si="7"/>
        <v>0</v>
      </c>
      <c r="U30" s="7">
        <f t="shared" ca="1" si="7"/>
        <v>11.111111111111111</v>
      </c>
      <c r="V30" s="7">
        <f t="shared" ca="1" si="7"/>
        <v>0</v>
      </c>
      <c r="W30" s="7">
        <f t="shared" ca="1" si="7"/>
        <v>0</v>
      </c>
      <c r="X30" s="7">
        <f t="shared" ca="1" si="7"/>
        <v>0</v>
      </c>
      <c r="Y30" s="7">
        <f t="shared" ca="1" si="7"/>
        <v>0</v>
      </c>
      <c r="Z30" s="7">
        <f t="shared" ca="1" si="7"/>
        <v>0</v>
      </c>
      <c r="AA30" s="7">
        <f t="shared" ca="1" si="7"/>
        <v>11.111111111111111</v>
      </c>
      <c r="AB30" s="7">
        <f t="shared" ca="1" si="7"/>
        <v>0</v>
      </c>
      <c r="AC30" s="7">
        <f t="shared" ca="1" si="7"/>
        <v>0</v>
      </c>
      <c r="AD30" s="7">
        <f t="shared" ca="1" si="7"/>
        <v>0</v>
      </c>
      <c r="AE30" s="7">
        <f t="shared" ca="1" si="7"/>
        <v>0</v>
      </c>
      <c r="AF30" s="7">
        <f t="shared" ca="1" si="7"/>
        <v>0</v>
      </c>
      <c r="AG30" s="7">
        <f t="shared" ca="1" si="7"/>
        <v>0</v>
      </c>
      <c r="AH30" s="7">
        <f t="shared" ca="1" si="7"/>
        <v>0</v>
      </c>
      <c r="AI30" s="7">
        <f t="shared" ca="1" si="7"/>
        <v>0</v>
      </c>
    </row>
    <row r="32" spans="1:35" ht="16" x14ac:dyDescent="0.2">
      <c r="E32" s="2" t="s">
        <v>2</v>
      </c>
      <c r="F32" s="3" t="s">
        <v>10</v>
      </c>
      <c r="G32" s="3" t="s">
        <v>11</v>
      </c>
      <c r="H32" s="3" t="s">
        <v>3</v>
      </c>
      <c r="I32" s="2" t="s">
        <v>14</v>
      </c>
      <c r="J32" s="2" t="s">
        <v>15</v>
      </c>
      <c r="K32" s="2" t="s">
        <v>16</v>
      </c>
      <c r="L32" s="2" t="s">
        <v>17</v>
      </c>
      <c r="M32" s="2" t="s">
        <v>18</v>
      </c>
      <c r="N32" s="2" t="s">
        <v>19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3" t="s">
        <v>26</v>
      </c>
      <c r="U32" s="2" t="s">
        <v>27</v>
      </c>
      <c r="V32" s="2" t="s">
        <v>28</v>
      </c>
      <c r="W32" s="2" t="s">
        <v>4</v>
      </c>
      <c r="X32" s="3" t="s">
        <v>29</v>
      </c>
      <c r="Y32" s="2" t="s">
        <v>31</v>
      </c>
      <c r="Z32" s="3" t="s">
        <v>32</v>
      </c>
      <c r="AA32" s="3" t="s">
        <v>33</v>
      </c>
      <c r="AB32" s="3" t="s">
        <v>35</v>
      </c>
      <c r="AC32" s="3" t="s">
        <v>36</v>
      </c>
      <c r="AD32" s="3" t="s">
        <v>37</v>
      </c>
      <c r="AE32" s="3" t="s">
        <v>39</v>
      </c>
      <c r="AF32" s="3" t="s">
        <v>40</v>
      </c>
      <c r="AG32" s="3" t="s">
        <v>41</v>
      </c>
      <c r="AH32" s="3" t="s">
        <v>42</v>
      </c>
      <c r="AI32" s="3" t="s">
        <v>43</v>
      </c>
    </row>
    <row r="33" spans="3:35" ht="15.75" customHeight="1" x14ac:dyDescent="0.15">
      <c r="C33" s="7" t="s">
        <v>89</v>
      </c>
      <c r="D33" s="7" t="s">
        <v>91</v>
      </c>
      <c r="E33" s="7">
        <f t="shared" ref="E33:O33" ca="1" si="8">COUNTIFS(E$2:E$20, "strong", $C$2:$C$20, $C33)</f>
        <v>10</v>
      </c>
      <c r="F33" s="7">
        <f t="shared" ca="1" si="8"/>
        <v>10</v>
      </c>
      <c r="G33" s="7">
        <f t="shared" ca="1" si="8"/>
        <v>10</v>
      </c>
      <c r="H33" s="7">
        <f t="shared" ca="1" si="8"/>
        <v>10</v>
      </c>
      <c r="I33" s="7">
        <f t="shared" ca="1" si="8"/>
        <v>10</v>
      </c>
      <c r="J33" s="7">
        <f t="shared" ca="1" si="8"/>
        <v>10</v>
      </c>
      <c r="K33" s="7">
        <f t="shared" ca="1" si="8"/>
        <v>10</v>
      </c>
      <c r="L33" s="7">
        <f t="shared" ca="1" si="8"/>
        <v>10</v>
      </c>
      <c r="M33" s="7">
        <f t="shared" ca="1" si="8"/>
        <v>10</v>
      </c>
      <c r="N33" s="7">
        <f t="shared" ca="1" si="8"/>
        <v>10</v>
      </c>
      <c r="O33" s="7">
        <f t="shared" ca="1" si="8"/>
        <v>10</v>
      </c>
      <c r="P33" s="7">
        <f t="shared" ref="P33:AI33" ca="1" si="9">COUNTIFS(P$2:P$20, "no", $C$2:$C$20, $C33)</f>
        <v>7</v>
      </c>
      <c r="Q33" s="7">
        <f t="shared" ca="1" si="9"/>
        <v>10</v>
      </c>
      <c r="R33" s="7">
        <f t="shared" ca="1" si="9"/>
        <v>10</v>
      </c>
      <c r="S33" s="7">
        <f t="shared" ca="1" si="9"/>
        <v>10</v>
      </c>
      <c r="T33" s="7">
        <f t="shared" ca="1" si="9"/>
        <v>10</v>
      </c>
      <c r="U33" s="7">
        <f t="shared" ca="1" si="9"/>
        <v>10</v>
      </c>
      <c r="V33" s="7">
        <f t="shared" ca="1" si="9"/>
        <v>10</v>
      </c>
      <c r="W33" s="7">
        <f t="shared" ca="1" si="9"/>
        <v>10</v>
      </c>
      <c r="X33" s="7">
        <f t="shared" ca="1" si="9"/>
        <v>10</v>
      </c>
      <c r="Y33" s="7">
        <f t="shared" ca="1" si="9"/>
        <v>10</v>
      </c>
      <c r="Z33" s="7">
        <f t="shared" ca="1" si="9"/>
        <v>10</v>
      </c>
      <c r="AA33" s="7">
        <f t="shared" ca="1" si="9"/>
        <v>10</v>
      </c>
      <c r="AB33" s="7">
        <f t="shared" ca="1" si="9"/>
        <v>10</v>
      </c>
      <c r="AC33" s="7">
        <f t="shared" ca="1" si="9"/>
        <v>10</v>
      </c>
      <c r="AD33" s="7">
        <f t="shared" ca="1" si="9"/>
        <v>10</v>
      </c>
      <c r="AE33" s="7">
        <f t="shared" ca="1" si="9"/>
        <v>10</v>
      </c>
      <c r="AF33" s="7">
        <f t="shared" ca="1" si="9"/>
        <v>10</v>
      </c>
      <c r="AG33" s="7">
        <f t="shared" ca="1" si="9"/>
        <v>10</v>
      </c>
      <c r="AH33" s="7">
        <f t="shared" ca="1" si="9"/>
        <v>10</v>
      </c>
      <c r="AI33" s="7">
        <f t="shared" ca="1" si="9"/>
        <v>10</v>
      </c>
    </row>
    <row r="34" spans="3:35" ht="15.75" customHeight="1" x14ac:dyDescent="0.15">
      <c r="C34" s="7" t="s">
        <v>89</v>
      </c>
      <c r="D34" s="7" t="s">
        <v>92</v>
      </c>
      <c r="E34" s="7">
        <f t="shared" ref="E34:O34" ca="1" si="10">COUNTIFS(E$2:E$20, "&lt;&gt;strong", $C$2:$C$20, $C34)</f>
        <v>0</v>
      </c>
      <c r="F34" s="7">
        <f t="shared" ca="1" si="10"/>
        <v>0</v>
      </c>
      <c r="G34" s="7">
        <f t="shared" ca="1" si="10"/>
        <v>0</v>
      </c>
      <c r="H34" s="7">
        <f t="shared" ca="1" si="10"/>
        <v>0</v>
      </c>
      <c r="I34" s="7">
        <f t="shared" ca="1" si="10"/>
        <v>0</v>
      </c>
      <c r="J34" s="7">
        <f t="shared" ca="1" si="10"/>
        <v>0</v>
      </c>
      <c r="K34" s="7">
        <f t="shared" ca="1" si="10"/>
        <v>0</v>
      </c>
      <c r="L34" s="7">
        <f t="shared" ca="1" si="10"/>
        <v>0</v>
      </c>
      <c r="M34" s="7">
        <f t="shared" ca="1" si="10"/>
        <v>0</v>
      </c>
      <c r="N34" s="7">
        <f t="shared" ca="1" si="10"/>
        <v>0</v>
      </c>
      <c r="O34" s="7">
        <f t="shared" ca="1" si="10"/>
        <v>0</v>
      </c>
      <c r="P34" s="7">
        <f t="shared" ref="P34:AI34" ca="1" si="11">COUNTIFS(P$2:P$20, "&lt;&gt;no", $C$2:$C$20, $C34)</f>
        <v>3</v>
      </c>
      <c r="Q34" s="7">
        <f t="shared" ca="1" si="11"/>
        <v>0</v>
      </c>
      <c r="R34" s="7">
        <f t="shared" ca="1" si="11"/>
        <v>0</v>
      </c>
      <c r="S34" s="7">
        <f t="shared" ca="1" si="11"/>
        <v>0</v>
      </c>
      <c r="T34" s="7">
        <f t="shared" ca="1" si="11"/>
        <v>0</v>
      </c>
      <c r="U34" s="7">
        <f t="shared" ca="1" si="11"/>
        <v>0</v>
      </c>
      <c r="V34" s="7">
        <f t="shared" ca="1" si="11"/>
        <v>0</v>
      </c>
      <c r="W34" s="7">
        <f t="shared" ca="1" si="11"/>
        <v>0</v>
      </c>
      <c r="X34" s="7">
        <f t="shared" ca="1" si="11"/>
        <v>0</v>
      </c>
      <c r="Y34" s="7">
        <f t="shared" ca="1" si="11"/>
        <v>0</v>
      </c>
      <c r="Z34" s="7">
        <f t="shared" ca="1" si="11"/>
        <v>0</v>
      </c>
      <c r="AA34" s="7">
        <f t="shared" ca="1" si="11"/>
        <v>0</v>
      </c>
      <c r="AB34" s="7">
        <f t="shared" ca="1" si="11"/>
        <v>0</v>
      </c>
      <c r="AC34" s="7">
        <f t="shared" ca="1" si="11"/>
        <v>0</v>
      </c>
      <c r="AD34" s="7">
        <f t="shared" ca="1" si="11"/>
        <v>0</v>
      </c>
      <c r="AE34" s="7">
        <f t="shared" ca="1" si="11"/>
        <v>0</v>
      </c>
      <c r="AF34" s="7">
        <f t="shared" ca="1" si="11"/>
        <v>0</v>
      </c>
      <c r="AG34" s="7">
        <f t="shared" ca="1" si="11"/>
        <v>0</v>
      </c>
      <c r="AH34" s="7">
        <f t="shared" ca="1" si="11"/>
        <v>0</v>
      </c>
      <c r="AI34" s="7">
        <f t="shared" ca="1" si="11"/>
        <v>0</v>
      </c>
    </row>
    <row r="35" spans="3:35" ht="15.75" customHeight="1" x14ac:dyDescent="0.15">
      <c r="C35" s="7" t="s">
        <v>90</v>
      </c>
      <c r="D35" s="7" t="s">
        <v>91</v>
      </c>
      <c r="E35" s="7">
        <f t="shared" ref="E35:O35" ca="1" si="12">COUNTIFS(E$2:E$20, "strong", $C$2:$C$20, $C35)</f>
        <v>0</v>
      </c>
      <c r="F35" s="7">
        <f t="shared" ca="1" si="12"/>
        <v>8</v>
      </c>
      <c r="G35" s="7">
        <f t="shared" ca="1" si="12"/>
        <v>1</v>
      </c>
      <c r="H35" s="7">
        <f t="shared" ca="1" si="12"/>
        <v>5</v>
      </c>
      <c r="I35" s="7">
        <f t="shared" ca="1" si="12"/>
        <v>0</v>
      </c>
      <c r="J35" s="7">
        <f t="shared" ca="1" si="12"/>
        <v>0</v>
      </c>
      <c r="K35" s="7">
        <f t="shared" ca="1" si="12"/>
        <v>0</v>
      </c>
      <c r="L35" s="7">
        <f t="shared" ca="1" si="12"/>
        <v>0</v>
      </c>
      <c r="M35" s="7">
        <f t="shared" ca="1" si="12"/>
        <v>0</v>
      </c>
      <c r="N35" s="7">
        <f t="shared" ca="1" si="12"/>
        <v>0</v>
      </c>
      <c r="O35" s="7">
        <f t="shared" ca="1" si="12"/>
        <v>0</v>
      </c>
      <c r="P35" s="7">
        <f t="shared" ref="P35:AI35" ca="1" si="13">COUNTIFS(P$2:P$20, "no", $C$2:$C$20, $C35)</f>
        <v>2</v>
      </c>
      <c r="Q35" s="7">
        <f t="shared" ca="1" si="13"/>
        <v>6</v>
      </c>
      <c r="R35" s="7">
        <f t="shared" ca="1" si="13"/>
        <v>6</v>
      </c>
      <c r="S35" s="7">
        <f t="shared" ca="1" si="13"/>
        <v>7</v>
      </c>
      <c r="T35" s="7">
        <f t="shared" ca="1" si="13"/>
        <v>8</v>
      </c>
      <c r="U35" s="7">
        <f t="shared" ca="1" si="13"/>
        <v>8</v>
      </c>
      <c r="V35" s="7">
        <f t="shared" ca="1" si="13"/>
        <v>8</v>
      </c>
      <c r="W35" s="7">
        <f t="shared" ca="1" si="13"/>
        <v>1</v>
      </c>
      <c r="X35" s="7">
        <f t="shared" ca="1" si="13"/>
        <v>5</v>
      </c>
      <c r="Y35" s="7">
        <f t="shared" ca="1" si="13"/>
        <v>4</v>
      </c>
      <c r="Z35" s="7">
        <f t="shared" ca="1" si="13"/>
        <v>8</v>
      </c>
      <c r="AA35" s="7">
        <f t="shared" ca="1" si="13"/>
        <v>8</v>
      </c>
      <c r="AB35" s="7">
        <f t="shared" ca="1" si="13"/>
        <v>6</v>
      </c>
      <c r="AC35" s="7">
        <f t="shared" ca="1" si="13"/>
        <v>8</v>
      </c>
      <c r="AD35" s="7">
        <f t="shared" ca="1" si="13"/>
        <v>6</v>
      </c>
      <c r="AE35" s="7">
        <f t="shared" ca="1" si="13"/>
        <v>8</v>
      </c>
      <c r="AF35" s="7">
        <f t="shared" ca="1" si="13"/>
        <v>6</v>
      </c>
      <c r="AG35" s="7">
        <f t="shared" ca="1" si="13"/>
        <v>8</v>
      </c>
      <c r="AH35" s="7">
        <f t="shared" ca="1" si="13"/>
        <v>8</v>
      </c>
      <c r="AI35" s="7">
        <f t="shared" ca="1" si="13"/>
        <v>8</v>
      </c>
    </row>
    <row r="36" spans="3:35" ht="15.75" customHeight="1" x14ac:dyDescent="0.15">
      <c r="C36" s="7" t="s">
        <v>90</v>
      </c>
      <c r="D36" s="7" t="s">
        <v>92</v>
      </c>
      <c r="E36" s="7">
        <f t="shared" ref="E36:O36" ca="1" si="14">COUNTIFS(E$2:E$20, "&lt;&gt;strong", $C$2:$C$20, $C36)</f>
        <v>9</v>
      </c>
      <c r="F36" s="7">
        <f t="shared" ca="1" si="14"/>
        <v>1</v>
      </c>
      <c r="G36" s="7">
        <f t="shared" ca="1" si="14"/>
        <v>8</v>
      </c>
      <c r="H36" s="7">
        <f t="shared" ca="1" si="14"/>
        <v>4</v>
      </c>
      <c r="I36" s="7">
        <f t="shared" ca="1" si="14"/>
        <v>9</v>
      </c>
      <c r="J36" s="7">
        <f t="shared" ca="1" si="14"/>
        <v>9</v>
      </c>
      <c r="K36" s="7">
        <f t="shared" ca="1" si="14"/>
        <v>9</v>
      </c>
      <c r="L36" s="7">
        <f t="shared" ca="1" si="14"/>
        <v>9</v>
      </c>
      <c r="M36" s="7">
        <f t="shared" ca="1" si="14"/>
        <v>9</v>
      </c>
      <c r="N36" s="7">
        <f t="shared" ca="1" si="14"/>
        <v>9</v>
      </c>
      <c r="O36" s="7">
        <f t="shared" ca="1" si="14"/>
        <v>9</v>
      </c>
      <c r="P36" s="7">
        <f t="shared" ref="P36:AI36" ca="1" si="15">COUNTIFS(P$2:P$20, "&lt;&gt;no", $C$2:$C$20, $C36)</f>
        <v>7</v>
      </c>
      <c r="Q36" s="7">
        <f t="shared" ca="1" si="15"/>
        <v>3</v>
      </c>
      <c r="R36" s="7">
        <f t="shared" ca="1" si="15"/>
        <v>3</v>
      </c>
      <c r="S36" s="7">
        <f t="shared" ca="1" si="15"/>
        <v>2</v>
      </c>
      <c r="T36" s="7">
        <f t="shared" ca="1" si="15"/>
        <v>1</v>
      </c>
      <c r="U36" s="7">
        <f t="shared" ca="1" si="15"/>
        <v>1</v>
      </c>
      <c r="V36" s="7">
        <f t="shared" ca="1" si="15"/>
        <v>1</v>
      </c>
      <c r="W36" s="7">
        <f t="shared" ca="1" si="15"/>
        <v>8</v>
      </c>
      <c r="X36" s="7">
        <f t="shared" ca="1" si="15"/>
        <v>4</v>
      </c>
      <c r="Y36" s="7">
        <f t="shared" ca="1" si="15"/>
        <v>5</v>
      </c>
      <c r="Z36" s="7">
        <f t="shared" ca="1" si="15"/>
        <v>1</v>
      </c>
      <c r="AA36" s="7">
        <f t="shared" ca="1" si="15"/>
        <v>1</v>
      </c>
      <c r="AB36" s="7">
        <f t="shared" ca="1" si="15"/>
        <v>3</v>
      </c>
      <c r="AC36" s="7">
        <f t="shared" ca="1" si="15"/>
        <v>1</v>
      </c>
      <c r="AD36" s="7">
        <f t="shared" ca="1" si="15"/>
        <v>3</v>
      </c>
      <c r="AE36" s="7">
        <f t="shared" ca="1" si="15"/>
        <v>1</v>
      </c>
      <c r="AF36" s="7">
        <f t="shared" ca="1" si="15"/>
        <v>3</v>
      </c>
      <c r="AG36" s="7">
        <f t="shared" ca="1" si="15"/>
        <v>1</v>
      </c>
      <c r="AH36" s="7">
        <f t="shared" ca="1" si="15"/>
        <v>1</v>
      </c>
      <c r="AI36" s="7">
        <f t="shared" ca="1" si="15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7"/>
  <sheetViews>
    <sheetView workbookViewId="0"/>
  </sheetViews>
  <sheetFormatPr baseColWidth="10" defaultColWidth="12.6640625" defaultRowHeight="15.75" customHeight="1" x14ac:dyDescent="0.15"/>
  <cols>
    <col min="1" max="1" width="41.1640625" customWidth="1"/>
    <col min="2" max="11" width="11.83203125" customWidth="1"/>
  </cols>
  <sheetData>
    <row r="1" spans="1:11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</row>
    <row r="2" spans="1:11" ht="15.75" customHeight="1" x14ac:dyDescent="0.15">
      <c r="A2" s="4" t="s">
        <v>9</v>
      </c>
      <c r="B2" s="4" t="s">
        <v>12</v>
      </c>
      <c r="C2" s="4" t="s">
        <v>13</v>
      </c>
      <c r="D2" s="4"/>
      <c r="E2" s="4"/>
      <c r="F2" s="4"/>
      <c r="G2" s="4"/>
      <c r="H2" s="4"/>
      <c r="I2" s="4"/>
    </row>
    <row r="3" spans="1:11" ht="15.75" customHeight="1" x14ac:dyDescent="0.15">
      <c r="A3" s="4" t="s">
        <v>20</v>
      </c>
      <c r="B3" s="4" t="s">
        <v>12</v>
      </c>
      <c r="C3" s="4" t="s">
        <v>13</v>
      </c>
      <c r="D3" s="4"/>
      <c r="E3" s="4"/>
      <c r="F3" s="4"/>
      <c r="G3" s="4"/>
      <c r="H3" s="4"/>
      <c r="I3" s="4"/>
    </row>
    <row r="4" spans="1:11" ht="15.75" customHeight="1" x14ac:dyDescent="0.15">
      <c r="A4" s="4" t="s">
        <v>30</v>
      </c>
      <c r="B4" s="4" t="s">
        <v>12</v>
      </c>
      <c r="C4" s="4" t="s">
        <v>13</v>
      </c>
      <c r="D4" s="4"/>
      <c r="E4" s="4"/>
      <c r="F4" s="4"/>
      <c r="G4" s="4"/>
      <c r="H4" s="4"/>
      <c r="I4" s="4"/>
    </row>
    <row r="5" spans="1:11" ht="15.75" customHeight="1" x14ac:dyDescent="0.15">
      <c r="A5" s="4" t="s">
        <v>34</v>
      </c>
      <c r="B5" s="4" t="s">
        <v>12</v>
      </c>
      <c r="C5" s="4" t="s">
        <v>13</v>
      </c>
      <c r="D5" s="4"/>
      <c r="E5" s="4"/>
      <c r="F5" s="4"/>
      <c r="G5" s="4"/>
      <c r="H5" s="4"/>
      <c r="I5" s="4"/>
    </row>
    <row r="6" spans="1:11" ht="15.75" customHeight="1" x14ac:dyDescent="0.15">
      <c r="A6" s="4" t="s">
        <v>38</v>
      </c>
      <c r="B6" s="4" t="s">
        <v>12</v>
      </c>
      <c r="C6" s="4" t="s">
        <v>13</v>
      </c>
      <c r="D6" s="4"/>
      <c r="E6" s="4"/>
      <c r="F6" s="4"/>
      <c r="G6" s="4"/>
      <c r="H6" s="4"/>
      <c r="I6" s="4"/>
    </row>
    <row r="7" spans="1:11" ht="15.75" customHeight="1" x14ac:dyDescent="0.15">
      <c r="A7" s="4" t="s">
        <v>45</v>
      </c>
      <c r="B7" s="4" t="s">
        <v>12</v>
      </c>
      <c r="C7" s="4" t="s">
        <v>13</v>
      </c>
      <c r="D7" s="4"/>
      <c r="E7" s="4"/>
      <c r="F7" s="4"/>
      <c r="G7" s="4"/>
      <c r="H7" s="4"/>
      <c r="I7" s="4"/>
    </row>
    <row r="8" spans="1:11" ht="15.75" customHeight="1" x14ac:dyDescent="0.15">
      <c r="A8" s="4" t="s">
        <v>47</v>
      </c>
      <c r="B8" s="4" t="s">
        <v>12</v>
      </c>
      <c r="C8" s="4" t="s">
        <v>13</v>
      </c>
      <c r="D8" s="4"/>
      <c r="E8" s="4"/>
      <c r="F8" s="4"/>
      <c r="G8" s="4"/>
      <c r="H8" s="4"/>
      <c r="I8" s="4"/>
    </row>
    <row r="9" spans="1:11" ht="15.75" customHeight="1" x14ac:dyDescent="0.15">
      <c r="A9" s="4" t="s">
        <v>49</v>
      </c>
      <c r="B9" s="4" t="s">
        <v>50</v>
      </c>
      <c r="C9" s="4" t="s">
        <v>51</v>
      </c>
      <c r="D9" s="4" t="s">
        <v>13</v>
      </c>
      <c r="E9" s="4" t="s">
        <v>13</v>
      </c>
      <c r="F9" s="4" t="s">
        <v>13</v>
      </c>
      <c r="G9" s="4" t="s">
        <v>13</v>
      </c>
      <c r="H9" s="4"/>
      <c r="I9" s="4"/>
    </row>
    <row r="10" spans="1:11" ht="15.75" customHeight="1" x14ac:dyDescent="0.15">
      <c r="A10" s="4" t="s">
        <v>52</v>
      </c>
      <c r="B10" s="4" t="s">
        <v>50</v>
      </c>
      <c r="C10" s="4" t="s">
        <v>51</v>
      </c>
      <c r="D10" s="4"/>
      <c r="E10" s="4" t="s">
        <v>13</v>
      </c>
      <c r="F10" s="4"/>
      <c r="G10" s="4"/>
      <c r="H10" s="4"/>
      <c r="I10" s="4"/>
    </row>
    <row r="11" spans="1:11" ht="15.75" customHeight="1" x14ac:dyDescent="0.15">
      <c r="A11" s="4" t="s">
        <v>53</v>
      </c>
      <c r="B11" s="4" t="s">
        <v>50</v>
      </c>
      <c r="C11" s="4" t="s">
        <v>51</v>
      </c>
      <c r="D11" s="4" t="s">
        <v>13</v>
      </c>
      <c r="E11" s="4" t="s">
        <v>13</v>
      </c>
      <c r="F11" s="4" t="s">
        <v>13</v>
      </c>
      <c r="G11" s="4" t="s">
        <v>13</v>
      </c>
      <c r="H11" s="4"/>
      <c r="I11" s="4"/>
    </row>
    <row r="12" spans="1:11" ht="15.75" customHeight="1" x14ac:dyDescent="0.15">
      <c r="A12" s="4" t="s">
        <v>54</v>
      </c>
      <c r="B12" s="4" t="s">
        <v>50</v>
      </c>
      <c r="C12" s="4" t="s">
        <v>51</v>
      </c>
      <c r="D12" s="4"/>
      <c r="E12" s="4" t="s">
        <v>13</v>
      </c>
      <c r="F12" s="4"/>
      <c r="G12" s="4" t="s">
        <v>13</v>
      </c>
      <c r="H12" s="4"/>
      <c r="I12" s="4"/>
    </row>
    <row r="13" spans="1:11" ht="15.75" customHeight="1" x14ac:dyDescent="0.15">
      <c r="A13" s="4" t="s">
        <v>56</v>
      </c>
      <c r="B13" s="4" t="s">
        <v>50</v>
      </c>
      <c r="C13" s="4" t="s">
        <v>13</v>
      </c>
      <c r="D13" s="4" t="s">
        <v>13</v>
      </c>
      <c r="E13" s="4" t="s">
        <v>13</v>
      </c>
      <c r="F13" s="4"/>
      <c r="G13" s="4"/>
      <c r="H13" s="4"/>
      <c r="I13" s="4"/>
    </row>
    <row r="14" spans="1:11" ht="15.75" customHeight="1" x14ac:dyDescent="0.15">
      <c r="A14" s="4" t="s">
        <v>60</v>
      </c>
      <c r="B14" s="4" t="s">
        <v>50</v>
      </c>
      <c r="C14" s="4" t="s">
        <v>51</v>
      </c>
      <c r="D14" s="4" t="s">
        <v>13</v>
      </c>
      <c r="E14" s="4" t="s">
        <v>13</v>
      </c>
      <c r="F14" s="4" t="s">
        <v>13</v>
      </c>
      <c r="G14" s="4"/>
      <c r="H14" s="4"/>
      <c r="I14" s="4"/>
    </row>
    <row r="15" spans="1:11" ht="15.75" customHeight="1" x14ac:dyDescent="0.15">
      <c r="A15" s="4"/>
      <c r="B15" s="4"/>
      <c r="C15" s="4"/>
      <c r="D15" s="4"/>
      <c r="E15" s="4"/>
      <c r="F15" s="4"/>
      <c r="G15" s="4"/>
      <c r="H15" s="4"/>
      <c r="I15" s="4"/>
    </row>
    <row r="16" spans="1:11" ht="15.75" customHeight="1" x14ac:dyDescent="0.15">
      <c r="A16" s="4"/>
      <c r="B16" s="4"/>
      <c r="C16" s="4"/>
      <c r="D16" s="4"/>
      <c r="E16" s="4"/>
      <c r="F16" s="4"/>
      <c r="G16" s="4"/>
      <c r="H16" s="4"/>
      <c r="I16" s="4"/>
    </row>
    <row r="17" spans="1:11" ht="15.75" customHeight="1" x14ac:dyDescent="0.15">
      <c r="A17" s="4"/>
      <c r="B17" s="4"/>
      <c r="C17" s="4"/>
      <c r="D17" s="4"/>
      <c r="E17" s="4"/>
      <c r="F17" s="4"/>
      <c r="G17" s="4"/>
      <c r="H17" s="4"/>
      <c r="I17" s="4"/>
    </row>
    <row r="18" spans="1:11" ht="15.75" customHeight="1" x14ac:dyDescent="0.15">
      <c r="A18" s="4"/>
      <c r="B18" s="4"/>
      <c r="C18" s="4"/>
      <c r="D18" s="4"/>
      <c r="E18" s="4"/>
      <c r="F18" s="4"/>
      <c r="G18" s="4"/>
      <c r="H18" s="4"/>
      <c r="I18" s="4"/>
    </row>
    <row r="19" spans="1:11" ht="15.75" customHeight="1" x14ac:dyDescent="0.15">
      <c r="A19" s="4"/>
      <c r="B19" s="4"/>
      <c r="C19" s="4"/>
      <c r="D19" s="4"/>
      <c r="E19" s="4"/>
      <c r="F19" s="4"/>
      <c r="G19" s="4"/>
      <c r="H19" s="4"/>
      <c r="I19" s="4"/>
    </row>
    <row r="20" spans="1:11" ht="15.75" customHeight="1" x14ac:dyDescent="0.15">
      <c r="A20" s="4"/>
      <c r="B20" s="4"/>
      <c r="C20" s="4"/>
      <c r="D20" s="4"/>
      <c r="E20" s="4"/>
      <c r="F20" s="4"/>
      <c r="G20" s="4"/>
      <c r="H20" s="4"/>
      <c r="I20" s="4"/>
    </row>
    <row r="21" spans="1:11" ht="15.75" customHeight="1" x14ac:dyDescent="0.15">
      <c r="A21" s="4"/>
      <c r="B21" s="4"/>
      <c r="C21" s="4"/>
      <c r="D21" s="4"/>
      <c r="E21" s="4"/>
      <c r="F21" s="4"/>
      <c r="G21" s="4"/>
      <c r="H21" s="4"/>
      <c r="I21" s="4"/>
    </row>
    <row r="22" spans="1:11" ht="15.75" customHeight="1" x14ac:dyDescent="0.15">
      <c r="A22" s="4"/>
      <c r="B22" s="4"/>
      <c r="C22" s="4"/>
      <c r="D22" s="4"/>
      <c r="E22" s="4"/>
      <c r="F22" s="4"/>
      <c r="G22" s="4"/>
      <c r="H22" s="4"/>
      <c r="I22" s="4"/>
    </row>
    <row r="23" spans="1:11" ht="15.75" customHeight="1" x14ac:dyDescent="0.15">
      <c r="A23" s="4"/>
      <c r="B23" s="4"/>
      <c r="C23" s="4"/>
      <c r="D23" s="4"/>
      <c r="E23" s="4"/>
      <c r="F23" s="4"/>
      <c r="G23" s="4"/>
      <c r="H23" s="4"/>
      <c r="I23" s="4"/>
    </row>
    <row r="24" spans="1:11" ht="15.7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5.7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5.7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5.7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5.7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5.7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5.7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5.7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5.7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5.7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5.7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5.7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5.7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5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5.7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5.7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5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5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5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5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5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5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3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3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3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3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3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3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3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3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3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3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3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3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3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3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3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3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3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3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3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3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3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3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3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3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3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3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3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3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3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3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3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3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3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3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3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3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3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3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3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3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3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3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3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3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3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3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3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3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3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3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13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13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13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ht="13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ht="13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3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ht="13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13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ht="13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ht="13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ht="13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ht="13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ht="13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ht="13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ht="13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3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ht="13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13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ht="13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ht="13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ht="13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ht="13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ht="13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ht="13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ht="13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ht="13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ht="13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ht="13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ht="13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13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ht="13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13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ht="13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ht="13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ht="13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ht="13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ht="13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13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ht="13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ht="13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ht="13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ht="13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13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ht="13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ht="13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ht="13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ht="13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ht="13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ht="13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ht="13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ht="13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ht="13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ht="13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ht="13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ht="13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ht="13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ht="13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ht="13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ht="13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ht="13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ht="13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13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ht="13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13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ht="13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ht="13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ht="13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ht="13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ht="13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ht="13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13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ht="13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ht="13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ht="13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ht="13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ht="13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ht="13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ht="13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ht="13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ht="13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ht="13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ht="13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ht="13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ht="13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ht="13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ht="13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ht="13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ht="13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ht="13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ht="13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ht="13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ht="13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ht="13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ht="13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ht="13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ht="13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ht="13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ht="13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ht="13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ht="13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ht="13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ht="13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 ht="13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ht="13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 ht="13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ht="13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 ht="13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ht="13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ht="13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ht="13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ht="13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ht="13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ht="13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ht="13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ht="13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ht="13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ht="13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ht="13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ht="13" x14ac:dyDescent="0.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ht="13" x14ac:dyDescent="0.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ht="13" x14ac:dyDescent="0.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ht="13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 ht="13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ht="13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 ht="13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ht="13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 ht="13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 ht="13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 ht="13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 ht="13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 ht="13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3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3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3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3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 ht="13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3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ht="13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ht="13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ht="13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ht="13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 ht="13" x14ac:dyDescent="0.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 ht="13" x14ac:dyDescent="0.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 ht="13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ht="13" x14ac:dyDescent="0.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 ht="13" x14ac:dyDescent="0.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 ht="13" x14ac:dyDescent="0.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 ht="13" x14ac:dyDescent="0.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 ht="13" x14ac:dyDescent="0.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 ht="13" x14ac:dyDescent="0.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 ht="13" x14ac:dyDescent="0.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ht="13" x14ac:dyDescent="0.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ht="13" x14ac:dyDescent="0.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 ht="13" x14ac:dyDescent="0.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 ht="13" x14ac:dyDescent="0.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 ht="13" x14ac:dyDescent="0.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 ht="13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 ht="13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 ht="13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ht="13" x14ac:dyDescent="0.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ht="13" x14ac:dyDescent="0.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 ht="13" x14ac:dyDescent="0.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 ht="13" x14ac:dyDescent="0.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 ht="13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 ht="13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 ht="13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 ht="13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 ht="13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ht="13" x14ac:dyDescent="0.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ht="13" x14ac:dyDescent="0.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 ht="13" x14ac:dyDescent="0.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ht="13" x14ac:dyDescent="0.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 ht="13" x14ac:dyDescent="0.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ht="13" x14ac:dyDescent="0.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 ht="13" x14ac:dyDescent="0.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 ht="13" x14ac:dyDescent="0.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ht="13" x14ac:dyDescent="0.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ht="13" x14ac:dyDescent="0.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 ht="13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ht="13" x14ac:dyDescent="0.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 ht="13" x14ac:dyDescent="0.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ht="13" x14ac:dyDescent="0.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 ht="13" x14ac:dyDescent="0.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 ht="13" x14ac:dyDescent="0.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 ht="13" x14ac:dyDescent="0.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 ht="13" x14ac:dyDescent="0.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 ht="13" x14ac:dyDescent="0.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 ht="13" x14ac:dyDescent="0.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 ht="13" x14ac:dyDescent="0.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 ht="13" x14ac:dyDescent="0.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 ht="13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 ht="13" x14ac:dyDescent="0.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 ht="13" x14ac:dyDescent="0.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 ht="13" x14ac:dyDescent="0.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 ht="13" x14ac:dyDescent="0.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 ht="13" x14ac:dyDescent="0.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ht="13" x14ac:dyDescent="0.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 ht="13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 ht="13" x14ac:dyDescent="0.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 ht="13" x14ac:dyDescent="0.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ht="13" x14ac:dyDescent="0.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ht="13" x14ac:dyDescent="0.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ht="13" x14ac:dyDescent="0.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 ht="13" x14ac:dyDescent="0.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 ht="13" x14ac:dyDescent="0.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 ht="13" x14ac:dyDescent="0.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 ht="13" x14ac:dyDescent="0.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ht="13" x14ac:dyDescent="0.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 ht="13" x14ac:dyDescent="0.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 ht="13" x14ac:dyDescent="0.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 ht="13" x14ac:dyDescent="0.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 ht="13" x14ac:dyDescent="0.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ht="13" x14ac:dyDescent="0.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 ht="13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 ht="13" x14ac:dyDescent="0.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 ht="13" x14ac:dyDescent="0.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 ht="13" x14ac:dyDescent="0.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 ht="13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 ht="13" x14ac:dyDescent="0.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 ht="13" x14ac:dyDescent="0.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 ht="13" x14ac:dyDescent="0.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 ht="13" x14ac:dyDescent="0.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 ht="13" x14ac:dyDescent="0.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ht="13" x14ac:dyDescent="0.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 ht="13" x14ac:dyDescent="0.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 ht="13" x14ac:dyDescent="0.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 ht="13" x14ac:dyDescent="0.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 ht="13" x14ac:dyDescent="0.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 ht="13" x14ac:dyDescent="0.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 ht="13" x14ac:dyDescent="0.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 ht="13" x14ac:dyDescent="0.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 ht="13" x14ac:dyDescent="0.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 ht="13" x14ac:dyDescent="0.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 ht="13" x14ac:dyDescent="0.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 ht="13" x14ac:dyDescent="0.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 ht="13" x14ac:dyDescent="0.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 ht="13" x14ac:dyDescent="0.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ht="13" x14ac:dyDescent="0.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 ht="13" x14ac:dyDescent="0.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 ht="13" x14ac:dyDescent="0.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ht="13" x14ac:dyDescent="0.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 ht="13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ht="13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 ht="13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 ht="13" x14ac:dyDescent="0.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 ht="13" x14ac:dyDescent="0.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 ht="13" x14ac:dyDescent="0.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 ht="13" x14ac:dyDescent="0.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 ht="13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ht="13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 ht="13" x14ac:dyDescent="0.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 ht="13" x14ac:dyDescent="0.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ht="13" x14ac:dyDescent="0.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 ht="13" x14ac:dyDescent="0.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 ht="13" x14ac:dyDescent="0.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 ht="13" x14ac:dyDescent="0.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 ht="13" x14ac:dyDescent="0.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ht="13" x14ac:dyDescent="0.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 ht="13" x14ac:dyDescent="0.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 ht="13" x14ac:dyDescent="0.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 ht="13" x14ac:dyDescent="0.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 ht="13" x14ac:dyDescent="0.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 ht="13" x14ac:dyDescent="0.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 ht="13" x14ac:dyDescent="0.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ht="13" x14ac:dyDescent="0.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 ht="13" x14ac:dyDescent="0.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 ht="13" x14ac:dyDescent="0.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 ht="13" x14ac:dyDescent="0.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 ht="13" x14ac:dyDescent="0.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ht="13" x14ac:dyDescent="0.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 ht="13" x14ac:dyDescent="0.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ht="13" x14ac:dyDescent="0.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 ht="13" x14ac:dyDescent="0.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 ht="13" x14ac:dyDescent="0.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 ht="13" x14ac:dyDescent="0.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 ht="13" x14ac:dyDescent="0.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 ht="13" x14ac:dyDescent="0.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ht="13" x14ac:dyDescent="0.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 ht="13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 ht="13" x14ac:dyDescent="0.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 ht="13" x14ac:dyDescent="0.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ht="13" x14ac:dyDescent="0.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 ht="13" x14ac:dyDescent="0.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 ht="13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 ht="13" x14ac:dyDescent="0.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 ht="13" x14ac:dyDescent="0.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 ht="13" x14ac:dyDescent="0.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 ht="13" x14ac:dyDescent="0.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 ht="13" x14ac:dyDescent="0.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ht="13" x14ac:dyDescent="0.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 ht="13" x14ac:dyDescent="0.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 ht="13" x14ac:dyDescent="0.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 ht="13" x14ac:dyDescent="0.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 ht="13" x14ac:dyDescent="0.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ht="13" x14ac:dyDescent="0.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ht="13" x14ac:dyDescent="0.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 ht="13" x14ac:dyDescent="0.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 ht="13" x14ac:dyDescent="0.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 ht="13" x14ac:dyDescent="0.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ht="13" x14ac:dyDescent="0.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ht="13" x14ac:dyDescent="0.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ht="13" x14ac:dyDescent="0.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 ht="13" x14ac:dyDescent="0.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 ht="13" x14ac:dyDescent="0.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 ht="13" x14ac:dyDescent="0.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 ht="13" x14ac:dyDescent="0.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 ht="13" x14ac:dyDescent="0.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 ht="13" x14ac:dyDescent="0.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 ht="13" x14ac:dyDescent="0.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 ht="13" x14ac:dyDescent="0.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 ht="13" x14ac:dyDescent="0.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ht="13" x14ac:dyDescent="0.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ht="13" x14ac:dyDescent="0.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ht="13" x14ac:dyDescent="0.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 ht="13" x14ac:dyDescent="0.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 ht="13" x14ac:dyDescent="0.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 ht="13" x14ac:dyDescent="0.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 ht="13" x14ac:dyDescent="0.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 ht="13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 ht="13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 ht="13" x14ac:dyDescent="0.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 ht="13" x14ac:dyDescent="0.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 ht="13" x14ac:dyDescent="0.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 ht="13" x14ac:dyDescent="0.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 ht="13" x14ac:dyDescent="0.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 ht="13" x14ac:dyDescent="0.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 ht="13" x14ac:dyDescent="0.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 ht="13" x14ac:dyDescent="0.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 ht="13" x14ac:dyDescent="0.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 ht="13" x14ac:dyDescent="0.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 ht="13" x14ac:dyDescent="0.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 ht="13" x14ac:dyDescent="0.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 ht="13" x14ac:dyDescent="0.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 ht="13" x14ac:dyDescent="0.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 ht="13" x14ac:dyDescent="0.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 ht="13" x14ac:dyDescent="0.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 ht="13" x14ac:dyDescent="0.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ht="13" x14ac:dyDescent="0.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 ht="13" x14ac:dyDescent="0.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 ht="13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ht="13" x14ac:dyDescent="0.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 ht="13" x14ac:dyDescent="0.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ht="13" x14ac:dyDescent="0.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 ht="13" x14ac:dyDescent="0.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 ht="13" x14ac:dyDescent="0.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 ht="13" x14ac:dyDescent="0.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 ht="13" x14ac:dyDescent="0.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 ht="13" x14ac:dyDescent="0.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 ht="13" x14ac:dyDescent="0.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 ht="13" x14ac:dyDescent="0.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ht="13" x14ac:dyDescent="0.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 ht="13" x14ac:dyDescent="0.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ht="13" x14ac:dyDescent="0.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 ht="13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 ht="13" x14ac:dyDescent="0.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 ht="13" x14ac:dyDescent="0.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 ht="13" x14ac:dyDescent="0.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 ht="13" x14ac:dyDescent="0.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ht="13" x14ac:dyDescent="0.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 ht="13" x14ac:dyDescent="0.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 ht="13" x14ac:dyDescent="0.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 ht="13" x14ac:dyDescent="0.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 ht="13" x14ac:dyDescent="0.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 ht="13" x14ac:dyDescent="0.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ht="13" x14ac:dyDescent="0.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ht="13" x14ac:dyDescent="0.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 ht="13" x14ac:dyDescent="0.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 ht="13" x14ac:dyDescent="0.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 ht="13" x14ac:dyDescent="0.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 ht="13" x14ac:dyDescent="0.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ht="13" x14ac:dyDescent="0.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 ht="13" x14ac:dyDescent="0.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 ht="13" x14ac:dyDescent="0.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 ht="13" x14ac:dyDescent="0.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ht="13" x14ac:dyDescent="0.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ht="13" x14ac:dyDescent="0.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 ht="13" x14ac:dyDescent="0.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 ht="13" x14ac:dyDescent="0.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ht="13" x14ac:dyDescent="0.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ht="13" x14ac:dyDescent="0.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 ht="13" x14ac:dyDescent="0.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ht="13" x14ac:dyDescent="0.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 ht="13" x14ac:dyDescent="0.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 ht="13" x14ac:dyDescent="0.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 ht="13" x14ac:dyDescent="0.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 ht="13" x14ac:dyDescent="0.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ht="13" x14ac:dyDescent="0.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 ht="13" x14ac:dyDescent="0.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 ht="13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 ht="13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ht="13" x14ac:dyDescent="0.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 ht="13" x14ac:dyDescent="0.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 ht="13" x14ac:dyDescent="0.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 ht="13" x14ac:dyDescent="0.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 ht="13" x14ac:dyDescent="0.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 ht="13" x14ac:dyDescent="0.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 ht="13" x14ac:dyDescent="0.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 ht="13" x14ac:dyDescent="0.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 ht="13" x14ac:dyDescent="0.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 ht="13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 ht="13" x14ac:dyDescent="0.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 ht="13" x14ac:dyDescent="0.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 ht="13" x14ac:dyDescent="0.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 ht="13" x14ac:dyDescent="0.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 ht="13" x14ac:dyDescent="0.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ht="13" x14ac:dyDescent="0.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 ht="13" x14ac:dyDescent="0.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ht="13" x14ac:dyDescent="0.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 ht="13" x14ac:dyDescent="0.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 ht="13" x14ac:dyDescent="0.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 ht="13" x14ac:dyDescent="0.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 ht="13" x14ac:dyDescent="0.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 ht="13" x14ac:dyDescent="0.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 ht="13" x14ac:dyDescent="0.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 ht="13" x14ac:dyDescent="0.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 ht="13" x14ac:dyDescent="0.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 ht="13" x14ac:dyDescent="0.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 ht="13" x14ac:dyDescent="0.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 ht="13" x14ac:dyDescent="0.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 ht="13" x14ac:dyDescent="0.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ht="13" x14ac:dyDescent="0.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 ht="13" x14ac:dyDescent="0.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 ht="13" x14ac:dyDescent="0.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 ht="13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 ht="13" x14ac:dyDescent="0.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 ht="13" x14ac:dyDescent="0.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ht="13" x14ac:dyDescent="0.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 ht="13" x14ac:dyDescent="0.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 ht="13" x14ac:dyDescent="0.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 ht="13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ht="13" x14ac:dyDescent="0.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 ht="13" x14ac:dyDescent="0.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ht="13" x14ac:dyDescent="0.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 ht="13" x14ac:dyDescent="0.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 ht="13" x14ac:dyDescent="0.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ht="13" x14ac:dyDescent="0.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 ht="13" x14ac:dyDescent="0.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ht="13" x14ac:dyDescent="0.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 ht="13" x14ac:dyDescent="0.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 ht="13" x14ac:dyDescent="0.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 ht="13" x14ac:dyDescent="0.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 ht="13" x14ac:dyDescent="0.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 ht="13" x14ac:dyDescent="0.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 ht="13" x14ac:dyDescent="0.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ht="13" x14ac:dyDescent="0.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 ht="13" x14ac:dyDescent="0.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 ht="13" x14ac:dyDescent="0.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 ht="13" x14ac:dyDescent="0.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ht="13" x14ac:dyDescent="0.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 ht="13" x14ac:dyDescent="0.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 ht="13" x14ac:dyDescent="0.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 ht="13" x14ac:dyDescent="0.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 ht="13" x14ac:dyDescent="0.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ht="13" x14ac:dyDescent="0.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ht="13" x14ac:dyDescent="0.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 ht="13" x14ac:dyDescent="0.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 ht="13" x14ac:dyDescent="0.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 ht="13" x14ac:dyDescent="0.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 ht="13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 ht="13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ht="13" x14ac:dyDescent="0.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ht="13" x14ac:dyDescent="0.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 ht="13" x14ac:dyDescent="0.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 ht="13" x14ac:dyDescent="0.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 ht="13" x14ac:dyDescent="0.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ht="13" x14ac:dyDescent="0.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 ht="13" x14ac:dyDescent="0.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ht="13" x14ac:dyDescent="0.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 ht="13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 ht="13" x14ac:dyDescent="0.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ht="13" x14ac:dyDescent="0.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ht="13" x14ac:dyDescent="0.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 ht="13" x14ac:dyDescent="0.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 ht="13" x14ac:dyDescent="0.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 ht="13" x14ac:dyDescent="0.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 ht="13" x14ac:dyDescent="0.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 ht="13" x14ac:dyDescent="0.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 ht="13" x14ac:dyDescent="0.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 ht="13" x14ac:dyDescent="0.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 ht="13" x14ac:dyDescent="0.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 ht="13" x14ac:dyDescent="0.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 ht="13" x14ac:dyDescent="0.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 ht="13" x14ac:dyDescent="0.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ht="13" x14ac:dyDescent="0.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 ht="13" x14ac:dyDescent="0.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ht="13" x14ac:dyDescent="0.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 ht="13" x14ac:dyDescent="0.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 ht="13" x14ac:dyDescent="0.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 ht="13" x14ac:dyDescent="0.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 ht="13" x14ac:dyDescent="0.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 ht="13" x14ac:dyDescent="0.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 ht="13" x14ac:dyDescent="0.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ht="13" x14ac:dyDescent="0.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 ht="13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 ht="13" x14ac:dyDescent="0.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ht="13" x14ac:dyDescent="0.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 ht="13" x14ac:dyDescent="0.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ht="13" x14ac:dyDescent="0.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 ht="13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 ht="13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 ht="13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 ht="13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ht="13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 ht="13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 ht="13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 ht="13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 ht="13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 ht="13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 ht="13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ht="13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 ht="13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ht="13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 ht="13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 ht="13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 ht="13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 ht="13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1:11" ht="13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ht="13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 ht="13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 ht="13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 ht="13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 ht="13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 ht="13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ht="13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ht="13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ht="13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 ht="13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 ht="13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1:11" ht="13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 ht="13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 ht="13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 ht="13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 ht="13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 ht="13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 ht="13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ht="13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 ht="13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1:11" ht="13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 ht="13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 ht="13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 ht="13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 ht="13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ht="13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 ht="13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ht="13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 ht="13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 ht="13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ht="13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ht="13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1:11" ht="13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1:11" ht="13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 ht="13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ht="13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 ht="13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 ht="13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 ht="13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 ht="13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ht="13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1:11" ht="13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 ht="13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 ht="13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 ht="13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ht="13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ht="13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ht="13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 ht="13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ht="13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 ht="13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1:11" ht="13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 ht="13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 ht="13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 ht="13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1:11" ht="13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 ht="13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 ht="13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ht="13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ht="13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 ht="13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ht="13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ht="13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 ht="13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 ht="13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 ht="13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 ht="13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 ht="13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 ht="13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ht="13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 ht="13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 ht="13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ht="13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ht="13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 ht="13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 ht="13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 ht="13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 ht="13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1:11" ht="13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 ht="13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ht="13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 ht="13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 ht="13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 ht="13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 ht="13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ht="13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 ht="13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 ht="13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 ht="13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ht="13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ht="13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ht="13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 ht="13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 ht="13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 ht="13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 ht="13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1:11" ht="13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ht="13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 ht="13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 ht="13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 ht="13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 ht="13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ht="13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ht="13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 ht="13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 ht="13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 ht="13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 ht="13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 ht="13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ht="13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 ht="13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 ht="13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 ht="13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 ht="13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ht="13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 ht="13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 ht="13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 ht="13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 ht="13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 ht="13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 ht="13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 ht="13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1:11" ht="13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 ht="13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 ht="13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 ht="13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 ht="13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ht="13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ht="13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 ht="13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 ht="13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 ht="13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1:11" ht="13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 ht="13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 ht="13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 ht="13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 ht="13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ht="13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ht="13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 ht="13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 ht="13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ht="13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ht="13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 ht="13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 ht="13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1:11" ht="13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 ht="13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 ht="13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 ht="13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 ht="13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 ht="13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 ht="13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 ht="13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ht="13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 ht="13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 ht="13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 ht="13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 ht="13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ht="13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ht="13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ht="13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 ht="13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 ht="13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 ht="13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ht="13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ht="13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ht="13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 ht="13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 ht="13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 ht="13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ht="13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 ht="13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 ht="13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 ht="13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 ht="13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 ht="13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 ht="13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 ht="13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 ht="13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 ht="13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 ht="13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 ht="13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 ht="13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 ht="13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 ht="13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 ht="13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ht="13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 ht="13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ht="13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 ht="13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 ht="13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 ht="13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 ht="13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 ht="13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 ht="13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 ht="13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 ht="13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 ht="13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 ht="13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 ht="13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 ht="13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1:11" ht="13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 ht="13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 ht="13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 ht="13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 ht="13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 ht="13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 ht="13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 ht="13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ht="13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 ht="13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 ht="13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ht="13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 ht="13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 ht="13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 ht="13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ht="13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 ht="13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 ht="13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ht="13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 ht="13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 ht="13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 ht="13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 ht="13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 ht="13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 ht="13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 ht="13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 ht="13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ht="13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1:11" ht="13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 ht="13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ht="13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 ht="13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 ht="13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 ht="13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 ht="13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ht="13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 ht="13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ht="13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 ht="13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 ht="13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1:11" ht="13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ht="13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 ht="13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 ht="13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 ht="13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 ht="13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 ht="13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 ht="13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ht="13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 ht="13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 ht="13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 ht="13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ht="13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 ht="13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ht="13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 ht="13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 ht="13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ht="13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ht="13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 ht="13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1:11" ht="13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 ht="13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ht="13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 ht="13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 ht="13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ht="13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1:11" ht="13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 ht="13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ht="13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 ht="13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 ht="13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 ht="13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 ht="13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 ht="13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ht="13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ht="13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 ht="13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 ht="13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 ht="13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 ht="13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 ht="13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 ht="13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 ht="13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1:11" ht="13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 ht="13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ht="13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 ht="13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ht="13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 ht="13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ht="13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 ht="13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 ht="13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 ht="13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 ht="13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ht="13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ht="13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ht="13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ht="13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 ht="13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 ht="13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1:11" ht="13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 ht="13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 ht="13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ht="13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 ht="13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 ht="13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 ht="13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 ht="13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 ht="13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 ht="13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 ht="13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 ht="13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 ht="13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 ht="13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 ht="13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ht="13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1:11" ht="13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ht="13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 ht="13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 ht="13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 ht="13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 ht="13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 ht="13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 ht="13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1:11" ht="13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 ht="13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 ht="13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 ht="13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 ht="13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1:11" ht="13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 ht="13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ht="13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 ht="13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 ht="13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 ht="13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ht="13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ht="13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ht="13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 ht="13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 ht="13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 ht="13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 ht="13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 ht="13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ht="13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 ht="13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 ht="13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ht="13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 ht="13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 ht="13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 ht="13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 ht="13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 ht="13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 ht="13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 ht="13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ht="13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 ht="13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 ht="13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 ht="13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ht="13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 ht="13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 ht="13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 ht="13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3" spans="1:11" ht="13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 ht="13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 ht="13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 ht="13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ht="13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 ht="13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 ht="13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 ht="13" x14ac:dyDescent="0.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ht="13" x14ac:dyDescent="0.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 ht="13" x14ac:dyDescent="0.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 ht="13" x14ac:dyDescent="0.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ht="13" x14ac:dyDescent="0.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 ht="13" x14ac:dyDescent="0.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 ht="13" x14ac:dyDescent="0.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 ht="13" x14ac:dyDescent="0.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G1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cols>
    <col min="1" max="1" width="16.1640625" customWidth="1"/>
    <col min="11" max="11" width="19" customWidth="1"/>
  </cols>
  <sheetData>
    <row r="1" spans="1:33" ht="16" x14ac:dyDescent="0.2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6</v>
      </c>
      <c r="I1" s="2"/>
      <c r="J1" s="2"/>
      <c r="K1" s="2"/>
      <c r="L1" s="2"/>
      <c r="M1" s="3"/>
      <c r="N1" s="2"/>
      <c r="O1" s="2"/>
      <c r="P1" s="2"/>
      <c r="Q1" s="2"/>
      <c r="R1" s="2"/>
      <c r="S1" s="2"/>
      <c r="T1" s="2"/>
      <c r="U1" s="3"/>
      <c r="V1" s="5"/>
      <c r="W1" s="3"/>
      <c r="X1" s="3"/>
      <c r="Y1" s="2"/>
      <c r="Z1" s="3"/>
      <c r="AA1" s="2"/>
      <c r="AB1" s="2"/>
      <c r="AC1" s="3"/>
      <c r="AD1" s="3"/>
      <c r="AE1" s="3"/>
      <c r="AF1" s="3"/>
      <c r="AG1" s="3"/>
    </row>
    <row r="2" spans="1:33" ht="15.75" customHeight="1" x14ac:dyDescent="0.15">
      <c r="A2" s="7" t="s">
        <v>46</v>
      </c>
      <c r="B2" s="7" t="s">
        <v>48</v>
      </c>
      <c r="C2" s="7" t="str">
        <f ca="1">IFERROR(__xludf.DUMMYFUNCTION("IF(REGEXMATCH(LOWER(A2),""rab5""), ""Rab5"", ""Control"")"),"Control")</f>
        <v>Control</v>
      </c>
      <c r="D2" s="7" t="s">
        <v>55</v>
      </c>
    </row>
    <row r="3" spans="1:33" ht="15.75" customHeight="1" x14ac:dyDescent="0.15">
      <c r="A3" s="7" t="s">
        <v>57</v>
      </c>
      <c r="B3" s="7" t="s">
        <v>58</v>
      </c>
      <c r="C3" s="7" t="str">
        <f ca="1">IFERROR(__xludf.DUMMYFUNCTION("IF(REGEXMATCH(LOWER(A3),""rab5""), ""Rab5"", ""Control"")"),"Control")</f>
        <v>Control</v>
      </c>
      <c r="D3" s="7" t="s">
        <v>55</v>
      </c>
    </row>
    <row r="4" spans="1:33" ht="15.75" customHeight="1" x14ac:dyDescent="0.15">
      <c r="A4" s="7" t="s">
        <v>61</v>
      </c>
      <c r="B4" s="7" t="s">
        <v>48</v>
      </c>
      <c r="C4" s="7" t="str">
        <f ca="1">IFERROR(__xludf.DUMMYFUNCTION("IF(REGEXMATCH(LOWER(A4),""rab5""), ""Rab5"", ""Control"")"),"Control")</f>
        <v>Control</v>
      </c>
      <c r="D4" s="7" t="s">
        <v>55</v>
      </c>
    </row>
    <row r="5" spans="1:33" ht="15.75" customHeight="1" x14ac:dyDescent="0.15">
      <c r="A5" s="7" t="s">
        <v>63</v>
      </c>
      <c r="B5" s="7" t="s">
        <v>58</v>
      </c>
      <c r="C5" s="7" t="str">
        <f ca="1">IFERROR(__xludf.DUMMYFUNCTION("IF(REGEXMATCH(LOWER(A5),""rab5""), ""Rab5"", ""Control"")"),"Control")</f>
        <v>Control</v>
      </c>
      <c r="D5" s="7" t="s">
        <v>55</v>
      </c>
    </row>
    <row r="6" spans="1:33" ht="15.75" customHeight="1" x14ac:dyDescent="0.15">
      <c r="A6" s="7" t="s">
        <v>64</v>
      </c>
      <c r="B6" s="7" t="s">
        <v>48</v>
      </c>
      <c r="C6" s="7" t="str">
        <f ca="1">IFERROR(__xludf.DUMMYFUNCTION("IF(REGEXMATCH(LOWER(A6),""rab5""), ""Rab5"", ""Control"")"),"Control")</f>
        <v>Control</v>
      </c>
      <c r="D6" s="7" t="s">
        <v>55</v>
      </c>
    </row>
    <row r="7" spans="1:33" ht="15.75" customHeight="1" x14ac:dyDescent="0.15">
      <c r="A7" s="7" t="s">
        <v>66</v>
      </c>
      <c r="B7" s="7" t="s">
        <v>48</v>
      </c>
      <c r="C7" s="7" t="str">
        <f ca="1">IFERROR(__xludf.DUMMYFUNCTION("IF(REGEXMATCH(LOWER(A7),""rab5""), ""Rab5"", ""Control"")"),"Control")</f>
        <v>Control</v>
      </c>
      <c r="D7" s="7" t="s">
        <v>55</v>
      </c>
    </row>
    <row r="8" spans="1:33" ht="15.75" customHeight="1" x14ac:dyDescent="0.15">
      <c r="A8" s="7" t="s">
        <v>67</v>
      </c>
      <c r="B8" s="7" t="s">
        <v>58</v>
      </c>
      <c r="C8" s="7" t="str">
        <f ca="1">IFERROR(__xludf.DUMMYFUNCTION("IF(REGEXMATCH(LOWER(A8),""rab5""), ""Rab5"", ""Control"")"),"Rab5")</f>
        <v>Rab5</v>
      </c>
      <c r="D8" s="7" t="s">
        <v>68</v>
      </c>
      <c r="E8" s="7" t="s">
        <v>68</v>
      </c>
      <c r="F8" s="7" t="s">
        <v>68</v>
      </c>
    </row>
    <row r="9" spans="1:33" ht="15.75" customHeight="1" x14ac:dyDescent="0.15">
      <c r="A9" s="7" t="s">
        <v>70</v>
      </c>
      <c r="B9" s="7" t="s">
        <v>58</v>
      </c>
      <c r="C9" s="7" t="str">
        <f ca="1">IFERROR(__xludf.DUMMYFUNCTION("IF(REGEXMATCH(LOWER(A9),""rab5""), ""Rab5"", ""Control"")"),"Rab5")</f>
        <v>Rab5</v>
      </c>
      <c r="D9" s="7" t="s">
        <v>71</v>
      </c>
      <c r="E9" s="7" t="s">
        <v>71</v>
      </c>
      <c r="F9" s="7" t="s">
        <v>68</v>
      </c>
    </row>
    <row r="10" spans="1:33" ht="15.75" customHeight="1" x14ac:dyDescent="0.15">
      <c r="A10" s="7" t="s">
        <v>72</v>
      </c>
      <c r="B10" s="7" t="s">
        <v>48</v>
      </c>
      <c r="C10" s="7" t="str">
        <f ca="1">IFERROR(__xludf.DUMMYFUNCTION("IF(REGEXMATCH(LOWER(A10),""rab5""), ""Rab5"", ""Control"")"),"Rab5")</f>
        <v>Rab5</v>
      </c>
      <c r="D10" s="7" t="s">
        <v>55</v>
      </c>
      <c r="E10" s="7" t="s">
        <v>68</v>
      </c>
      <c r="F10" s="7" t="s">
        <v>68</v>
      </c>
    </row>
    <row r="11" spans="1:33" ht="15.75" customHeight="1" x14ac:dyDescent="0.15">
      <c r="A11" s="7" t="s">
        <v>73</v>
      </c>
      <c r="B11" s="7" t="s">
        <v>58</v>
      </c>
      <c r="C11" s="7" t="str">
        <f ca="1">IFERROR(__xludf.DUMMYFUNCTION("IF(REGEXMATCH(LOWER(A11),""rab5""), ""Rab5"", ""Control"")"),"Rab5")</f>
        <v>Rab5</v>
      </c>
      <c r="D11" s="7" t="s">
        <v>71</v>
      </c>
      <c r="E11" s="7" t="s">
        <v>68</v>
      </c>
      <c r="F11" s="7" t="s">
        <v>68</v>
      </c>
      <c r="G11" s="7" t="s">
        <v>68</v>
      </c>
      <c r="H11" s="7" t="s">
        <v>68</v>
      </c>
    </row>
    <row r="12" spans="1:33" ht="15.75" customHeight="1" x14ac:dyDescent="0.15">
      <c r="A12" s="7" t="s">
        <v>73</v>
      </c>
      <c r="B12" s="7" t="s">
        <v>48</v>
      </c>
      <c r="C12" s="7" t="str">
        <f ca="1">IFERROR(__xludf.DUMMYFUNCTION("IF(REGEXMATCH(LOWER(A12),""rab5""), ""Rab5"", ""Control"")"),"Rab5")</f>
        <v>Rab5</v>
      </c>
      <c r="D12" s="7" t="s">
        <v>71</v>
      </c>
      <c r="E12" s="7" t="s">
        <v>68</v>
      </c>
      <c r="F12" s="7" t="s">
        <v>68</v>
      </c>
    </row>
    <row r="13" spans="1:33" ht="15.75" customHeight="1" x14ac:dyDescent="0.15">
      <c r="A13" s="7" t="s">
        <v>75</v>
      </c>
      <c r="B13" s="7" t="s">
        <v>58</v>
      </c>
      <c r="C13" s="7" t="str">
        <f ca="1">IFERROR(__xludf.DUMMYFUNCTION("IF(REGEXMATCH(LOWER(A13),""rab5""), ""Rab5"", ""Control"")"),"Rab5")</f>
        <v>Rab5</v>
      </c>
      <c r="D13" s="7" t="s">
        <v>71</v>
      </c>
      <c r="E13" s="7" t="s">
        <v>68</v>
      </c>
      <c r="F13" s="7" t="s">
        <v>68</v>
      </c>
      <c r="G13" s="7" t="s">
        <v>68</v>
      </c>
      <c r="H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C-E; S1 C</vt:lpstr>
      <vt:lpstr>J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Colleen Nichole McLaughlin</cp:lastModifiedBy>
  <dcterms:modified xsi:type="dcterms:W3CDTF">2026-10-02T12:01:28Z</dcterms:modified>
</cp:coreProperties>
</file>