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 A, E, F" sheetId="1" r:id="rId5"/>
  </sheets>
  <definedNames/>
  <calcPr/>
</workbook>
</file>

<file path=xl/sharedStrings.xml><?xml version="1.0" encoding="utf-8"?>
<sst xmlns="http://schemas.openxmlformats.org/spreadsheetml/2006/main" count="898" uniqueCount="66">
  <si>
    <t>Sample</t>
  </si>
  <si>
    <t>Genotype</t>
  </si>
  <si>
    <t># cell bodies</t>
  </si>
  <si>
    <t>DL1</t>
  </si>
  <si>
    <t>DA3</t>
  </si>
  <si>
    <t>DC2</t>
  </si>
  <si>
    <t>D</t>
  </si>
  <si>
    <t>VA3</t>
  </si>
  <si>
    <t>DC3</t>
  </si>
  <si>
    <t>VA1d</t>
  </si>
  <si>
    <t>VM7</t>
  </si>
  <si>
    <t>VM2</t>
  </si>
  <si>
    <t>DM6</t>
  </si>
  <si>
    <t>VA1v</t>
  </si>
  <si>
    <t>DL2d</t>
  </si>
  <si>
    <t>DL2v</t>
  </si>
  <si>
    <t>DA4lm</t>
  </si>
  <si>
    <t>DA4l</t>
  </si>
  <si>
    <t>DA2</t>
  </si>
  <si>
    <t>VA6</t>
  </si>
  <si>
    <t>DM5</t>
  </si>
  <si>
    <t>VA2</t>
  </si>
  <si>
    <t>DC1</t>
  </si>
  <si>
    <t>VC2</t>
  </si>
  <si>
    <t>VA4</t>
  </si>
  <si>
    <t>DL5</t>
  </si>
  <si>
    <t>VC4</t>
  </si>
  <si>
    <t>VM4</t>
  </si>
  <si>
    <t>VL2a</t>
  </si>
  <si>
    <t>mCD8-GFP-FRT82b-QMARCM-RAB7KO-MCHERRYRAB7_40X_1_2Z-01_1108.czi</t>
  </si>
  <si>
    <t>strong</t>
  </si>
  <si>
    <t>moderate</t>
  </si>
  <si>
    <t>none</t>
  </si>
  <si>
    <t>mCD8-GFP-GH146-FRT82b-QMARCM-RAB7KO_40X_1_2Z-07_1030.czi</t>
  </si>
  <si>
    <t>weak</t>
  </si>
  <si>
    <t>mCD8-GFP-GH146-FRT82b-QMARCM-RAB7KO_40X_1_2Z-03_0826.czi</t>
  </si>
  <si>
    <t>mCD8-GFP-GH146-FRT82b-QMARCM-RAB7KO_40X_1_2Z-06_0826.czi</t>
  </si>
  <si>
    <t>mCD8-GFP-GH146-FRT82b-QMARCM-RAB7KO_40X_1_2Z-02_0826.czi</t>
  </si>
  <si>
    <t>mCD8-GFP-GH146-FRT82b-QMARCM-RAB7KO_40X_1Z-02_1014_l.czi</t>
  </si>
  <si>
    <t>can't see all cell bodies</t>
  </si>
  <si>
    <t>mCD8-GFP-GH146-FRT82b-QMARCM-RAB7KO_40X_1Z-02_1014_r.czi</t>
  </si>
  <si>
    <t>mCD8-GFP-GH146-FRT82b-QMARCM-RAB7KO_40X_1_2Z-02_1030.czi</t>
  </si>
  <si>
    <t>mCD8-GFP-GH146-FRT82b-QMARCM-RAB7KO_40X_1_2Z-03_1030.czi</t>
  </si>
  <si>
    <t>mCD8-GFP-GH146-FRT82b-QMARCM-RAB7KO_40X_1_2Z-03_1011.czi</t>
  </si>
  <si>
    <t>mCD8-GFP-GH146-FRT82b-QMARCM-RAB7KO_40X_1_2Z-09_0826.czi</t>
  </si>
  <si>
    <t>mCD8-GFP-GH146-FRT82b-QMARCM-RAB7KO_40X_1Z-03_1014.czi</t>
  </si>
  <si>
    <t>mCD8-GFP-GH146-FRT82b-QMARCM-CONT_40X_1_2Z-15_0816.czi</t>
  </si>
  <si>
    <t>mCD8-GFP-GH146-FRT82b-QMARCM-RAB7KO_40X_1_2Z-05_1011.czi</t>
  </si>
  <si>
    <t>mCD8-GFP-GH146-FRT82b-QMARCM-CONT_40X_1_2Z-11_0816.czi</t>
  </si>
  <si>
    <t>mCD8-GFP-GH146-FRT82b-QMARCM-RAB7KO_40X_1_2Z-04_1030.czi</t>
  </si>
  <si>
    <t>mCD8-GFP-GH146-FRT82b-QMARCM-CONT_40X_1_2Z-13_0816.czi</t>
  </si>
  <si>
    <t>mCD8-GFP-GH146-FRT82b-QMARCM-RAB7KO_40X_1Z-01_1014.czi</t>
  </si>
  <si>
    <t>mCD8-GFP-FRT82b-QMARCM-RAB7KO-MCHERRYRAB7_40X_1_2Z-02_1107.czi</t>
  </si>
  <si>
    <t>mCD8-GFP-GH146-FRT82b-QMARCM-CONTROL_40X_1_2Z-02_1031.czi</t>
  </si>
  <si>
    <t>mCD8-GFP-GH146-FRT82b-QMARCM-RAB7KO_40X_1_2Z-04_0826.czi</t>
  </si>
  <si>
    <t>mCD8-GFP-FRT82b-QMARCM-RAB7KO-MCHERRYRAB7_40X_1_2Z-02_1113</t>
  </si>
  <si>
    <t>mCD8-GFP-FRT82b-QMARCM-RAB7KO-MCHERRYRAB7_40X_1_2Z-03_1113</t>
  </si>
  <si>
    <t>mCD8-GFP-FRT82b-QMARCM-CONTROL_40X_1_2Z-01_0320</t>
  </si>
  <si>
    <t>mCD8-GFP-FRT82b-QMARCM-CONTROL_40X_1_2Z-02_0320</t>
  </si>
  <si>
    <t>mCD8-GFP-FRT82b-QMARCM-MCHERRYRAB7_40X_1_2Z-01_0404</t>
  </si>
  <si>
    <t>mCD8-GFP-FRT82b-QMARCM-MCHERRYRAB7_40X_1_2Z-02_0404</t>
  </si>
  <si>
    <t>Control</t>
  </si>
  <si>
    <t>Rab7</t>
  </si>
  <si>
    <t>Rescue</t>
  </si>
  <si>
    <t>no change</t>
  </si>
  <si>
    <t>change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</si>
</sst>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left" vertical="bottom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 vertical="bottom"/>
    </xf>
    <xf borderId="0" fillId="0" fontId="3" numFmtId="0" xfId="0" applyAlignment="1" applyFont="1">
      <alignment readingOrder="0" vertical="bottom"/>
    </xf>
    <xf borderId="0" fillId="0" fontId="4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1.88"/>
    <col customWidth="1" min="3" max="3" width="12.38"/>
  </cols>
  <sheetData>
    <row r="1">
      <c r="A1" s="1" t="s">
        <v>0</v>
      </c>
      <c r="B1" s="2" t="s">
        <v>1</v>
      </c>
      <c r="C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</row>
    <row r="2">
      <c r="A2" s="4" t="s">
        <v>29</v>
      </c>
      <c r="B2" s="5" t="str">
        <f>IFERROR(__xludf.DUMMYFUNCTION("IFS(REGEXMATCH(A2, ""CONT""), ""Control"", REGEXMATCH(A2, ""MCHERRY""), ""Rescue"", REGEXMATCH(A2, ""RAB7KO""),""Rab7"")"),"Rescue")</f>
        <v>Rescue</v>
      </c>
      <c r="C2" s="6">
        <v>32.0</v>
      </c>
      <c r="E2" s="6" t="s">
        <v>30</v>
      </c>
      <c r="F2" s="6" t="s">
        <v>30</v>
      </c>
      <c r="G2" s="6" t="s">
        <v>31</v>
      </c>
      <c r="H2" s="6" t="s">
        <v>30</v>
      </c>
      <c r="I2" s="6" t="s">
        <v>30</v>
      </c>
      <c r="J2" s="6" t="s">
        <v>30</v>
      </c>
      <c r="K2" s="6" t="s">
        <v>30</v>
      </c>
      <c r="L2" s="6" t="s">
        <v>32</v>
      </c>
      <c r="M2" s="6" t="s">
        <v>30</v>
      </c>
      <c r="N2" s="6" t="s">
        <v>30</v>
      </c>
      <c r="O2" s="6" t="s">
        <v>30</v>
      </c>
      <c r="P2" s="6" t="s">
        <v>30</v>
      </c>
      <c r="Q2" s="4" t="s">
        <v>32</v>
      </c>
      <c r="R2" s="4" t="s">
        <v>32</v>
      </c>
      <c r="S2" s="4" t="s">
        <v>30</v>
      </c>
      <c r="T2" s="4" t="s">
        <v>32</v>
      </c>
      <c r="U2" s="4" t="s">
        <v>32</v>
      </c>
      <c r="V2" s="4" t="s">
        <v>32</v>
      </c>
      <c r="W2" s="4" t="s">
        <v>32</v>
      </c>
      <c r="X2" s="4" t="s">
        <v>32</v>
      </c>
      <c r="Y2" s="4" t="s">
        <v>31</v>
      </c>
      <c r="Z2" s="4" t="s">
        <v>32</v>
      </c>
      <c r="AA2" s="4" t="s">
        <v>32</v>
      </c>
      <c r="AB2" s="4" t="s">
        <v>32</v>
      </c>
      <c r="AC2" s="4" t="s">
        <v>32</v>
      </c>
      <c r="AD2" s="4" t="s">
        <v>32</v>
      </c>
    </row>
    <row r="3">
      <c r="A3" s="4" t="s">
        <v>33</v>
      </c>
      <c r="B3" s="5" t="str">
        <f>IFERROR(__xludf.DUMMYFUNCTION("IFS(REGEXMATCH(A3, ""CONT""), ""Control"", REGEXMATCH(A3, ""MCHERRY""), ""Rescue"", REGEXMATCH(A3, ""RAB7KO""),""Rab7"")"),"Rab7")</f>
        <v>Rab7</v>
      </c>
      <c r="C3" s="4">
        <v>33.0</v>
      </c>
      <c r="E3" s="6" t="s">
        <v>32</v>
      </c>
      <c r="F3" s="6" t="s">
        <v>30</v>
      </c>
      <c r="G3" s="6" t="s">
        <v>32</v>
      </c>
      <c r="H3" s="6" t="s">
        <v>30</v>
      </c>
      <c r="I3" s="6" t="s">
        <v>30</v>
      </c>
      <c r="J3" s="6" t="s">
        <v>30</v>
      </c>
      <c r="K3" s="6" t="s">
        <v>30</v>
      </c>
      <c r="L3" s="6" t="s">
        <v>32</v>
      </c>
      <c r="M3" s="6" t="s">
        <v>30</v>
      </c>
      <c r="N3" s="6" t="s">
        <v>30</v>
      </c>
      <c r="O3" s="6" t="s">
        <v>30</v>
      </c>
      <c r="P3" s="4" t="s">
        <v>30</v>
      </c>
      <c r="Q3" s="4" t="s">
        <v>31</v>
      </c>
      <c r="R3" s="4" t="s">
        <v>32</v>
      </c>
      <c r="S3" s="4" t="s">
        <v>32</v>
      </c>
      <c r="T3" s="4" t="s">
        <v>32</v>
      </c>
      <c r="U3" s="4" t="s">
        <v>32</v>
      </c>
      <c r="V3" s="4" t="s">
        <v>32</v>
      </c>
      <c r="W3" s="4" t="s">
        <v>32</v>
      </c>
      <c r="X3" s="4" t="s">
        <v>32</v>
      </c>
      <c r="Y3" s="4" t="s">
        <v>32</v>
      </c>
      <c r="Z3" s="4" t="s">
        <v>30</v>
      </c>
      <c r="AA3" s="4" t="s">
        <v>34</v>
      </c>
      <c r="AB3" s="4" t="s">
        <v>32</v>
      </c>
      <c r="AC3" s="4" t="s">
        <v>30</v>
      </c>
      <c r="AD3" s="4" t="s">
        <v>32</v>
      </c>
    </row>
    <row r="4">
      <c r="A4" s="4" t="s">
        <v>35</v>
      </c>
      <c r="B4" s="5" t="str">
        <f>IFERROR(__xludf.DUMMYFUNCTION("IFS(REGEXMATCH(A4, ""CONT""), ""Control"", REGEXMATCH(A4, ""MCHERRY""), ""Rescue"", REGEXMATCH(A4, ""RAB7KO""),""Rab7"")"),"Rab7")</f>
        <v>Rab7</v>
      </c>
      <c r="C4" s="6">
        <v>33.0</v>
      </c>
      <c r="E4" s="6" t="s">
        <v>32</v>
      </c>
      <c r="F4" s="6" t="s">
        <v>30</v>
      </c>
      <c r="G4" s="6" t="s">
        <v>32</v>
      </c>
      <c r="H4" s="6" t="s">
        <v>30</v>
      </c>
      <c r="I4" s="6" t="s">
        <v>30</v>
      </c>
      <c r="J4" s="6" t="s">
        <v>30</v>
      </c>
      <c r="K4" s="6" t="s">
        <v>30</v>
      </c>
      <c r="L4" s="6" t="s">
        <v>32</v>
      </c>
      <c r="M4" s="6" t="s">
        <v>30</v>
      </c>
      <c r="N4" s="6" t="s">
        <v>31</v>
      </c>
      <c r="O4" s="6" t="s">
        <v>30</v>
      </c>
      <c r="P4" s="6" t="s">
        <v>30</v>
      </c>
      <c r="Q4" s="4" t="s">
        <v>32</v>
      </c>
      <c r="R4" s="4" t="s">
        <v>32</v>
      </c>
      <c r="S4" s="4" t="s">
        <v>32</v>
      </c>
      <c r="T4" s="4" t="s">
        <v>32</v>
      </c>
      <c r="U4" s="4" t="s">
        <v>32</v>
      </c>
      <c r="V4" s="4" t="s">
        <v>32</v>
      </c>
      <c r="W4" s="4" t="s">
        <v>32</v>
      </c>
      <c r="X4" s="4" t="s">
        <v>32</v>
      </c>
      <c r="Y4" s="4" t="s">
        <v>32</v>
      </c>
      <c r="Z4" s="4" t="s">
        <v>32</v>
      </c>
      <c r="AA4" s="4" t="s">
        <v>32</v>
      </c>
      <c r="AB4" s="4" t="s">
        <v>32</v>
      </c>
      <c r="AC4" s="4" t="s">
        <v>32</v>
      </c>
      <c r="AD4" s="4" t="s">
        <v>32</v>
      </c>
    </row>
    <row r="5">
      <c r="A5" s="4" t="s">
        <v>36</v>
      </c>
      <c r="B5" s="5" t="str">
        <f>IFERROR(__xludf.DUMMYFUNCTION("IFS(REGEXMATCH(A5, ""CONT""), ""Control"", REGEXMATCH(A5, ""MCHERRY""), ""Rescue"", REGEXMATCH(A5, ""RAB7KO""),""Rab7"")"),"Rab7")</f>
        <v>Rab7</v>
      </c>
      <c r="C5" s="4">
        <v>27.0</v>
      </c>
      <c r="E5" s="4" t="s">
        <v>32</v>
      </c>
      <c r="F5" s="4" t="s">
        <v>30</v>
      </c>
      <c r="G5" s="4" t="s">
        <v>32</v>
      </c>
      <c r="H5" s="4" t="s">
        <v>30</v>
      </c>
      <c r="I5" s="4" t="s">
        <v>30</v>
      </c>
      <c r="J5" s="4" t="s">
        <v>30</v>
      </c>
      <c r="K5" s="4" t="s">
        <v>30</v>
      </c>
      <c r="L5" s="4" t="s">
        <v>32</v>
      </c>
      <c r="M5" s="4" t="s">
        <v>30</v>
      </c>
      <c r="N5" s="4" t="s">
        <v>34</v>
      </c>
      <c r="O5" s="4" t="s">
        <v>30</v>
      </c>
      <c r="P5" s="4" t="s">
        <v>30</v>
      </c>
      <c r="Q5" s="4" t="s">
        <v>32</v>
      </c>
      <c r="R5" s="4" t="s">
        <v>32</v>
      </c>
      <c r="S5" s="4" t="s">
        <v>32</v>
      </c>
      <c r="T5" s="4" t="s">
        <v>32</v>
      </c>
      <c r="U5" s="4" t="s">
        <v>32</v>
      </c>
      <c r="V5" s="4" t="s">
        <v>32</v>
      </c>
      <c r="W5" s="4" t="s">
        <v>32</v>
      </c>
      <c r="X5" s="4" t="s">
        <v>34</v>
      </c>
      <c r="Y5" s="4" t="s">
        <v>32</v>
      </c>
      <c r="Z5" s="4" t="s">
        <v>32</v>
      </c>
      <c r="AA5" s="4" t="s">
        <v>32</v>
      </c>
      <c r="AB5" s="4" t="s">
        <v>32</v>
      </c>
      <c r="AC5" s="4" t="s">
        <v>32</v>
      </c>
      <c r="AD5" s="4" t="s">
        <v>34</v>
      </c>
    </row>
    <row r="6">
      <c r="A6" s="4" t="s">
        <v>37</v>
      </c>
      <c r="B6" s="5" t="str">
        <f>IFERROR(__xludf.DUMMYFUNCTION("IFS(REGEXMATCH(A6, ""CONT""), ""Control"", REGEXMATCH(A6, ""MCHERRY""), ""Rescue"", REGEXMATCH(A6, ""RAB7KO""),""Rab7"")"),"Rab7")</f>
        <v>Rab7</v>
      </c>
      <c r="C6" s="4">
        <v>27.0</v>
      </c>
      <c r="E6" s="4" t="s">
        <v>31</v>
      </c>
      <c r="F6" s="4" t="s">
        <v>30</v>
      </c>
      <c r="G6" s="4" t="s">
        <v>32</v>
      </c>
      <c r="H6" s="4" t="s">
        <v>30</v>
      </c>
      <c r="I6" s="4" t="s">
        <v>30</v>
      </c>
      <c r="J6" s="4" t="s">
        <v>30</v>
      </c>
      <c r="K6" s="4" t="s">
        <v>30</v>
      </c>
      <c r="L6" s="4" t="s">
        <v>32</v>
      </c>
      <c r="M6" s="4" t="s">
        <v>30</v>
      </c>
      <c r="N6" s="4" t="s">
        <v>30</v>
      </c>
      <c r="O6" s="4" t="s">
        <v>30</v>
      </c>
      <c r="P6" s="4" t="s">
        <v>30</v>
      </c>
      <c r="Q6" s="4" t="s">
        <v>32</v>
      </c>
      <c r="R6" s="4" t="s">
        <v>32</v>
      </c>
      <c r="S6" s="4" t="s">
        <v>32</v>
      </c>
      <c r="T6" s="4" t="s">
        <v>32</v>
      </c>
      <c r="U6" s="4" t="s">
        <v>32</v>
      </c>
      <c r="V6" s="4" t="s">
        <v>32</v>
      </c>
      <c r="W6" s="4" t="s">
        <v>34</v>
      </c>
      <c r="X6" s="4" t="s">
        <v>32</v>
      </c>
      <c r="Y6" s="4" t="s">
        <v>32</v>
      </c>
      <c r="Z6" s="4" t="s">
        <v>32</v>
      </c>
      <c r="AA6" s="4" t="s">
        <v>32</v>
      </c>
      <c r="AB6" s="4" t="s">
        <v>32</v>
      </c>
      <c r="AC6" s="4" t="s">
        <v>32</v>
      </c>
      <c r="AD6" s="4" t="s">
        <v>32</v>
      </c>
    </row>
    <row r="7">
      <c r="A7" s="4" t="s">
        <v>38</v>
      </c>
      <c r="B7" s="5" t="str">
        <f>IFERROR(__xludf.DUMMYFUNCTION("IFS(REGEXMATCH(A7, ""CONT""), ""Control"", REGEXMATCH(A7, ""MCHERRY""), ""Rescue"", REGEXMATCH(A7, ""RAB7KO""),""Rab7"")"),"Rab7")</f>
        <v>Rab7</v>
      </c>
      <c r="C7" s="4" t="s">
        <v>39</v>
      </c>
      <c r="E7" s="4" t="s">
        <v>30</v>
      </c>
      <c r="F7" s="4" t="s">
        <v>30</v>
      </c>
      <c r="G7" s="4" t="s">
        <v>32</v>
      </c>
      <c r="H7" s="4" t="s">
        <v>30</v>
      </c>
      <c r="I7" s="4" t="s">
        <v>30</v>
      </c>
      <c r="J7" s="4" t="s">
        <v>30</v>
      </c>
      <c r="K7" s="4" t="s">
        <v>30</v>
      </c>
      <c r="L7" s="4" t="s">
        <v>32</v>
      </c>
      <c r="M7" s="4" t="s">
        <v>30</v>
      </c>
      <c r="N7" s="4" t="s">
        <v>31</v>
      </c>
      <c r="O7" s="4" t="s">
        <v>30</v>
      </c>
      <c r="P7" s="4" t="s">
        <v>30</v>
      </c>
      <c r="Q7" s="4" t="s">
        <v>32</v>
      </c>
      <c r="R7" s="4" t="s">
        <v>32</v>
      </c>
      <c r="S7" s="4" t="s">
        <v>32</v>
      </c>
      <c r="T7" s="4" t="s">
        <v>32</v>
      </c>
      <c r="U7" s="4" t="s">
        <v>32</v>
      </c>
      <c r="V7" s="4" t="s">
        <v>32</v>
      </c>
      <c r="W7" s="4" t="s">
        <v>32</v>
      </c>
      <c r="X7" s="4" t="s">
        <v>32</v>
      </c>
      <c r="Y7" s="4" t="s">
        <v>32</v>
      </c>
      <c r="Z7" s="4" t="s">
        <v>32</v>
      </c>
      <c r="AA7" s="4" t="s">
        <v>34</v>
      </c>
      <c r="AB7" s="4" t="s">
        <v>32</v>
      </c>
      <c r="AC7" s="4" t="s">
        <v>32</v>
      </c>
      <c r="AD7" s="4" t="s">
        <v>32</v>
      </c>
    </row>
    <row r="8">
      <c r="A8" s="4" t="s">
        <v>40</v>
      </c>
      <c r="B8" s="5" t="str">
        <f>IFERROR(__xludf.DUMMYFUNCTION("IFS(REGEXMATCH(A8, ""CONT""), ""Control"", REGEXMATCH(A8, ""MCHERRY""), ""Rescue"", REGEXMATCH(A8, ""RAB7KO""),""Rab7"")"),"Rab7")</f>
        <v>Rab7</v>
      </c>
      <c r="C8" s="4">
        <v>24.0</v>
      </c>
      <c r="E8" s="4" t="s">
        <v>30</v>
      </c>
      <c r="F8" s="4" t="s">
        <v>30</v>
      </c>
      <c r="G8" s="4" t="s">
        <v>32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32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32</v>
      </c>
      <c r="R8" s="4" t="s">
        <v>32</v>
      </c>
      <c r="S8" s="4" t="s">
        <v>32</v>
      </c>
      <c r="T8" s="4" t="s">
        <v>32</v>
      </c>
      <c r="U8" s="4" t="s">
        <v>32</v>
      </c>
      <c r="V8" s="4" t="s">
        <v>32</v>
      </c>
      <c r="W8" s="4" t="s">
        <v>32</v>
      </c>
      <c r="X8" s="4" t="s">
        <v>32</v>
      </c>
      <c r="Y8" s="4" t="s">
        <v>32</v>
      </c>
      <c r="Z8" s="4" t="s">
        <v>32</v>
      </c>
      <c r="AA8" s="4" t="s">
        <v>34</v>
      </c>
      <c r="AB8" s="4" t="s">
        <v>32</v>
      </c>
      <c r="AC8" s="4" t="s">
        <v>32</v>
      </c>
      <c r="AD8" s="4" t="s">
        <v>32</v>
      </c>
    </row>
    <row r="9">
      <c r="A9" s="4" t="s">
        <v>41</v>
      </c>
      <c r="B9" s="5" t="str">
        <f>IFERROR(__xludf.DUMMYFUNCTION("IFS(REGEXMATCH(A9, ""CONT""), ""Control"", REGEXMATCH(A9, ""MCHERRY""), ""Rescue"", REGEXMATCH(A9, ""RAB7KO""),""Rab7"")"),"Rab7")</f>
        <v>Rab7</v>
      </c>
      <c r="C9" s="4">
        <v>28.0</v>
      </c>
      <c r="E9" s="4" t="s">
        <v>31</v>
      </c>
      <c r="F9" s="4" t="s">
        <v>30</v>
      </c>
      <c r="G9" s="4" t="s">
        <v>32</v>
      </c>
      <c r="H9" s="4" t="s">
        <v>30</v>
      </c>
      <c r="I9" s="4" t="s">
        <v>30</v>
      </c>
      <c r="J9" s="4" t="s">
        <v>30</v>
      </c>
      <c r="K9" s="4" t="s">
        <v>30</v>
      </c>
      <c r="L9" s="4" t="s">
        <v>32</v>
      </c>
      <c r="M9" s="4" t="s">
        <v>30</v>
      </c>
      <c r="N9" s="4" t="s">
        <v>34</v>
      </c>
      <c r="O9" s="4" t="s">
        <v>30</v>
      </c>
      <c r="P9" s="4" t="s">
        <v>30</v>
      </c>
      <c r="Q9" s="4" t="s">
        <v>32</v>
      </c>
      <c r="R9" s="4" t="s">
        <v>32</v>
      </c>
      <c r="S9" s="4" t="s">
        <v>32</v>
      </c>
      <c r="T9" s="4" t="s">
        <v>34</v>
      </c>
      <c r="U9" s="4" t="s">
        <v>34</v>
      </c>
      <c r="V9" s="4" t="s">
        <v>32</v>
      </c>
      <c r="W9" s="4" t="s">
        <v>32</v>
      </c>
      <c r="X9" s="4" t="s">
        <v>32</v>
      </c>
      <c r="Y9" s="4" t="s">
        <v>32</v>
      </c>
      <c r="Z9" s="4" t="s">
        <v>32</v>
      </c>
      <c r="AA9" s="4" t="s">
        <v>32</v>
      </c>
      <c r="AB9" s="4" t="s">
        <v>32</v>
      </c>
      <c r="AC9" s="4" t="s">
        <v>32</v>
      </c>
      <c r="AD9" s="4" t="s">
        <v>32</v>
      </c>
    </row>
    <row r="10">
      <c r="A10" s="4" t="s">
        <v>42</v>
      </c>
      <c r="B10" s="5" t="str">
        <f>IFERROR(__xludf.DUMMYFUNCTION("IFS(REGEXMATCH(A10, ""CONT""), ""Control"", REGEXMATCH(A10, ""MCHERRY""), ""Rescue"", REGEXMATCH(A10, ""RAB7KO""),""Rab7"")"),"Rab7")</f>
        <v>Rab7</v>
      </c>
      <c r="C10" s="4">
        <v>30.0</v>
      </c>
      <c r="E10" s="4" t="s">
        <v>30</v>
      </c>
      <c r="F10" s="4" t="s">
        <v>30</v>
      </c>
      <c r="G10" s="4" t="s">
        <v>34</v>
      </c>
      <c r="H10" s="4" t="s">
        <v>30</v>
      </c>
      <c r="I10" s="4" t="s">
        <v>30</v>
      </c>
      <c r="J10" s="4" t="s">
        <v>30</v>
      </c>
      <c r="K10" s="4" t="s">
        <v>30</v>
      </c>
      <c r="L10" s="4" t="s">
        <v>32</v>
      </c>
      <c r="M10" s="4" t="s">
        <v>30</v>
      </c>
      <c r="N10" s="4" t="s">
        <v>31</v>
      </c>
      <c r="O10" s="4" t="s">
        <v>30</v>
      </c>
      <c r="P10" s="4" t="s">
        <v>30</v>
      </c>
      <c r="Q10" s="4" t="s">
        <v>32</v>
      </c>
      <c r="R10" s="4" t="s">
        <v>32</v>
      </c>
      <c r="S10" s="4" t="s">
        <v>32</v>
      </c>
      <c r="T10" s="4" t="s">
        <v>32</v>
      </c>
      <c r="U10" s="4" t="s">
        <v>32</v>
      </c>
      <c r="V10" s="4" t="s">
        <v>32</v>
      </c>
      <c r="W10" s="4" t="s">
        <v>34</v>
      </c>
      <c r="X10" s="4" t="s">
        <v>32</v>
      </c>
      <c r="Y10" s="4" t="s">
        <v>32</v>
      </c>
      <c r="Z10" s="4" t="s">
        <v>32</v>
      </c>
      <c r="AA10" s="4" t="s">
        <v>32</v>
      </c>
      <c r="AB10" s="4" t="s">
        <v>32</v>
      </c>
      <c r="AC10" s="4" t="s">
        <v>32</v>
      </c>
      <c r="AD10" s="4" t="s">
        <v>32</v>
      </c>
    </row>
    <row r="11">
      <c r="A11" s="4" t="s">
        <v>43</v>
      </c>
      <c r="B11" s="5" t="str">
        <f>IFERROR(__xludf.DUMMYFUNCTION("IFS(REGEXMATCH(A11, ""CONT""), ""Control"", REGEXMATCH(A11, ""MCHERRY""), ""Rescue"", REGEXMATCH(A11, ""RAB7KO""),""Rab7"")"),"Rab7")</f>
        <v>Rab7</v>
      </c>
      <c r="C11" s="6">
        <v>29.0</v>
      </c>
      <c r="E11" s="6" t="s">
        <v>30</v>
      </c>
      <c r="F11" s="6" t="s">
        <v>30</v>
      </c>
      <c r="G11" s="6" t="s">
        <v>31</v>
      </c>
      <c r="H11" s="6" t="s">
        <v>30</v>
      </c>
      <c r="I11" s="6" t="s">
        <v>30</v>
      </c>
      <c r="J11" s="6" t="s">
        <v>30</v>
      </c>
      <c r="K11" s="6" t="s">
        <v>30</v>
      </c>
      <c r="L11" s="6" t="s">
        <v>32</v>
      </c>
      <c r="M11" s="6" t="s">
        <v>30</v>
      </c>
      <c r="N11" s="6" t="s">
        <v>34</v>
      </c>
      <c r="O11" s="6" t="s">
        <v>30</v>
      </c>
      <c r="P11" s="6" t="s">
        <v>30</v>
      </c>
      <c r="Q11" s="4" t="s">
        <v>32</v>
      </c>
      <c r="R11" s="4" t="s">
        <v>32</v>
      </c>
      <c r="S11" s="4" t="s">
        <v>32</v>
      </c>
      <c r="T11" s="6" t="s">
        <v>34</v>
      </c>
      <c r="U11" s="6" t="s">
        <v>32</v>
      </c>
      <c r="V11" s="4" t="s">
        <v>32</v>
      </c>
      <c r="W11" s="6" t="s">
        <v>34</v>
      </c>
      <c r="X11" s="4" t="s">
        <v>32</v>
      </c>
      <c r="Y11" s="4" t="s">
        <v>32</v>
      </c>
      <c r="Z11" s="4" t="s">
        <v>34</v>
      </c>
      <c r="AA11" s="4" t="s">
        <v>32</v>
      </c>
      <c r="AB11" s="4" t="s">
        <v>32</v>
      </c>
      <c r="AC11" s="4" t="s">
        <v>32</v>
      </c>
      <c r="AD11" s="4" t="s">
        <v>32</v>
      </c>
    </row>
    <row r="12">
      <c r="A12" s="4" t="s">
        <v>44</v>
      </c>
      <c r="B12" s="5" t="str">
        <f>IFERROR(__xludf.DUMMYFUNCTION("IFS(REGEXMATCH(A12, ""CONT""), ""Control"", REGEXMATCH(A12, ""MCHERRY""), ""Rescue"", REGEXMATCH(A12, ""RAB7KO""),""Rab7"")"),"Rab7")</f>
        <v>Rab7</v>
      </c>
      <c r="C12" s="6">
        <v>33.0</v>
      </c>
      <c r="E12" s="6" t="s">
        <v>30</v>
      </c>
      <c r="F12" s="6" t="s">
        <v>30</v>
      </c>
      <c r="G12" s="6" t="s">
        <v>34</v>
      </c>
      <c r="H12" s="6" t="s">
        <v>30</v>
      </c>
      <c r="I12" s="6" t="s">
        <v>30</v>
      </c>
      <c r="J12" s="6" t="s">
        <v>30</v>
      </c>
      <c r="K12" s="6" t="s">
        <v>30</v>
      </c>
      <c r="L12" s="6" t="s">
        <v>32</v>
      </c>
      <c r="M12" s="6" t="s">
        <v>30</v>
      </c>
      <c r="N12" s="6" t="s">
        <v>34</v>
      </c>
      <c r="O12" s="6" t="s">
        <v>30</v>
      </c>
      <c r="P12" s="4" t="s">
        <v>30</v>
      </c>
      <c r="Q12" s="4" t="s">
        <v>32</v>
      </c>
      <c r="R12" s="4" t="s">
        <v>34</v>
      </c>
      <c r="S12" s="4" t="s">
        <v>34</v>
      </c>
      <c r="T12" s="4" t="s">
        <v>32</v>
      </c>
      <c r="U12" s="4" t="s">
        <v>32</v>
      </c>
      <c r="V12" s="4" t="s">
        <v>32</v>
      </c>
      <c r="W12" s="4" t="s">
        <v>32</v>
      </c>
      <c r="X12" s="4" t="s">
        <v>32</v>
      </c>
      <c r="Y12" s="4" t="s">
        <v>32</v>
      </c>
      <c r="Z12" s="4" t="s">
        <v>32</v>
      </c>
      <c r="AA12" s="4" t="s">
        <v>34</v>
      </c>
      <c r="AB12" s="4" t="s">
        <v>32</v>
      </c>
      <c r="AC12" s="4" t="s">
        <v>32</v>
      </c>
      <c r="AD12" s="4" t="s">
        <v>32</v>
      </c>
    </row>
    <row r="13">
      <c r="A13" s="4" t="s">
        <v>45</v>
      </c>
      <c r="B13" s="5" t="str">
        <f>IFERROR(__xludf.DUMMYFUNCTION("IFS(REGEXMATCH(A13, ""CONT""), ""Control"", REGEXMATCH(A13, ""MCHERRY""), ""Rescue"", REGEXMATCH(A13, ""RAB7KO""),""Rab7"")"),"Rab7")</f>
        <v>Rab7</v>
      </c>
      <c r="C13" s="4">
        <v>29.0</v>
      </c>
      <c r="E13" s="4" t="s">
        <v>34</v>
      </c>
      <c r="F13" s="4" t="s">
        <v>30</v>
      </c>
      <c r="G13" s="4" t="s">
        <v>32</v>
      </c>
      <c r="H13" s="4" t="s">
        <v>30</v>
      </c>
      <c r="I13" s="4" t="s">
        <v>30</v>
      </c>
      <c r="J13" s="4" t="s">
        <v>30</v>
      </c>
      <c r="K13" s="4" t="s">
        <v>30</v>
      </c>
      <c r="L13" s="4" t="s">
        <v>32</v>
      </c>
      <c r="M13" s="4" t="s">
        <v>30</v>
      </c>
      <c r="N13" s="4" t="s">
        <v>32</v>
      </c>
      <c r="O13" s="4" t="s">
        <v>30</v>
      </c>
      <c r="P13" s="4" t="s">
        <v>30</v>
      </c>
      <c r="Q13" s="4" t="s">
        <v>32</v>
      </c>
      <c r="R13" s="4" t="s">
        <v>32</v>
      </c>
      <c r="S13" s="4" t="s">
        <v>32</v>
      </c>
      <c r="T13" s="4" t="s">
        <v>32</v>
      </c>
      <c r="U13" s="4" t="s">
        <v>31</v>
      </c>
      <c r="V13" s="4" t="s">
        <v>32</v>
      </c>
      <c r="W13" s="4" t="s">
        <v>32</v>
      </c>
      <c r="X13" s="4" t="s">
        <v>32</v>
      </c>
      <c r="Y13" s="4" t="s">
        <v>34</v>
      </c>
      <c r="Z13" s="4" t="s">
        <v>32</v>
      </c>
      <c r="AA13" s="4" t="s">
        <v>32</v>
      </c>
      <c r="AB13" s="4" t="s">
        <v>32</v>
      </c>
      <c r="AC13" s="4" t="s">
        <v>32</v>
      </c>
      <c r="AD13" s="4" t="s">
        <v>32</v>
      </c>
    </row>
    <row r="14">
      <c r="A14" s="4" t="s">
        <v>46</v>
      </c>
      <c r="B14" s="5" t="str">
        <f>IFERROR(__xludf.DUMMYFUNCTION("IFS(REGEXMATCH(A14, ""CONT""), ""Control"", REGEXMATCH(A14, ""MCHERRY""), ""Rescue"", REGEXMATCH(A14, ""RAB7KO""),""Rab7"")"),"Control")</f>
        <v>Control</v>
      </c>
      <c r="C14" s="6">
        <v>27.0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30</v>
      </c>
      <c r="J14" s="6" t="s">
        <v>30</v>
      </c>
      <c r="K14" s="6" t="s">
        <v>30</v>
      </c>
      <c r="L14" s="6" t="s">
        <v>32</v>
      </c>
      <c r="M14" s="6" t="s">
        <v>30</v>
      </c>
      <c r="N14" s="6" t="s">
        <v>30</v>
      </c>
      <c r="O14" s="6" t="s">
        <v>30</v>
      </c>
      <c r="P14" s="4" t="s">
        <v>34</v>
      </c>
      <c r="Q14" s="4" t="s">
        <v>34</v>
      </c>
      <c r="R14" s="4" t="s">
        <v>32</v>
      </c>
      <c r="S14" s="4" t="s">
        <v>32</v>
      </c>
      <c r="T14" s="4" t="s">
        <v>32</v>
      </c>
      <c r="U14" s="4" t="s">
        <v>32</v>
      </c>
      <c r="V14" s="4" t="s">
        <v>32</v>
      </c>
      <c r="W14" s="4" t="s">
        <v>32</v>
      </c>
      <c r="X14" s="4" t="s">
        <v>32</v>
      </c>
      <c r="Y14" s="4" t="s">
        <v>32</v>
      </c>
      <c r="Z14" s="4" t="s">
        <v>32</v>
      </c>
      <c r="AA14" s="4" t="s">
        <v>32</v>
      </c>
      <c r="AB14" s="4" t="s">
        <v>32</v>
      </c>
      <c r="AC14" s="4" t="s">
        <v>32</v>
      </c>
      <c r="AD14" s="4" t="s">
        <v>32</v>
      </c>
    </row>
    <row r="15">
      <c r="A15" s="4" t="s">
        <v>47</v>
      </c>
      <c r="B15" s="5" t="str">
        <f>IFERROR(__xludf.DUMMYFUNCTION("IFS(REGEXMATCH(A15, ""CONT""), ""Control"", REGEXMATCH(A15, ""MCHERRY""), ""Rescue"", REGEXMATCH(A15, ""RAB7KO""),""Rab7"")"),"Rab7")</f>
        <v>Rab7</v>
      </c>
      <c r="C15" s="6">
        <v>33.0</v>
      </c>
      <c r="E15" s="6" t="s">
        <v>30</v>
      </c>
      <c r="F15" s="6" t="s">
        <v>30</v>
      </c>
      <c r="G15" s="6" t="s">
        <v>31</v>
      </c>
      <c r="H15" s="6" t="s">
        <v>30</v>
      </c>
      <c r="I15" s="6" t="s">
        <v>30</v>
      </c>
      <c r="J15" s="6" t="s">
        <v>30</v>
      </c>
      <c r="K15" s="6" t="s">
        <v>30</v>
      </c>
      <c r="L15" s="6" t="s">
        <v>32</v>
      </c>
      <c r="M15" s="6" t="s">
        <v>30</v>
      </c>
      <c r="N15" s="6" t="s">
        <v>31</v>
      </c>
      <c r="O15" s="6" t="s">
        <v>30</v>
      </c>
      <c r="P15" s="4" t="s">
        <v>34</v>
      </c>
      <c r="Q15" s="4" t="s">
        <v>32</v>
      </c>
      <c r="R15" s="4" t="s">
        <v>34</v>
      </c>
      <c r="S15" s="4" t="s">
        <v>32</v>
      </c>
      <c r="T15" s="4" t="s">
        <v>32</v>
      </c>
      <c r="U15" s="4" t="s">
        <v>32</v>
      </c>
      <c r="V15" s="4" t="s">
        <v>32</v>
      </c>
      <c r="W15" s="4" t="s">
        <v>32</v>
      </c>
      <c r="X15" s="4" t="s">
        <v>32</v>
      </c>
      <c r="Y15" s="4" t="s">
        <v>34</v>
      </c>
      <c r="Z15" s="4" t="s">
        <v>34</v>
      </c>
      <c r="AA15" s="4" t="s">
        <v>34</v>
      </c>
      <c r="AB15" s="4" t="s">
        <v>32</v>
      </c>
      <c r="AC15" s="4" t="s">
        <v>32</v>
      </c>
      <c r="AD15" s="4" t="s">
        <v>32</v>
      </c>
    </row>
    <row r="16">
      <c r="A16" s="4" t="s">
        <v>48</v>
      </c>
      <c r="B16" s="5" t="str">
        <f>IFERROR(__xludf.DUMMYFUNCTION("IFS(REGEXMATCH(A16, ""CONT""), ""Control"", REGEXMATCH(A16, ""MCHERRY""), ""Rescue"", REGEXMATCH(A16, ""RAB7KO""),""Rab7"")"),"Control")</f>
        <v>Control</v>
      </c>
      <c r="C16" s="6" t="s">
        <v>39</v>
      </c>
      <c r="E16" s="6" t="s">
        <v>30</v>
      </c>
      <c r="F16" s="6" t="s">
        <v>30</v>
      </c>
      <c r="G16" s="6" t="s">
        <v>31</v>
      </c>
      <c r="H16" s="6" t="s">
        <v>30</v>
      </c>
      <c r="I16" s="6" t="s">
        <v>30</v>
      </c>
      <c r="J16" s="6" t="s">
        <v>30</v>
      </c>
      <c r="K16" s="6" t="s">
        <v>30</v>
      </c>
      <c r="L16" s="6" t="s">
        <v>32</v>
      </c>
      <c r="M16" s="6" t="s">
        <v>30</v>
      </c>
      <c r="N16" s="6" t="s">
        <v>30</v>
      </c>
      <c r="O16" s="6" t="s">
        <v>30</v>
      </c>
      <c r="P16" s="4" t="s">
        <v>32</v>
      </c>
      <c r="Q16" s="4" t="s">
        <v>32</v>
      </c>
      <c r="R16" s="4" t="s">
        <v>32</v>
      </c>
      <c r="S16" s="4" t="s">
        <v>32</v>
      </c>
      <c r="T16" s="4" t="s">
        <v>32</v>
      </c>
      <c r="U16" s="4" t="s">
        <v>32</v>
      </c>
      <c r="V16" s="4" t="s">
        <v>32</v>
      </c>
      <c r="W16" s="4" t="s">
        <v>32</v>
      </c>
      <c r="X16" s="4" t="s">
        <v>32</v>
      </c>
      <c r="Y16" s="4" t="s">
        <v>32</v>
      </c>
      <c r="Z16" s="4" t="s">
        <v>32</v>
      </c>
      <c r="AA16" s="4" t="s">
        <v>32</v>
      </c>
      <c r="AB16" s="4" t="s">
        <v>32</v>
      </c>
      <c r="AC16" s="4" t="s">
        <v>32</v>
      </c>
      <c r="AD16" s="4" t="s">
        <v>32</v>
      </c>
    </row>
    <row r="17">
      <c r="A17" s="4" t="s">
        <v>49</v>
      </c>
      <c r="B17" s="5" t="str">
        <f>IFERROR(__xludf.DUMMYFUNCTION("IFS(REGEXMATCH(A17, ""CONT""), ""Control"", REGEXMATCH(A17, ""MCHERRY""), ""Rescue"", REGEXMATCH(A17, ""RAB7KO""),""Rab7"")"),"Rab7")</f>
        <v>Rab7</v>
      </c>
      <c r="C17" s="4">
        <v>31.0</v>
      </c>
      <c r="E17" s="4" t="s">
        <v>31</v>
      </c>
      <c r="F17" s="4" t="s">
        <v>30</v>
      </c>
      <c r="G17" s="4" t="s">
        <v>32</v>
      </c>
      <c r="H17" s="4" t="s">
        <v>30</v>
      </c>
      <c r="I17" s="4" t="s">
        <v>30</v>
      </c>
      <c r="J17" s="4" t="s">
        <v>30</v>
      </c>
      <c r="K17" s="4" t="s">
        <v>30</v>
      </c>
      <c r="L17" s="4" t="s">
        <v>32</v>
      </c>
      <c r="M17" s="4" t="s">
        <v>30</v>
      </c>
      <c r="N17" s="4" t="s">
        <v>32</v>
      </c>
      <c r="O17" s="4" t="s">
        <v>30</v>
      </c>
      <c r="P17" s="4" t="s">
        <v>31</v>
      </c>
      <c r="Q17" s="4" t="s">
        <v>32</v>
      </c>
      <c r="R17" s="4" t="s">
        <v>30</v>
      </c>
      <c r="S17" s="4" t="s">
        <v>34</v>
      </c>
      <c r="T17" s="4" t="s">
        <v>32</v>
      </c>
      <c r="U17" s="4" t="s">
        <v>32</v>
      </c>
      <c r="V17" s="4" t="s">
        <v>32</v>
      </c>
      <c r="W17" s="4" t="s">
        <v>32</v>
      </c>
      <c r="X17" s="4" t="s">
        <v>34</v>
      </c>
      <c r="Y17" s="4" t="s">
        <v>32</v>
      </c>
      <c r="Z17" s="4" t="s">
        <v>32</v>
      </c>
      <c r="AA17" s="4" t="s">
        <v>32</v>
      </c>
      <c r="AB17" s="4" t="s">
        <v>31</v>
      </c>
      <c r="AC17" s="4" t="s">
        <v>32</v>
      </c>
      <c r="AD17" s="4" t="s">
        <v>32</v>
      </c>
    </row>
    <row r="18">
      <c r="A18" s="4" t="s">
        <v>50</v>
      </c>
      <c r="B18" s="5" t="str">
        <f>IFERROR(__xludf.DUMMYFUNCTION("IFS(REGEXMATCH(A18, ""CONT""), ""Control"", REGEXMATCH(A18, ""MCHERRY""), ""Rescue"", REGEXMATCH(A18, ""RAB7KO""),""Rab7"")"),"Control")</f>
        <v>Control</v>
      </c>
      <c r="C18" s="4">
        <v>32.0</v>
      </c>
      <c r="E18" s="4" t="s">
        <v>30</v>
      </c>
      <c r="F18" s="4" t="s">
        <v>30</v>
      </c>
      <c r="G18" s="4" t="s">
        <v>30</v>
      </c>
      <c r="H18" s="4" t="s">
        <v>30</v>
      </c>
      <c r="I18" s="4" t="s">
        <v>30</v>
      </c>
      <c r="J18" s="4" t="s">
        <v>30</v>
      </c>
      <c r="K18" s="4" t="s">
        <v>30</v>
      </c>
      <c r="L18" s="4" t="s">
        <v>32</v>
      </c>
      <c r="M18" s="4" t="s">
        <v>30</v>
      </c>
      <c r="N18" s="4" t="s">
        <v>30</v>
      </c>
      <c r="O18" s="4" t="s">
        <v>30</v>
      </c>
      <c r="P18" s="4" t="s">
        <v>30</v>
      </c>
      <c r="Q18" s="4" t="s">
        <v>32</v>
      </c>
      <c r="R18" s="4" t="s">
        <v>32</v>
      </c>
      <c r="S18" s="4" t="s">
        <v>32</v>
      </c>
      <c r="T18" s="4" t="s">
        <v>32</v>
      </c>
      <c r="U18" s="4" t="s">
        <v>32</v>
      </c>
      <c r="V18" s="4" t="s">
        <v>32</v>
      </c>
      <c r="W18" s="4" t="s">
        <v>32</v>
      </c>
      <c r="X18" s="4" t="s">
        <v>32</v>
      </c>
      <c r="Y18" s="4" t="s">
        <v>32</v>
      </c>
      <c r="Z18" s="4" t="s">
        <v>32</v>
      </c>
      <c r="AA18" s="4" t="s">
        <v>32</v>
      </c>
      <c r="AB18" s="4" t="s">
        <v>32</v>
      </c>
      <c r="AC18" s="4" t="s">
        <v>32</v>
      </c>
      <c r="AD18" s="4" t="s">
        <v>32</v>
      </c>
    </row>
    <row r="19">
      <c r="A19" s="4" t="s">
        <v>51</v>
      </c>
      <c r="B19" s="5" t="str">
        <f>IFERROR(__xludf.DUMMYFUNCTION("IFS(REGEXMATCH(A19, ""CONT""), ""Control"", REGEXMATCH(A19, ""MCHERRY""), ""Rescue"", REGEXMATCH(A19, ""RAB7KO""),""Rab7"")"),"Rab7")</f>
        <v>Rab7</v>
      </c>
      <c r="C19" s="4">
        <v>28.0</v>
      </c>
      <c r="E19" s="4" t="s">
        <v>34</v>
      </c>
      <c r="F19" s="4" t="s">
        <v>30</v>
      </c>
      <c r="G19" s="4" t="s">
        <v>32</v>
      </c>
      <c r="H19" s="4" t="s">
        <v>30</v>
      </c>
      <c r="I19" s="4" t="s">
        <v>30</v>
      </c>
      <c r="J19" s="4" t="s">
        <v>30</v>
      </c>
      <c r="K19" s="4" t="s">
        <v>30</v>
      </c>
      <c r="L19" s="4" t="s">
        <v>32</v>
      </c>
      <c r="M19" s="4" t="s">
        <v>30</v>
      </c>
      <c r="N19" s="4" t="s">
        <v>32</v>
      </c>
      <c r="O19" s="4" t="s">
        <v>30</v>
      </c>
      <c r="P19" s="4" t="s">
        <v>34</v>
      </c>
      <c r="Q19" s="4" t="s">
        <v>32</v>
      </c>
      <c r="R19" s="4" t="s">
        <v>34</v>
      </c>
      <c r="S19" s="4" t="s">
        <v>32</v>
      </c>
      <c r="T19" s="4" t="s">
        <v>32</v>
      </c>
      <c r="U19" s="4" t="s">
        <v>32</v>
      </c>
      <c r="V19" s="4" t="s">
        <v>32</v>
      </c>
      <c r="W19" s="4" t="s">
        <v>32</v>
      </c>
      <c r="X19" s="4" t="s">
        <v>32</v>
      </c>
      <c r="Y19" s="4" t="s">
        <v>32</v>
      </c>
      <c r="Z19" s="4" t="s">
        <v>32</v>
      </c>
      <c r="AA19" s="4" t="s">
        <v>34</v>
      </c>
      <c r="AB19" s="4" t="s">
        <v>32</v>
      </c>
      <c r="AC19" s="4" t="s">
        <v>32</v>
      </c>
      <c r="AD19" s="4" t="s">
        <v>32</v>
      </c>
    </row>
    <row r="20">
      <c r="A20" s="4" t="s">
        <v>52</v>
      </c>
      <c r="B20" s="5" t="str">
        <f>IFERROR(__xludf.DUMMYFUNCTION("IFS(REGEXMATCH(A20, ""CONT""), ""Control"", REGEXMATCH(A20, ""MCHERRY""), ""Rescue"", REGEXMATCH(A20, ""RAB7KO""),""Rab7"")"),"Rescue")</f>
        <v>Rescue</v>
      </c>
      <c r="C20" s="4">
        <v>30.0</v>
      </c>
      <c r="E20" s="4" t="s">
        <v>30</v>
      </c>
      <c r="F20" s="4" t="s">
        <v>30</v>
      </c>
      <c r="G20" s="4" t="s">
        <v>31</v>
      </c>
      <c r="H20" s="4" t="s">
        <v>30</v>
      </c>
      <c r="I20" s="4" t="s">
        <v>30</v>
      </c>
      <c r="J20" s="4" t="s">
        <v>30</v>
      </c>
      <c r="K20" s="4" t="s">
        <v>30</v>
      </c>
      <c r="L20" s="4" t="s">
        <v>32</v>
      </c>
      <c r="M20" s="4" t="s">
        <v>30</v>
      </c>
      <c r="N20" s="4" t="s">
        <v>31</v>
      </c>
      <c r="O20" s="4" t="s">
        <v>30</v>
      </c>
      <c r="P20" s="4" t="s">
        <v>30</v>
      </c>
      <c r="Q20" s="4" t="s">
        <v>32</v>
      </c>
      <c r="R20" s="4" t="s">
        <v>32</v>
      </c>
      <c r="S20" s="4" t="s">
        <v>32</v>
      </c>
      <c r="T20" s="4" t="s">
        <v>32</v>
      </c>
      <c r="U20" s="4" t="s">
        <v>32</v>
      </c>
      <c r="V20" s="4" t="s">
        <v>32</v>
      </c>
      <c r="W20" s="4" t="s">
        <v>32</v>
      </c>
      <c r="X20" s="4" t="s">
        <v>32</v>
      </c>
      <c r="Y20" s="4" t="s">
        <v>32</v>
      </c>
      <c r="Z20" s="4" t="s">
        <v>32</v>
      </c>
      <c r="AA20" s="4" t="s">
        <v>32</v>
      </c>
      <c r="AB20" s="4" t="s">
        <v>32</v>
      </c>
      <c r="AC20" s="4" t="s">
        <v>32</v>
      </c>
      <c r="AD20" s="4" t="s">
        <v>32</v>
      </c>
    </row>
    <row r="21">
      <c r="A21" s="4" t="s">
        <v>53</v>
      </c>
      <c r="B21" s="5" t="str">
        <f>IFERROR(__xludf.DUMMYFUNCTION("IFS(REGEXMATCH(A21, ""CONT""), ""Control"", REGEXMATCH(A21, ""MCHERRY""), ""Rescue"", REGEXMATCH(A21, ""RAB7KO""),""Rab7"")"),"Control")</f>
        <v>Control</v>
      </c>
      <c r="C21" s="4">
        <v>26.0</v>
      </c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  <c r="L21" s="4" t="s">
        <v>32</v>
      </c>
      <c r="M21" s="4" t="s">
        <v>30</v>
      </c>
      <c r="N21" s="4" t="s">
        <v>30</v>
      </c>
      <c r="O21" s="4" t="s">
        <v>30</v>
      </c>
      <c r="P21" s="4" t="s">
        <v>32</v>
      </c>
      <c r="Q21" s="4" t="s">
        <v>32</v>
      </c>
      <c r="R21" s="4" t="s">
        <v>32</v>
      </c>
      <c r="S21" s="4" t="s">
        <v>32</v>
      </c>
      <c r="T21" s="4" t="s">
        <v>32</v>
      </c>
      <c r="U21" s="4" t="s">
        <v>32</v>
      </c>
      <c r="V21" s="4" t="s">
        <v>32</v>
      </c>
      <c r="W21" s="4" t="s">
        <v>32</v>
      </c>
      <c r="X21" s="4" t="s">
        <v>32</v>
      </c>
      <c r="Y21" s="4" t="s">
        <v>32</v>
      </c>
      <c r="Z21" s="4" t="s">
        <v>32</v>
      </c>
      <c r="AA21" s="4" t="s">
        <v>32</v>
      </c>
      <c r="AB21" s="4" t="s">
        <v>32</v>
      </c>
      <c r="AC21" s="4" t="s">
        <v>32</v>
      </c>
      <c r="AD21" s="4" t="s">
        <v>32</v>
      </c>
    </row>
    <row r="22">
      <c r="A22" s="4" t="s">
        <v>54</v>
      </c>
      <c r="B22" s="5" t="str">
        <f>IFERROR(__xludf.DUMMYFUNCTION("IFS(REGEXMATCH(A22, ""CONT""), ""Control"", REGEXMATCH(A22, ""MCHERRY""), ""Rescue"", REGEXMATCH(A22, ""RAB7KO""),""Rab7"")"),"Rab7")</f>
        <v>Rab7</v>
      </c>
      <c r="C22" s="4">
        <v>28.0</v>
      </c>
      <c r="E22" s="4" t="s">
        <v>31</v>
      </c>
      <c r="F22" s="4" t="s">
        <v>30</v>
      </c>
      <c r="G22" s="4" t="s">
        <v>32</v>
      </c>
      <c r="H22" s="4" t="s">
        <v>30</v>
      </c>
      <c r="I22" s="4" t="s">
        <v>30</v>
      </c>
      <c r="J22" s="4" t="s">
        <v>30</v>
      </c>
      <c r="K22" s="4" t="s">
        <v>30</v>
      </c>
      <c r="L22" s="4" t="s">
        <v>32</v>
      </c>
      <c r="M22" s="4" t="s">
        <v>30</v>
      </c>
      <c r="N22" s="4" t="s">
        <v>30</v>
      </c>
      <c r="O22" s="4" t="s">
        <v>30</v>
      </c>
      <c r="P22" s="4" t="s">
        <v>30</v>
      </c>
      <c r="Q22" s="4" t="s">
        <v>32</v>
      </c>
      <c r="R22" s="4" t="s">
        <v>32</v>
      </c>
      <c r="S22" s="4" t="s">
        <v>32</v>
      </c>
      <c r="T22" s="4" t="s">
        <v>32</v>
      </c>
      <c r="U22" s="4" t="s">
        <v>32</v>
      </c>
      <c r="V22" s="4" t="s">
        <v>32</v>
      </c>
      <c r="W22" s="4" t="s">
        <v>32</v>
      </c>
      <c r="X22" s="4" t="s">
        <v>34</v>
      </c>
      <c r="Y22" s="4" t="s">
        <v>32</v>
      </c>
      <c r="Z22" s="4" t="s">
        <v>32</v>
      </c>
      <c r="AA22" s="4" t="s">
        <v>32</v>
      </c>
      <c r="AB22" s="4" t="s">
        <v>32</v>
      </c>
      <c r="AC22" s="4" t="s">
        <v>34</v>
      </c>
      <c r="AD22" s="4" t="s">
        <v>32</v>
      </c>
    </row>
    <row r="23">
      <c r="A23" s="4" t="s">
        <v>55</v>
      </c>
      <c r="B23" s="5" t="str">
        <f>IFERROR(__xludf.DUMMYFUNCTION("IFS(REGEXMATCH(A23, ""CONT""), ""Control"", REGEXMATCH(A23, ""MCHERRY""), ""Rescue"", REGEXMATCH(A23, ""RAB7KO""),""Rab7"")"),"Rescue")</f>
        <v>Rescue</v>
      </c>
      <c r="C23" s="4">
        <v>31.0</v>
      </c>
      <c r="E23" s="4" t="s">
        <v>30</v>
      </c>
      <c r="F23" s="4" t="s">
        <v>30</v>
      </c>
      <c r="G23" s="4" t="s">
        <v>32</v>
      </c>
      <c r="H23" s="4" t="s">
        <v>30</v>
      </c>
      <c r="I23" s="4" t="s">
        <v>30</v>
      </c>
      <c r="J23" s="4" t="s">
        <v>30</v>
      </c>
      <c r="K23" s="4" t="s">
        <v>30</v>
      </c>
      <c r="L23" s="4" t="s">
        <v>32</v>
      </c>
      <c r="M23" s="4" t="s">
        <v>30</v>
      </c>
      <c r="N23" s="4" t="s">
        <v>30</v>
      </c>
      <c r="O23" s="4" t="s">
        <v>30</v>
      </c>
      <c r="P23" s="4" t="s">
        <v>30</v>
      </c>
      <c r="Q23" s="4" t="s">
        <v>30</v>
      </c>
      <c r="R23" s="4" t="s">
        <v>32</v>
      </c>
      <c r="S23" s="4" t="s">
        <v>32</v>
      </c>
      <c r="T23" s="4" t="s">
        <v>32</v>
      </c>
      <c r="U23" s="4" t="s">
        <v>32</v>
      </c>
      <c r="V23" s="4" t="s">
        <v>32</v>
      </c>
      <c r="W23" s="4" t="s">
        <v>32</v>
      </c>
      <c r="X23" s="4" t="s">
        <v>34</v>
      </c>
      <c r="Y23" s="4" t="s">
        <v>32</v>
      </c>
      <c r="Z23" s="4" t="s">
        <v>32</v>
      </c>
      <c r="AA23" s="4" t="s">
        <v>32</v>
      </c>
      <c r="AB23" s="4" t="s">
        <v>32</v>
      </c>
      <c r="AC23" s="4" t="s">
        <v>32</v>
      </c>
      <c r="AD23" s="4" t="s">
        <v>32</v>
      </c>
    </row>
    <row r="24">
      <c r="A24" s="4" t="s">
        <v>56</v>
      </c>
      <c r="B24" s="5" t="str">
        <f>IFERROR(__xludf.DUMMYFUNCTION("IFS(REGEXMATCH(A24, ""CONT""), ""Control"", REGEXMATCH(A24, ""MCHERRY""), ""Rescue"", REGEXMATCH(A24, ""RAB7KO""),""Rab7"")"),"Rescue")</f>
        <v>Rescue</v>
      </c>
      <c r="C24" s="4">
        <v>28.0</v>
      </c>
      <c r="E24" s="4" t="s">
        <v>30</v>
      </c>
      <c r="F24" s="4" t="s">
        <v>30</v>
      </c>
      <c r="G24" s="4" t="s">
        <v>32</v>
      </c>
      <c r="H24" s="4" t="s">
        <v>30</v>
      </c>
      <c r="I24" s="4" t="s">
        <v>30</v>
      </c>
      <c r="J24" s="4" t="s">
        <v>30</v>
      </c>
      <c r="K24" s="4" t="s">
        <v>30</v>
      </c>
      <c r="L24" s="4" t="s">
        <v>32</v>
      </c>
      <c r="M24" s="4" t="s">
        <v>30</v>
      </c>
      <c r="N24" s="4" t="s">
        <v>30</v>
      </c>
      <c r="O24" s="4" t="s">
        <v>30</v>
      </c>
      <c r="P24" s="4" t="s">
        <v>30</v>
      </c>
      <c r="Q24" s="4" t="s">
        <v>32</v>
      </c>
      <c r="R24" s="4" t="s">
        <v>32</v>
      </c>
      <c r="S24" s="4" t="s">
        <v>32</v>
      </c>
      <c r="T24" s="4" t="s">
        <v>34</v>
      </c>
      <c r="U24" s="4" t="s">
        <v>32</v>
      </c>
      <c r="V24" s="4" t="s">
        <v>32</v>
      </c>
      <c r="W24" s="4" t="s">
        <v>32</v>
      </c>
      <c r="X24" s="4" t="s">
        <v>32</v>
      </c>
      <c r="Y24" s="4" t="s">
        <v>34</v>
      </c>
      <c r="Z24" s="4" t="s">
        <v>32</v>
      </c>
      <c r="AA24" s="4" t="s">
        <v>32</v>
      </c>
      <c r="AB24" s="4" t="s">
        <v>32</v>
      </c>
      <c r="AC24" s="4" t="s">
        <v>32</v>
      </c>
      <c r="AD24" s="4" t="s">
        <v>32</v>
      </c>
    </row>
    <row r="25">
      <c r="A25" s="4" t="s">
        <v>57</v>
      </c>
      <c r="B25" s="5" t="str">
        <f>IFERROR(__xludf.DUMMYFUNCTION("IFS(REGEXMATCH(A25, ""CONT""), ""Control"", REGEXMATCH(A25, ""MCHERRY""), ""Rescue"", REGEXMATCH(A25, ""RAB7KO""),""Rab7"")"),"Control")</f>
        <v>Control</v>
      </c>
      <c r="C25" s="4">
        <v>29.0</v>
      </c>
      <c r="E25" s="4" t="s">
        <v>30</v>
      </c>
      <c r="F25" s="4" t="s">
        <v>30</v>
      </c>
      <c r="G25" s="4" t="s">
        <v>30</v>
      </c>
      <c r="H25" s="4" t="s">
        <v>30</v>
      </c>
      <c r="I25" s="4" t="s">
        <v>30</v>
      </c>
      <c r="J25" s="4" t="s">
        <v>30</v>
      </c>
      <c r="K25" s="4" t="s">
        <v>30</v>
      </c>
      <c r="L25" s="4" t="s">
        <v>32</v>
      </c>
      <c r="M25" s="4" t="s">
        <v>30</v>
      </c>
      <c r="N25" s="4" t="s">
        <v>30</v>
      </c>
      <c r="O25" s="4" t="s">
        <v>30</v>
      </c>
      <c r="P25" s="4" t="s">
        <v>30</v>
      </c>
      <c r="Q25" s="4" t="s">
        <v>32</v>
      </c>
      <c r="R25" s="4" t="s">
        <v>32</v>
      </c>
      <c r="S25" s="4" t="s">
        <v>32</v>
      </c>
      <c r="T25" s="4" t="s">
        <v>32</v>
      </c>
      <c r="U25" s="4" t="s">
        <v>32</v>
      </c>
      <c r="V25" s="4" t="s">
        <v>32</v>
      </c>
      <c r="W25" s="4" t="s">
        <v>32</v>
      </c>
      <c r="X25" s="4" t="s">
        <v>32</v>
      </c>
      <c r="Y25" s="4" t="s">
        <v>32</v>
      </c>
      <c r="Z25" s="4" t="s">
        <v>32</v>
      </c>
      <c r="AA25" s="4" t="s">
        <v>32</v>
      </c>
      <c r="AB25" s="4" t="s">
        <v>32</v>
      </c>
      <c r="AC25" s="4" t="s">
        <v>32</v>
      </c>
      <c r="AD25" s="4" t="s">
        <v>32</v>
      </c>
    </row>
    <row r="26">
      <c r="A26" s="4" t="s">
        <v>58</v>
      </c>
      <c r="B26" s="5" t="str">
        <f>IFERROR(__xludf.DUMMYFUNCTION("IFS(REGEXMATCH(A26, ""CONT""), ""Control"", REGEXMATCH(A26, ""MCHERRY""), ""Rescue"", REGEXMATCH(A26, ""RAB7KO""),""Rab7"")"),"Control")</f>
        <v>Control</v>
      </c>
      <c r="C26" s="4">
        <v>29.0</v>
      </c>
      <c r="E26" s="4" t="s">
        <v>30</v>
      </c>
      <c r="F26" s="4" t="s">
        <v>30</v>
      </c>
      <c r="G26" s="4" t="s">
        <v>30</v>
      </c>
      <c r="H26" s="4" t="s">
        <v>30</v>
      </c>
      <c r="I26" s="4" t="s">
        <v>30</v>
      </c>
      <c r="J26" s="4" t="s">
        <v>30</v>
      </c>
      <c r="K26" s="4" t="s">
        <v>30</v>
      </c>
      <c r="L26" s="4" t="s">
        <v>32</v>
      </c>
      <c r="M26" s="4" t="s">
        <v>30</v>
      </c>
      <c r="N26" s="4" t="s">
        <v>30</v>
      </c>
      <c r="O26" s="4" t="s">
        <v>30</v>
      </c>
      <c r="P26" s="4" t="s">
        <v>30</v>
      </c>
      <c r="Q26" s="4" t="s">
        <v>32</v>
      </c>
      <c r="R26" s="4" t="s">
        <v>32</v>
      </c>
      <c r="S26" s="4" t="s">
        <v>32</v>
      </c>
      <c r="T26" s="4" t="s">
        <v>32</v>
      </c>
      <c r="U26" s="4" t="s">
        <v>32</v>
      </c>
      <c r="V26" s="4" t="s">
        <v>32</v>
      </c>
      <c r="W26" s="4" t="s">
        <v>32</v>
      </c>
      <c r="X26" s="4" t="s">
        <v>32</v>
      </c>
      <c r="Y26" s="4" t="s">
        <v>32</v>
      </c>
      <c r="Z26" s="4" t="s">
        <v>32</v>
      </c>
      <c r="AA26" s="4" t="s">
        <v>32</v>
      </c>
      <c r="AB26" s="4" t="s">
        <v>32</v>
      </c>
      <c r="AC26" s="4" t="s">
        <v>32</v>
      </c>
      <c r="AD26" s="4" t="s">
        <v>32</v>
      </c>
    </row>
    <row r="27">
      <c r="A27" s="4" t="s">
        <v>59</v>
      </c>
      <c r="B27" s="5" t="str">
        <f>IFERROR(__xludf.DUMMYFUNCTION("IFS(REGEXMATCH(A27, ""CONT""), ""Control"", REGEXMATCH(A27, ""MCHERRY""), ""Rescue"", REGEXMATCH(A27, ""RAB7KO""),""Rab7"")"),"Rescue")</f>
        <v>Rescue</v>
      </c>
      <c r="C27" s="4">
        <v>33.0</v>
      </c>
      <c r="E27" s="4" t="s">
        <v>30</v>
      </c>
      <c r="F27" s="4" t="s">
        <v>30</v>
      </c>
      <c r="G27" s="4" t="s">
        <v>31</v>
      </c>
      <c r="H27" s="4" t="s">
        <v>30</v>
      </c>
      <c r="I27" s="4" t="s">
        <v>30</v>
      </c>
      <c r="J27" s="4" t="s">
        <v>30</v>
      </c>
      <c r="K27" s="4" t="s">
        <v>30</v>
      </c>
      <c r="L27" s="4" t="s">
        <v>32</v>
      </c>
      <c r="M27" s="4" t="s">
        <v>30</v>
      </c>
      <c r="N27" s="4" t="s">
        <v>30</v>
      </c>
      <c r="O27" s="4" t="s">
        <v>30</v>
      </c>
      <c r="P27" s="4" t="s">
        <v>30</v>
      </c>
      <c r="Q27" s="4" t="s">
        <v>32</v>
      </c>
      <c r="R27" s="4" t="s">
        <v>32</v>
      </c>
      <c r="S27" s="4" t="s">
        <v>32</v>
      </c>
      <c r="T27" s="4" t="s">
        <v>34</v>
      </c>
      <c r="U27" s="4" t="s">
        <v>32</v>
      </c>
      <c r="V27" s="4" t="s">
        <v>34</v>
      </c>
      <c r="W27" s="4" t="s">
        <v>32</v>
      </c>
      <c r="X27" s="4" t="s">
        <v>32</v>
      </c>
      <c r="Y27" s="4" t="s">
        <v>32</v>
      </c>
      <c r="Z27" s="4" t="s">
        <v>32</v>
      </c>
      <c r="AA27" s="4" t="s">
        <v>32</v>
      </c>
      <c r="AB27" s="4" t="s">
        <v>32</v>
      </c>
      <c r="AC27" s="4" t="s">
        <v>32</v>
      </c>
      <c r="AD27" s="4" t="s">
        <v>32</v>
      </c>
    </row>
    <row r="28">
      <c r="A28" s="4" t="s">
        <v>60</v>
      </c>
      <c r="B28" s="5" t="str">
        <f>IFERROR(__xludf.DUMMYFUNCTION("IFS(REGEXMATCH(A28, ""CONT""), ""Control"", REGEXMATCH(A28, ""MCHERRY""), ""Rescue"", REGEXMATCH(A28, ""RAB7KO""),""Rab7"")"),"Rescue")</f>
        <v>Rescue</v>
      </c>
      <c r="C28" s="4">
        <v>30.0</v>
      </c>
      <c r="E28" s="4" t="s">
        <v>30</v>
      </c>
      <c r="F28" s="4" t="s">
        <v>30</v>
      </c>
      <c r="G28" s="4" t="s">
        <v>32</v>
      </c>
      <c r="H28" s="4" t="s">
        <v>30</v>
      </c>
      <c r="I28" s="4" t="s">
        <v>30</v>
      </c>
      <c r="J28" s="4" t="s">
        <v>30</v>
      </c>
      <c r="K28" s="4" t="s">
        <v>30</v>
      </c>
      <c r="L28" s="4" t="s">
        <v>32</v>
      </c>
      <c r="M28" s="4" t="s">
        <v>30</v>
      </c>
      <c r="N28" s="4" t="s">
        <v>30</v>
      </c>
      <c r="O28" s="4" t="s">
        <v>30</v>
      </c>
      <c r="P28" s="4" t="s">
        <v>30</v>
      </c>
      <c r="Q28" s="4" t="s">
        <v>32</v>
      </c>
      <c r="R28" s="4" t="s">
        <v>32</v>
      </c>
      <c r="S28" s="4" t="s">
        <v>32</v>
      </c>
      <c r="T28" s="4" t="s">
        <v>32</v>
      </c>
      <c r="U28" s="4" t="s">
        <v>34</v>
      </c>
      <c r="V28" s="4" t="s">
        <v>32</v>
      </c>
      <c r="W28" s="4" t="s">
        <v>32</v>
      </c>
      <c r="X28" s="4" t="s">
        <v>32</v>
      </c>
      <c r="Y28" s="4" t="s">
        <v>32</v>
      </c>
      <c r="Z28" s="4" t="s">
        <v>32</v>
      </c>
      <c r="AA28" s="4" t="s">
        <v>32</v>
      </c>
      <c r="AB28" s="4" t="s">
        <v>32</v>
      </c>
      <c r="AC28" s="4" t="s">
        <v>32</v>
      </c>
      <c r="AD28" s="4" t="s">
        <v>32</v>
      </c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>
      <c r="A30" s="5"/>
      <c r="B30" s="5"/>
      <c r="C30" s="5"/>
      <c r="D30" s="5"/>
      <c r="E30" s="2" t="s">
        <v>3</v>
      </c>
      <c r="F30" s="2" t="s">
        <v>4</v>
      </c>
      <c r="G30" s="2" t="s">
        <v>5</v>
      </c>
      <c r="H30" s="2" t="s">
        <v>6</v>
      </c>
      <c r="I30" s="2" t="s">
        <v>7</v>
      </c>
      <c r="J30" s="2" t="s">
        <v>8</v>
      </c>
      <c r="K30" s="2" t="s">
        <v>9</v>
      </c>
      <c r="L30" s="2" t="s">
        <v>10</v>
      </c>
      <c r="M30" s="2" t="s">
        <v>11</v>
      </c>
      <c r="N30" s="2" t="s">
        <v>12</v>
      </c>
      <c r="O30" s="2" t="s">
        <v>13</v>
      </c>
      <c r="P30" s="3" t="s">
        <v>14</v>
      </c>
      <c r="Q30" s="3" t="s">
        <v>15</v>
      </c>
      <c r="R30" s="3" t="s">
        <v>16</v>
      </c>
      <c r="S30" s="3" t="s">
        <v>17</v>
      </c>
      <c r="T30" s="3" t="s">
        <v>18</v>
      </c>
      <c r="U30" s="3" t="s">
        <v>19</v>
      </c>
      <c r="V30" s="3" t="s">
        <v>20</v>
      </c>
      <c r="W30" s="3" t="s">
        <v>21</v>
      </c>
      <c r="X30" s="3" t="s">
        <v>22</v>
      </c>
      <c r="Y30" s="3" t="s">
        <v>23</v>
      </c>
      <c r="Z30" s="3" t="s">
        <v>24</v>
      </c>
      <c r="AA30" s="3" t="s">
        <v>25</v>
      </c>
      <c r="AB30" s="3" t="s">
        <v>26</v>
      </c>
      <c r="AC30" s="3" t="s">
        <v>27</v>
      </c>
      <c r="AD30" s="3" t="s">
        <v>28</v>
      </c>
    </row>
    <row r="31">
      <c r="A31" s="5"/>
      <c r="B31" s="5"/>
      <c r="C31" s="4" t="s">
        <v>61</v>
      </c>
      <c r="D31" s="7" t="s">
        <v>32</v>
      </c>
      <c r="E31" s="8">
        <f t="shared" ref="E31:AD31" si="1">100*COUNTIFS(E$2:E$28, $D31, $B$2:$B$28, $C31)/COUNTIF($B$2:$B$28, $C31)</f>
        <v>0</v>
      </c>
      <c r="F31" s="8">
        <f t="shared" si="1"/>
        <v>0</v>
      </c>
      <c r="G31" s="8">
        <f t="shared" si="1"/>
        <v>0</v>
      </c>
      <c r="H31" s="8">
        <f t="shared" si="1"/>
        <v>0</v>
      </c>
      <c r="I31" s="8">
        <f t="shared" si="1"/>
        <v>0</v>
      </c>
      <c r="J31" s="8">
        <f t="shared" si="1"/>
        <v>0</v>
      </c>
      <c r="K31" s="8">
        <f t="shared" si="1"/>
        <v>0</v>
      </c>
      <c r="L31" s="8">
        <f t="shared" si="1"/>
        <v>100</v>
      </c>
      <c r="M31" s="8">
        <f t="shared" si="1"/>
        <v>0</v>
      </c>
      <c r="N31" s="8">
        <f t="shared" si="1"/>
        <v>0</v>
      </c>
      <c r="O31" s="8">
        <f t="shared" si="1"/>
        <v>0</v>
      </c>
      <c r="P31" s="8">
        <f t="shared" si="1"/>
        <v>33.33333333</v>
      </c>
      <c r="Q31" s="8">
        <f t="shared" si="1"/>
        <v>83.33333333</v>
      </c>
      <c r="R31" s="8">
        <f t="shared" si="1"/>
        <v>100</v>
      </c>
      <c r="S31" s="8">
        <f t="shared" si="1"/>
        <v>100</v>
      </c>
      <c r="T31" s="8">
        <f t="shared" si="1"/>
        <v>100</v>
      </c>
      <c r="U31" s="8">
        <f t="shared" si="1"/>
        <v>100</v>
      </c>
      <c r="V31" s="8">
        <f t="shared" si="1"/>
        <v>100</v>
      </c>
      <c r="W31" s="8">
        <f t="shared" si="1"/>
        <v>100</v>
      </c>
      <c r="X31" s="8">
        <f t="shared" si="1"/>
        <v>100</v>
      </c>
      <c r="Y31" s="8">
        <f t="shared" si="1"/>
        <v>100</v>
      </c>
      <c r="Z31" s="8">
        <f t="shared" si="1"/>
        <v>100</v>
      </c>
      <c r="AA31" s="8">
        <f t="shared" si="1"/>
        <v>100</v>
      </c>
      <c r="AB31" s="8">
        <f t="shared" si="1"/>
        <v>100</v>
      </c>
      <c r="AC31" s="8">
        <f t="shared" si="1"/>
        <v>100</v>
      </c>
      <c r="AD31" s="8">
        <f t="shared" si="1"/>
        <v>100</v>
      </c>
    </row>
    <row r="32">
      <c r="A32" s="5"/>
      <c r="B32" s="5"/>
      <c r="C32" s="4" t="s">
        <v>61</v>
      </c>
      <c r="D32" s="9" t="s">
        <v>34</v>
      </c>
      <c r="E32" s="8">
        <f t="shared" ref="E32:AD32" si="2">100*COUNTIFS(E$2:E$28, $D32, $B$2:$B$28, $C32)/COUNTIF($B$2:$B$28, $C32)</f>
        <v>0</v>
      </c>
      <c r="F32" s="8">
        <f t="shared" si="2"/>
        <v>0</v>
      </c>
      <c r="G32" s="8">
        <f t="shared" si="2"/>
        <v>0</v>
      </c>
      <c r="H32" s="8">
        <f t="shared" si="2"/>
        <v>0</v>
      </c>
      <c r="I32" s="8">
        <f t="shared" si="2"/>
        <v>0</v>
      </c>
      <c r="J32" s="8">
        <f t="shared" si="2"/>
        <v>0</v>
      </c>
      <c r="K32" s="8">
        <f t="shared" si="2"/>
        <v>0</v>
      </c>
      <c r="L32" s="8">
        <f t="shared" si="2"/>
        <v>0</v>
      </c>
      <c r="M32" s="8">
        <f t="shared" si="2"/>
        <v>0</v>
      </c>
      <c r="N32" s="8">
        <f t="shared" si="2"/>
        <v>0</v>
      </c>
      <c r="O32" s="8">
        <f t="shared" si="2"/>
        <v>0</v>
      </c>
      <c r="P32" s="8">
        <f t="shared" si="2"/>
        <v>16.66666667</v>
      </c>
      <c r="Q32" s="8">
        <f t="shared" si="2"/>
        <v>16.66666667</v>
      </c>
      <c r="R32" s="8">
        <f t="shared" si="2"/>
        <v>0</v>
      </c>
      <c r="S32" s="8">
        <f t="shared" si="2"/>
        <v>0</v>
      </c>
      <c r="T32" s="8">
        <f t="shared" si="2"/>
        <v>0</v>
      </c>
      <c r="U32" s="8">
        <f t="shared" si="2"/>
        <v>0</v>
      </c>
      <c r="V32" s="8">
        <f t="shared" si="2"/>
        <v>0</v>
      </c>
      <c r="W32" s="8">
        <f t="shared" si="2"/>
        <v>0</v>
      </c>
      <c r="X32" s="8">
        <f t="shared" si="2"/>
        <v>0</v>
      </c>
      <c r="Y32" s="8">
        <f t="shared" si="2"/>
        <v>0</v>
      </c>
      <c r="Z32" s="8">
        <f t="shared" si="2"/>
        <v>0</v>
      </c>
      <c r="AA32" s="8">
        <f t="shared" si="2"/>
        <v>0</v>
      </c>
      <c r="AB32" s="8">
        <f t="shared" si="2"/>
        <v>0</v>
      </c>
      <c r="AC32" s="8">
        <f t="shared" si="2"/>
        <v>0</v>
      </c>
      <c r="AD32" s="8">
        <f t="shared" si="2"/>
        <v>0</v>
      </c>
    </row>
    <row r="33">
      <c r="A33" s="4"/>
      <c r="B33" s="5"/>
      <c r="C33" s="4" t="s">
        <v>61</v>
      </c>
      <c r="D33" s="9" t="s">
        <v>31</v>
      </c>
      <c r="E33" s="8">
        <f t="shared" ref="E33:AD33" si="3">100*COUNTIFS(E$2:E$28, $D33, $B$2:$B$28, $C33)/COUNTIF($B$2:$B$28, $C33)</f>
        <v>0</v>
      </c>
      <c r="F33" s="8">
        <f t="shared" si="3"/>
        <v>0</v>
      </c>
      <c r="G33" s="8">
        <f t="shared" si="3"/>
        <v>16.66666667</v>
      </c>
      <c r="H33" s="8">
        <f t="shared" si="3"/>
        <v>0</v>
      </c>
      <c r="I33" s="8">
        <f t="shared" si="3"/>
        <v>0</v>
      </c>
      <c r="J33" s="8">
        <f t="shared" si="3"/>
        <v>0</v>
      </c>
      <c r="K33" s="8">
        <f t="shared" si="3"/>
        <v>0</v>
      </c>
      <c r="L33" s="8">
        <f t="shared" si="3"/>
        <v>0</v>
      </c>
      <c r="M33" s="8">
        <f t="shared" si="3"/>
        <v>0</v>
      </c>
      <c r="N33" s="8">
        <f t="shared" si="3"/>
        <v>0</v>
      </c>
      <c r="O33" s="8">
        <f t="shared" si="3"/>
        <v>0</v>
      </c>
      <c r="P33" s="8">
        <f t="shared" si="3"/>
        <v>0</v>
      </c>
      <c r="Q33" s="8">
        <f t="shared" si="3"/>
        <v>0</v>
      </c>
      <c r="R33" s="8">
        <f t="shared" si="3"/>
        <v>0</v>
      </c>
      <c r="S33" s="8">
        <f t="shared" si="3"/>
        <v>0</v>
      </c>
      <c r="T33" s="8">
        <f t="shared" si="3"/>
        <v>0</v>
      </c>
      <c r="U33" s="8">
        <f t="shared" si="3"/>
        <v>0</v>
      </c>
      <c r="V33" s="8">
        <f t="shared" si="3"/>
        <v>0</v>
      </c>
      <c r="W33" s="8">
        <f t="shared" si="3"/>
        <v>0</v>
      </c>
      <c r="X33" s="8">
        <f t="shared" si="3"/>
        <v>0</v>
      </c>
      <c r="Y33" s="8">
        <f t="shared" si="3"/>
        <v>0</v>
      </c>
      <c r="Z33" s="8">
        <f t="shared" si="3"/>
        <v>0</v>
      </c>
      <c r="AA33" s="8">
        <f t="shared" si="3"/>
        <v>0</v>
      </c>
      <c r="AB33" s="8">
        <f t="shared" si="3"/>
        <v>0</v>
      </c>
      <c r="AC33" s="8">
        <f t="shared" si="3"/>
        <v>0</v>
      </c>
      <c r="AD33" s="8">
        <f t="shared" si="3"/>
        <v>0</v>
      </c>
    </row>
    <row r="34">
      <c r="A34" s="4"/>
      <c r="B34" s="5"/>
      <c r="C34" s="4" t="s">
        <v>61</v>
      </c>
      <c r="D34" s="9" t="s">
        <v>30</v>
      </c>
      <c r="E34" s="8">
        <f t="shared" ref="E34:AD34" si="4">100*COUNTIFS(E$2:E$28, $D34, $B$2:$B$28, $C34)/COUNTIF($B$2:$B$28, $C34)</f>
        <v>100</v>
      </c>
      <c r="F34" s="8">
        <f t="shared" si="4"/>
        <v>100</v>
      </c>
      <c r="G34" s="8">
        <f t="shared" si="4"/>
        <v>83.33333333</v>
      </c>
      <c r="H34" s="8">
        <f t="shared" si="4"/>
        <v>100</v>
      </c>
      <c r="I34" s="8">
        <f t="shared" si="4"/>
        <v>100</v>
      </c>
      <c r="J34" s="8">
        <f t="shared" si="4"/>
        <v>100</v>
      </c>
      <c r="K34" s="8">
        <f t="shared" si="4"/>
        <v>100</v>
      </c>
      <c r="L34" s="8">
        <f t="shared" si="4"/>
        <v>0</v>
      </c>
      <c r="M34" s="8">
        <f t="shared" si="4"/>
        <v>100</v>
      </c>
      <c r="N34" s="8">
        <f t="shared" si="4"/>
        <v>100</v>
      </c>
      <c r="O34" s="8">
        <f t="shared" si="4"/>
        <v>100</v>
      </c>
      <c r="P34" s="8">
        <f t="shared" si="4"/>
        <v>50</v>
      </c>
      <c r="Q34" s="8">
        <f t="shared" si="4"/>
        <v>0</v>
      </c>
      <c r="R34" s="8">
        <f t="shared" si="4"/>
        <v>0</v>
      </c>
      <c r="S34" s="8">
        <f t="shared" si="4"/>
        <v>0</v>
      </c>
      <c r="T34" s="8">
        <f t="shared" si="4"/>
        <v>0</v>
      </c>
      <c r="U34" s="8">
        <f t="shared" si="4"/>
        <v>0</v>
      </c>
      <c r="V34" s="8">
        <f t="shared" si="4"/>
        <v>0</v>
      </c>
      <c r="W34" s="8">
        <f t="shared" si="4"/>
        <v>0</v>
      </c>
      <c r="X34" s="8">
        <f t="shared" si="4"/>
        <v>0</v>
      </c>
      <c r="Y34" s="8">
        <f t="shared" si="4"/>
        <v>0</v>
      </c>
      <c r="Z34" s="8">
        <f t="shared" si="4"/>
        <v>0</v>
      </c>
      <c r="AA34" s="8">
        <f t="shared" si="4"/>
        <v>0</v>
      </c>
      <c r="AB34" s="8">
        <f t="shared" si="4"/>
        <v>0</v>
      </c>
      <c r="AC34" s="8">
        <f t="shared" si="4"/>
        <v>0</v>
      </c>
      <c r="AD34" s="8">
        <f t="shared" si="4"/>
        <v>0</v>
      </c>
    </row>
    <row r="35">
      <c r="A35" s="4"/>
      <c r="B35" s="5"/>
      <c r="C35" s="4" t="s">
        <v>62</v>
      </c>
      <c r="D35" s="7" t="s">
        <v>32</v>
      </c>
      <c r="E35" s="8">
        <f t="shared" ref="E35:AD35" si="5">100*COUNTIFS(E$2:E$28, $D35, $B$2:$B$28, $C35)/COUNTIF($B$2:$B$28, $C35)</f>
        <v>20</v>
      </c>
      <c r="F35" s="8">
        <f t="shared" si="5"/>
        <v>0</v>
      </c>
      <c r="G35" s="8">
        <f t="shared" si="5"/>
        <v>73.33333333</v>
      </c>
      <c r="H35" s="8">
        <f t="shared" si="5"/>
        <v>0</v>
      </c>
      <c r="I35" s="8">
        <f t="shared" si="5"/>
        <v>0</v>
      </c>
      <c r="J35" s="8">
        <f t="shared" si="5"/>
        <v>0</v>
      </c>
      <c r="K35" s="8">
        <f t="shared" si="5"/>
        <v>0</v>
      </c>
      <c r="L35" s="8">
        <f t="shared" si="5"/>
        <v>100</v>
      </c>
      <c r="M35" s="8">
        <f t="shared" si="5"/>
        <v>0</v>
      </c>
      <c r="N35" s="8">
        <f t="shared" si="5"/>
        <v>20</v>
      </c>
      <c r="O35" s="8">
        <f t="shared" si="5"/>
        <v>0</v>
      </c>
      <c r="P35" s="8">
        <f t="shared" si="5"/>
        <v>0</v>
      </c>
      <c r="Q35" s="8">
        <f t="shared" si="5"/>
        <v>93.33333333</v>
      </c>
      <c r="R35" s="8">
        <f t="shared" si="5"/>
        <v>73.33333333</v>
      </c>
      <c r="S35" s="8">
        <f t="shared" si="5"/>
        <v>86.66666667</v>
      </c>
      <c r="T35" s="8">
        <f t="shared" si="5"/>
        <v>86.66666667</v>
      </c>
      <c r="U35" s="8">
        <f t="shared" si="5"/>
        <v>86.66666667</v>
      </c>
      <c r="V35" s="8">
        <f t="shared" si="5"/>
        <v>100</v>
      </c>
      <c r="W35" s="8">
        <f t="shared" si="5"/>
        <v>80</v>
      </c>
      <c r="X35" s="8">
        <f t="shared" si="5"/>
        <v>80</v>
      </c>
      <c r="Y35" s="8">
        <f t="shared" si="5"/>
        <v>86.66666667</v>
      </c>
      <c r="Z35" s="8">
        <f t="shared" si="5"/>
        <v>80</v>
      </c>
      <c r="AA35" s="8">
        <f t="shared" si="5"/>
        <v>60</v>
      </c>
      <c r="AB35" s="8">
        <f t="shared" si="5"/>
        <v>93.33333333</v>
      </c>
      <c r="AC35" s="8">
        <f t="shared" si="5"/>
        <v>86.66666667</v>
      </c>
      <c r="AD35" s="8">
        <f t="shared" si="5"/>
        <v>93.33333333</v>
      </c>
    </row>
    <row r="36">
      <c r="A36" s="4"/>
      <c r="B36" s="5"/>
      <c r="C36" s="4" t="s">
        <v>62</v>
      </c>
      <c r="D36" s="9" t="s">
        <v>34</v>
      </c>
      <c r="E36" s="8">
        <f t="shared" ref="E36:AD36" si="6">100*COUNTIFS(E$2:E$28, $D36, $B$2:$B$28, $C36)/COUNTIF($B$2:$B$28, $C36)</f>
        <v>13.33333333</v>
      </c>
      <c r="F36" s="8">
        <f t="shared" si="6"/>
        <v>0</v>
      </c>
      <c r="G36" s="8">
        <f t="shared" si="6"/>
        <v>13.33333333</v>
      </c>
      <c r="H36" s="8">
        <f t="shared" si="6"/>
        <v>0</v>
      </c>
      <c r="I36" s="8">
        <f t="shared" si="6"/>
        <v>0</v>
      </c>
      <c r="J36" s="8">
        <f t="shared" si="6"/>
        <v>0</v>
      </c>
      <c r="K36" s="8">
        <f t="shared" si="6"/>
        <v>0</v>
      </c>
      <c r="L36" s="8">
        <f t="shared" si="6"/>
        <v>0</v>
      </c>
      <c r="M36" s="8">
        <f t="shared" si="6"/>
        <v>0</v>
      </c>
      <c r="N36" s="8">
        <f t="shared" si="6"/>
        <v>26.66666667</v>
      </c>
      <c r="O36" s="8">
        <f t="shared" si="6"/>
        <v>0</v>
      </c>
      <c r="P36" s="8">
        <f t="shared" si="6"/>
        <v>13.33333333</v>
      </c>
      <c r="Q36" s="8">
        <f t="shared" si="6"/>
        <v>0</v>
      </c>
      <c r="R36" s="8">
        <f t="shared" si="6"/>
        <v>20</v>
      </c>
      <c r="S36" s="8">
        <f t="shared" si="6"/>
        <v>13.33333333</v>
      </c>
      <c r="T36" s="8">
        <f t="shared" si="6"/>
        <v>13.33333333</v>
      </c>
      <c r="U36" s="8">
        <f t="shared" si="6"/>
        <v>6.666666667</v>
      </c>
      <c r="V36" s="8">
        <f t="shared" si="6"/>
        <v>0</v>
      </c>
      <c r="W36" s="8">
        <f t="shared" si="6"/>
        <v>20</v>
      </c>
      <c r="X36" s="8">
        <f t="shared" si="6"/>
        <v>20</v>
      </c>
      <c r="Y36" s="8">
        <f t="shared" si="6"/>
        <v>13.33333333</v>
      </c>
      <c r="Z36" s="8">
        <f t="shared" si="6"/>
        <v>13.33333333</v>
      </c>
      <c r="AA36" s="8">
        <f t="shared" si="6"/>
        <v>40</v>
      </c>
      <c r="AB36" s="8">
        <f t="shared" si="6"/>
        <v>0</v>
      </c>
      <c r="AC36" s="8">
        <f t="shared" si="6"/>
        <v>6.666666667</v>
      </c>
      <c r="AD36" s="8">
        <f t="shared" si="6"/>
        <v>6.666666667</v>
      </c>
    </row>
    <row r="37">
      <c r="A37" s="4"/>
      <c r="B37" s="5"/>
      <c r="C37" s="4" t="s">
        <v>62</v>
      </c>
      <c r="D37" s="9" t="s">
        <v>31</v>
      </c>
      <c r="E37" s="8">
        <f t="shared" ref="E37:AD37" si="7">100*COUNTIFS(E$2:E$28, $D37, $B$2:$B$28, $C37)/COUNTIF($B$2:$B$28, $C37)</f>
        <v>26.66666667</v>
      </c>
      <c r="F37" s="8">
        <f t="shared" si="7"/>
        <v>0</v>
      </c>
      <c r="G37" s="8">
        <f t="shared" si="7"/>
        <v>13.33333333</v>
      </c>
      <c r="H37" s="8">
        <f t="shared" si="7"/>
        <v>0</v>
      </c>
      <c r="I37" s="8">
        <f t="shared" si="7"/>
        <v>0</v>
      </c>
      <c r="J37" s="8">
        <f t="shared" si="7"/>
        <v>0</v>
      </c>
      <c r="K37" s="8">
        <f t="shared" si="7"/>
        <v>0</v>
      </c>
      <c r="L37" s="8">
        <f t="shared" si="7"/>
        <v>0</v>
      </c>
      <c r="M37" s="8">
        <f t="shared" si="7"/>
        <v>0</v>
      </c>
      <c r="N37" s="8">
        <f t="shared" si="7"/>
        <v>26.66666667</v>
      </c>
      <c r="O37" s="8">
        <f t="shared" si="7"/>
        <v>0</v>
      </c>
      <c r="P37" s="8">
        <f t="shared" si="7"/>
        <v>6.666666667</v>
      </c>
      <c r="Q37" s="8">
        <f t="shared" si="7"/>
        <v>6.666666667</v>
      </c>
      <c r="R37" s="8">
        <f t="shared" si="7"/>
        <v>0</v>
      </c>
      <c r="S37" s="8">
        <f t="shared" si="7"/>
        <v>0</v>
      </c>
      <c r="T37" s="8">
        <f t="shared" si="7"/>
        <v>0</v>
      </c>
      <c r="U37" s="8">
        <f t="shared" si="7"/>
        <v>6.666666667</v>
      </c>
      <c r="V37" s="8">
        <f t="shared" si="7"/>
        <v>0</v>
      </c>
      <c r="W37" s="8">
        <f t="shared" si="7"/>
        <v>0</v>
      </c>
      <c r="X37" s="8">
        <f t="shared" si="7"/>
        <v>0</v>
      </c>
      <c r="Y37" s="8">
        <f t="shared" si="7"/>
        <v>0</v>
      </c>
      <c r="Z37" s="8">
        <f t="shared" si="7"/>
        <v>0</v>
      </c>
      <c r="AA37" s="8">
        <f t="shared" si="7"/>
        <v>0</v>
      </c>
      <c r="AB37" s="8">
        <f t="shared" si="7"/>
        <v>6.666666667</v>
      </c>
      <c r="AC37" s="8">
        <f t="shared" si="7"/>
        <v>0</v>
      </c>
      <c r="AD37" s="8">
        <f t="shared" si="7"/>
        <v>0</v>
      </c>
    </row>
    <row r="38">
      <c r="A38" s="4"/>
      <c r="B38" s="5"/>
      <c r="C38" s="4" t="s">
        <v>62</v>
      </c>
      <c r="D38" s="9" t="s">
        <v>30</v>
      </c>
      <c r="E38" s="8">
        <f t="shared" ref="E38:AD38" si="8">100*COUNTIFS(E$2:E$28, $D38, $B$2:$B$28, $C38)/COUNTIF($B$2:$B$28, $C38)</f>
        <v>40</v>
      </c>
      <c r="F38" s="8">
        <f t="shared" si="8"/>
        <v>100</v>
      </c>
      <c r="G38" s="8">
        <f t="shared" si="8"/>
        <v>0</v>
      </c>
      <c r="H38" s="8">
        <f t="shared" si="8"/>
        <v>100</v>
      </c>
      <c r="I38" s="8">
        <f t="shared" si="8"/>
        <v>100</v>
      </c>
      <c r="J38" s="8">
        <f t="shared" si="8"/>
        <v>100</v>
      </c>
      <c r="K38" s="8">
        <f t="shared" si="8"/>
        <v>100</v>
      </c>
      <c r="L38" s="8">
        <f t="shared" si="8"/>
        <v>0</v>
      </c>
      <c r="M38" s="8">
        <f t="shared" si="8"/>
        <v>100</v>
      </c>
      <c r="N38" s="8">
        <f t="shared" si="8"/>
        <v>26.66666667</v>
      </c>
      <c r="O38" s="8">
        <f t="shared" si="8"/>
        <v>100</v>
      </c>
      <c r="P38" s="8">
        <f t="shared" si="8"/>
        <v>80</v>
      </c>
      <c r="Q38" s="8">
        <f t="shared" si="8"/>
        <v>0</v>
      </c>
      <c r="R38" s="8">
        <f t="shared" si="8"/>
        <v>6.666666667</v>
      </c>
      <c r="S38" s="8">
        <f t="shared" si="8"/>
        <v>0</v>
      </c>
      <c r="T38" s="8">
        <f t="shared" si="8"/>
        <v>0</v>
      </c>
      <c r="U38" s="8">
        <f t="shared" si="8"/>
        <v>0</v>
      </c>
      <c r="V38" s="8">
        <f t="shared" si="8"/>
        <v>0</v>
      </c>
      <c r="W38" s="8">
        <f t="shared" si="8"/>
        <v>0</v>
      </c>
      <c r="X38" s="8">
        <f t="shared" si="8"/>
        <v>0</v>
      </c>
      <c r="Y38" s="8">
        <f t="shared" si="8"/>
        <v>0</v>
      </c>
      <c r="Z38" s="8">
        <f t="shared" si="8"/>
        <v>6.666666667</v>
      </c>
      <c r="AA38" s="8">
        <f t="shared" si="8"/>
        <v>0</v>
      </c>
      <c r="AB38" s="8">
        <f t="shared" si="8"/>
        <v>0</v>
      </c>
      <c r="AC38" s="8">
        <f t="shared" si="8"/>
        <v>6.666666667</v>
      </c>
      <c r="AD38" s="8">
        <f t="shared" si="8"/>
        <v>0</v>
      </c>
    </row>
    <row r="39">
      <c r="A39" s="4"/>
      <c r="B39" s="5"/>
      <c r="C39" s="4" t="s">
        <v>63</v>
      </c>
      <c r="D39" s="7" t="s">
        <v>32</v>
      </c>
      <c r="E39" s="8">
        <f t="shared" ref="E39:AD39" si="9">100*COUNTIFS(E$2:E$28, $D39, $B$2:$B$28, $C39)/COUNTIF($B$2:$B$28, $C39)</f>
        <v>0</v>
      </c>
      <c r="F39" s="8">
        <f t="shared" si="9"/>
        <v>0</v>
      </c>
      <c r="G39" s="8">
        <f t="shared" si="9"/>
        <v>50</v>
      </c>
      <c r="H39" s="8">
        <f t="shared" si="9"/>
        <v>0</v>
      </c>
      <c r="I39" s="8">
        <f t="shared" si="9"/>
        <v>0</v>
      </c>
      <c r="J39" s="8">
        <f t="shared" si="9"/>
        <v>0</v>
      </c>
      <c r="K39" s="8">
        <f t="shared" si="9"/>
        <v>0</v>
      </c>
      <c r="L39" s="8">
        <f t="shared" si="9"/>
        <v>100</v>
      </c>
      <c r="M39" s="8">
        <f t="shared" si="9"/>
        <v>0</v>
      </c>
      <c r="N39" s="8">
        <f t="shared" si="9"/>
        <v>0</v>
      </c>
      <c r="O39" s="8">
        <f t="shared" si="9"/>
        <v>0</v>
      </c>
      <c r="P39" s="8">
        <f t="shared" si="9"/>
        <v>0</v>
      </c>
      <c r="Q39" s="8">
        <f t="shared" si="9"/>
        <v>83.33333333</v>
      </c>
      <c r="R39" s="8">
        <f t="shared" si="9"/>
        <v>100</v>
      </c>
      <c r="S39" s="8">
        <f t="shared" si="9"/>
        <v>83.33333333</v>
      </c>
      <c r="T39" s="8">
        <f t="shared" si="9"/>
        <v>66.66666667</v>
      </c>
      <c r="U39" s="8">
        <f t="shared" si="9"/>
        <v>83.33333333</v>
      </c>
      <c r="V39" s="8">
        <f t="shared" si="9"/>
        <v>83.33333333</v>
      </c>
      <c r="W39" s="8">
        <f t="shared" si="9"/>
        <v>100</v>
      </c>
      <c r="X39" s="8">
        <f t="shared" si="9"/>
        <v>83.33333333</v>
      </c>
      <c r="Y39" s="8">
        <f t="shared" si="9"/>
        <v>66.66666667</v>
      </c>
      <c r="Z39" s="8">
        <f t="shared" si="9"/>
        <v>100</v>
      </c>
      <c r="AA39" s="8">
        <f t="shared" si="9"/>
        <v>100</v>
      </c>
      <c r="AB39" s="8">
        <f t="shared" si="9"/>
        <v>100</v>
      </c>
      <c r="AC39" s="8">
        <f t="shared" si="9"/>
        <v>100</v>
      </c>
      <c r="AD39" s="8">
        <f t="shared" si="9"/>
        <v>100</v>
      </c>
    </row>
    <row r="40">
      <c r="A40" s="4"/>
      <c r="B40" s="5"/>
      <c r="C40" s="4" t="s">
        <v>63</v>
      </c>
      <c r="D40" s="9" t="s">
        <v>34</v>
      </c>
      <c r="E40" s="8">
        <f t="shared" ref="E40:AD40" si="10">100*COUNTIFS(E$2:E$28, $D40, $B$2:$B$28, $C40)/COUNTIF($B$2:$B$28, $C40)</f>
        <v>0</v>
      </c>
      <c r="F40" s="8">
        <f t="shared" si="10"/>
        <v>0</v>
      </c>
      <c r="G40" s="8">
        <f t="shared" si="10"/>
        <v>0</v>
      </c>
      <c r="H40" s="8">
        <f t="shared" si="10"/>
        <v>0</v>
      </c>
      <c r="I40" s="8">
        <f t="shared" si="10"/>
        <v>0</v>
      </c>
      <c r="J40" s="8">
        <f t="shared" si="10"/>
        <v>0</v>
      </c>
      <c r="K40" s="8">
        <f t="shared" si="10"/>
        <v>0</v>
      </c>
      <c r="L40" s="8">
        <f t="shared" si="10"/>
        <v>0</v>
      </c>
      <c r="M40" s="8">
        <f t="shared" si="10"/>
        <v>0</v>
      </c>
      <c r="N40" s="8">
        <f t="shared" si="10"/>
        <v>0</v>
      </c>
      <c r="O40" s="8">
        <f t="shared" si="10"/>
        <v>0</v>
      </c>
      <c r="P40" s="8">
        <f t="shared" si="10"/>
        <v>0</v>
      </c>
      <c r="Q40" s="8">
        <f t="shared" si="10"/>
        <v>0</v>
      </c>
      <c r="R40" s="8">
        <f t="shared" si="10"/>
        <v>0</v>
      </c>
      <c r="S40" s="8">
        <f t="shared" si="10"/>
        <v>0</v>
      </c>
      <c r="T40" s="8">
        <f t="shared" si="10"/>
        <v>33.33333333</v>
      </c>
      <c r="U40" s="8">
        <f t="shared" si="10"/>
        <v>16.66666667</v>
      </c>
      <c r="V40" s="8">
        <f t="shared" si="10"/>
        <v>16.66666667</v>
      </c>
      <c r="W40" s="8">
        <f t="shared" si="10"/>
        <v>0</v>
      </c>
      <c r="X40" s="8">
        <f t="shared" si="10"/>
        <v>16.66666667</v>
      </c>
      <c r="Y40" s="8">
        <f t="shared" si="10"/>
        <v>16.66666667</v>
      </c>
      <c r="Z40" s="8">
        <f t="shared" si="10"/>
        <v>0</v>
      </c>
      <c r="AA40" s="8">
        <f t="shared" si="10"/>
        <v>0</v>
      </c>
      <c r="AB40" s="8">
        <f t="shared" si="10"/>
        <v>0</v>
      </c>
      <c r="AC40" s="8">
        <f t="shared" si="10"/>
        <v>0</v>
      </c>
      <c r="AD40" s="8">
        <f t="shared" si="10"/>
        <v>0</v>
      </c>
    </row>
    <row r="41">
      <c r="A41" s="4"/>
      <c r="B41" s="5"/>
      <c r="C41" s="4" t="s">
        <v>63</v>
      </c>
      <c r="D41" s="9" t="s">
        <v>31</v>
      </c>
      <c r="E41" s="8">
        <f t="shared" ref="E41:AD41" si="11">100*COUNTIFS(E$2:E$28, $D41, $B$2:$B$28, $C41)/COUNTIF($B$2:$B$28, $C41)</f>
        <v>0</v>
      </c>
      <c r="F41" s="8">
        <f t="shared" si="11"/>
        <v>0</v>
      </c>
      <c r="G41" s="8">
        <f t="shared" si="11"/>
        <v>50</v>
      </c>
      <c r="H41" s="8">
        <f t="shared" si="11"/>
        <v>0</v>
      </c>
      <c r="I41" s="8">
        <f t="shared" si="11"/>
        <v>0</v>
      </c>
      <c r="J41" s="8">
        <f t="shared" si="11"/>
        <v>0</v>
      </c>
      <c r="K41" s="8">
        <f t="shared" si="11"/>
        <v>0</v>
      </c>
      <c r="L41" s="8">
        <f t="shared" si="11"/>
        <v>0</v>
      </c>
      <c r="M41" s="8">
        <f t="shared" si="11"/>
        <v>0</v>
      </c>
      <c r="N41" s="8">
        <f t="shared" si="11"/>
        <v>16.66666667</v>
      </c>
      <c r="O41" s="8">
        <f t="shared" si="11"/>
        <v>0</v>
      </c>
      <c r="P41" s="8">
        <f t="shared" si="11"/>
        <v>0</v>
      </c>
      <c r="Q41" s="8">
        <f t="shared" si="11"/>
        <v>0</v>
      </c>
      <c r="R41" s="8">
        <f t="shared" si="11"/>
        <v>0</v>
      </c>
      <c r="S41" s="8">
        <f t="shared" si="11"/>
        <v>0</v>
      </c>
      <c r="T41" s="8">
        <f t="shared" si="11"/>
        <v>0</v>
      </c>
      <c r="U41" s="8">
        <f t="shared" si="11"/>
        <v>0</v>
      </c>
      <c r="V41" s="8">
        <f t="shared" si="11"/>
        <v>0</v>
      </c>
      <c r="W41" s="8">
        <f t="shared" si="11"/>
        <v>0</v>
      </c>
      <c r="X41" s="8">
        <f t="shared" si="11"/>
        <v>0</v>
      </c>
      <c r="Y41" s="8">
        <f t="shared" si="11"/>
        <v>16.66666667</v>
      </c>
      <c r="Z41" s="8">
        <f t="shared" si="11"/>
        <v>0</v>
      </c>
      <c r="AA41" s="8">
        <f t="shared" si="11"/>
        <v>0</v>
      </c>
      <c r="AB41" s="8">
        <f t="shared" si="11"/>
        <v>0</v>
      </c>
      <c r="AC41" s="8">
        <f t="shared" si="11"/>
        <v>0</v>
      </c>
      <c r="AD41" s="8">
        <f t="shared" si="11"/>
        <v>0</v>
      </c>
    </row>
    <row r="42">
      <c r="A42" s="4"/>
      <c r="B42" s="5"/>
      <c r="C42" s="4" t="s">
        <v>63</v>
      </c>
      <c r="D42" s="9" t="s">
        <v>30</v>
      </c>
      <c r="E42" s="8">
        <f t="shared" ref="E42:AD42" si="12">100*COUNTIFS(E$2:E$28, $D42, $B$2:$B$28, $C42)/COUNTIF($B$2:$B$28, $C42)</f>
        <v>100</v>
      </c>
      <c r="F42" s="8">
        <f t="shared" si="12"/>
        <v>100</v>
      </c>
      <c r="G42" s="8">
        <f t="shared" si="12"/>
        <v>0</v>
      </c>
      <c r="H42" s="8">
        <f t="shared" si="12"/>
        <v>100</v>
      </c>
      <c r="I42" s="8">
        <f t="shared" si="12"/>
        <v>100</v>
      </c>
      <c r="J42" s="8">
        <f t="shared" si="12"/>
        <v>100</v>
      </c>
      <c r="K42" s="8">
        <f t="shared" si="12"/>
        <v>100</v>
      </c>
      <c r="L42" s="8">
        <f t="shared" si="12"/>
        <v>0</v>
      </c>
      <c r="M42" s="8">
        <f t="shared" si="12"/>
        <v>100</v>
      </c>
      <c r="N42" s="8">
        <f t="shared" si="12"/>
        <v>83.33333333</v>
      </c>
      <c r="O42" s="8">
        <f t="shared" si="12"/>
        <v>100</v>
      </c>
      <c r="P42" s="8">
        <f t="shared" si="12"/>
        <v>100</v>
      </c>
      <c r="Q42" s="8">
        <f t="shared" si="12"/>
        <v>16.66666667</v>
      </c>
      <c r="R42" s="8">
        <f t="shared" si="12"/>
        <v>0</v>
      </c>
      <c r="S42" s="8">
        <f t="shared" si="12"/>
        <v>16.66666667</v>
      </c>
      <c r="T42" s="8">
        <f t="shared" si="12"/>
        <v>0</v>
      </c>
      <c r="U42" s="8">
        <f t="shared" si="12"/>
        <v>0</v>
      </c>
      <c r="V42" s="8">
        <f t="shared" si="12"/>
        <v>0</v>
      </c>
      <c r="W42" s="8">
        <f t="shared" si="12"/>
        <v>0</v>
      </c>
      <c r="X42" s="8">
        <f t="shared" si="12"/>
        <v>0</v>
      </c>
      <c r="Y42" s="8">
        <f t="shared" si="12"/>
        <v>0</v>
      </c>
      <c r="Z42" s="8">
        <f t="shared" si="12"/>
        <v>0</v>
      </c>
      <c r="AA42" s="8">
        <f t="shared" si="12"/>
        <v>0</v>
      </c>
      <c r="AB42" s="8">
        <f t="shared" si="12"/>
        <v>0</v>
      </c>
      <c r="AC42" s="8">
        <f t="shared" si="12"/>
        <v>0</v>
      </c>
      <c r="AD42" s="8">
        <f t="shared" si="12"/>
        <v>0</v>
      </c>
    </row>
    <row r="43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>
      <c r="A44" s="4"/>
      <c r="B44" s="5"/>
      <c r="C44" s="5"/>
      <c r="D44" s="5"/>
      <c r="E44" s="2" t="s">
        <v>3</v>
      </c>
      <c r="F44" s="2" t="s">
        <v>4</v>
      </c>
      <c r="G44" s="2" t="s">
        <v>5</v>
      </c>
      <c r="H44" s="2" t="s">
        <v>6</v>
      </c>
      <c r="I44" s="2" t="s">
        <v>7</v>
      </c>
      <c r="J44" s="2" t="s">
        <v>8</v>
      </c>
      <c r="K44" s="2" t="s">
        <v>9</v>
      </c>
      <c r="L44" s="2" t="s">
        <v>10</v>
      </c>
      <c r="M44" s="2" t="s">
        <v>11</v>
      </c>
      <c r="N44" s="2" t="s">
        <v>12</v>
      </c>
      <c r="O44" s="2" t="s">
        <v>13</v>
      </c>
      <c r="P44" s="3" t="s">
        <v>14</v>
      </c>
      <c r="Q44" s="3" t="s">
        <v>15</v>
      </c>
      <c r="R44" s="3" t="s">
        <v>16</v>
      </c>
      <c r="S44" s="3" t="s">
        <v>17</v>
      </c>
      <c r="T44" s="3" t="s">
        <v>18</v>
      </c>
      <c r="U44" s="3" t="s">
        <v>19</v>
      </c>
      <c r="V44" s="3" t="s">
        <v>20</v>
      </c>
      <c r="W44" s="3" t="s">
        <v>21</v>
      </c>
      <c r="X44" s="3" t="s">
        <v>22</v>
      </c>
      <c r="Y44" s="3" t="s">
        <v>23</v>
      </c>
      <c r="Z44" s="3" t="s">
        <v>24</v>
      </c>
      <c r="AA44" s="3" t="s">
        <v>25</v>
      </c>
      <c r="AB44" s="3" t="s">
        <v>26</v>
      </c>
      <c r="AC44" s="3" t="s">
        <v>27</v>
      </c>
      <c r="AD44" s="3" t="s">
        <v>28</v>
      </c>
    </row>
    <row r="45">
      <c r="A45" s="4"/>
      <c r="B45" s="5"/>
      <c r="C45" s="4" t="s">
        <v>61</v>
      </c>
      <c r="D45" s="7" t="s">
        <v>32</v>
      </c>
      <c r="E45" s="8">
        <f t="shared" ref="E45:AD45" si="13">COUNTIFS(E$2:E$28, $D45, $B$2:$B$28, $C45)</f>
        <v>0</v>
      </c>
      <c r="F45" s="8">
        <f t="shared" si="13"/>
        <v>0</v>
      </c>
      <c r="G45" s="8">
        <f t="shared" si="13"/>
        <v>0</v>
      </c>
      <c r="H45" s="8">
        <f t="shared" si="13"/>
        <v>0</v>
      </c>
      <c r="I45" s="8">
        <f t="shared" si="13"/>
        <v>0</v>
      </c>
      <c r="J45" s="8">
        <f t="shared" si="13"/>
        <v>0</v>
      </c>
      <c r="K45" s="8">
        <f t="shared" si="13"/>
        <v>0</v>
      </c>
      <c r="L45" s="8">
        <f t="shared" si="13"/>
        <v>6</v>
      </c>
      <c r="M45" s="8">
        <f t="shared" si="13"/>
        <v>0</v>
      </c>
      <c r="N45" s="8">
        <f t="shared" si="13"/>
        <v>0</v>
      </c>
      <c r="O45" s="8">
        <f t="shared" si="13"/>
        <v>0</v>
      </c>
      <c r="P45" s="8">
        <f t="shared" si="13"/>
        <v>2</v>
      </c>
      <c r="Q45" s="8">
        <f t="shared" si="13"/>
        <v>5</v>
      </c>
      <c r="R45" s="8">
        <f t="shared" si="13"/>
        <v>6</v>
      </c>
      <c r="S45" s="8">
        <f t="shared" si="13"/>
        <v>6</v>
      </c>
      <c r="T45" s="8">
        <f t="shared" si="13"/>
        <v>6</v>
      </c>
      <c r="U45" s="8">
        <f t="shared" si="13"/>
        <v>6</v>
      </c>
      <c r="V45" s="8">
        <f t="shared" si="13"/>
        <v>6</v>
      </c>
      <c r="W45" s="8">
        <f t="shared" si="13"/>
        <v>6</v>
      </c>
      <c r="X45" s="8">
        <f t="shared" si="13"/>
        <v>6</v>
      </c>
      <c r="Y45" s="8">
        <f t="shared" si="13"/>
        <v>6</v>
      </c>
      <c r="Z45" s="8">
        <f t="shared" si="13"/>
        <v>6</v>
      </c>
      <c r="AA45" s="8">
        <f t="shared" si="13"/>
        <v>6</v>
      </c>
      <c r="AB45" s="8">
        <f t="shared" si="13"/>
        <v>6</v>
      </c>
      <c r="AC45" s="8">
        <f t="shared" si="13"/>
        <v>6</v>
      </c>
      <c r="AD45" s="8">
        <f t="shared" si="13"/>
        <v>6</v>
      </c>
    </row>
    <row r="46">
      <c r="A46" s="4"/>
      <c r="B46" s="5"/>
      <c r="C46" s="4" t="s">
        <v>61</v>
      </c>
      <c r="D46" s="9" t="s">
        <v>34</v>
      </c>
      <c r="E46" s="8">
        <f t="shared" ref="E46:AD46" si="14">COUNTIFS(E$2:E$28, $D46, $B$2:$B$28, $C46)</f>
        <v>0</v>
      </c>
      <c r="F46" s="8">
        <f t="shared" si="14"/>
        <v>0</v>
      </c>
      <c r="G46" s="8">
        <f t="shared" si="14"/>
        <v>0</v>
      </c>
      <c r="H46" s="8">
        <f t="shared" si="14"/>
        <v>0</v>
      </c>
      <c r="I46" s="8">
        <f t="shared" si="14"/>
        <v>0</v>
      </c>
      <c r="J46" s="8">
        <f t="shared" si="14"/>
        <v>0</v>
      </c>
      <c r="K46" s="8">
        <f t="shared" si="14"/>
        <v>0</v>
      </c>
      <c r="L46" s="8">
        <f t="shared" si="14"/>
        <v>0</v>
      </c>
      <c r="M46" s="8">
        <f t="shared" si="14"/>
        <v>0</v>
      </c>
      <c r="N46" s="8">
        <f t="shared" si="14"/>
        <v>0</v>
      </c>
      <c r="O46" s="8">
        <f t="shared" si="14"/>
        <v>0</v>
      </c>
      <c r="P46" s="8">
        <f t="shared" si="14"/>
        <v>1</v>
      </c>
      <c r="Q46" s="8">
        <f t="shared" si="14"/>
        <v>1</v>
      </c>
      <c r="R46" s="8">
        <f t="shared" si="14"/>
        <v>0</v>
      </c>
      <c r="S46" s="8">
        <f t="shared" si="14"/>
        <v>0</v>
      </c>
      <c r="T46" s="8">
        <f t="shared" si="14"/>
        <v>0</v>
      </c>
      <c r="U46" s="8">
        <f t="shared" si="14"/>
        <v>0</v>
      </c>
      <c r="V46" s="8">
        <f t="shared" si="14"/>
        <v>0</v>
      </c>
      <c r="W46" s="8">
        <f t="shared" si="14"/>
        <v>0</v>
      </c>
      <c r="X46" s="8">
        <f t="shared" si="14"/>
        <v>0</v>
      </c>
      <c r="Y46" s="8">
        <f t="shared" si="14"/>
        <v>0</v>
      </c>
      <c r="Z46" s="8">
        <f t="shared" si="14"/>
        <v>0</v>
      </c>
      <c r="AA46" s="8">
        <f t="shared" si="14"/>
        <v>0</v>
      </c>
      <c r="AB46" s="8">
        <f t="shared" si="14"/>
        <v>0</v>
      </c>
      <c r="AC46" s="8">
        <f t="shared" si="14"/>
        <v>0</v>
      </c>
      <c r="AD46" s="8">
        <f t="shared" si="14"/>
        <v>0</v>
      </c>
    </row>
    <row r="47">
      <c r="A47" s="4"/>
      <c r="B47" s="5"/>
      <c r="C47" s="4" t="s">
        <v>61</v>
      </c>
      <c r="D47" s="9" t="s">
        <v>31</v>
      </c>
      <c r="E47" s="8">
        <f t="shared" ref="E47:AD47" si="15">COUNTIFS(E$2:E$28, $D47, $B$2:$B$28, $C47)</f>
        <v>0</v>
      </c>
      <c r="F47" s="8">
        <f t="shared" si="15"/>
        <v>0</v>
      </c>
      <c r="G47" s="8">
        <f t="shared" si="15"/>
        <v>1</v>
      </c>
      <c r="H47" s="8">
        <f t="shared" si="15"/>
        <v>0</v>
      </c>
      <c r="I47" s="8">
        <f t="shared" si="15"/>
        <v>0</v>
      </c>
      <c r="J47" s="8">
        <f t="shared" si="15"/>
        <v>0</v>
      </c>
      <c r="K47" s="8">
        <f t="shared" si="15"/>
        <v>0</v>
      </c>
      <c r="L47" s="8">
        <f t="shared" si="15"/>
        <v>0</v>
      </c>
      <c r="M47" s="8">
        <f t="shared" si="15"/>
        <v>0</v>
      </c>
      <c r="N47" s="8">
        <f t="shared" si="15"/>
        <v>0</v>
      </c>
      <c r="O47" s="8">
        <f t="shared" si="15"/>
        <v>0</v>
      </c>
      <c r="P47" s="8">
        <f t="shared" si="15"/>
        <v>0</v>
      </c>
      <c r="Q47" s="8">
        <f t="shared" si="15"/>
        <v>0</v>
      </c>
      <c r="R47" s="8">
        <f t="shared" si="15"/>
        <v>0</v>
      </c>
      <c r="S47" s="8">
        <f t="shared" si="15"/>
        <v>0</v>
      </c>
      <c r="T47" s="8">
        <f t="shared" si="15"/>
        <v>0</v>
      </c>
      <c r="U47" s="8">
        <f t="shared" si="15"/>
        <v>0</v>
      </c>
      <c r="V47" s="8">
        <f t="shared" si="15"/>
        <v>0</v>
      </c>
      <c r="W47" s="8">
        <f t="shared" si="15"/>
        <v>0</v>
      </c>
      <c r="X47" s="8">
        <f t="shared" si="15"/>
        <v>0</v>
      </c>
      <c r="Y47" s="8">
        <f t="shared" si="15"/>
        <v>0</v>
      </c>
      <c r="Z47" s="8">
        <f t="shared" si="15"/>
        <v>0</v>
      </c>
      <c r="AA47" s="8">
        <f t="shared" si="15"/>
        <v>0</v>
      </c>
      <c r="AB47" s="8">
        <f t="shared" si="15"/>
        <v>0</v>
      </c>
      <c r="AC47" s="8">
        <f t="shared" si="15"/>
        <v>0</v>
      </c>
      <c r="AD47" s="8">
        <f t="shared" si="15"/>
        <v>0</v>
      </c>
    </row>
    <row r="48">
      <c r="A48" s="4"/>
      <c r="B48" s="5"/>
      <c r="C48" s="4" t="s">
        <v>61</v>
      </c>
      <c r="D48" s="9" t="s">
        <v>30</v>
      </c>
      <c r="E48" s="8">
        <f t="shared" ref="E48:AD48" si="16">COUNTIFS(E$2:E$28, $D48, $B$2:$B$28, $C48)</f>
        <v>6</v>
      </c>
      <c r="F48" s="8">
        <f t="shared" si="16"/>
        <v>6</v>
      </c>
      <c r="G48" s="8">
        <f t="shared" si="16"/>
        <v>5</v>
      </c>
      <c r="H48" s="8">
        <f t="shared" si="16"/>
        <v>6</v>
      </c>
      <c r="I48" s="8">
        <f t="shared" si="16"/>
        <v>6</v>
      </c>
      <c r="J48" s="8">
        <f t="shared" si="16"/>
        <v>6</v>
      </c>
      <c r="K48" s="8">
        <f t="shared" si="16"/>
        <v>6</v>
      </c>
      <c r="L48" s="8">
        <f t="shared" si="16"/>
        <v>0</v>
      </c>
      <c r="M48" s="8">
        <f t="shared" si="16"/>
        <v>6</v>
      </c>
      <c r="N48" s="8">
        <f t="shared" si="16"/>
        <v>6</v>
      </c>
      <c r="O48" s="8">
        <f t="shared" si="16"/>
        <v>6</v>
      </c>
      <c r="P48" s="8">
        <f t="shared" si="16"/>
        <v>3</v>
      </c>
      <c r="Q48" s="8">
        <f t="shared" si="16"/>
        <v>0</v>
      </c>
      <c r="R48" s="8">
        <f t="shared" si="16"/>
        <v>0</v>
      </c>
      <c r="S48" s="8">
        <f t="shared" si="16"/>
        <v>0</v>
      </c>
      <c r="T48" s="8">
        <f t="shared" si="16"/>
        <v>0</v>
      </c>
      <c r="U48" s="8">
        <f t="shared" si="16"/>
        <v>0</v>
      </c>
      <c r="V48" s="8">
        <f t="shared" si="16"/>
        <v>0</v>
      </c>
      <c r="W48" s="8">
        <f t="shared" si="16"/>
        <v>0</v>
      </c>
      <c r="X48" s="8">
        <f t="shared" si="16"/>
        <v>0</v>
      </c>
      <c r="Y48" s="8">
        <f t="shared" si="16"/>
        <v>0</v>
      </c>
      <c r="Z48" s="8">
        <f t="shared" si="16"/>
        <v>0</v>
      </c>
      <c r="AA48" s="8">
        <f t="shared" si="16"/>
        <v>0</v>
      </c>
      <c r="AB48" s="8">
        <f t="shared" si="16"/>
        <v>0</v>
      </c>
      <c r="AC48" s="8">
        <f t="shared" si="16"/>
        <v>0</v>
      </c>
      <c r="AD48" s="8">
        <f t="shared" si="16"/>
        <v>0</v>
      </c>
    </row>
    <row r="49">
      <c r="A49" s="4"/>
      <c r="B49" s="5"/>
      <c r="C49" s="4" t="s">
        <v>62</v>
      </c>
      <c r="D49" s="7" t="s">
        <v>32</v>
      </c>
      <c r="E49" s="8">
        <f t="shared" ref="E49:AD49" si="17">COUNTIFS(E$2:E$28, $D49, $B$2:$B$28, $C49)</f>
        <v>3</v>
      </c>
      <c r="F49" s="8">
        <f t="shared" si="17"/>
        <v>0</v>
      </c>
      <c r="G49" s="8">
        <f t="shared" si="17"/>
        <v>11</v>
      </c>
      <c r="H49" s="8">
        <f t="shared" si="17"/>
        <v>0</v>
      </c>
      <c r="I49" s="8">
        <f t="shared" si="17"/>
        <v>0</v>
      </c>
      <c r="J49" s="8">
        <f t="shared" si="17"/>
        <v>0</v>
      </c>
      <c r="K49" s="8">
        <f t="shared" si="17"/>
        <v>0</v>
      </c>
      <c r="L49" s="8">
        <f t="shared" si="17"/>
        <v>15</v>
      </c>
      <c r="M49" s="8">
        <f t="shared" si="17"/>
        <v>0</v>
      </c>
      <c r="N49" s="8">
        <f t="shared" si="17"/>
        <v>3</v>
      </c>
      <c r="O49" s="8">
        <f t="shared" si="17"/>
        <v>0</v>
      </c>
      <c r="P49" s="8">
        <f t="shared" si="17"/>
        <v>0</v>
      </c>
      <c r="Q49" s="8">
        <f t="shared" si="17"/>
        <v>14</v>
      </c>
      <c r="R49" s="8">
        <f t="shared" si="17"/>
        <v>11</v>
      </c>
      <c r="S49" s="8">
        <f t="shared" si="17"/>
        <v>13</v>
      </c>
      <c r="T49" s="8">
        <f t="shared" si="17"/>
        <v>13</v>
      </c>
      <c r="U49" s="8">
        <f t="shared" si="17"/>
        <v>13</v>
      </c>
      <c r="V49" s="8">
        <f t="shared" si="17"/>
        <v>15</v>
      </c>
      <c r="W49" s="8">
        <f t="shared" si="17"/>
        <v>12</v>
      </c>
      <c r="X49" s="8">
        <f t="shared" si="17"/>
        <v>12</v>
      </c>
      <c r="Y49" s="8">
        <f t="shared" si="17"/>
        <v>13</v>
      </c>
      <c r="Z49" s="8">
        <f t="shared" si="17"/>
        <v>12</v>
      </c>
      <c r="AA49" s="8">
        <f t="shared" si="17"/>
        <v>9</v>
      </c>
      <c r="AB49" s="8">
        <f t="shared" si="17"/>
        <v>14</v>
      </c>
      <c r="AC49" s="8">
        <f t="shared" si="17"/>
        <v>13</v>
      </c>
      <c r="AD49" s="8">
        <f t="shared" si="17"/>
        <v>14</v>
      </c>
    </row>
    <row r="50">
      <c r="A50" s="4"/>
      <c r="B50" s="5"/>
      <c r="C50" s="4" t="s">
        <v>62</v>
      </c>
      <c r="D50" s="9" t="s">
        <v>34</v>
      </c>
      <c r="E50" s="8">
        <f t="shared" ref="E50:AD50" si="18">COUNTIFS(E$2:E$28, $D50, $B$2:$B$28, $C50)</f>
        <v>2</v>
      </c>
      <c r="F50" s="8">
        <f t="shared" si="18"/>
        <v>0</v>
      </c>
      <c r="G50" s="8">
        <f t="shared" si="18"/>
        <v>2</v>
      </c>
      <c r="H50" s="8">
        <f t="shared" si="18"/>
        <v>0</v>
      </c>
      <c r="I50" s="8">
        <f t="shared" si="18"/>
        <v>0</v>
      </c>
      <c r="J50" s="8">
        <f t="shared" si="18"/>
        <v>0</v>
      </c>
      <c r="K50" s="8">
        <f t="shared" si="18"/>
        <v>0</v>
      </c>
      <c r="L50" s="8">
        <f t="shared" si="18"/>
        <v>0</v>
      </c>
      <c r="M50" s="8">
        <f t="shared" si="18"/>
        <v>0</v>
      </c>
      <c r="N50" s="8">
        <f t="shared" si="18"/>
        <v>4</v>
      </c>
      <c r="O50" s="8">
        <f t="shared" si="18"/>
        <v>0</v>
      </c>
      <c r="P50" s="8">
        <f t="shared" si="18"/>
        <v>2</v>
      </c>
      <c r="Q50" s="8">
        <f t="shared" si="18"/>
        <v>0</v>
      </c>
      <c r="R50" s="8">
        <f t="shared" si="18"/>
        <v>3</v>
      </c>
      <c r="S50" s="8">
        <f t="shared" si="18"/>
        <v>2</v>
      </c>
      <c r="T50" s="8">
        <f t="shared" si="18"/>
        <v>2</v>
      </c>
      <c r="U50" s="8">
        <f t="shared" si="18"/>
        <v>1</v>
      </c>
      <c r="V50" s="8">
        <f t="shared" si="18"/>
        <v>0</v>
      </c>
      <c r="W50" s="8">
        <f t="shared" si="18"/>
        <v>3</v>
      </c>
      <c r="X50" s="8">
        <f t="shared" si="18"/>
        <v>3</v>
      </c>
      <c r="Y50" s="8">
        <f t="shared" si="18"/>
        <v>2</v>
      </c>
      <c r="Z50" s="8">
        <f t="shared" si="18"/>
        <v>2</v>
      </c>
      <c r="AA50" s="8">
        <f t="shared" si="18"/>
        <v>6</v>
      </c>
      <c r="AB50" s="8">
        <f t="shared" si="18"/>
        <v>0</v>
      </c>
      <c r="AC50" s="8">
        <f t="shared" si="18"/>
        <v>1</v>
      </c>
      <c r="AD50" s="8">
        <f t="shared" si="18"/>
        <v>1</v>
      </c>
    </row>
    <row r="51">
      <c r="A51" s="4"/>
      <c r="B51" s="5"/>
      <c r="C51" s="4" t="s">
        <v>62</v>
      </c>
      <c r="D51" s="9" t="s">
        <v>31</v>
      </c>
      <c r="E51" s="8">
        <f t="shared" ref="E51:AD51" si="19">COUNTIFS(E$2:E$28, $D51, $B$2:$B$28, $C51)</f>
        <v>4</v>
      </c>
      <c r="F51" s="8">
        <f t="shared" si="19"/>
        <v>0</v>
      </c>
      <c r="G51" s="8">
        <f t="shared" si="19"/>
        <v>2</v>
      </c>
      <c r="H51" s="8">
        <f t="shared" si="19"/>
        <v>0</v>
      </c>
      <c r="I51" s="8">
        <f t="shared" si="19"/>
        <v>0</v>
      </c>
      <c r="J51" s="8">
        <f t="shared" si="19"/>
        <v>0</v>
      </c>
      <c r="K51" s="8">
        <f t="shared" si="19"/>
        <v>0</v>
      </c>
      <c r="L51" s="8">
        <f t="shared" si="19"/>
        <v>0</v>
      </c>
      <c r="M51" s="8">
        <f t="shared" si="19"/>
        <v>0</v>
      </c>
      <c r="N51" s="8">
        <f t="shared" si="19"/>
        <v>4</v>
      </c>
      <c r="O51" s="8">
        <f t="shared" si="19"/>
        <v>0</v>
      </c>
      <c r="P51" s="8">
        <f t="shared" si="19"/>
        <v>1</v>
      </c>
      <c r="Q51" s="8">
        <f t="shared" si="19"/>
        <v>1</v>
      </c>
      <c r="R51" s="8">
        <f t="shared" si="19"/>
        <v>0</v>
      </c>
      <c r="S51" s="8">
        <f t="shared" si="19"/>
        <v>0</v>
      </c>
      <c r="T51" s="8">
        <f t="shared" si="19"/>
        <v>0</v>
      </c>
      <c r="U51" s="8">
        <f t="shared" si="19"/>
        <v>1</v>
      </c>
      <c r="V51" s="8">
        <f t="shared" si="19"/>
        <v>0</v>
      </c>
      <c r="W51" s="8">
        <f t="shared" si="19"/>
        <v>0</v>
      </c>
      <c r="X51" s="8">
        <f t="shared" si="19"/>
        <v>0</v>
      </c>
      <c r="Y51" s="8">
        <f t="shared" si="19"/>
        <v>0</v>
      </c>
      <c r="Z51" s="8">
        <f t="shared" si="19"/>
        <v>0</v>
      </c>
      <c r="AA51" s="8">
        <f t="shared" si="19"/>
        <v>0</v>
      </c>
      <c r="AB51" s="8">
        <f t="shared" si="19"/>
        <v>1</v>
      </c>
      <c r="AC51" s="8">
        <f t="shared" si="19"/>
        <v>0</v>
      </c>
      <c r="AD51" s="8">
        <f t="shared" si="19"/>
        <v>0</v>
      </c>
    </row>
    <row r="52">
      <c r="A52" s="4"/>
      <c r="B52" s="5"/>
      <c r="C52" s="4" t="s">
        <v>62</v>
      </c>
      <c r="D52" s="9" t="s">
        <v>30</v>
      </c>
      <c r="E52" s="8">
        <f t="shared" ref="E52:AD52" si="20">COUNTIFS(E$2:E$28, $D52, $B$2:$B$28, $C52)</f>
        <v>6</v>
      </c>
      <c r="F52" s="8">
        <f t="shared" si="20"/>
        <v>15</v>
      </c>
      <c r="G52" s="8">
        <f t="shared" si="20"/>
        <v>0</v>
      </c>
      <c r="H52" s="8">
        <f t="shared" si="20"/>
        <v>15</v>
      </c>
      <c r="I52" s="8">
        <f t="shared" si="20"/>
        <v>15</v>
      </c>
      <c r="J52" s="8">
        <f t="shared" si="20"/>
        <v>15</v>
      </c>
      <c r="K52" s="8">
        <f t="shared" si="20"/>
        <v>15</v>
      </c>
      <c r="L52" s="8">
        <f t="shared" si="20"/>
        <v>0</v>
      </c>
      <c r="M52" s="8">
        <f t="shared" si="20"/>
        <v>15</v>
      </c>
      <c r="N52" s="8">
        <f t="shared" si="20"/>
        <v>4</v>
      </c>
      <c r="O52" s="8">
        <f t="shared" si="20"/>
        <v>15</v>
      </c>
      <c r="P52" s="8">
        <f t="shared" si="20"/>
        <v>12</v>
      </c>
      <c r="Q52" s="8">
        <f t="shared" si="20"/>
        <v>0</v>
      </c>
      <c r="R52" s="8">
        <f t="shared" si="20"/>
        <v>1</v>
      </c>
      <c r="S52" s="8">
        <f t="shared" si="20"/>
        <v>0</v>
      </c>
      <c r="T52" s="8">
        <f t="shared" si="20"/>
        <v>0</v>
      </c>
      <c r="U52" s="8">
        <f t="shared" si="20"/>
        <v>0</v>
      </c>
      <c r="V52" s="8">
        <f t="shared" si="20"/>
        <v>0</v>
      </c>
      <c r="W52" s="8">
        <f t="shared" si="20"/>
        <v>0</v>
      </c>
      <c r="X52" s="8">
        <f t="shared" si="20"/>
        <v>0</v>
      </c>
      <c r="Y52" s="8">
        <f t="shared" si="20"/>
        <v>0</v>
      </c>
      <c r="Z52" s="8">
        <f t="shared" si="20"/>
        <v>1</v>
      </c>
      <c r="AA52" s="8">
        <f t="shared" si="20"/>
        <v>0</v>
      </c>
      <c r="AB52" s="8">
        <f t="shared" si="20"/>
        <v>0</v>
      </c>
      <c r="AC52" s="8">
        <f t="shared" si="20"/>
        <v>1</v>
      </c>
      <c r="AD52" s="8">
        <f t="shared" si="20"/>
        <v>0</v>
      </c>
    </row>
    <row r="53">
      <c r="A53" s="4"/>
      <c r="B53" s="5"/>
      <c r="C53" s="4" t="s">
        <v>63</v>
      </c>
      <c r="D53" s="7" t="s">
        <v>32</v>
      </c>
      <c r="E53" s="8">
        <f t="shared" ref="E53:AD53" si="21">COUNTIFS(E$2:E$28, $D53, $B$2:$B$28, $C53)</f>
        <v>0</v>
      </c>
      <c r="F53" s="8">
        <f t="shared" si="21"/>
        <v>0</v>
      </c>
      <c r="G53" s="8">
        <f t="shared" si="21"/>
        <v>3</v>
      </c>
      <c r="H53" s="8">
        <f t="shared" si="21"/>
        <v>0</v>
      </c>
      <c r="I53" s="8">
        <f t="shared" si="21"/>
        <v>0</v>
      </c>
      <c r="J53" s="8">
        <f t="shared" si="21"/>
        <v>0</v>
      </c>
      <c r="K53" s="8">
        <f t="shared" si="21"/>
        <v>0</v>
      </c>
      <c r="L53" s="8">
        <f t="shared" si="21"/>
        <v>6</v>
      </c>
      <c r="M53" s="8">
        <f t="shared" si="21"/>
        <v>0</v>
      </c>
      <c r="N53" s="8">
        <f t="shared" si="21"/>
        <v>0</v>
      </c>
      <c r="O53" s="8">
        <f t="shared" si="21"/>
        <v>0</v>
      </c>
      <c r="P53" s="8">
        <f t="shared" si="21"/>
        <v>0</v>
      </c>
      <c r="Q53" s="8">
        <f t="shared" si="21"/>
        <v>5</v>
      </c>
      <c r="R53" s="8">
        <f t="shared" si="21"/>
        <v>6</v>
      </c>
      <c r="S53" s="8">
        <f t="shared" si="21"/>
        <v>5</v>
      </c>
      <c r="T53" s="8">
        <f t="shared" si="21"/>
        <v>4</v>
      </c>
      <c r="U53" s="8">
        <f t="shared" si="21"/>
        <v>5</v>
      </c>
      <c r="V53" s="8">
        <f t="shared" si="21"/>
        <v>5</v>
      </c>
      <c r="W53" s="8">
        <f t="shared" si="21"/>
        <v>6</v>
      </c>
      <c r="X53" s="8">
        <f t="shared" si="21"/>
        <v>5</v>
      </c>
      <c r="Y53" s="8">
        <f t="shared" si="21"/>
        <v>4</v>
      </c>
      <c r="Z53" s="8">
        <f t="shared" si="21"/>
        <v>6</v>
      </c>
      <c r="AA53" s="8">
        <f t="shared" si="21"/>
        <v>6</v>
      </c>
      <c r="AB53" s="8">
        <f t="shared" si="21"/>
        <v>6</v>
      </c>
      <c r="AC53" s="8">
        <f t="shared" si="21"/>
        <v>6</v>
      </c>
      <c r="AD53" s="8">
        <f t="shared" si="21"/>
        <v>6</v>
      </c>
    </row>
    <row r="54">
      <c r="A54" s="4"/>
      <c r="B54" s="5"/>
      <c r="C54" s="4" t="s">
        <v>63</v>
      </c>
      <c r="D54" s="9" t="s">
        <v>34</v>
      </c>
      <c r="E54" s="8">
        <f t="shared" ref="E54:AD54" si="22">COUNTIFS(E$2:E$28, $D54, $B$2:$B$28, $C54)</f>
        <v>0</v>
      </c>
      <c r="F54" s="8">
        <f t="shared" si="22"/>
        <v>0</v>
      </c>
      <c r="G54" s="8">
        <f t="shared" si="22"/>
        <v>0</v>
      </c>
      <c r="H54" s="8">
        <f t="shared" si="22"/>
        <v>0</v>
      </c>
      <c r="I54" s="8">
        <f t="shared" si="22"/>
        <v>0</v>
      </c>
      <c r="J54" s="8">
        <f t="shared" si="22"/>
        <v>0</v>
      </c>
      <c r="K54" s="8">
        <f t="shared" si="22"/>
        <v>0</v>
      </c>
      <c r="L54" s="8">
        <f t="shared" si="22"/>
        <v>0</v>
      </c>
      <c r="M54" s="8">
        <f t="shared" si="22"/>
        <v>0</v>
      </c>
      <c r="N54" s="8">
        <f t="shared" si="22"/>
        <v>0</v>
      </c>
      <c r="O54" s="8">
        <f t="shared" si="22"/>
        <v>0</v>
      </c>
      <c r="P54" s="8">
        <f t="shared" si="22"/>
        <v>0</v>
      </c>
      <c r="Q54" s="8">
        <f t="shared" si="22"/>
        <v>0</v>
      </c>
      <c r="R54" s="8">
        <f t="shared" si="22"/>
        <v>0</v>
      </c>
      <c r="S54" s="8">
        <f t="shared" si="22"/>
        <v>0</v>
      </c>
      <c r="T54" s="8">
        <f t="shared" si="22"/>
        <v>2</v>
      </c>
      <c r="U54" s="8">
        <f t="shared" si="22"/>
        <v>1</v>
      </c>
      <c r="V54" s="8">
        <f t="shared" si="22"/>
        <v>1</v>
      </c>
      <c r="W54" s="8">
        <f t="shared" si="22"/>
        <v>0</v>
      </c>
      <c r="X54" s="8">
        <f t="shared" si="22"/>
        <v>1</v>
      </c>
      <c r="Y54" s="8">
        <f t="shared" si="22"/>
        <v>1</v>
      </c>
      <c r="Z54" s="8">
        <f t="shared" si="22"/>
        <v>0</v>
      </c>
      <c r="AA54" s="8">
        <f t="shared" si="22"/>
        <v>0</v>
      </c>
      <c r="AB54" s="8">
        <f t="shared" si="22"/>
        <v>0</v>
      </c>
      <c r="AC54" s="8">
        <f t="shared" si="22"/>
        <v>0</v>
      </c>
      <c r="AD54" s="8">
        <f t="shared" si="22"/>
        <v>0</v>
      </c>
    </row>
    <row r="55">
      <c r="A55" s="4"/>
      <c r="B55" s="5"/>
      <c r="C55" s="4" t="s">
        <v>63</v>
      </c>
      <c r="D55" s="9" t="s">
        <v>31</v>
      </c>
      <c r="E55" s="8">
        <f t="shared" ref="E55:AD55" si="23">COUNTIFS(E$2:E$28, $D55, $B$2:$B$28, $C55)</f>
        <v>0</v>
      </c>
      <c r="F55" s="8">
        <f t="shared" si="23"/>
        <v>0</v>
      </c>
      <c r="G55" s="8">
        <f t="shared" si="23"/>
        <v>3</v>
      </c>
      <c r="H55" s="8">
        <f t="shared" si="23"/>
        <v>0</v>
      </c>
      <c r="I55" s="8">
        <f t="shared" si="23"/>
        <v>0</v>
      </c>
      <c r="J55" s="8">
        <f t="shared" si="23"/>
        <v>0</v>
      </c>
      <c r="K55" s="8">
        <f t="shared" si="23"/>
        <v>0</v>
      </c>
      <c r="L55" s="8">
        <f t="shared" si="23"/>
        <v>0</v>
      </c>
      <c r="M55" s="8">
        <f t="shared" si="23"/>
        <v>0</v>
      </c>
      <c r="N55" s="8">
        <f t="shared" si="23"/>
        <v>1</v>
      </c>
      <c r="O55" s="8">
        <f t="shared" si="23"/>
        <v>0</v>
      </c>
      <c r="P55" s="8">
        <f t="shared" si="23"/>
        <v>0</v>
      </c>
      <c r="Q55" s="8">
        <f t="shared" si="23"/>
        <v>0</v>
      </c>
      <c r="R55" s="8">
        <f t="shared" si="23"/>
        <v>0</v>
      </c>
      <c r="S55" s="8">
        <f t="shared" si="23"/>
        <v>0</v>
      </c>
      <c r="T55" s="8">
        <f t="shared" si="23"/>
        <v>0</v>
      </c>
      <c r="U55" s="8">
        <f t="shared" si="23"/>
        <v>0</v>
      </c>
      <c r="V55" s="8">
        <f t="shared" si="23"/>
        <v>0</v>
      </c>
      <c r="W55" s="8">
        <f t="shared" si="23"/>
        <v>0</v>
      </c>
      <c r="X55" s="8">
        <f t="shared" si="23"/>
        <v>0</v>
      </c>
      <c r="Y55" s="8">
        <f t="shared" si="23"/>
        <v>1</v>
      </c>
      <c r="Z55" s="8">
        <f t="shared" si="23"/>
        <v>0</v>
      </c>
      <c r="AA55" s="8">
        <f t="shared" si="23"/>
        <v>0</v>
      </c>
      <c r="AB55" s="8">
        <f t="shared" si="23"/>
        <v>0</v>
      </c>
      <c r="AC55" s="8">
        <f t="shared" si="23"/>
        <v>0</v>
      </c>
      <c r="AD55" s="8">
        <f t="shared" si="23"/>
        <v>0</v>
      </c>
    </row>
    <row r="56">
      <c r="A56" s="4"/>
      <c r="B56" s="5"/>
      <c r="C56" s="4" t="s">
        <v>63</v>
      </c>
      <c r="D56" s="9" t="s">
        <v>30</v>
      </c>
      <c r="E56" s="8">
        <f t="shared" ref="E56:AD56" si="24">COUNTIFS(E$2:E$28, $D56, $B$2:$B$28, $C56)</f>
        <v>6</v>
      </c>
      <c r="F56" s="8">
        <f t="shared" si="24"/>
        <v>6</v>
      </c>
      <c r="G56" s="8">
        <f t="shared" si="24"/>
        <v>0</v>
      </c>
      <c r="H56" s="8">
        <f t="shared" si="24"/>
        <v>6</v>
      </c>
      <c r="I56" s="8">
        <f t="shared" si="24"/>
        <v>6</v>
      </c>
      <c r="J56" s="8">
        <f t="shared" si="24"/>
        <v>6</v>
      </c>
      <c r="K56" s="8">
        <f t="shared" si="24"/>
        <v>6</v>
      </c>
      <c r="L56" s="8">
        <f t="shared" si="24"/>
        <v>0</v>
      </c>
      <c r="M56" s="8">
        <f t="shared" si="24"/>
        <v>6</v>
      </c>
      <c r="N56" s="8">
        <f t="shared" si="24"/>
        <v>5</v>
      </c>
      <c r="O56" s="8">
        <f t="shared" si="24"/>
        <v>6</v>
      </c>
      <c r="P56" s="8">
        <f t="shared" si="24"/>
        <v>6</v>
      </c>
      <c r="Q56" s="8">
        <f t="shared" si="24"/>
        <v>1</v>
      </c>
      <c r="R56" s="8">
        <f t="shared" si="24"/>
        <v>0</v>
      </c>
      <c r="S56" s="8">
        <f t="shared" si="24"/>
        <v>1</v>
      </c>
      <c r="T56" s="8">
        <f t="shared" si="24"/>
        <v>0</v>
      </c>
      <c r="U56" s="8">
        <f t="shared" si="24"/>
        <v>0</v>
      </c>
      <c r="V56" s="8">
        <f t="shared" si="24"/>
        <v>0</v>
      </c>
      <c r="W56" s="8">
        <f t="shared" si="24"/>
        <v>0</v>
      </c>
      <c r="X56" s="8">
        <f t="shared" si="24"/>
        <v>0</v>
      </c>
      <c r="Y56" s="8">
        <f t="shared" si="24"/>
        <v>0</v>
      </c>
      <c r="Z56" s="8">
        <f t="shared" si="24"/>
        <v>0</v>
      </c>
      <c r="AA56" s="8">
        <f t="shared" si="24"/>
        <v>0</v>
      </c>
      <c r="AB56" s="8">
        <f t="shared" si="24"/>
        <v>0</v>
      </c>
      <c r="AC56" s="8">
        <f t="shared" si="24"/>
        <v>0</v>
      </c>
      <c r="AD56" s="8">
        <f t="shared" si="24"/>
        <v>0</v>
      </c>
    </row>
    <row r="57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>
      <c r="A58" s="4"/>
      <c r="B58" s="5"/>
      <c r="C58" s="5"/>
      <c r="D58" s="5"/>
      <c r="E58" s="2" t="s">
        <v>3</v>
      </c>
      <c r="F58" s="2" t="s">
        <v>4</v>
      </c>
      <c r="G58" s="2" t="s">
        <v>5</v>
      </c>
      <c r="H58" s="2" t="s">
        <v>6</v>
      </c>
      <c r="I58" s="2" t="s">
        <v>7</v>
      </c>
      <c r="J58" s="2" t="s">
        <v>8</v>
      </c>
      <c r="K58" s="2" t="s">
        <v>9</v>
      </c>
      <c r="L58" s="2" t="s">
        <v>10</v>
      </c>
      <c r="M58" s="2" t="s">
        <v>11</v>
      </c>
      <c r="N58" s="2" t="s">
        <v>12</v>
      </c>
      <c r="O58" s="2" t="s">
        <v>13</v>
      </c>
      <c r="P58" s="3" t="s">
        <v>14</v>
      </c>
      <c r="Q58" s="3" t="s">
        <v>15</v>
      </c>
      <c r="R58" s="3" t="s">
        <v>16</v>
      </c>
      <c r="S58" s="3" t="s">
        <v>17</v>
      </c>
      <c r="T58" s="3" t="s">
        <v>18</v>
      </c>
      <c r="U58" s="3" t="s">
        <v>19</v>
      </c>
      <c r="V58" s="3" t="s">
        <v>20</v>
      </c>
      <c r="W58" s="3" t="s">
        <v>21</v>
      </c>
      <c r="X58" s="3" t="s">
        <v>22</v>
      </c>
      <c r="Y58" s="3" t="s">
        <v>23</v>
      </c>
      <c r="Z58" s="3" t="s">
        <v>24</v>
      </c>
      <c r="AA58" s="3" t="s">
        <v>25</v>
      </c>
      <c r="AB58" s="3" t="s">
        <v>26</v>
      </c>
      <c r="AC58" s="3" t="s">
        <v>27</v>
      </c>
      <c r="AD58" s="3" t="s">
        <v>28</v>
      </c>
    </row>
    <row r="59">
      <c r="A59" s="4"/>
      <c r="B59" s="5"/>
      <c r="C59" s="4" t="s">
        <v>61</v>
      </c>
      <c r="D59" s="4" t="s">
        <v>64</v>
      </c>
      <c r="E59" s="8">
        <f t="shared" ref="E59:P59" si="25">COUNTIFS(E$2:E28, "strong", $B$2:$B$28, $C59)</f>
        <v>6</v>
      </c>
      <c r="F59" s="8">
        <f t="shared" si="25"/>
        <v>6</v>
      </c>
      <c r="G59" s="8">
        <f t="shared" si="25"/>
        <v>5</v>
      </c>
      <c r="H59" s="8">
        <f t="shared" si="25"/>
        <v>6</v>
      </c>
      <c r="I59" s="8">
        <f t="shared" si="25"/>
        <v>6</v>
      </c>
      <c r="J59" s="8">
        <f t="shared" si="25"/>
        <v>6</v>
      </c>
      <c r="K59" s="8">
        <f t="shared" si="25"/>
        <v>6</v>
      </c>
      <c r="L59" s="8">
        <f t="shared" si="25"/>
        <v>0</v>
      </c>
      <c r="M59" s="8">
        <f t="shared" si="25"/>
        <v>6</v>
      </c>
      <c r="N59" s="8">
        <f t="shared" si="25"/>
        <v>6</v>
      </c>
      <c r="O59" s="8">
        <f t="shared" si="25"/>
        <v>6</v>
      </c>
      <c r="P59" s="8">
        <f t="shared" si="25"/>
        <v>3</v>
      </c>
      <c r="Q59" s="8">
        <f t="shared" ref="Q59:AD59" si="26">COUNTIFS(Q$2:Q$28, "none", $B$2:$B$28, $C59)</f>
        <v>5</v>
      </c>
      <c r="R59" s="8">
        <f t="shared" si="26"/>
        <v>6</v>
      </c>
      <c r="S59" s="8">
        <f t="shared" si="26"/>
        <v>6</v>
      </c>
      <c r="T59" s="8">
        <f t="shared" si="26"/>
        <v>6</v>
      </c>
      <c r="U59" s="8">
        <f t="shared" si="26"/>
        <v>6</v>
      </c>
      <c r="V59" s="8">
        <f t="shared" si="26"/>
        <v>6</v>
      </c>
      <c r="W59" s="8">
        <f t="shared" si="26"/>
        <v>6</v>
      </c>
      <c r="X59" s="8">
        <f t="shared" si="26"/>
        <v>6</v>
      </c>
      <c r="Y59" s="8">
        <f t="shared" si="26"/>
        <v>6</v>
      </c>
      <c r="Z59" s="8">
        <f t="shared" si="26"/>
        <v>6</v>
      </c>
      <c r="AA59" s="8">
        <f t="shared" si="26"/>
        <v>6</v>
      </c>
      <c r="AB59" s="8">
        <f t="shared" si="26"/>
        <v>6</v>
      </c>
      <c r="AC59" s="8">
        <f t="shared" si="26"/>
        <v>6</v>
      </c>
      <c r="AD59" s="8">
        <f t="shared" si="26"/>
        <v>6</v>
      </c>
    </row>
    <row r="60">
      <c r="A60" s="4"/>
      <c r="B60" s="5"/>
      <c r="C60" s="4" t="s">
        <v>61</v>
      </c>
      <c r="D60" s="4" t="s">
        <v>65</v>
      </c>
      <c r="E60" s="8">
        <f t="shared" ref="E60:P60" si="27">COUNTIFS(E$2:E$28, "&lt;&gt;strong", $B$2:$B$28, $C60)</f>
        <v>0</v>
      </c>
      <c r="F60" s="8">
        <f t="shared" si="27"/>
        <v>0</v>
      </c>
      <c r="G60" s="8">
        <f t="shared" si="27"/>
        <v>1</v>
      </c>
      <c r="H60" s="8">
        <f t="shared" si="27"/>
        <v>0</v>
      </c>
      <c r="I60" s="8">
        <f t="shared" si="27"/>
        <v>0</v>
      </c>
      <c r="J60" s="8">
        <f t="shared" si="27"/>
        <v>0</v>
      </c>
      <c r="K60" s="8">
        <f t="shared" si="27"/>
        <v>0</v>
      </c>
      <c r="L60" s="8">
        <f t="shared" si="27"/>
        <v>6</v>
      </c>
      <c r="M60" s="8">
        <f t="shared" si="27"/>
        <v>0</v>
      </c>
      <c r="N60" s="8">
        <f t="shared" si="27"/>
        <v>0</v>
      </c>
      <c r="O60" s="8">
        <f t="shared" si="27"/>
        <v>0</v>
      </c>
      <c r="P60" s="8">
        <f t="shared" si="27"/>
        <v>3</v>
      </c>
      <c r="Q60" s="8">
        <f t="shared" ref="Q60:AD60" si="28">COUNTIFS(Q$2:Q$28, "&lt;&gt;none", $B$2:$B$28, $C60)</f>
        <v>1</v>
      </c>
      <c r="R60" s="8">
        <f t="shared" si="28"/>
        <v>0</v>
      </c>
      <c r="S60" s="8">
        <f t="shared" si="28"/>
        <v>0</v>
      </c>
      <c r="T60" s="8">
        <f t="shared" si="28"/>
        <v>0</v>
      </c>
      <c r="U60" s="8">
        <f t="shared" si="28"/>
        <v>0</v>
      </c>
      <c r="V60" s="8">
        <f t="shared" si="28"/>
        <v>0</v>
      </c>
      <c r="W60" s="8">
        <f t="shared" si="28"/>
        <v>0</v>
      </c>
      <c r="X60" s="8">
        <f t="shared" si="28"/>
        <v>0</v>
      </c>
      <c r="Y60" s="8">
        <f t="shared" si="28"/>
        <v>0</v>
      </c>
      <c r="Z60" s="8">
        <f t="shared" si="28"/>
        <v>0</v>
      </c>
      <c r="AA60" s="8">
        <f t="shared" si="28"/>
        <v>0</v>
      </c>
      <c r="AB60" s="8">
        <f t="shared" si="28"/>
        <v>0</v>
      </c>
      <c r="AC60" s="8">
        <f t="shared" si="28"/>
        <v>0</v>
      </c>
      <c r="AD60" s="8">
        <f t="shared" si="28"/>
        <v>0</v>
      </c>
    </row>
    <row r="61">
      <c r="A61" s="4"/>
      <c r="B61" s="5"/>
      <c r="C61" s="4" t="s">
        <v>62</v>
      </c>
      <c r="D61" s="4" t="s">
        <v>64</v>
      </c>
      <c r="E61" s="8">
        <f t="shared" ref="E61:P61" si="29">COUNTIFS(E$2:E$28, "strong", $B$2:$B$28, $C61)</f>
        <v>6</v>
      </c>
      <c r="F61" s="8">
        <f t="shared" si="29"/>
        <v>15</v>
      </c>
      <c r="G61" s="8">
        <f t="shared" si="29"/>
        <v>0</v>
      </c>
      <c r="H61" s="8">
        <f t="shared" si="29"/>
        <v>15</v>
      </c>
      <c r="I61" s="8">
        <f t="shared" si="29"/>
        <v>15</v>
      </c>
      <c r="J61" s="8">
        <f t="shared" si="29"/>
        <v>15</v>
      </c>
      <c r="K61" s="8">
        <f t="shared" si="29"/>
        <v>15</v>
      </c>
      <c r="L61" s="8">
        <f t="shared" si="29"/>
        <v>0</v>
      </c>
      <c r="M61" s="8">
        <f t="shared" si="29"/>
        <v>15</v>
      </c>
      <c r="N61" s="8">
        <f t="shared" si="29"/>
        <v>4</v>
      </c>
      <c r="O61" s="8">
        <f t="shared" si="29"/>
        <v>15</v>
      </c>
      <c r="P61" s="8">
        <f t="shared" si="29"/>
        <v>12</v>
      </c>
      <c r="Q61" s="8">
        <f t="shared" ref="Q61:AD61" si="30">COUNTIFS(Q$2:Q$28, "none", $B$2:$B$28, $C61)</f>
        <v>14</v>
      </c>
      <c r="R61" s="8">
        <f t="shared" si="30"/>
        <v>11</v>
      </c>
      <c r="S61" s="8">
        <f t="shared" si="30"/>
        <v>13</v>
      </c>
      <c r="T61" s="8">
        <f t="shared" si="30"/>
        <v>13</v>
      </c>
      <c r="U61" s="8">
        <f t="shared" si="30"/>
        <v>13</v>
      </c>
      <c r="V61" s="8">
        <f t="shared" si="30"/>
        <v>15</v>
      </c>
      <c r="W61" s="8">
        <f t="shared" si="30"/>
        <v>12</v>
      </c>
      <c r="X61" s="8">
        <f t="shared" si="30"/>
        <v>12</v>
      </c>
      <c r="Y61" s="8">
        <f t="shared" si="30"/>
        <v>13</v>
      </c>
      <c r="Z61" s="8">
        <f t="shared" si="30"/>
        <v>12</v>
      </c>
      <c r="AA61" s="8">
        <f t="shared" si="30"/>
        <v>9</v>
      </c>
      <c r="AB61" s="8">
        <f t="shared" si="30"/>
        <v>14</v>
      </c>
      <c r="AC61" s="8">
        <f t="shared" si="30"/>
        <v>13</v>
      </c>
      <c r="AD61" s="8">
        <f t="shared" si="30"/>
        <v>14</v>
      </c>
    </row>
    <row r="62">
      <c r="A62" s="5"/>
      <c r="B62" s="5"/>
      <c r="C62" s="4" t="s">
        <v>62</v>
      </c>
      <c r="D62" s="4" t="s">
        <v>65</v>
      </c>
      <c r="E62" s="8">
        <f t="shared" ref="E62:P62" si="31">COUNTIFS(E$2:E$28, "&lt;&gt;strong", $B$2:$B$28, $C62)</f>
        <v>9</v>
      </c>
      <c r="F62" s="8">
        <f t="shared" si="31"/>
        <v>0</v>
      </c>
      <c r="G62" s="8">
        <f t="shared" si="31"/>
        <v>15</v>
      </c>
      <c r="H62" s="8">
        <f t="shared" si="31"/>
        <v>0</v>
      </c>
      <c r="I62" s="8">
        <f t="shared" si="31"/>
        <v>0</v>
      </c>
      <c r="J62" s="8">
        <f t="shared" si="31"/>
        <v>0</v>
      </c>
      <c r="K62" s="8">
        <f t="shared" si="31"/>
        <v>0</v>
      </c>
      <c r="L62" s="8">
        <f t="shared" si="31"/>
        <v>15</v>
      </c>
      <c r="M62" s="8">
        <f t="shared" si="31"/>
        <v>0</v>
      </c>
      <c r="N62" s="8">
        <f t="shared" si="31"/>
        <v>11</v>
      </c>
      <c r="O62" s="8">
        <f t="shared" si="31"/>
        <v>0</v>
      </c>
      <c r="P62" s="8">
        <f t="shared" si="31"/>
        <v>3</v>
      </c>
      <c r="Q62" s="8">
        <f t="shared" ref="Q62:AD62" si="32">COUNTIFS(Q$2:Q$28, "&lt;&gt;none", $B$2:$B$28, $C62)</f>
        <v>1</v>
      </c>
      <c r="R62" s="8">
        <f t="shared" si="32"/>
        <v>4</v>
      </c>
      <c r="S62" s="8">
        <f t="shared" si="32"/>
        <v>2</v>
      </c>
      <c r="T62" s="8">
        <f t="shared" si="32"/>
        <v>2</v>
      </c>
      <c r="U62" s="8">
        <f t="shared" si="32"/>
        <v>2</v>
      </c>
      <c r="V62" s="8">
        <f t="shared" si="32"/>
        <v>0</v>
      </c>
      <c r="W62" s="8">
        <f t="shared" si="32"/>
        <v>3</v>
      </c>
      <c r="X62" s="8">
        <f t="shared" si="32"/>
        <v>3</v>
      </c>
      <c r="Y62" s="8">
        <f t="shared" si="32"/>
        <v>2</v>
      </c>
      <c r="Z62" s="8">
        <f t="shared" si="32"/>
        <v>3</v>
      </c>
      <c r="AA62" s="8">
        <f t="shared" si="32"/>
        <v>6</v>
      </c>
      <c r="AB62" s="8">
        <f t="shared" si="32"/>
        <v>1</v>
      </c>
      <c r="AC62" s="8">
        <f t="shared" si="32"/>
        <v>2</v>
      </c>
      <c r="AD62" s="8">
        <f t="shared" si="32"/>
        <v>1</v>
      </c>
    </row>
    <row r="63">
      <c r="A63" s="5"/>
      <c r="B63" s="5"/>
      <c r="C63" s="4" t="s">
        <v>63</v>
      </c>
      <c r="D63" s="4" t="s">
        <v>64</v>
      </c>
      <c r="E63" s="8">
        <f t="shared" ref="E63:P63" si="33">COUNTIFS(E$2:E$28, "strong", $B$2:$B$28, $C63)</f>
        <v>6</v>
      </c>
      <c r="F63" s="8">
        <f t="shared" si="33"/>
        <v>6</v>
      </c>
      <c r="G63" s="8">
        <f t="shared" si="33"/>
        <v>0</v>
      </c>
      <c r="H63" s="8">
        <f t="shared" si="33"/>
        <v>6</v>
      </c>
      <c r="I63" s="8">
        <f t="shared" si="33"/>
        <v>6</v>
      </c>
      <c r="J63" s="8">
        <f t="shared" si="33"/>
        <v>6</v>
      </c>
      <c r="K63" s="8">
        <f t="shared" si="33"/>
        <v>6</v>
      </c>
      <c r="L63" s="8">
        <f t="shared" si="33"/>
        <v>0</v>
      </c>
      <c r="M63" s="8">
        <f t="shared" si="33"/>
        <v>6</v>
      </c>
      <c r="N63" s="8">
        <f t="shared" si="33"/>
        <v>5</v>
      </c>
      <c r="O63" s="8">
        <f t="shared" si="33"/>
        <v>6</v>
      </c>
      <c r="P63" s="8">
        <f t="shared" si="33"/>
        <v>6</v>
      </c>
      <c r="Q63" s="8">
        <f t="shared" ref="Q63:AD63" si="34">COUNTIFS(Q$2:Q$28, "none", $B$2:$B$28, $C63)</f>
        <v>5</v>
      </c>
      <c r="R63" s="8">
        <f t="shared" si="34"/>
        <v>6</v>
      </c>
      <c r="S63" s="8">
        <f t="shared" si="34"/>
        <v>5</v>
      </c>
      <c r="T63" s="8">
        <f t="shared" si="34"/>
        <v>4</v>
      </c>
      <c r="U63" s="8">
        <f t="shared" si="34"/>
        <v>5</v>
      </c>
      <c r="V63" s="8">
        <f t="shared" si="34"/>
        <v>5</v>
      </c>
      <c r="W63" s="8">
        <f t="shared" si="34"/>
        <v>6</v>
      </c>
      <c r="X63" s="8">
        <f t="shared" si="34"/>
        <v>5</v>
      </c>
      <c r="Y63" s="8">
        <f t="shared" si="34"/>
        <v>4</v>
      </c>
      <c r="Z63" s="8">
        <f t="shared" si="34"/>
        <v>6</v>
      </c>
      <c r="AA63" s="8">
        <f t="shared" si="34"/>
        <v>6</v>
      </c>
      <c r="AB63" s="8">
        <f t="shared" si="34"/>
        <v>6</v>
      </c>
      <c r="AC63" s="8">
        <f t="shared" si="34"/>
        <v>6</v>
      </c>
      <c r="AD63" s="8">
        <f t="shared" si="34"/>
        <v>6</v>
      </c>
    </row>
    <row r="64">
      <c r="A64" s="5"/>
      <c r="B64" s="5"/>
      <c r="C64" s="4" t="s">
        <v>63</v>
      </c>
      <c r="D64" s="4" t="s">
        <v>65</v>
      </c>
      <c r="E64" s="8">
        <f t="shared" ref="E64:P64" si="35">COUNTIFS(E$2:E$28, "&lt;&gt;strong", $B$2:$B$28, $C64)</f>
        <v>0</v>
      </c>
      <c r="F64" s="8">
        <f t="shared" si="35"/>
        <v>0</v>
      </c>
      <c r="G64" s="8">
        <f t="shared" si="35"/>
        <v>6</v>
      </c>
      <c r="H64" s="8">
        <f t="shared" si="35"/>
        <v>0</v>
      </c>
      <c r="I64" s="8">
        <f t="shared" si="35"/>
        <v>0</v>
      </c>
      <c r="J64" s="8">
        <f t="shared" si="35"/>
        <v>0</v>
      </c>
      <c r="K64" s="8">
        <f t="shared" si="35"/>
        <v>0</v>
      </c>
      <c r="L64" s="8">
        <f t="shared" si="35"/>
        <v>6</v>
      </c>
      <c r="M64" s="8">
        <f t="shared" si="35"/>
        <v>0</v>
      </c>
      <c r="N64" s="8">
        <f t="shared" si="35"/>
        <v>1</v>
      </c>
      <c r="O64" s="8">
        <f t="shared" si="35"/>
        <v>0</v>
      </c>
      <c r="P64" s="8">
        <f t="shared" si="35"/>
        <v>0</v>
      </c>
      <c r="Q64" s="8">
        <f t="shared" ref="Q64:AD64" si="36">COUNTIFS(Q$2:Q$28, "&lt;&gt;none", $B$2:$B$28, $C64)</f>
        <v>1</v>
      </c>
      <c r="R64" s="8">
        <f t="shared" si="36"/>
        <v>0</v>
      </c>
      <c r="S64" s="8">
        <f t="shared" si="36"/>
        <v>1</v>
      </c>
      <c r="T64" s="8">
        <f t="shared" si="36"/>
        <v>2</v>
      </c>
      <c r="U64" s="8">
        <f t="shared" si="36"/>
        <v>1</v>
      </c>
      <c r="V64" s="8">
        <f t="shared" si="36"/>
        <v>1</v>
      </c>
      <c r="W64" s="8">
        <f t="shared" si="36"/>
        <v>0</v>
      </c>
      <c r="X64" s="8">
        <f t="shared" si="36"/>
        <v>1</v>
      </c>
      <c r="Y64" s="8">
        <f t="shared" si="36"/>
        <v>2</v>
      </c>
      <c r="Z64" s="8">
        <f t="shared" si="36"/>
        <v>0</v>
      </c>
      <c r="AA64" s="8">
        <f t="shared" si="36"/>
        <v>0</v>
      </c>
      <c r="AB64" s="8">
        <f t="shared" si="36"/>
        <v>0</v>
      </c>
      <c r="AC64" s="8">
        <f t="shared" si="36"/>
        <v>0</v>
      </c>
      <c r="AD64" s="8">
        <f t="shared" si="36"/>
        <v>0</v>
      </c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</row>
    <row r="100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</row>
    <row r="100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</row>
  </sheetData>
  <drawing r:id="rId1"/>
</worksheet>
</file>