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ATA\bdf\article\TOM PAPER\data excel\"/>
    </mc:Choice>
  </mc:AlternateContent>
  <bookViews>
    <workbookView xWindow="0" yWindow="0" windowWidth="28800" windowHeight="12300"/>
  </bookViews>
  <sheets>
    <sheet name="Fig 4A" sheetId="1" r:id="rId1"/>
    <sheet name="Fig 4B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1" l="1"/>
  <c r="J51" i="1"/>
  <c r="J41" i="1"/>
  <c r="J42" i="1"/>
  <c r="J43" i="1"/>
  <c r="J44" i="1"/>
  <c r="J45" i="1"/>
  <c r="J46" i="1"/>
  <c r="J47" i="1"/>
  <c r="J48" i="1"/>
  <c r="J49" i="1"/>
  <c r="J50" i="1"/>
  <c r="J40" i="1"/>
  <c r="J39" i="1"/>
  <c r="H12" i="1"/>
  <c r="I15" i="1"/>
  <c r="F39" i="1"/>
  <c r="I39" i="1" s="1"/>
  <c r="H39" i="1"/>
  <c r="J34" i="1"/>
  <c r="J24" i="1"/>
  <c r="J25" i="1"/>
  <c r="J26" i="1"/>
  <c r="J27" i="1"/>
  <c r="J28" i="1"/>
  <c r="J29" i="1"/>
  <c r="J30" i="1"/>
  <c r="J31" i="1"/>
  <c r="J32" i="1"/>
  <c r="J33" i="1"/>
  <c r="J23" i="1"/>
  <c r="J22" i="1"/>
  <c r="H22" i="1"/>
  <c r="I17" i="1"/>
  <c r="I7" i="1"/>
  <c r="I8" i="1"/>
  <c r="I9" i="1"/>
  <c r="I10" i="1"/>
  <c r="I11" i="1"/>
  <c r="I12" i="1"/>
  <c r="I13" i="1"/>
  <c r="I14" i="1"/>
  <c r="I16" i="1"/>
  <c r="I6" i="1"/>
  <c r="I5" i="1"/>
  <c r="H17" i="1"/>
  <c r="H7" i="1"/>
  <c r="H8" i="1"/>
  <c r="H9" i="1"/>
  <c r="H10" i="1"/>
  <c r="H11" i="1"/>
  <c r="H13" i="1"/>
  <c r="H14" i="1"/>
  <c r="H15" i="1"/>
  <c r="H16" i="1"/>
  <c r="H6" i="1"/>
  <c r="H5" i="1"/>
  <c r="J7" i="1"/>
  <c r="J8" i="1"/>
  <c r="J9" i="1"/>
  <c r="J10" i="1"/>
  <c r="J11" i="1"/>
  <c r="J12" i="1"/>
  <c r="J13" i="1"/>
  <c r="J14" i="1"/>
  <c r="J15" i="1"/>
  <c r="J16" i="1"/>
  <c r="J6" i="1"/>
  <c r="L6" i="1" s="1"/>
  <c r="J5" i="1"/>
  <c r="L5" i="1" s="1"/>
  <c r="F23" i="1"/>
  <c r="I23" i="1" s="1"/>
  <c r="F22" i="1"/>
  <c r="K22" i="1" s="1"/>
  <c r="F5" i="1"/>
  <c r="F6" i="1" s="1"/>
  <c r="L39" i="1" l="1"/>
  <c r="L22" i="1"/>
  <c r="I22" i="1"/>
  <c r="F24" i="1"/>
  <c r="H23" i="1"/>
  <c r="F40" i="1"/>
  <c r="K5" i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K6" i="1"/>
  <c r="K23" i="1"/>
  <c r="L23" i="1" s="1"/>
  <c r="K24" i="1"/>
  <c r="L24" i="1" s="1"/>
  <c r="H40" i="1" l="1"/>
  <c r="I40" i="1"/>
  <c r="F25" i="1"/>
  <c r="I24" i="1"/>
  <c r="H24" i="1"/>
  <c r="F41" i="1"/>
  <c r="K40" i="1"/>
  <c r="L40" i="1" s="1"/>
  <c r="K7" i="1"/>
  <c r="L7" i="1" s="1"/>
  <c r="K25" i="1"/>
  <c r="L25" i="1" s="1"/>
  <c r="I41" i="1" l="1"/>
  <c r="H41" i="1"/>
  <c r="F26" i="1"/>
  <c r="I25" i="1"/>
  <c r="H25" i="1"/>
  <c r="K41" i="1"/>
  <c r="L41" i="1" s="1"/>
  <c r="F42" i="1"/>
  <c r="K8" i="1"/>
  <c r="L8" i="1" s="1"/>
  <c r="I42" i="1" l="1"/>
  <c r="H42" i="1"/>
  <c r="K26" i="1"/>
  <c r="L26" i="1" s="1"/>
  <c r="F27" i="1"/>
  <c r="I26" i="1"/>
  <c r="H26" i="1"/>
  <c r="F43" i="1"/>
  <c r="K42" i="1"/>
  <c r="L42" i="1" s="1"/>
  <c r="K9" i="1"/>
  <c r="L9" i="1" s="1"/>
  <c r="I43" i="1" l="1"/>
  <c r="H43" i="1"/>
  <c r="H27" i="1"/>
  <c r="I27" i="1"/>
  <c r="K27" i="1"/>
  <c r="L27" i="1" s="1"/>
  <c r="F28" i="1"/>
  <c r="K43" i="1"/>
  <c r="L43" i="1" s="1"/>
  <c r="F44" i="1"/>
  <c r="K28" i="1"/>
  <c r="L28" i="1" s="1"/>
  <c r="K10" i="1"/>
  <c r="L10" i="1" s="1"/>
  <c r="H44" i="1" l="1"/>
  <c r="I44" i="1"/>
  <c r="F29" i="1"/>
  <c r="I28" i="1"/>
  <c r="H28" i="1"/>
  <c r="F45" i="1"/>
  <c r="K44" i="1"/>
  <c r="L44" i="1" s="1"/>
  <c r="K11" i="1"/>
  <c r="L11" i="1" s="1"/>
  <c r="K29" i="1"/>
  <c r="L29" i="1" s="1"/>
  <c r="H45" i="1" l="1"/>
  <c r="I45" i="1"/>
  <c r="F30" i="1"/>
  <c r="H29" i="1"/>
  <c r="I29" i="1"/>
  <c r="F46" i="1"/>
  <c r="K45" i="1"/>
  <c r="L45" i="1" s="1"/>
  <c r="K30" i="1"/>
  <c r="L30" i="1" s="1"/>
  <c r="K12" i="1"/>
  <c r="L12" i="1" s="1"/>
  <c r="H46" i="1" l="1"/>
  <c r="F47" i="1"/>
  <c r="I46" i="1"/>
  <c r="F31" i="1"/>
  <c r="H30" i="1"/>
  <c r="I30" i="1"/>
  <c r="K46" i="1"/>
  <c r="L46" i="1" s="1"/>
  <c r="K31" i="1"/>
  <c r="L31" i="1" s="1"/>
  <c r="K13" i="1"/>
  <c r="L13" i="1" s="1"/>
  <c r="H47" i="1" l="1"/>
  <c r="I47" i="1"/>
  <c r="F32" i="1"/>
  <c r="K32" i="1" s="1"/>
  <c r="L32" i="1" s="1"/>
  <c r="H31" i="1"/>
  <c r="I31" i="1"/>
  <c r="K47" i="1"/>
  <c r="L47" i="1" s="1"/>
  <c r="F48" i="1"/>
  <c r="K14" i="1"/>
  <c r="L14" i="1" s="1"/>
  <c r="I48" i="1" l="1"/>
  <c r="H48" i="1"/>
  <c r="F33" i="1"/>
  <c r="K33" i="1" s="1"/>
  <c r="L33" i="1" s="1"/>
  <c r="I32" i="1"/>
  <c r="H32" i="1"/>
  <c r="F49" i="1"/>
  <c r="K48" i="1"/>
  <c r="L48" i="1" s="1"/>
  <c r="K15" i="1"/>
  <c r="L15" i="1" s="1"/>
  <c r="I49" i="1" l="1"/>
  <c r="H49" i="1"/>
  <c r="I33" i="1"/>
  <c r="H33" i="1"/>
  <c r="F34" i="1"/>
  <c r="F50" i="1"/>
  <c r="K49" i="1"/>
  <c r="L49" i="1" s="1"/>
  <c r="K16" i="1"/>
  <c r="L16" i="1" s="1"/>
  <c r="K34" i="1"/>
  <c r="L34" i="1" s="1"/>
  <c r="H50" i="1" l="1"/>
  <c r="I50" i="1"/>
  <c r="F51" i="1"/>
  <c r="H34" i="1"/>
  <c r="I34" i="1"/>
  <c r="K50" i="1"/>
  <c r="L50" i="1" s="1"/>
  <c r="K17" i="1"/>
  <c r="L17" i="1" s="1"/>
  <c r="H51" i="1" l="1"/>
  <c r="K51" i="1"/>
  <c r="L51" i="1" s="1"/>
  <c r="I51" i="1"/>
  <c r="F34" i="2" l="1"/>
  <c r="F33" i="2"/>
  <c r="F32" i="2"/>
  <c r="F31" i="2"/>
  <c r="F30" i="2"/>
  <c r="F29" i="2"/>
  <c r="F28" i="2"/>
  <c r="F27" i="2"/>
  <c r="F26" i="2"/>
  <c r="F25" i="2"/>
  <c r="K24" i="2"/>
  <c r="F24" i="2"/>
  <c r="F23" i="2"/>
  <c r="G22" i="2"/>
  <c r="L22" i="2" s="1"/>
  <c r="F22" i="2"/>
  <c r="F21" i="2"/>
  <c r="K27" i="2" s="1"/>
  <c r="F17" i="2"/>
  <c r="F16" i="2"/>
  <c r="F15" i="2"/>
  <c r="F14" i="2"/>
  <c r="F13" i="2"/>
  <c r="F12" i="2"/>
  <c r="F11" i="2"/>
  <c r="F10" i="2"/>
  <c r="F9" i="2"/>
  <c r="F8" i="2"/>
  <c r="F7" i="2"/>
  <c r="F6" i="2"/>
  <c r="G5" i="2"/>
  <c r="L5" i="2" s="1"/>
  <c r="F5" i="2"/>
  <c r="F4" i="2"/>
  <c r="K14" i="2" s="1"/>
  <c r="G23" i="2" l="1"/>
  <c r="G24" i="2" s="1"/>
  <c r="K32" i="2"/>
  <c r="K25" i="2"/>
  <c r="K26" i="2"/>
  <c r="K33" i="2"/>
  <c r="K34" i="2"/>
  <c r="K5" i="2"/>
  <c r="M5" i="2" s="1"/>
  <c r="K11" i="2"/>
  <c r="J5" i="2"/>
  <c r="G6" i="2"/>
  <c r="J6" i="2" s="1"/>
  <c r="K6" i="2"/>
  <c r="L6" i="2"/>
  <c r="K12" i="2"/>
  <c r="K13" i="2"/>
  <c r="G25" i="2"/>
  <c r="J24" i="2"/>
  <c r="I24" i="2"/>
  <c r="L24" i="2"/>
  <c r="M24" i="2" s="1"/>
  <c r="I23" i="2"/>
  <c r="I22" i="2"/>
  <c r="G7" i="2"/>
  <c r="K10" i="2"/>
  <c r="J22" i="2"/>
  <c r="K23" i="2"/>
  <c r="K31" i="2"/>
  <c r="K9" i="2"/>
  <c r="K17" i="2"/>
  <c r="K22" i="2"/>
  <c r="M22" i="2" s="1"/>
  <c r="L23" i="2"/>
  <c r="K30" i="2"/>
  <c r="K8" i="2"/>
  <c r="K16" i="2"/>
  <c r="K29" i="2"/>
  <c r="J23" i="2"/>
  <c r="I5" i="2"/>
  <c r="K7" i="2"/>
  <c r="K15" i="2"/>
  <c r="K28" i="2"/>
  <c r="I6" i="2" l="1"/>
  <c r="M6" i="2"/>
  <c r="L7" i="2"/>
  <c r="M7" i="2" s="1"/>
  <c r="G8" i="2"/>
  <c r="J7" i="2"/>
  <c r="I7" i="2"/>
  <c r="I25" i="2"/>
  <c r="L25" i="2"/>
  <c r="M25" i="2" s="1"/>
  <c r="G26" i="2"/>
  <c r="J25" i="2"/>
  <c r="M23" i="2"/>
  <c r="J26" i="2" l="1"/>
  <c r="I26" i="2"/>
  <c r="L26" i="2"/>
  <c r="M26" i="2" s="1"/>
  <c r="G27" i="2"/>
  <c r="L8" i="2"/>
  <c r="M8" i="2" s="1"/>
  <c r="G9" i="2"/>
  <c r="J8" i="2"/>
  <c r="I8" i="2"/>
  <c r="G10" i="2" l="1"/>
  <c r="L9" i="2"/>
  <c r="M9" i="2" s="1"/>
  <c r="J9" i="2"/>
  <c r="I9" i="2"/>
  <c r="L27" i="2"/>
  <c r="M27" i="2" s="1"/>
  <c r="J27" i="2"/>
  <c r="I27" i="2"/>
  <c r="G28" i="2"/>
  <c r="L28" i="2" l="1"/>
  <c r="M28" i="2" s="1"/>
  <c r="G29" i="2"/>
  <c r="J28" i="2"/>
  <c r="I28" i="2"/>
  <c r="G11" i="2"/>
  <c r="I10" i="2"/>
  <c r="J10" i="2"/>
  <c r="L10" i="2"/>
  <c r="M10" i="2" s="1"/>
  <c r="G12" i="2" l="1"/>
  <c r="J11" i="2"/>
  <c r="I11" i="2"/>
  <c r="L11" i="2"/>
  <c r="M11" i="2" s="1"/>
  <c r="L29" i="2"/>
  <c r="M29" i="2" s="1"/>
  <c r="G30" i="2"/>
  <c r="J29" i="2"/>
  <c r="I29" i="2"/>
  <c r="L30" i="2" l="1"/>
  <c r="M30" i="2" s="1"/>
  <c r="G31" i="2"/>
  <c r="J30" i="2"/>
  <c r="I30" i="2"/>
  <c r="I12" i="2"/>
  <c r="G13" i="2"/>
  <c r="J12" i="2"/>
  <c r="L12" i="2"/>
  <c r="M12" i="2" s="1"/>
  <c r="J13" i="2" l="1"/>
  <c r="I13" i="2"/>
  <c r="L13" i="2"/>
  <c r="M13" i="2" s="1"/>
  <c r="G14" i="2"/>
  <c r="G32" i="2"/>
  <c r="J31" i="2"/>
  <c r="L31" i="2"/>
  <c r="M31" i="2" s="1"/>
  <c r="I31" i="2"/>
  <c r="I32" i="2" l="1"/>
  <c r="G33" i="2"/>
  <c r="J32" i="2"/>
  <c r="L32" i="2"/>
  <c r="M32" i="2" s="1"/>
  <c r="J14" i="2"/>
  <c r="I14" i="2"/>
  <c r="L14" i="2"/>
  <c r="M14" i="2" s="1"/>
  <c r="G15" i="2"/>
  <c r="L15" i="2" l="1"/>
  <c r="M15" i="2" s="1"/>
  <c r="J15" i="2"/>
  <c r="I15" i="2"/>
  <c r="G16" i="2"/>
  <c r="J33" i="2"/>
  <c r="I33" i="2"/>
  <c r="L33" i="2"/>
  <c r="M33" i="2" s="1"/>
  <c r="G34" i="2"/>
  <c r="L16" i="2" l="1"/>
  <c r="M16" i="2" s="1"/>
  <c r="J16" i="2"/>
  <c r="G17" i="2"/>
  <c r="I16" i="2"/>
  <c r="J34" i="2"/>
  <c r="I34" i="2"/>
  <c r="L34" i="2"/>
  <c r="M34" i="2" s="1"/>
  <c r="I17" i="2" l="1"/>
  <c r="L17" i="2"/>
  <c r="M17" i="2" s="1"/>
  <c r="J17" i="2"/>
</calcChain>
</file>

<file path=xl/sharedStrings.xml><?xml version="1.0" encoding="utf-8"?>
<sst xmlns="http://schemas.openxmlformats.org/spreadsheetml/2006/main" count="60" uniqueCount="22">
  <si>
    <t>replicate #1</t>
  </si>
  <si>
    <t>replicate #2</t>
  </si>
  <si>
    <t>replicate #3</t>
  </si>
  <si>
    <t>total</t>
  </si>
  <si>
    <t>Cummulative 
cells forming a bud</t>
  </si>
  <si>
    <t xml:space="preserve">Budding index </t>
  </si>
  <si>
    <t xml:space="preserve">SD </t>
  </si>
  <si>
    <t>n</t>
  </si>
  <si>
    <t>Contigency table</t>
  </si>
  <si>
    <t>number of initial cells</t>
  </si>
  <si>
    <t xml:space="preserve">bud </t>
  </si>
  <si>
    <t xml:space="preserve">unbud </t>
  </si>
  <si>
    <t># of initial cells forming 
a first bud at t=</t>
  </si>
  <si>
    <t># of cell forming 
a first bud at t=</t>
  </si>
  <si>
    <t>Cummulative cells forming a bud</t>
  </si>
  <si>
    <t>ace2/ace2 cln3/cln3
entities composed of
1 to 3 cells</t>
  </si>
  <si>
    <t>ace2/ace2 cln3/cln3
entities composed of
11+ cells</t>
  </si>
  <si>
    <t>ace2/ace2 cln3/cln3
entities composed of
4 to 10 cells</t>
  </si>
  <si>
    <r>
      <rPr>
        <b/>
        <i/>
        <sz val="11"/>
        <color rgb="FFFF0000"/>
        <rFont val="Calibri"/>
        <family val="2"/>
        <scheme val="minor"/>
      </rPr>
      <t xml:space="preserve">ace2Δ cln3Δ </t>
    </r>
    <r>
      <rPr>
        <b/>
        <sz val="11"/>
        <color rgb="FFFF0000"/>
        <rFont val="Calibri"/>
        <family val="2"/>
        <scheme val="minor"/>
      </rPr>
      <t>- 1 to 3 cell entities</t>
    </r>
  </si>
  <si>
    <r>
      <t xml:space="preserve">ace2Δ cln3Δ - </t>
    </r>
    <r>
      <rPr>
        <b/>
        <sz val="11"/>
        <color rgb="FFFF0000"/>
        <rFont val="Calibri"/>
        <family val="2"/>
        <scheme val="minor"/>
      </rPr>
      <t>1 to 3 cell entities</t>
    </r>
  </si>
  <si>
    <r>
      <t>ACE2 cln3Δ -</t>
    </r>
    <r>
      <rPr>
        <b/>
        <sz val="11"/>
        <color rgb="FFFF0000"/>
        <rFont val="Calibri"/>
        <family val="2"/>
        <scheme val="minor"/>
      </rPr>
      <t xml:space="preserve"> 1 to 3 cell entities</t>
    </r>
  </si>
  <si>
    <r>
      <rPr>
        <b/>
        <i/>
        <sz val="11"/>
        <color rgb="FFFF0000"/>
        <rFont val="Calibri"/>
        <family val="2"/>
        <scheme val="minor"/>
      </rPr>
      <t xml:space="preserve">ACE2 cln3Δ - </t>
    </r>
    <r>
      <rPr>
        <b/>
        <sz val="11"/>
        <color rgb="FFFF0000"/>
        <rFont val="Calibri"/>
        <family val="2"/>
        <scheme val="minor"/>
      </rPr>
      <t>1 to 3 cell entities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</si>
</sst>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1C1"/>
        <bgColor indexed="64"/>
      </patternFill>
    </fill>
    <fill>
      <patternFill patternType="solid">
        <fgColor rgb="FFFF2525"/>
        <bgColor indexed="64"/>
      </patternFill>
    </fill>
    <fill>
      <patternFill patternType="solid">
        <fgColor rgb="FFA80000"/>
        <bgColor indexed="64"/>
      </patternFill>
    </fill>
  </fills>
  <borders count="5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164" fontId="0" fillId="0" borderId="6" xfId="0" applyNumberFormat="1" applyBorder="1"/>
    <xf numFmtId="0" fontId="0" fillId="0" borderId="0" xfId="0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164" fontId="0" fillId="0" borderId="26" xfId="0" applyNumberFormat="1" applyBorder="1"/>
    <xf numFmtId="1" fontId="0" fillId="0" borderId="26" xfId="0" applyNumberFormat="1" applyBorder="1"/>
    <xf numFmtId="1" fontId="0" fillId="0" borderId="27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164" fontId="0" fillId="0" borderId="33" xfId="0" applyNumberFormat="1" applyBorder="1"/>
    <xf numFmtId="1" fontId="0" fillId="0" borderId="33" xfId="0" applyNumberFormat="1" applyBorder="1"/>
    <xf numFmtId="1" fontId="0" fillId="0" borderId="34" xfId="0" applyNumberForma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164" fontId="0" fillId="0" borderId="20" xfId="0" applyNumberFormat="1" applyBorder="1"/>
    <xf numFmtId="0" fontId="0" fillId="0" borderId="40" xfId="0" applyBorder="1"/>
    <xf numFmtId="0" fontId="0" fillId="0" borderId="41" xfId="0" applyBorder="1"/>
    <xf numFmtId="1" fontId="0" fillId="0" borderId="20" xfId="0" applyNumberFormat="1" applyBorder="1"/>
    <xf numFmtId="1" fontId="0" fillId="0" borderId="21" xfId="0" applyNumberFormat="1" applyBorder="1"/>
    <xf numFmtId="0" fontId="0" fillId="0" borderId="42" xfId="0" applyBorder="1"/>
    <xf numFmtId="0" fontId="0" fillId="0" borderId="43" xfId="0" applyBorder="1"/>
    <xf numFmtId="0" fontId="0" fillId="0" borderId="21" xfId="0" applyBorder="1"/>
    <xf numFmtId="0" fontId="0" fillId="0" borderId="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2" borderId="0" xfId="0" applyFont="1" applyFill="1"/>
    <xf numFmtId="0" fontId="4" fillId="2" borderId="42" xfId="0" applyFont="1" applyFill="1" applyBorder="1"/>
    <xf numFmtId="0" fontId="4" fillId="2" borderId="0" xfId="0" applyFont="1" applyFill="1" applyBorder="1"/>
    <xf numFmtId="0" fontId="5" fillId="2" borderId="4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2" borderId="44" xfId="0" applyFont="1" applyFill="1" applyBorder="1"/>
    <xf numFmtId="0" fontId="5" fillId="2" borderId="44" xfId="0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0" fillId="3" borderId="5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/>
    </xf>
    <xf numFmtId="164" fontId="0" fillId="3" borderId="28" xfId="0" applyNumberForma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46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3" borderId="22" xfId="0" applyFill="1" applyBorder="1"/>
    <xf numFmtId="0" fontId="0" fillId="3" borderId="25" xfId="0" applyFill="1" applyBorder="1"/>
    <xf numFmtId="0" fontId="0" fillId="3" borderId="28" xfId="0" applyFill="1" applyBorder="1"/>
    <xf numFmtId="0" fontId="0" fillId="3" borderId="47" xfId="0" applyFill="1" applyBorder="1"/>
    <xf numFmtId="0" fontId="0" fillId="3" borderId="0" xfId="0" applyFill="1" applyBorder="1"/>
    <xf numFmtId="164" fontId="0" fillId="3" borderId="26" xfId="0" applyNumberFormat="1" applyFill="1" applyBorder="1"/>
    <xf numFmtId="0" fontId="0" fillId="3" borderId="24" xfId="0" applyFill="1" applyBorder="1"/>
    <xf numFmtId="1" fontId="0" fillId="3" borderId="26" xfId="0" applyNumberFormat="1" applyFill="1" applyBorder="1"/>
    <xf numFmtId="1" fontId="0" fillId="3" borderId="27" xfId="0" applyNumberFormat="1" applyFill="1" applyBorder="1"/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/>
    <xf numFmtId="0" fontId="0" fillId="3" borderId="32" xfId="0" applyFill="1" applyBorder="1"/>
    <xf numFmtId="0" fontId="0" fillId="3" borderId="48" xfId="0" applyFill="1" applyBorder="1"/>
    <xf numFmtId="164" fontId="0" fillId="3" borderId="33" xfId="0" applyNumberFormat="1" applyFill="1" applyBorder="1"/>
    <xf numFmtId="0" fontId="0" fillId="3" borderId="31" xfId="0" applyFill="1" applyBorder="1"/>
    <xf numFmtId="1" fontId="0" fillId="3" borderId="33" xfId="0" applyNumberFormat="1" applyFill="1" applyBorder="1"/>
    <xf numFmtId="1" fontId="0" fillId="3" borderId="34" xfId="0" applyNumberFormat="1" applyFill="1" applyBorder="1"/>
    <xf numFmtId="0" fontId="0" fillId="3" borderId="16" xfId="0" applyFill="1" applyBorder="1" applyAlignment="1">
      <alignment horizontal="center" vertical="center"/>
    </xf>
    <xf numFmtId="0" fontId="0" fillId="3" borderId="35" xfId="0" applyFill="1" applyBorder="1"/>
    <xf numFmtId="0" fontId="0" fillId="3" borderId="38" xfId="0" applyFill="1" applyBorder="1"/>
    <xf numFmtId="0" fontId="0" fillId="3" borderId="49" xfId="0" applyFill="1" applyBorder="1"/>
    <xf numFmtId="164" fontId="0" fillId="3" borderId="20" xfId="0" applyNumberFormat="1" applyFill="1" applyBorder="1"/>
    <xf numFmtId="0" fontId="0" fillId="3" borderId="40" xfId="0" applyFill="1" applyBorder="1"/>
    <xf numFmtId="0" fontId="0" fillId="3" borderId="41" xfId="0" applyFill="1" applyBorder="1"/>
    <xf numFmtId="1" fontId="0" fillId="3" borderId="20" xfId="0" applyNumberFormat="1" applyFill="1" applyBorder="1"/>
    <xf numFmtId="1" fontId="0" fillId="3" borderId="21" xfId="0" applyNumberFormat="1" applyFill="1" applyBorder="1"/>
    <xf numFmtId="0" fontId="0" fillId="4" borderId="7" xfId="0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4" borderId="28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0" xfId="0" applyFill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45" xfId="0" applyNumberForma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7" xfId="0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25" xfId="0" applyFill="1" applyBorder="1"/>
    <xf numFmtId="0" fontId="0" fillId="4" borderId="28" xfId="0" applyFill="1" applyBorder="1"/>
    <xf numFmtId="0" fontId="0" fillId="4" borderId="47" xfId="0" applyFill="1" applyBorder="1"/>
    <xf numFmtId="0" fontId="0" fillId="4" borderId="0" xfId="0" applyFill="1" applyBorder="1"/>
    <xf numFmtId="164" fontId="0" fillId="4" borderId="26" xfId="0" applyNumberFormat="1" applyFill="1" applyBorder="1"/>
    <xf numFmtId="0" fontId="0" fillId="4" borderId="24" xfId="0" applyFill="1" applyBorder="1"/>
    <xf numFmtId="1" fontId="0" fillId="4" borderId="26" xfId="0" applyNumberFormat="1" applyFill="1" applyBorder="1"/>
    <xf numFmtId="1" fontId="0" fillId="4" borderId="27" xfId="0" applyNumberFormat="1" applyFill="1" applyBorder="1"/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/>
    <xf numFmtId="0" fontId="0" fillId="4" borderId="32" xfId="0" applyFill="1" applyBorder="1"/>
    <xf numFmtId="0" fontId="0" fillId="4" borderId="48" xfId="0" applyFill="1" applyBorder="1"/>
    <xf numFmtId="164" fontId="0" fillId="4" borderId="33" xfId="0" applyNumberFormat="1" applyFill="1" applyBorder="1"/>
    <xf numFmtId="0" fontId="0" fillId="4" borderId="31" xfId="0" applyFill="1" applyBorder="1"/>
    <xf numFmtId="1" fontId="0" fillId="4" borderId="33" xfId="0" applyNumberFormat="1" applyFill="1" applyBorder="1"/>
    <xf numFmtId="1" fontId="0" fillId="4" borderId="34" xfId="0" applyNumberFormat="1" applyFill="1" applyBorder="1"/>
    <xf numFmtId="0" fontId="0" fillId="4" borderId="16" xfId="0" applyFill="1" applyBorder="1" applyAlignment="1">
      <alignment horizontal="center" vertical="center"/>
    </xf>
    <xf numFmtId="0" fontId="0" fillId="4" borderId="39" xfId="0" applyFill="1" applyBorder="1"/>
    <xf numFmtId="0" fontId="0" fillId="4" borderId="41" xfId="0" applyFill="1" applyBorder="1"/>
    <xf numFmtId="0" fontId="0" fillId="4" borderId="49" xfId="0" applyFill="1" applyBorder="1"/>
    <xf numFmtId="164" fontId="0" fillId="4" borderId="20" xfId="0" applyNumberFormat="1" applyFill="1" applyBorder="1"/>
    <xf numFmtId="0" fontId="0" fillId="4" borderId="40" xfId="0" applyFill="1" applyBorder="1"/>
    <xf numFmtId="1" fontId="0" fillId="4" borderId="20" xfId="0" applyNumberFormat="1" applyFill="1" applyBorder="1"/>
    <xf numFmtId="1" fontId="0" fillId="4" borderId="21" xfId="0" applyNumberFormat="1" applyFill="1" applyBorder="1"/>
    <xf numFmtId="0" fontId="3" fillId="5" borderId="7" xfId="0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164" fontId="3" fillId="5" borderId="28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wrapText="1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164" fontId="3" fillId="5" borderId="45" xfId="0" applyNumberFormat="1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22" xfId="0" applyFont="1" applyFill="1" applyBorder="1"/>
    <xf numFmtId="0" fontId="3" fillId="5" borderId="25" xfId="0" applyFont="1" applyFill="1" applyBorder="1"/>
    <xf numFmtId="0" fontId="3" fillId="5" borderId="28" xfId="0" applyFont="1" applyFill="1" applyBorder="1"/>
    <xf numFmtId="0" fontId="3" fillId="5" borderId="47" xfId="0" applyFont="1" applyFill="1" applyBorder="1"/>
    <xf numFmtId="0" fontId="3" fillId="5" borderId="0" xfId="0" applyFont="1" applyFill="1" applyBorder="1"/>
    <xf numFmtId="164" fontId="3" fillId="5" borderId="26" xfId="0" applyNumberFormat="1" applyFont="1" applyFill="1" applyBorder="1"/>
    <xf numFmtId="0" fontId="3" fillId="5" borderId="24" xfId="0" applyFont="1" applyFill="1" applyBorder="1"/>
    <xf numFmtId="1" fontId="3" fillId="5" borderId="26" xfId="0" applyNumberFormat="1" applyFont="1" applyFill="1" applyBorder="1"/>
    <xf numFmtId="1" fontId="3" fillId="5" borderId="27" xfId="0" applyNumberFormat="1" applyFont="1" applyFill="1" applyBorder="1"/>
    <xf numFmtId="0" fontId="3" fillId="5" borderId="28" xfId="0" applyFont="1" applyFill="1" applyBorder="1" applyAlignment="1">
      <alignment horizontal="center" vertical="center"/>
    </xf>
    <xf numFmtId="0" fontId="3" fillId="5" borderId="29" xfId="0" applyFont="1" applyFill="1" applyBorder="1"/>
    <xf numFmtId="0" fontId="3" fillId="5" borderId="32" xfId="0" applyFont="1" applyFill="1" applyBorder="1"/>
    <xf numFmtId="0" fontId="3" fillId="5" borderId="48" xfId="0" applyFont="1" applyFill="1" applyBorder="1"/>
    <xf numFmtId="164" fontId="3" fillId="5" borderId="33" xfId="0" applyNumberFormat="1" applyFont="1" applyFill="1" applyBorder="1"/>
    <xf numFmtId="0" fontId="3" fillId="5" borderId="31" xfId="0" applyFont="1" applyFill="1" applyBorder="1"/>
    <xf numFmtId="1" fontId="3" fillId="5" borderId="33" xfId="0" applyNumberFormat="1" applyFont="1" applyFill="1" applyBorder="1"/>
    <xf numFmtId="1" fontId="3" fillId="5" borderId="34" xfId="0" applyNumberFormat="1" applyFont="1" applyFill="1" applyBorder="1"/>
    <xf numFmtId="0" fontId="3" fillId="5" borderId="16" xfId="0" applyFont="1" applyFill="1" applyBorder="1" applyAlignment="1">
      <alignment horizontal="center" vertical="center"/>
    </xf>
    <xf numFmtId="0" fontId="3" fillId="5" borderId="39" xfId="0" applyFont="1" applyFill="1" applyBorder="1"/>
    <xf numFmtId="0" fontId="3" fillId="5" borderId="41" xfId="0" applyFont="1" applyFill="1" applyBorder="1"/>
    <xf numFmtId="0" fontId="3" fillId="5" borderId="49" xfId="0" applyFont="1" applyFill="1" applyBorder="1"/>
    <xf numFmtId="164" fontId="3" fillId="5" borderId="20" xfId="0" applyNumberFormat="1" applyFont="1" applyFill="1" applyBorder="1"/>
    <xf numFmtId="0" fontId="3" fillId="5" borderId="40" xfId="0" applyFont="1" applyFill="1" applyBorder="1"/>
    <xf numFmtId="1" fontId="3" fillId="5" borderId="20" xfId="0" applyNumberFormat="1" applyFont="1" applyFill="1" applyBorder="1"/>
    <xf numFmtId="1" fontId="3" fillId="5" borderId="21" xfId="0" applyNumberFormat="1" applyFont="1" applyFill="1" applyBorder="1"/>
    <xf numFmtId="0" fontId="0" fillId="4" borderId="50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3" borderId="11" xfId="0" applyNumberFormat="1" applyFill="1" applyBorder="1" applyAlignment="1">
      <alignment horizontal="center"/>
    </xf>
    <xf numFmtId="0" fontId="0" fillId="3" borderId="45" xfId="0" applyNumberFormat="1" applyFill="1" applyBorder="1" applyAlignment="1">
      <alignment horizontal="center"/>
    </xf>
    <xf numFmtId="164" fontId="0" fillId="4" borderId="25" xfId="0" applyNumberFormat="1" applyFill="1" applyBorder="1"/>
    <xf numFmtId="164" fontId="0" fillId="4" borderId="32" xfId="0" applyNumberFormat="1" applyFill="1" applyBorder="1"/>
    <xf numFmtId="164" fontId="0" fillId="4" borderId="21" xfId="0" applyNumberFormat="1" applyFill="1" applyBorder="1"/>
    <xf numFmtId="164" fontId="3" fillId="5" borderId="25" xfId="0" applyNumberFormat="1" applyFont="1" applyFill="1" applyBorder="1"/>
    <xf numFmtId="164" fontId="3" fillId="5" borderId="32" xfId="0" applyNumberFormat="1" applyFont="1" applyFill="1" applyBorder="1"/>
    <xf numFmtId="164" fontId="3" fillId="5" borderId="21" xfId="0" applyNumberFormat="1" applyFont="1" applyFill="1" applyBorder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525"/>
      <color rgb="FFA80000"/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C16" workbookViewId="0">
      <selection activeCell="D39" sqref="D39"/>
    </sheetView>
  </sheetViews>
  <sheetFormatPr baseColWidth="10" defaultRowHeight="15" x14ac:dyDescent="0.25"/>
  <cols>
    <col min="1" max="1" width="21" customWidth="1"/>
    <col min="6" max="6" width="30.42578125" bestFit="1" customWidth="1"/>
    <col min="8" max="8" width="14.140625" bestFit="1" customWidth="1"/>
  </cols>
  <sheetData>
    <row r="1" spans="1:13" x14ac:dyDescent="0.25">
      <c r="A1" s="64"/>
      <c r="B1" s="64"/>
      <c r="C1" s="64"/>
      <c r="D1" s="64"/>
      <c r="E1" s="64"/>
      <c r="F1" s="64"/>
      <c r="G1" s="65"/>
      <c r="H1" s="64"/>
      <c r="I1" s="64"/>
      <c r="J1" s="64"/>
      <c r="K1" s="64"/>
      <c r="L1" s="64"/>
      <c r="M1" s="64"/>
    </row>
    <row r="2" spans="1:13" ht="15.75" thickBot="1" x14ac:dyDescent="0.3">
      <c r="A2" s="64"/>
      <c r="B2" s="64"/>
      <c r="C2" s="64"/>
      <c r="D2" s="66"/>
      <c r="E2" s="66"/>
      <c r="F2" s="64"/>
      <c r="G2" s="65"/>
      <c r="H2" s="67"/>
      <c r="I2" s="67"/>
      <c r="J2" s="67"/>
      <c r="K2" s="67"/>
      <c r="L2" s="67"/>
      <c r="M2" s="64"/>
    </row>
    <row r="3" spans="1:13" ht="16.5" customHeight="1" thickTop="1" x14ac:dyDescent="0.25">
      <c r="A3" s="68" t="s">
        <v>15</v>
      </c>
      <c r="B3" s="69" t="s">
        <v>9</v>
      </c>
      <c r="C3" s="69"/>
      <c r="D3" s="206">
        <v>187</v>
      </c>
      <c r="E3" s="70"/>
      <c r="F3" s="71" t="s">
        <v>14</v>
      </c>
      <c r="G3" s="72"/>
      <c r="H3" s="73" t="s">
        <v>5</v>
      </c>
      <c r="I3" s="74" t="s">
        <v>6</v>
      </c>
      <c r="J3" s="75" t="s">
        <v>7</v>
      </c>
      <c r="K3" s="76" t="s">
        <v>8</v>
      </c>
      <c r="L3" s="71"/>
      <c r="M3" s="64"/>
    </row>
    <row r="4" spans="1:13" ht="15.75" thickBot="1" x14ac:dyDescent="0.3">
      <c r="A4" s="77"/>
      <c r="B4" s="78"/>
      <c r="C4" s="78"/>
      <c r="D4" s="207"/>
      <c r="E4" s="70"/>
      <c r="F4" s="79"/>
      <c r="G4" s="80"/>
      <c r="H4" s="81"/>
      <c r="I4" s="82"/>
      <c r="J4" s="83"/>
      <c r="K4" s="84" t="s">
        <v>10</v>
      </c>
      <c r="L4" s="85" t="s">
        <v>11</v>
      </c>
      <c r="M4" s="64"/>
    </row>
    <row r="5" spans="1:13" ht="15.75" thickTop="1" x14ac:dyDescent="0.25">
      <c r="A5" s="77"/>
      <c r="B5" s="86" t="s">
        <v>12</v>
      </c>
      <c r="C5" s="87">
        <v>60</v>
      </c>
      <c r="D5" s="88">
        <v>0</v>
      </c>
      <c r="E5" s="89"/>
      <c r="F5" s="90">
        <f>D5</f>
        <v>0</v>
      </c>
      <c r="G5" s="91"/>
      <c r="H5" s="92">
        <f>(F5/$D$3)</f>
        <v>0</v>
      </c>
      <c r="I5" s="93">
        <f>(F5/SQRT($D$3))/100</f>
        <v>0</v>
      </c>
      <c r="J5" s="88">
        <f>$D$3</f>
        <v>187</v>
      </c>
      <c r="K5" s="94">
        <f>F5</f>
        <v>0</v>
      </c>
      <c r="L5" s="95">
        <f>J5-K5</f>
        <v>187</v>
      </c>
      <c r="M5" s="64"/>
    </row>
    <row r="6" spans="1:13" x14ac:dyDescent="0.25">
      <c r="A6" s="77"/>
      <c r="B6" s="96"/>
      <c r="C6" s="97">
        <v>75</v>
      </c>
      <c r="D6" s="98">
        <v>0</v>
      </c>
      <c r="E6" s="89"/>
      <c r="F6" s="99">
        <f>D6+F5</f>
        <v>0</v>
      </c>
      <c r="G6" s="91"/>
      <c r="H6" s="100">
        <f>(F6/$D$3)</f>
        <v>0</v>
      </c>
      <c r="I6" s="101">
        <f>(F6/SQRT($D$3))/100</f>
        <v>0</v>
      </c>
      <c r="J6" s="98">
        <f>$D$3</f>
        <v>187</v>
      </c>
      <c r="K6" s="102">
        <f>F6</f>
        <v>0</v>
      </c>
      <c r="L6" s="103">
        <f>J6-K6</f>
        <v>187</v>
      </c>
      <c r="M6" s="64"/>
    </row>
    <row r="7" spans="1:13" x14ac:dyDescent="0.25">
      <c r="A7" s="77"/>
      <c r="B7" s="96"/>
      <c r="C7" s="97">
        <v>90</v>
      </c>
      <c r="D7" s="98">
        <v>1</v>
      </c>
      <c r="E7" s="89"/>
      <c r="F7" s="99">
        <f>D7+F6</f>
        <v>1</v>
      </c>
      <c r="G7" s="91"/>
      <c r="H7" s="100">
        <f t="shared" ref="H7:H16" si="0">(F7/$D$3)</f>
        <v>5.3475935828877002E-3</v>
      </c>
      <c r="I7" s="101">
        <f t="shared" ref="I7:I16" si="1">(F7/SQRT($D$3))/100</f>
        <v>7.312724241271307E-4</v>
      </c>
      <c r="J7" s="98">
        <f t="shared" ref="J7:J16" si="2">$D$3</f>
        <v>187</v>
      </c>
      <c r="K7" s="102">
        <f t="shared" ref="K7:K16" si="3">F7</f>
        <v>1</v>
      </c>
      <c r="L7" s="103">
        <f t="shared" ref="L6:L17" si="4">J7-K7</f>
        <v>186</v>
      </c>
      <c r="M7" s="64"/>
    </row>
    <row r="8" spans="1:13" x14ac:dyDescent="0.25">
      <c r="A8" s="77"/>
      <c r="B8" s="96"/>
      <c r="C8" s="97">
        <v>105</v>
      </c>
      <c r="D8" s="98">
        <v>0</v>
      </c>
      <c r="E8" s="89"/>
      <c r="F8" s="99">
        <f>D8+F7</f>
        <v>1</v>
      </c>
      <c r="G8" s="91"/>
      <c r="H8" s="100">
        <f t="shared" si="0"/>
        <v>5.3475935828877002E-3</v>
      </c>
      <c r="I8" s="101">
        <f t="shared" si="1"/>
        <v>7.312724241271307E-4</v>
      </c>
      <c r="J8" s="98">
        <f t="shared" si="2"/>
        <v>187</v>
      </c>
      <c r="K8" s="102">
        <f t="shared" si="3"/>
        <v>1</v>
      </c>
      <c r="L8" s="103">
        <f t="shared" si="4"/>
        <v>186</v>
      </c>
      <c r="M8" s="64"/>
    </row>
    <row r="9" spans="1:13" x14ac:dyDescent="0.25">
      <c r="A9" s="77"/>
      <c r="B9" s="96"/>
      <c r="C9" s="97">
        <v>120</v>
      </c>
      <c r="D9" s="98">
        <v>1</v>
      </c>
      <c r="E9" s="89"/>
      <c r="F9" s="99">
        <f>D9+F8</f>
        <v>2</v>
      </c>
      <c r="G9" s="91"/>
      <c r="H9" s="100">
        <f t="shared" si="0"/>
        <v>1.06951871657754E-2</v>
      </c>
      <c r="I9" s="101">
        <f t="shared" si="1"/>
        <v>1.4625448482542614E-3</v>
      </c>
      <c r="J9" s="98">
        <f t="shared" si="2"/>
        <v>187</v>
      </c>
      <c r="K9" s="102">
        <f t="shared" si="3"/>
        <v>2</v>
      </c>
      <c r="L9" s="103">
        <f t="shared" si="4"/>
        <v>185</v>
      </c>
      <c r="M9" s="64"/>
    </row>
    <row r="10" spans="1:13" x14ac:dyDescent="0.25">
      <c r="A10" s="77"/>
      <c r="B10" s="96"/>
      <c r="C10" s="97">
        <v>135</v>
      </c>
      <c r="D10" s="98">
        <v>4</v>
      </c>
      <c r="E10" s="89"/>
      <c r="F10" s="99">
        <f>D10+F9</f>
        <v>6</v>
      </c>
      <c r="G10" s="91"/>
      <c r="H10" s="100">
        <f t="shared" si="0"/>
        <v>3.2085561497326207E-2</v>
      </c>
      <c r="I10" s="101">
        <f t="shared" si="1"/>
        <v>4.3876345447627831E-3</v>
      </c>
      <c r="J10" s="98">
        <f t="shared" si="2"/>
        <v>187</v>
      </c>
      <c r="K10" s="102">
        <f t="shared" si="3"/>
        <v>6</v>
      </c>
      <c r="L10" s="103">
        <f t="shared" si="4"/>
        <v>181</v>
      </c>
      <c r="M10" s="64"/>
    </row>
    <row r="11" spans="1:13" x14ac:dyDescent="0.25">
      <c r="A11" s="77"/>
      <c r="B11" s="96"/>
      <c r="C11" s="97">
        <v>150</v>
      </c>
      <c r="D11" s="98">
        <v>10</v>
      </c>
      <c r="E11" s="89"/>
      <c r="F11" s="99">
        <f>D11+F10</f>
        <v>16</v>
      </c>
      <c r="G11" s="91"/>
      <c r="H11" s="100">
        <f t="shared" si="0"/>
        <v>8.5561497326203204E-2</v>
      </c>
      <c r="I11" s="101">
        <f t="shared" si="1"/>
        <v>1.1700358786034091E-2</v>
      </c>
      <c r="J11" s="98">
        <f t="shared" si="2"/>
        <v>187</v>
      </c>
      <c r="K11" s="102">
        <f t="shared" si="3"/>
        <v>16</v>
      </c>
      <c r="L11" s="103">
        <f t="shared" si="4"/>
        <v>171</v>
      </c>
      <c r="M11" s="64"/>
    </row>
    <row r="12" spans="1:13" x14ac:dyDescent="0.25">
      <c r="A12" s="77"/>
      <c r="B12" s="96"/>
      <c r="C12" s="97">
        <v>165</v>
      </c>
      <c r="D12" s="98">
        <v>19</v>
      </c>
      <c r="E12" s="89"/>
      <c r="F12" s="99">
        <f>D12+F11</f>
        <v>35</v>
      </c>
      <c r="G12" s="91"/>
      <c r="H12" s="100">
        <f>(F12/$D$3)</f>
        <v>0.18716577540106952</v>
      </c>
      <c r="I12" s="101">
        <f t="shared" si="1"/>
        <v>2.5594534844449571E-2</v>
      </c>
      <c r="J12" s="98">
        <f t="shared" si="2"/>
        <v>187</v>
      </c>
      <c r="K12" s="102">
        <f t="shared" si="3"/>
        <v>35</v>
      </c>
      <c r="L12" s="103">
        <f t="shared" si="4"/>
        <v>152</v>
      </c>
      <c r="M12" s="64"/>
    </row>
    <row r="13" spans="1:13" x14ac:dyDescent="0.25">
      <c r="A13" s="77"/>
      <c r="B13" s="96"/>
      <c r="C13" s="97">
        <v>180</v>
      </c>
      <c r="D13" s="98">
        <v>17</v>
      </c>
      <c r="E13" s="89"/>
      <c r="F13" s="99">
        <f>D13+F12</f>
        <v>52</v>
      </c>
      <c r="G13" s="91"/>
      <c r="H13" s="100">
        <f t="shared" si="0"/>
        <v>0.27807486631016043</v>
      </c>
      <c r="I13" s="101">
        <f t="shared" si="1"/>
        <v>3.8026166054610788E-2</v>
      </c>
      <c r="J13" s="98">
        <f t="shared" si="2"/>
        <v>187</v>
      </c>
      <c r="K13" s="102">
        <f t="shared" si="3"/>
        <v>52</v>
      </c>
      <c r="L13" s="103">
        <f t="shared" si="4"/>
        <v>135</v>
      </c>
      <c r="M13" s="64"/>
    </row>
    <row r="14" spans="1:13" x14ac:dyDescent="0.25">
      <c r="A14" s="77"/>
      <c r="B14" s="96"/>
      <c r="C14" s="97">
        <v>195</v>
      </c>
      <c r="D14" s="98">
        <v>22</v>
      </c>
      <c r="E14" s="89"/>
      <c r="F14" s="99">
        <f>D14+F13</f>
        <v>74</v>
      </c>
      <c r="G14" s="91"/>
      <c r="H14" s="100">
        <f t="shared" si="0"/>
        <v>0.39572192513368987</v>
      </c>
      <c r="I14" s="101">
        <f t="shared" si="1"/>
        <v>5.4114159385407666E-2</v>
      </c>
      <c r="J14" s="98">
        <f t="shared" si="2"/>
        <v>187</v>
      </c>
      <c r="K14" s="102">
        <f t="shared" si="3"/>
        <v>74</v>
      </c>
      <c r="L14" s="103">
        <f t="shared" si="4"/>
        <v>113</v>
      </c>
      <c r="M14" s="64"/>
    </row>
    <row r="15" spans="1:13" x14ac:dyDescent="0.25">
      <c r="A15" s="77"/>
      <c r="B15" s="96"/>
      <c r="C15" s="97">
        <v>210</v>
      </c>
      <c r="D15" s="98">
        <v>11</v>
      </c>
      <c r="E15" s="89"/>
      <c r="F15" s="99">
        <f>D15+F14</f>
        <v>85</v>
      </c>
      <c r="G15" s="91"/>
      <c r="H15" s="100">
        <f t="shared" si="0"/>
        <v>0.45454545454545453</v>
      </c>
      <c r="I15" s="101">
        <f>(F15/SQRT($D$3))/100</f>
        <v>6.2158156050806108E-2</v>
      </c>
      <c r="J15" s="98">
        <f t="shared" si="2"/>
        <v>187</v>
      </c>
      <c r="K15" s="102">
        <f t="shared" si="3"/>
        <v>85</v>
      </c>
      <c r="L15" s="103">
        <f t="shared" si="4"/>
        <v>102</v>
      </c>
      <c r="M15" s="64"/>
    </row>
    <row r="16" spans="1:13" x14ac:dyDescent="0.25">
      <c r="A16" s="77"/>
      <c r="B16" s="96"/>
      <c r="C16" s="97">
        <v>225</v>
      </c>
      <c r="D16" s="98">
        <v>11</v>
      </c>
      <c r="E16" s="89"/>
      <c r="F16" s="99">
        <f>D16+F15</f>
        <v>96</v>
      </c>
      <c r="G16" s="91"/>
      <c r="H16" s="100">
        <f t="shared" si="0"/>
        <v>0.5133689839572193</v>
      </c>
      <c r="I16" s="101">
        <f t="shared" si="1"/>
        <v>7.020215271620453E-2</v>
      </c>
      <c r="J16" s="98">
        <f t="shared" si="2"/>
        <v>187</v>
      </c>
      <c r="K16" s="102">
        <f t="shared" si="3"/>
        <v>96</v>
      </c>
      <c r="L16" s="103">
        <f t="shared" si="4"/>
        <v>91</v>
      </c>
      <c r="M16" s="64"/>
    </row>
    <row r="17" spans="1:13" ht="15.75" thickBot="1" x14ac:dyDescent="0.3">
      <c r="A17" s="77"/>
      <c r="B17" s="104"/>
      <c r="C17" s="105">
        <v>240</v>
      </c>
      <c r="D17" s="106">
        <v>23</v>
      </c>
      <c r="E17" s="89"/>
      <c r="F17" s="107">
        <f>D17+F16</f>
        <v>119</v>
      </c>
      <c r="G17" s="91"/>
      <c r="H17" s="108">
        <f>(F17/$D$3)</f>
        <v>0.63636363636363635</v>
      </c>
      <c r="I17" s="109">
        <f>(F17/SQRT(D3))/100</f>
        <v>8.7021418471128542E-2</v>
      </c>
      <c r="J17" s="110">
        <v>187</v>
      </c>
      <c r="K17" s="111">
        <f>F17</f>
        <v>119</v>
      </c>
      <c r="L17" s="112">
        <f t="shared" si="4"/>
        <v>68</v>
      </c>
      <c r="M17" s="64"/>
    </row>
    <row r="18" spans="1:13" ht="15.75" thickTop="1" x14ac:dyDescent="0.25">
      <c r="A18" s="57"/>
      <c r="B18" s="57"/>
      <c r="C18" s="58"/>
      <c r="D18" s="58"/>
      <c r="E18" s="59"/>
      <c r="F18" s="58"/>
      <c r="G18" s="59"/>
      <c r="H18" s="57"/>
      <c r="I18" s="57"/>
      <c r="J18" s="57"/>
      <c r="K18" s="57"/>
      <c r="L18" s="57"/>
      <c r="M18" s="64"/>
    </row>
    <row r="19" spans="1:13" ht="15.75" thickBot="1" x14ac:dyDescent="0.3">
      <c r="A19" s="57"/>
      <c r="B19" s="57"/>
      <c r="C19" s="57"/>
      <c r="D19" s="60"/>
      <c r="E19" s="61"/>
      <c r="F19" s="62"/>
      <c r="G19" s="59"/>
      <c r="H19" s="63"/>
      <c r="I19" s="63"/>
      <c r="J19" s="63"/>
      <c r="K19" s="63"/>
      <c r="L19" s="63"/>
      <c r="M19" s="64"/>
    </row>
    <row r="20" spans="1:13" ht="15.75" thickTop="1" x14ac:dyDescent="0.25">
      <c r="A20" s="201" t="s">
        <v>17</v>
      </c>
      <c r="B20" s="113" t="s">
        <v>9</v>
      </c>
      <c r="C20" s="113"/>
      <c r="D20" s="114">
        <v>184</v>
      </c>
      <c r="E20" s="115"/>
      <c r="F20" s="116" t="s">
        <v>14</v>
      </c>
      <c r="G20" s="117"/>
      <c r="H20" s="118" t="s">
        <v>5</v>
      </c>
      <c r="I20" s="119" t="s">
        <v>6</v>
      </c>
      <c r="J20" s="120" t="s">
        <v>7</v>
      </c>
      <c r="K20" s="121" t="s">
        <v>8</v>
      </c>
      <c r="L20" s="116"/>
      <c r="M20" s="64"/>
    </row>
    <row r="21" spans="1:13" ht="15.75" thickBot="1" x14ac:dyDescent="0.3">
      <c r="A21" s="202"/>
      <c r="B21" s="122"/>
      <c r="C21" s="122"/>
      <c r="D21" s="123"/>
      <c r="E21" s="115"/>
      <c r="F21" s="124"/>
      <c r="G21" s="125"/>
      <c r="H21" s="126"/>
      <c r="I21" s="127"/>
      <c r="J21" s="128"/>
      <c r="K21" s="129" t="s">
        <v>10</v>
      </c>
      <c r="L21" s="130" t="s">
        <v>11</v>
      </c>
      <c r="M21" s="64"/>
    </row>
    <row r="22" spans="1:13" ht="15.75" thickTop="1" x14ac:dyDescent="0.25">
      <c r="A22" s="202"/>
      <c r="B22" s="131" t="s">
        <v>13</v>
      </c>
      <c r="C22" s="132">
        <v>60</v>
      </c>
      <c r="D22" s="133">
        <v>0</v>
      </c>
      <c r="E22" s="134"/>
      <c r="F22" s="135">
        <f>D22</f>
        <v>0</v>
      </c>
      <c r="G22" s="136"/>
      <c r="H22" s="137">
        <f>(F22/$D$20)</f>
        <v>0</v>
      </c>
      <c r="I22" s="138">
        <f>(F22/SQRT($D$20))/100</f>
        <v>0</v>
      </c>
      <c r="J22" s="208">
        <f>$D$20</f>
        <v>184</v>
      </c>
      <c r="K22" s="139">
        <f>F22</f>
        <v>0</v>
      </c>
      <c r="L22" s="140">
        <f>J22-K22</f>
        <v>184</v>
      </c>
      <c r="M22" s="64"/>
    </row>
    <row r="23" spans="1:13" x14ac:dyDescent="0.25">
      <c r="A23" s="202"/>
      <c r="B23" s="141"/>
      <c r="C23" s="142">
        <v>75</v>
      </c>
      <c r="D23" s="143">
        <v>0</v>
      </c>
      <c r="E23" s="134"/>
      <c r="F23" s="144">
        <f>D23+F22</f>
        <v>0</v>
      </c>
      <c r="G23" s="136"/>
      <c r="H23" s="145">
        <f>(F23/$D$20)</f>
        <v>0</v>
      </c>
      <c r="I23" s="146">
        <f>(F23/SQRT($D$20))/100</f>
        <v>0</v>
      </c>
      <c r="J23" s="209">
        <f>$D$20</f>
        <v>184</v>
      </c>
      <c r="K23" s="147">
        <f>F23</f>
        <v>0</v>
      </c>
      <c r="L23" s="148">
        <f>J23-K23</f>
        <v>184</v>
      </c>
      <c r="M23" s="64"/>
    </row>
    <row r="24" spans="1:13" x14ac:dyDescent="0.25">
      <c r="A24" s="202"/>
      <c r="B24" s="141"/>
      <c r="C24" s="142">
        <v>90</v>
      </c>
      <c r="D24" s="143">
        <v>0</v>
      </c>
      <c r="E24" s="134"/>
      <c r="F24" s="144">
        <f t="shared" ref="F24:F33" si="5">D24+F23</f>
        <v>0</v>
      </c>
      <c r="G24" s="136"/>
      <c r="H24" s="145">
        <f t="shared" ref="H24:H33" si="6">(F24/$D$20)</f>
        <v>0</v>
      </c>
      <c r="I24" s="146">
        <f t="shared" ref="I24:I33" si="7">(F24/SQRT($D$20))/100</f>
        <v>0</v>
      </c>
      <c r="J24" s="209">
        <f t="shared" ref="J24:J33" si="8">$D$20</f>
        <v>184</v>
      </c>
      <c r="K24" s="147">
        <f t="shared" ref="K24:K33" si="9">F24</f>
        <v>0</v>
      </c>
      <c r="L24" s="148">
        <f t="shared" ref="L24:L32" si="10">J24-K24</f>
        <v>184</v>
      </c>
      <c r="M24" s="64"/>
    </row>
    <row r="25" spans="1:13" x14ac:dyDescent="0.25">
      <c r="A25" s="202"/>
      <c r="B25" s="141"/>
      <c r="C25" s="142">
        <v>105</v>
      </c>
      <c r="D25" s="143">
        <v>0</v>
      </c>
      <c r="E25" s="134"/>
      <c r="F25" s="144">
        <f t="shared" si="5"/>
        <v>0</v>
      </c>
      <c r="G25" s="136"/>
      <c r="H25" s="145">
        <f t="shared" si="6"/>
        <v>0</v>
      </c>
      <c r="I25" s="146">
        <f t="shared" si="7"/>
        <v>0</v>
      </c>
      <c r="J25" s="209">
        <f t="shared" si="8"/>
        <v>184</v>
      </c>
      <c r="K25" s="147">
        <f t="shared" si="9"/>
        <v>0</v>
      </c>
      <c r="L25" s="148">
        <f t="shared" si="10"/>
        <v>184</v>
      </c>
      <c r="M25" s="64"/>
    </row>
    <row r="26" spans="1:13" x14ac:dyDescent="0.25">
      <c r="A26" s="202"/>
      <c r="B26" s="141"/>
      <c r="C26" s="142">
        <v>120</v>
      </c>
      <c r="D26" s="143">
        <v>3</v>
      </c>
      <c r="E26" s="134"/>
      <c r="F26" s="144">
        <f t="shared" si="5"/>
        <v>3</v>
      </c>
      <c r="G26" s="136"/>
      <c r="H26" s="145">
        <f t="shared" si="6"/>
        <v>1.6304347826086956E-2</v>
      </c>
      <c r="I26" s="146">
        <f t="shared" si="7"/>
        <v>2.211629342323457E-3</v>
      </c>
      <c r="J26" s="209">
        <f t="shared" si="8"/>
        <v>184</v>
      </c>
      <c r="K26" s="147">
        <f>F26</f>
        <v>3</v>
      </c>
      <c r="L26" s="148">
        <f t="shared" si="10"/>
        <v>181</v>
      </c>
      <c r="M26" s="64"/>
    </row>
    <row r="27" spans="1:13" x14ac:dyDescent="0.25">
      <c r="A27" s="202"/>
      <c r="B27" s="141"/>
      <c r="C27" s="142">
        <v>135</v>
      </c>
      <c r="D27" s="143">
        <v>9</v>
      </c>
      <c r="E27" s="134"/>
      <c r="F27" s="144">
        <f>D27+F26</f>
        <v>12</v>
      </c>
      <c r="G27" s="136"/>
      <c r="H27" s="145">
        <f t="shared" si="6"/>
        <v>6.5217391304347824E-2</v>
      </c>
      <c r="I27" s="146">
        <f t="shared" si="7"/>
        <v>8.8465173692938281E-3</v>
      </c>
      <c r="J27" s="209">
        <f t="shared" si="8"/>
        <v>184</v>
      </c>
      <c r="K27" s="147">
        <f t="shared" si="9"/>
        <v>12</v>
      </c>
      <c r="L27" s="148">
        <f>J27-K27</f>
        <v>172</v>
      </c>
      <c r="M27" s="64"/>
    </row>
    <row r="28" spans="1:13" x14ac:dyDescent="0.25">
      <c r="A28" s="202"/>
      <c r="B28" s="141"/>
      <c r="C28" s="142">
        <v>150</v>
      </c>
      <c r="D28" s="143">
        <v>8</v>
      </c>
      <c r="E28" s="134"/>
      <c r="F28" s="144">
        <f t="shared" si="5"/>
        <v>20</v>
      </c>
      <c r="G28" s="136"/>
      <c r="H28" s="145">
        <f>(F28/$D$20)</f>
        <v>0.10869565217391304</v>
      </c>
      <c r="I28" s="146">
        <f t="shared" si="7"/>
        <v>1.4744195615489713E-2</v>
      </c>
      <c r="J28" s="209">
        <f t="shared" si="8"/>
        <v>184</v>
      </c>
      <c r="K28" s="147">
        <f t="shared" si="9"/>
        <v>20</v>
      </c>
      <c r="L28" s="148">
        <f t="shared" si="10"/>
        <v>164</v>
      </c>
      <c r="M28" s="64"/>
    </row>
    <row r="29" spans="1:13" x14ac:dyDescent="0.25">
      <c r="A29" s="202"/>
      <c r="B29" s="141"/>
      <c r="C29" s="142">
        <v>165</v>
      </c>
      <c r="D29" s="143">
        <v>6</v>
      </c>
      <c r="E29" s="134"/>
      <c r="F29" s="144">
        <f t="shared" si="5"/>
        <v>26</v>
      </c>
      <c r="G29" s="136"/>
      <c r="H29" s="145">
        <f>(F29/$D$20)</f>
        <v>0.14130434782608695</v>
      </c>
      <c r="I29" s="146">
        <f>(F29/SQRT($D$20))/100</f>
        <v>1.9167454300136628E-2</v>
      </c>
      <c r="J29" s="209">
        <f t="shared" si="8"/>
        <v>184</v>
      </c>
      <c r="K29" s="147">
        <f t="shared" si="9"/>
        <v>26</v>
      </c>
      <c r="L29" s="148">
        <f t="shared" si="10"/>
        <v>158</v>
      </c>
      <c r="M29" s="64"/>
    </row>
    <row r="30" spans="1:13" x14ac:dyDescent="0.25">
      <c r="A30" s="202"/>
      <c r="B30" s="141"/>
      <c r="C30" s="142">
        <v>180</v>
      </c>
      <c r="D30" s="143">
        <v>13</v>
      </c>
      <c r="E30" s="134"/>
      <c r="F30" s="144">
        <f t="shared" si="5"/>
        <v>39</v>
      </c>
      <c r="G30" s="136"/>
      <c r="H30" s="145">
        <f t="shared" si="6"/>
        <v>0.21195652173913043</v>
      </c>
      <c r="I30" s="146">
        <f t="shared" si="7"/>
        <v>2.875118145020494E-2</v>
      </c>
      <c r="J30" s="209">
        <f t="shared" si="8"/>
        <v>184</v>
      </c>
      <c r="K30" s="147">
        <f t="shared" si="9"/>
        <v>39</v>
      </c>
      <c r="L30" s="148">
        <f t="shared" si="10"/>
        <v>145</v>
      </c>
      <c r="M30" s="64"/>
    </row>
    <row r="31" spans="1:13" x14ac:dyDescent="0.25">
      <c r="A31" s="202"/>
      <c r="B31" s="141"/>
      <c r="C31" s="142">
        <v>195</v>
      </c>
      <c r="D31" s="143">
        <v>25</v>
      </c>
      <c r="E31" s="134"/>
      <c r="F31" s="144">
        <f t="shared" si="5"/>
        <v>64</v>
      </c>
      <c r="G31" s="136"/>
      <c r="H31" s="145">
        <f t="shared" si="6"/>
        <v>0.34782608695652173</v>
      </c>
      <c r="I31" s="146">
        <f t="shared" si="7"/>
        <v>4.7181425969567085E-2</v>
      </c>
      <c r="J31" s="209">
        <f t="shared" si="8"/>
        <v>184</v>
      </c>
      <c r="K31" s="147">
        <f t="shared" si="9"/>
        <v>64</v>
      </c>
      <c r="L31" s="148">
        <f t="shared" si="10"/>
        <v>120</v>
      </c>
      <c r="M31" s="64"/>
    </row>
    <row r="32" spans="1:13" x14ac:dyDescent="0.25">
      <c r="A32" s="202"/>
      <c r="B32" s="141"/>
      <c r="C32" s="142">
        <v>210</v>
      </c>
      <c r="D32" s="143">
        <v>23</v>
      </c>
      <c r="E32" s="134"/>
      <c r="F32" s="144">
        <f t="shared" si="5"/>
        <v>87</v>
      </c>
      <c r="G32" s="136"/>
      <c r="H32" s="145">
        <f t="shared" si="6"/>
        <v>0.47282608695652173</v>
      </c>
      <c r="I32" s="146">
        <f t="shared" si="7"/>
        <v>6.4137250927380263E-2</v>
      </c>
      <c r="J32" s="209">
        <f t="shared" si="8"/>
        <v>184</v>
      </c>
      <c r="K32" s="147">
        <f t="shared" si="9"/>
        <v>87</v>
      </c>
      <c r="L32" s="148">
        <f t="shared" si="10"/>
        <v>97</v>
      </c>
      <c r="M32" s="64"/>
    </row>
    <row r="33" spans="1:13" x14ac:dyDescent="0.25">
      <c r="A33" s="202"/>
      <c r="B33" s="141"/>
      <c r="C33" s="142">
        <v>225</v>
      </c>
      <c r="D33" s="143">
        <v>21</v>
      </c>
      <c r="E33" s="134"/>
      <c r="F33" s="144">
        <f t="shared" si="5"/>
        <v>108</v>
      </c>
      <c r="G33" s="136"/>
      <c r="H33" s="145">
        <f t="shared" si="6"/>
        <v>0.58695652173913049</v>
      </c>
      <c r="I33" s="146">
        <f t="shared" si="7"/>
        <v>7.9618656323644454E-2</v>
      </c>
      <c r="J33" s="209">
        <f t="shared" si="8"/>
        <v>184</v>
      </c>
      <c r="K33" s="147">
        <f t="shared" si="9"/>
        <v>108</v>
      </c>
      <c r="L33" s="148">
        <f>J33-K33</f>
        <v>76</v>
      </c>
      <c r="M33" s="64"/>
    </row>
    <row r="34" spans="1:13" ht="15.75" thickBot="1" x14ac:dyDescent="0.3">
      <c r="A34" s="202"/>
      <c r="B34" s="149"/>
      <c r="C34" s="150">
        <v>240</v>
      </c>
      <c r="D34" s="151">
        <v>15</v>
      </c>
      <c r="E34" s="134"/>
      <c r="F34" s="152">
        <f>D34+F33</f>
        <v>123</v>
      </c>
      <c r="G34" s="136"/>
      <c r="H34" s="153">
        <f>(F34/$D$20)</f>
        <v>0.66847826086956519</v>
      </c>
      <c r="I34" s="154">
        <f>(F34/SQRT(D20))/100</f>
        <v>9.0676803035261738E-2</v>
      </c>
      <c r="J34" s="210">
        <f>$D$20</f>
        <v>184</v>
      </c>
      <c r="K34" s="155">
        <f>F34</f>
        <v>123</v>
      </c>
      <c r="L34" s="156">
        <f>J34-K34</f>
        <v>61</v>
      </c>
      <c r="M34" s="64"/>
    </row>
    <row r="35" spans="1:13" ht="15.75" thickTop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15.75" thickBot="1" x14ac:dyDescent="0.3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</row>
    <row r="37" spans="1:13" ht="15.75" thickTop="1" x14ac:dyDescent="0.25">
      <c r="A37" s="203" t="s">
        <v>16</v>
      </c>
      <c r="B37" s="157" t="s">
        <v>9</v>
      </c>
      <c r="C37" s="157"/>
      <c r="D37" s="158">
        <v>205</v>
      </c>
      <c r="E37" s="159"/>
      <c r="F37" s="160" t="s">
        <v>14</v>
      </c>
      <c r="G37" s="161"/>
      <c r="H37" s="162" t="s">
        <v>5</v>
      </c>
      <c r="I37" s="163" t="s">
        <v>6</v>
      </c>
      <c r="J37" s="164" t="s">
        <v>7</v>
      </c>
      <c r="K37" s="165" t="s">
        <v>8</v>
      </c>
      <c r="L37" s="160"/>
      <c r="M37" s="64"/>
    </row>
    <row r="38" spans="1:13" ht="15.75" thickBot="1" x14ac:dyDescent="0.3">
      <c r="A38" s="204"/>
      <c r="B38" s="166"/>
      <c r="C38" s="166"/>
      <c r="D38" s="167"/>
      <c r="E38" s="159"/>
      <c r="F38" s="168"/>
      <c r="G38" s="169"/>
      <c r="H38" s="170"/>
      <c r="I38" s="171"/>
      <c r="J38" s="172"/>
      <c r="K38" s="173" t="s">
        <v>10</v>
      </c>
      <c r="L38" s="174" t="s">
        <v>11</v>
      </c>
      <c r="M38" s="64"/>
    </row>
    <row r="39" spans="1:13" ht="15.75" thickTop="1" x14ac:dyDescent="0.25">
      <c r="A39" s="204"/>
      <c r="B39" s="175" t="s">
        <v>13</v>
      </c>
      <c r="C39" s="176">
        <v>60</v>
      </c>
      <c r="D39" s="177">
        <v>0</v>
      </c>
      <c r="E39" s="178"/>
      <c r="F39" s="179">
        <f>D39</f>
        <v>0</v>
      </c>
      <c r="G39" s="180"/>
      <c r="H39" s="181">
        <f>(F39/$D$37)</f>
        <v>0</v>
      </c>
      <c r="I39" s="182">
        <f>(F39/SQRT($D$37))/100</f>
        <v>0</v>
      </c>
      <c r="J39" s="211">
        <f>$D$37</f>
        <v>205</v>
      </c>
      <c r="K39" s="183">
        <f>F39</f>
        <v>0</v>
      </c>
      <c r="L39" s="184">
        <f>J39-K39</f>
        <v>205</v>
      </c>
      <c r="M39" s="64"/>
    </row>
    <row r="40" spans="1:13" x14ac:dyDescent="0.25">
      <c r="A40" s="204"/>
      <c r="B40" s="185"/>
      <c r="C40" s="186">
        <v>75</v>
      </c>
      <c r="D40" s="187">
        <v>0</v>
      </c>
      <c r="E40" s="178"/>
      <c r="F40" s="188">
        <f>D40+F39</f>
        <v>0</v>
      </c>
      <c r="G40" s="180"/>
      <c r="H40" s="189">
        <f>(F40/$D$37)</f>
        <v>0</v>
      </c>
      <c r="I40" s="190">
        <f>(F40/SQRT($D$37))/100</f>
        <v>0</v>
      </c>
      <c r="J40" s="212">
        <f>$D$37</f>
        <v>205</v>
      </c>
      <c r="K40" s="191">
        <f>F40</f>
        <v>0</v>
      </c>
      <c r="L40" s="192">
        <f>J40-K40</f>
        <v>205</v>
      </c>
      <c r="M40" s="64"/>
    </row>
    <row r="41" spans="1:13" x14ac:dyDescent="0.25">
      <c r="A41" s="204"/>
      <c r="B41" s="185"/>
      <c r="C41" s="186">
        <v>90</v>
      </c>
      <c r="D41" s="187">
        <v>0</v>
      </c>
      <c r="E41" s="178"/>
      <c r="F41" s="188">
        <f t="shared" ref="F41:F50" si="11">D41+F40</f>
        <v>0</v>
      </c>
      <c r="G41" s="180"/>
      <c r="H41" s="189">
        <f t="shared" ref="H41:H50" si="12">(F41/$D$37)</f>
        <v>0</v>
      </c>
      <c r="I41" s="190">
        <f t="shared" ref="I41:I50" si="13">(F41/SQRT($D$37))/100</f>
        <v>0</v>
      </c>
      <c r="J41" s="212">
        <f t="shared" ref="J41:J50" si="14">$D$37</f>
        <v>205</v>
      </c>
      <c r="K41" s="191">
        <f t="shared" ref="K41:K50" si="15">F41</f>
        <v>0</v>
      </c>
      <c r="L41" s="192">
        <f t="shared" ref="L41:L49" si="16">J41-K41</f>
        <v>205</v>
      </c>
      <c r="M41" s="64"/>
    </row>
    <row r="42" spans="1:13" x14ac:dyDescent="0.25">
      <c r="A42" s="204"/>
      <c r="B42" s="185"/>
      <c r="C42" s="186">
        <v>105</v>
      </c>
      <c r="D42" s="187">
        <v>0</v>
      </c>
      <c r="E42" s="178"/>
      <c r="F42" s="188">
        <f t="shared" si="11"/>
        <v>0</v>
      </c>
      <c r="G42" s="180"/>
      <c r="H42" s="189">
        <f t="shared" si="12"/>
        <v>0</v>
      </c>
      <c r="I42" s="190">
        <f t="shared" si="13"/>
        <v>0</v>
      </c>
      <c r="J42" s="212">
        <f t="shared" si="14"/>
        <v>205</v>
      </c>
      <c r="K42" s="191">
        <f t="shared" si="15"/>
        <v>0</v>
      </c>
      <c r="L42" s="192">
        <f t="shared" si="16"/>
        <v>205</v>
      </c>
      <c r="M42" s="64"/>
    </row>
    <row r="43" spans="1:13" x14ac:dyDescent="0.25">
      <c r="A43" s="204"/>
      <c r="B43" s="185"/>
      <c r="C43" s="186">
        <v>120</v>
      </c>
      <c r="D43" s="187">
        <v>0</v>
      </c>
      <c r="E43" s="178"/>
      <c r="F43" s="188">
        <f t="shared" si="11"/>
        <v>0</v>
      </c>
      <c r="G43" s="180"/>
      <c r="H43" s="189">
        <f t="shared" si="12"/>
        <v>0</v>
      </c>
      <c r="I43" s="190">
        <f t="shared" si="13"/>
        <v>0</v>
      </c>
      <c r="J43" s="212">
        <f t="shared" si="14"/>
        <v>205</v>
      </c>
      <c r="K43" s="191">
        <f t="shared" si="15"/>
        <v>0</v>
      </c>
      <c r="L43" s="192">
        <f t="shared" si="16"/>
        <v>205</v>
      </c>
      <c r="M43" s="64"/>
    </row>
    <row r="44" spans="1:13" x14ac:dyDescent="0.25">
      <c r="A44" s="204"/>
      <c r="B44" s="185"/>
      <c r="C44" s="186">
        <v>135</v>
      </c>
      <c r="D44" s="187">
        <v>1</v>
      </c>
      <c r="E44" s="178"/>
      <c r="F44" s="188">
        <f t="shared" si="11"/>
        <v>1</v>
      </c>
      <c r="G44" s="180"/>
      <c r="H44" s="189">
        <f t="shared" si="12"/>
        <v>4.8780487804878049E-3</v>
      </c>
      <c r="I44" s="190">
        <f t="shared" si="13"/>
        <v>6.984302957695782E-4</v>
      </c>
      <c r="J44" s="212">
        <f t="shared" si="14"/>
        <v>205</v>
      </c>
      <c r="K44" s="191">
        <f t="shared" si="15"/>
        <v>1</v>
      </c>
      <c r="L44" s="192">
        <f t="shared" si="16"/>
        <v>204</v>
      </c>
      <c r="M44" s="64"/>
    </row>
    <row r="45" spans="1:13" x14ac:dyDescent="0.25">
      <c r="A45" s="204"/>
      <c r="B45" s="185"/>
      <c r="C45" s="186">
        <v>150</v>
      </c>
      <c r="D45" s="187">
        <v>9</v>
      </c>
      <c r="E45" s="178"/>
      <c r="F45" s="188">
        <f t="shared" si="11"/>
        <v>10</v>
      </c>
      <c r="G45" s="180"/>
      <c r="H45" s="189">
        <f t="shared" si="12"/>
        <v>4.878048780487805E-2</v>
      </c>
      <c r="I45" s="190">
        <f t="shared" si="13"/>
        <v>6.9843029576957816E-3</v>
      </c>
      <c r="J45" s="212">
        <f t="shared" si="14"/>
        <v>205</v>
      </c>
      <c r="K45" s="191">
        <f t="shared" si="15"/>
        <v>10</v>
      </c>
      <c r="L45" s="192">
        <f t="shared" si="16"/>
        <v>195</v>
      </c>
      <c r="M45" s="64"/>
    </row>
    <row r="46" spans="1:13" x14ac:dyDescent="0.25">
      <c r="A46" s="204"/>
      <c r="B46" s="185"/>
      <c r="C46" s="186">
        <v>165</v>
      </c>
      <c r="D46" s="187">
        <v>16</v>
      </c>
      <c r="E46" s="178"/>
      <c r="F46" s="188">
        <f t="shared" si="11"/>
        <v>26</v>
      </c>
      <c r="G46" s="180"/>
      <c r="H46" s="189">
        <f t="shared" si="12"/>
        <v>0.12682926829268293</v>
      </c>
      <c r="I46" s="190">
        <f t="shared" si="13"/>
        <v>1.8159187690009033E-2</v>
      </c>
      <c r="J46" s="212">
        <f t="shared" si="14"/>
        <v>205</v>
      </c>
      <c r="K46" s="191">
        <f t="shared" si="15"/>
        <v>26</v>
      </c>
      <c r="L46" s="192">
        <f t="shared" si="16"/>
        <v>179</v>
      </c>
      <c r="M46" s="64"/>
    </row>
    <row r="47" spans="1:13" x14ac:dyDescent="0.25">
      <c r="A47" s="204"/>
      <c r="B47" s="185"/>
      <c r="C47" s="186">
        <v>180</v>
      </c>
      <c r="D47" s="187">
        <v>15</v>
      </c>
      <c r="E47" s="178"/>
      <c r="F47" s="188">
        <f>D47+F46</f>
        <v>41</v>
      </c>
      <c r="G47" s="180"/>
      <c r="H47" s="189">
        <f t="shared" si="12"/>
        <v>0.2</v>
      </c>
      <c r="I47" s="190">
        <f t="shared" si="13"/>
        <v>2.8635642126552705E-2</v>
      </c>
      <c r="J47" s="212">
        <f t="shared" si="14"/>
        <v>205</v>
      </c>
      <c r="K47" s="191">
        <f t="shared" si="15"/>
        <v>41</v>
      </c>
      <c r="L47" s="192">
        <f>J47-K47</f>
        <v>164</v>
      </c>
      <c r="M47" s="64"/>
    </row>
    <row r="48" spans="1:13" x14ac:dyDescent="0.25">
      <c r="A48" s="204"/>
      <c r="B48" s="185"/>
      <c r="C48" s="186">
        <v>195</v>
      </c>
      <c r="D48" s="187">
        <v>19</v>
      </c>
      <c r="E48" s="178"/>
      <c r="F48" s="188">
        <f t="shared" si="11"/>
        <v>60</v>
      </c>
      <c r="G48" s="180"/>
      <c r="H48" s="189">
        <f t="shared" si="12"/>
        <v>0.29268292682926828</v>
      </c>
      <c r="I48" s="190">
        <f>(F48/SQRT($D$37))/100</f>
        <v>4.1905817746174689E-2</v>
      </c>
      <c r="J48" s="212">
        <f t="shared" si="14"/>
        <v>205</v>
      </c>
      <c r="K48" s="191">
        <f t="shared" si="15"/>
        <v>60</v>
      </c>
      <c r="L48" s="192">
        <f t="shared" si="16"/>
        <v>145</v>
      </c>
      <c r="M48" s="64"/>
    </row>
    <row r="49" spans="1:13" x14ac:dyDescent="0.25">
      <c r="A49" s="204"/>
      <c r="B49" s="185"/>
      <c r="C49" s="186">
        <v>210</v>
      </c>
      <c r="D49" s="187">
        <v>21</v>
      </c>
      <c r="E49" s="178"/>
      <c r="F49" s="188">
        <f t="shared" si="11"/>
        <v>81</v>
      </c>
      <c r="G49" s="180"/>
      <c r="H49" s="189">
        <f t="shared" si="12"/>
        <v>0.39512195121951221</v>
      </c>
      <c r="I49" s="190">
        <f t="shared" si="13"/>
        <v>5.6572853957335835E-2</v>
      </c>
      <c r="J49" s="212">
        <f t="shared" si="14"/>
        <v>205</v>
      </c>
      <c r="K49" s="191">
        <f t="shared" si="15"/>
        <v>81</v>
      </c>
      <c r="L49" s="192">
        <f t="shared" si="16"/>
        <v>124</v>
      </c>
      <c r="M49" s="64"/>
    </row>
    <row r="50" spans="1:13" x14ac:dyDescent="0.25">
      <c r="A50" s="204"/>
      <c r="B50" s="185"/>
      <c r="C50" s="186">
        <v>225</v>
      </c>
      <c r="D50" s="187">
        <v>19</v>
      </c>
      <c r="E50" s="178"/>
      <c r="F50" s="188">
        <f t="shared" si="11"/>
        <v>100</v>
      </c>
      <c r="G50" s="180"/>
      <c r="H50" s="189">
        <f>(F50/$D$37)</f>
        <v>0.48780487804878048</v>
      </c>
      <c r="I50" s="190">
        <f>(F50/SQRT($D$37))/100</f>
        <v>6.9843029576957816E-2</v>
      </c>
      <c r="J50" s="212">
        <f t="shared" si="14"/>
        <v>205</v>
      </c>
      <c r="K50" s="191">
        <f t="shared" si="15"/>
        <v>100</v>
      </c>
      <c r="L50" s="192">
        <f>J50-K50</f>
        <v>105</v>
      </c>
      <c r="M50" s="64"/>
    </row>
    <row r="51" spans="1:13" ht="15.75" thickBot="1" x14ac:dyDescent="0.3">
      <c r="A51" s="204"/>
      <c r="B51" s="193"/>
      <c r="C51" s="194">
        <v>240</v>
      </c>
      <c r="D51" s="195">
        <v>22</v>
      </c>
      <c r="E51" s="178"/>
      <c r="F51" s="196">
        <f>D51+F50</f>
        <v>122</v>
      </c>
      <c r="G51" s="180"/>
      <c r="H51" s="197">
        <f>(F51/$D$37)</f>
        <v>0.59512195121951217</v>
      </c>
      <c r="I51" s="198">
        <f>(F51/SQRT(D37))/100</f>
        <v>8.5208496083888544E-2</v>
      </c>
      <c r="J51" s="213">
        <f>$D$37</f>
        <v>205</v>
      </c>
      <c r="K51" s="199">
        <f>F51</f>
        <v>122</v>
      </c>
      <c r="L51" s="200">
        <f>J51-K51</f>
        <v>83</v>
      </c>
      <c r="M51" s="64"/>
    </row>
    <row r="52" spans="1:13" ht="15.75" thickTop="1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</row>
    <row r="53" spans="1:13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</row>
  </sheetData>
  <mergeCells count="29">
    <mergeCell ref="A3:A17"/>
    <mergeCell ref="A20:A34"/>
    <mergeCell ref="A37:A51"/>
    <mergeCell ref="F37:F38"/>
    <mergeCell ref="H37:H38"/>
    <mergeCell ref="I37:I38"/>
    <mergeCell ref="J37:J38"/>
    <mergeCell ref="K37:L37"/>
    <mergeCell ref="B39:B51"/>
    <mergeCell ref="B22:B34"/>
    <mergeCell ref="B3:C4"/>
    <mergeCell ref="D3:D4"/>
    <mergeCell ref="B20:C21"/>
    <mergeCell ref="D20:D21"/>
    <mergeCell ref="B37:C38"/>
    <mergeCell ref="D37:D38"/>
    <mergeCell ref="B5:B17"/>
    <mergeCell ref="H19:L19"/>
    <mergeCell ref="F20:F21"/>
    <mergeCell ref="H20:H21"/>
    <mergeCell ref="I20:I21"/>
    <mergeCell ref="J20:J21"/>
    <mergeCell ref="K20:L20"/>
    <mergeCell ref="H2:L2"/>
    <mergeCell ref="F3:F4"/>
    <mergeCell ref="H3:H4"/>
    <mergeCell ref="I3:I4"/>
    <mergeCell ref="J3:J4"/>
    <mergeCell ref="K3:L3"/>
  </mergeCells>
  <conditionalFormatting sqref="C5:C17">
    <cfRule type="duplicateValues" dxfId="6" priority="3"/>
  </conditionalFormatting>
  <conditionalFormatting sqref="C18">
    <cfRule type="duplicateValues" dxfId="5" priority="4"/>
  </conditionalFormatting>
  <conditionalFormatting sqref="C22:C34">
    <cfRule type="duplicateValues" dxfId="4" priority="2"/>
  </conditionalFormatting>
  <conditionalFormatting sqref="C39:C51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S11" sqref="S11"/>
    </sheetView>
  </sheetViews>
  <sheetFormatPr baseColWidth="10" defaultRowHeight="15" x14ac:dyDescent="0.25"/>
  <cols>
    <col min="7" max="7" width="18.42578125" customWidth="1"/>
  </cols>
  <sheetData>
    <row r="1" spans="1:13" ht="15.75" thickBot="1" x14ac:dyDescent="0.3">
      <c r="H1" s="1"/>
    </row>
    <row r="2" spans="1:13" ht="16.5" thickTop="1" thickBot="1" x14ac:dyDescent="0.3">
      <c r="C2" s="205" t="s">
        <v>20</v>
      </c>
      <c r="D2" s="45"/>
      <c r="E2" s="45"/>
      <c r="F2" s="46"/>
      <c r="H2" s="1"/>
      <c r="I2" s="44" t="s">
        <v>21</v>
      </c>
      <c r="J2" s="45"/>
      <c r="K2" s="45"/>
      <c r="L2" s="45"/>
      <c r="M2" s="46"/>
    </row>
    <row r="3" spans="1:13" ht="16.5" thickTop="1" thickBot="1" x14ac:dyDescent="0.3">
      <c r="C3" s="2" t="s">
        <v>0</v>
      </c>
      <c r="D3" s="3" t="s">
        <v>1</v>
      </c>
      <c r="E3" s="3" t="s">
        <v>2</v>
      </c>
      <c r="F3" s="4" t="s">
        <v>3</v>
      </c>
      <c r="G3" s="47" t="s">
        <v>4</v>
      </c>
      <c r="H3" s="5"/>
      <c r="I3" s="49" t="s">
        <v>5</v>
      </c>
      <c r="J3" s="51" t="s">
        <v>6</v>
      </c>
      <c r="K3" s="53" t="s">
        <v>7</v>
      </c>
      <c r="L3" s="55" t="s">
        <v>8</v>
      </c>
      <c r="M3" s="56"/>
    </row>
    <row r="4" spans="1:13" ht="16.5" thickTop="1" thickBot="1" x14ac:dyDescent="0.3">
      <c r="A4" s="42" t="s">
        <v>9</v>
      </c>
      <c r="B4" s="43"/>
      <c r="C4" s="6">
        <v>76</v>
      </c>
      <c r="D4" s="7">
        <v>98</v>
      </c>
      <c r="E4" s="7">
        <v>68</v>
      </c>
      <c r="F4" s="8">
        <f>SUM(C4:E4)</f>
        <v>242</v>
      </c>
      <c r="G4" s="48"/>
      <c r="H4" s="9"/>
      <c r="I4" s="50"/>
      <c r="J4" s="52"/>
      <c r="K4" s="54"/>
      <c r="L4" s="10" t="s">
        <v>10</v>
      </c>
      <c r="M4" s="11" t="s">
        <v>11</v>
      </c>
    </row>
    <row r="5" spans="1:13" ht="15.75" thickTop="1" x14ac:dyDescent="0.25">
      <c r="A5" s="39" t="s">
        <v>12</v>
      </c>
      <c r="B5" s="12">
        <v>60</v>
      </c>
      <c r="C5" s="13">
        <v>0</v>
      </c>
      <c r="D5" s="14">
        <v>0</v>
      </c>
      <c r="E5" s="14">
        <v>0</v>
      </c>
      <c r="F5" s="15">
        <f>SUM(C5:E5)</f>
        <v>0</v>
      </c>
      <c r="G5" s="12">
        <f>SUM(C5:E5)</f>
        <v>0</v>
      </c>
      <c r="H5" s="1"/>
      <c r="I5" s="16">
        <f>(G5/$F$4)</f>
        <v>0</v>
      </c>
      <c r="J5" s="14">
        <f t="shared" ref="J5:J16" si="0">(G5/SQRT($F$4))/100</f>
        <v>0</v>
      </c>
      <c r="K5" s="15">
        <f>$F$4</f>
        <v>242</v>
      </c>
      <c r="L5" s="17">
        <f>G5</f>
        <v>0</v>
      </c>
      <c r="M5" s="18">
        <f>K5-L5</f>
        <v>242</v>
      </c>
    </row>
    <row r="6" spans="1:13" x14ac:dyDescent="0.25">
      <c r="A6" s="40"/>
      <c r="B6" s="19">
        <v>75</v>
      </c>
      <c r="C6" s="20">
        <v>0</v>
      </c>
      <c r="D6" s="21">
        <v>0</v>
      </c>
      <c r="E6" s="21">
        <v>0</v>
      </c>
      <c r="F6" s="22">
        <f>SUM(C6:E6)</f>
        <v>0</v>
      </c>
      <c r="G6" s="19">
        <f t="shared" ref="G6:G17" si="1">SUM(C6:E6)+G5</f>
        <v>0</v>
      </c>
      <c r="H6" s="1"/>
      <c r="I6" s="23">
        <f>(G6/$F$4)</f>
        <v>0</v>
      </c>
      <c r="J6" s="21">
        <f t="shared" si="0"/>
        <v>0</v>
      </c>
      <c r="K6" s="22">
        <f>$F$4</f>
        <v>242</v>
      </c>
      <c r="L6" s="24">
        <f>G6</f>
        <v>0</v>
      </c>
      <c r="M6" s="25">
        <f t="shared" ref="M6:M17" si="2">K6-L6</f>
        <v>242</v>
      </c>
    </row>
    <row r="7" spans="1:13" x14ac:dyDescent="0.25">
      <c r="A7" s="40"/>
      <c r="B7" s="19">
        <v>90</v>
      </c>
      <c r="C7" s="20">
        <v>0</v>
      </c>
      <c r="D7" s="21">
        <v>0</v>
      </c>
      <c r="E7" s="21">
        <v>1</v>
      </c>
      <c r="F7" s="22">
        <f t="shared" ref="F7:F16" si="3">SUM(C7:E7)</f>
        <v>1</v>
      </c>
      <c r="G7" s="19">
        <f t="shared" si="1"/>
        <v>1</v>
      </c>
      <c r="H7" s="1"/>
      <c r="I7" s="23">
        <f t="shared" ref="I7:I16" si="4">(G7/$F$4)</f>
        <v>4.1322314049586778E-3</v>
      </c>
      <c r="J7" s="21">
        <f t="shared" si="0"/>
        <v>6.4282434653322503E-4</v>
      </c>
      <c r="K7" s="22">
        <f t="shared" ref="K7:K16" si="5">$F$4</f>
        <v>242</v>
      </c>
      <c r="L7" s="24">
        <f t="shared" ref="L7:L16" si="6">G7</f>
        <v>1</v>
      </c>
      <c r="M7" s="25">
        <f t="shared" si="2"/>
        <v>241</v>
      </c>
    </row>
    <row r="8" spans="1:13" x14ac:dyDescent="0.25">
      <c r="A8" s="40"/>
      <c r="B8" s="19">
        <v>105</v>
      </c>
      <c r="C8" s="20">
        <v>0</v>
      </c>
      <c r="D8" s="21">
        <v>0</v>
      </c>
      <c r="E8" s="21">
        <v>0</v>
      </c>
      <c r="F8" s="22">
        <f t="shared" si="3"/>
        <v>0</v>
      </c>
      <c r="G8" s="19">
        <f t="shared" si="1"/>
        <v>1</v>
      </c>
      <c r="H8" s="1"/>
      <c r="I8" s="23">
        <f t="shared" si="4"/>
        <v>4.1322314049586778E-3</v>
      </c>
      <c r="J8" s="21">
        <f t="shared" si="0"/>
        <v>6.4282434653322503E-4</v>
      </c>
      <c r="K8" s="22">
        <f t="shared" si="5"/>
        <v>242</v>
      </c>
      <c r="L8" s="24">
        <f t="shared" si="6"/>
        <v>1</v>
      </c>
      <c r="M8" s="25">
        <f t="shared" si="2"/>
        <v>241</v>
      </c>
    </row>
    <row r="9" spans="1:13" x14ac:dyDescent="0.25">
      <c r="A9" s="40"/>
      <c r="B9" s="19">
        <v>120</v>
      </c>
      <c r="C9" s="20">
        <v>0</v>
      </c>
      <c r="D9" s="21">
        <v>0</v>
      </c>
      <c r="E9" s="21">
        <v>8</v>
      </c>
      <c r="F9" s="22">
        <f t="shared" si="3"/>
        <v>8</v>
      </c>
      <c r="G9" s="19">
        <f t="shared" si="1"/>
        <v>9</v>
      </c>
      <c r="H9" s="1"/>
      <c r="I9" s="23">
        <f t="shared" si="4"/>
        <v>3.71900826446281E-2</v>
      </c>
      <c r="J9" s="21">
        <f t="shared" si="0"/>
        <v>5.7854191187990253E-3</v>
      </c>
      <c r="K9" s="22">
        <f t="shared" si="5"/>
        <v>242</v>
      </c>
      <c r="L9" s="24">
        <f t="shared" si="6"/>
        <v>9</v>
      </c>
      <c r="M9" s="25">
        <f t="shared" si="2"/>
        <v>233</v>
      </c>
    </row>
    <row r="10" spans="1:13" x14ac:dyDescent="0.25">
      <c r="A10" s="40"/>
      <c r="B10" s="19">
        <v>135</v>
      </c>
      <c r="C10" s="20">
        <v>0</v>
      </c>
      <c r="D10" s="21">
        <v>0</v>
      </c>
      <c r="E10" s="21">
        <v>3</v>
      </c>
      <c r="F10" s="22">
        <f t="shared" si="3"/>
        <v>3</v>
      </c>
      <c r="G10" s="19">
        <f t="shared" si="1"/>
        <v>12</v>
      </c>
      <c r="H10" s="1"/>
      <c r="I10" s="23">
        <f t="shared" si="4"/>
        <v>4.9586776859504134E-2</v>
      </c>
      <c r="J10" s="21">
        <f t="shared" si="0"/>
        <v>7.7138921583987004E-3</v>
      </c>
      <c r="K10" s="22">
        <f t="shared" si="5"/>
        <v>242</v>
      </c>
      <c r="L10" s="24">
        <f t="shared" si="6"/>
        <v>12</v>
      </c>
      <c r="M10" s="25">
        <f t="shared" si="2"/>
        <v>230</v>
      </c>
    </row>
    <row r="11" spans="1:13" x14ac:dyDescent="0.25">
      <c r="A11" s="40"/>
      <c r="B11" s="19">
        <v>150</v>
      </c>
      <c r="C11" s="20">
        <v>1</v>
      </c>
      <c r="D11" s="21">
        <v>4</v>
      </c>
      <c r="E11" s="21">
        <v>0</v>
      </c>
      <c r="F11" s="22">
        <f t="shared" si="3"/>
        <v>5</v>
      </c>
      <c r="G11" s="19">
        <f t="shared" si="1"/>
        <v>17</v>
      </c>
      <c r="H11" s="1"/>
      <c r="I11" s="23">
        <f t="shared" si="4"/>
        <v>7.0247933884297523E-2</v>
      </c>
      <c r="J11" s="21">
        <f t="shared" si="0"/>
        <v>1.0928013891064825E-2</v>
      </c>
      <c r="K11" s="22">
        <f t="shared" si="5"/>
        <v>242</v>
      </c>
      <c r="L11" s="24">
        <f t="shared" si="6"/>
        <v>17</v>
      </c>
      <c r="M11" s="25">
        <f t="shared" si="2"/>
        <v>225</v>
      </c>
    </row>
    <row r="12" spans="1:13" x14ac:dyDescent="0.25">
      <c r="A12" s="40"/>
      <c r="B12" s="19">
        <v>165</v>
      </c>
      <c r="C12" s="20">
        <v>5</v>
      </c>
      <c r="D12" s="21">
        <v>6</v>
      </c>
      <c r="E12" s="21">
        <v>2</v>
      </c>
      <c r="F12" s="22">
        <f t="shared" si="3"/>
        <v>13</v>
      </c>
      <c r="G12" s="19">
        <f t="shared" si="1"/>
        <v>30</v>
      </c>
      <c r="H12" s="1"/>
      <c r="I12" s="23">
        <f t="shared" si="4"/>
        <v>0.12396694214876033</v>
      </c>
      <c r="J12" s="21">
        <f t="shared" si="0"/>
        <v>1.9284730395996753E-2</v>
      </c>
      <c r="K12" s="22">
        <f t="shared" si="5"/>
        <v>242</v>
      </c>
      <c r="L12" s="24">
        <f t="shared" si="6"/>
        <v>30</v>
      </c>
      <c r="M12" s="25">
        <f t="shared" si="2"/>
        <v>212</v>
      </c>
    </row>
    <row r="13" spans="1:13" x14ac:dyDescent="0.25">
      <c r="A13" s="40"/>
      <c r="B13" s="19">
        <v>180</v>
      </c>
      <c r="C13" s="20">
        <v>2</v>
      </c>
      <c r="D13" s="21">
        <v>7</v>
      </c>
      <c r="E13" s="21">
        <v>2</v>
      </c>
      <c r="F13" s="22">
        <f t="shared" si="3"/>
        <v>11</v>
      </c>
      <c r="G13" s="19">
        <f t="shared" si="1"/>
        <v>41</v>
      </c>
      <c r="H13" s="1"/>
      <c r="I13" s="23">
        <f t="shared" si="4"/>
        <v>0.16942148760330578</v>
      </c>
      <c r="J13" s="21">
        <f t="shared" si="0"/>
        <v>2.6355798207862227E-2</v>
      </c>
      <c r="K13" s="22">
        <f t="shared" si="5"/>
        <v>242</v>
      </c>
      <c r="L13" s="24">
        <f t="shared" si="6"/>
        <v>41</v>
      </c>
      <c r="M13" s="25">
        <f t="shared" si="2"/>
        <v>201</v>
      </c>
    </row>
    <row r="14" spans="1:13" x14ac:dyDescent="0.25">
      <c r="A14" s="40"/>
      <c r="B14" s="19">
        <v>195</v>
      </c>
      <c r="C14" s="20">
        <v>1</v>
      </c>
      <c r="D14" s="21">
        <v>8</v>
      </c>
      <c r="E14" s="21">
        <v>3</v>
      </c>
      <c r="F14" s="22">
        <f t="shared" si="3"/>
        <v>12</v>
      </c>
      <c r="G14" s="19">
        <f t="shared" si="1"/>
        <v>53</v>
      </c>
      <c r="H14" s="1"/>
      <c r="I14" s="23">
        <f t="shared" si="4"/>
        <v>0.21900826446280991</v>
      </c>
      <c r="J14" s="21">
        <f t="shared" si="0"/>
        <v>3.4069690366260924E-2</v>
      </c>
      <c r="K14" s="22">
        <f t="shared" si="5"/>
        <v>242</v>
      </c>
      <c r="L14" s="24">
        <f t="shared" si="6"/>
        <v>53</v>
      </c>
      <c r="M14" s="25">
        <f t="shared" si="2"/>
        <v>189</v>
      </c>
    </row>
    <row r="15" spans="1:13" x14ac:dyDescent="0.25">
      <c r="A15" s="40"/>
      <c r="B15" s="19">
        <v>210</v>
      </c>
      <c r="C15" s="20">
        <v>2</v>
      </c>
      <c r="D15" s="21">
        <v>9</v>
      </c>
      <c r="E15" s="21">
        <v>1</v>
      </c>
      <c r="F15" s="22">
        <f t="shared" si="3"/>
        <v>12</v>
      </c>
      <c r="G15" s="19">
        <f t="shared" si="1"/>
        <v>65</v>
      </c>
      <c r="H15" s="1"/>
      <c r="I15" s="23">
        <f t="shared" si="4"/>
        <v>0.26859504132231404</v>
      </c>
      <c r="J15" s="21">
        <f t="shared" si="0"/>
        <v>4.1783582524659628E-2</v>
      </c>
      <c r="K15" s="22">
        <f t="shared" si="5"/>
        <v>242</v>
      </c>
      <c r="L15" s="24">
        <f t="shared" si="6"/>
        <v>65</v>
      </c>
      <c r="M15" s="25">
        <f t="shared" si="2"/>
        <v>177</v>
      </c>
    </row>
    <row r="16" spans="1:13" x14ac:dyDescent="0.25">
      <c r="A16" s="40"/>
      <c r="B16" s="19">
        <v>225</v>
      </c>
      <c r="C16" s="20">
        <v>3</v>
      </c>
      <c r="D16" s="21">
        <v>9</v>
      </c>
      <c r="E16" s="21">
        <v>0</v>
      </c>
      <c r="F16" s="22">
        <f t="shared" si="3"/>
        <v>12</v>
      </c>
      <c r="G16" s="19">
        <f t="shared" si="1"/>
        <v>77</v>
      </c>
      <c r="H16" s="1"/>
      <c r="I16" s="23">
        <f t="shared" si="4"/>
        <v>0.31818181818181818</v>
      </c>
      <c r="J16" s="21">
        <f t="shared" si="0"/>
        <v>4.9497474683058325E-2</v>
      </c>
      <c r="K16" s="22">
        <f t="shared" si="5"/>
        <v>242</v>
      </c>
      <c r="L16" s="24">
        <f t="shared" si="6"/>
        <v>77</v>
      </c>
      <c r="M16" s="25">
        <f t="shared" si="2"/>
        <v>165</v>
      </c>
    </row>
    <row r="17" spans="1:13" ht="15.75" thickBot="1" x14ac:dyDescent="0.3">
      <c r="A17" s="41"/>
      <c r="B17" s="26">
        <v>240</v>
      </c>
      <c r="C17" s="27">
        <v>7</v>
      </c>
      <c r="D17" s="28">
        <v>7</v>
      </c>
      <c r="E17" s="28">
        <v>2</v>
      </c>
      <c r="F17" s="29">
        <f>SUM(C17:E17)</f>
        <v>16</v>
      </c>
      <c r="G17" s="30">
        <f t="shared" si="1"/>
        <v>93</v>
      </c>
      <c r="H17" s="1"/>
      <c r="I17" s="31">
        <f>(G17/$F$4)</f>
        <v>0.38429752066115702</v>
      </c>
      <c r="J17" s="32">
        <f>(G17/SQRT(F4))/100</f>
        <v>5.9782664227589925E-2</v>
      </c>
      <c r="K17" s="33">
        <f>F4</f>
        <v>242</v>
      </c>
      <c r="L17" s="34">
        <f>G17</f>
        <v>93</v>
      </c>
      <c r="M17" s="35">
        <f t="shared" si="2"/>
        <v>149</v>
      </c>
    </row>
    <row r="18" spans="1:13" ht="16.5" thickTop="1" thickBot="1" x14ac:dyDescent="0.3">
      <c r="B18" s="36"/>
      <c r="C18" s="36"/>
      <c r="D18" s="36"/>
      <c r="E18" s="36"/>
      <c r="F18" s="36"/>
      <c r="H18" s="1"/>
    </row>
    <row r="19" spans="1:13" ht="16.5" thickTop="1" thickBot="1" x14ac:dyDescent="0.3">
      <c r="C19" s="44" t="s">
        <v>18</v>
      </c>
      <c r="D19" s="45"/>
      <c r="E19" s="45"/>
      <c r="F19" s="46"/>
      <c r="H19" s="1"/>
      <c r="I19" s="205" t="s">
        <v>19</v>
      </c>
      <c r="J19" s="45"/>
      <c r="K19" s="45"/>
      <c r="L19" s="45"/>
      <c r="M19" s="46"/>
    </row>
    <row r="20" spans="1:13" ht="16.5" thickTop="1" thickBot="1" x14ac:dyDescent="0.3">
      <c r="C20" s="2" t="s">
        <v>0</v>
      </c>
      <c r="D20" s="3" t="s">
        <v>1</v>
      </c>
      <c r="E20" s="3" t="s">
        <v>2</v>
      </c>
      <c r="F20" s="4" t="s">
        <v>3</v>
      </c>
      <c r="G20" s="47" t="s">
        <v>4</v>
      </c>
      <c r="H20" s="5"/>
      <c r="I20" s="49" t="s">
        <v>5</v>
      </c>
      <c r="J20" s="51" t="s">
        <v>6</v>
      </c>
      <c r="K20" s="53" t="s">
        <v>7</v>
      </c>
      <c r="L20" s="55" t="s">
        <v>8</v>
      </c>
      <c r="M20" s="56"/>
    </row>
    <row r="21" spans="1:13" ht="16.5" thickTop="1" thickBot="1" x14ac:dyDescent="0.3">
      <c r="A21" s="42" t="s">
        <v>9</v>
      </c>
      <c r="B21" s="43"/>
      <c r="C21" s="6">
        <v>91</v>
      </c>
      <c r="D21" s="7">
        <v>97</v>
      </c>
      <c r="E21" s="7">
        <v>63</v>
      </c>
      <c r="F21" s="8">
        <f>SUM(C21:E21)</f>
        <v>251</v>
      </c>
      <c r="G21" s="48"/>
      <c r="H21" s="9"/>
      <c r="I21" s="50"/>
      <c r="J21" s="52"/>
      <c r="K21" s="54"/>
      <c r="L21" s="10" t="s">
        <v>10</v>
      </c>
      <c r="M21" s="11" t="s">
        <v>11</v>
      </c>
    </row>
    <row r="22" spans="1:13" ht="15.75" thickTop="1" x14ac:dyDescent="0.25">
      <c r="A22" s="39" t="s">
        <v>13</v>
      </c>
      <c r="B22" s="12">
        <v>60</v>
      </c>
      <c r="C22" s="13">
        <v>0</v>
      </c>
      <c r="D22" s="14">
        <v>0</v>
      </c>
      <c r="E22" s="14">
        <v>0</v>
      </c>
      <c r="F22" s="15">
        <f>SUM(C22:E22)</f>
        <v>0</v>
      </c>
      <c r="G22" s="12">
        <f>SUM(C22:E22)</f>
        <v>0</v>
      </c>
      <c r="H22" s="1"/>
      <c r="I22" s="16">
        <f>(G22/$F$21)</f>
        <v>0</v>
      </c>
      <c r="J22" s="14">
        <f>(G22/SQRT($F$21))/100</f>
        <v>0</v>
      </c>
      <c r="K22" s="15">
        <f>$F$21</f>
        <v>251</v>
      </c>
      <c r="L22" s="17">
        <f>G22</f>
        <v>0</v>
      </c>
      <c r="M22" s="18">
        <f>K22-L22</f>
        <v>251</v>
      </c>
    </row>
    <row r="23" spans="1:13" x14ac:dyDescent="0.25">
      <c r="A23" s="40"/>
      <c r="B23" s="19">
        <v>75</v>
      </c>
      <c r="C23" s="20">
        <v>0</v>
      </c>
      <c r="D23" s="21">
        <v>0</v>
      </c>
      <c r="E23" s="21">
        <v>0</v>
      </c>
      <c r="F23" s="22">
        <f>SUM(C23:E23)</f>
        <v>0</v>
      </c>
      <c r="G23" s="19">
        <f t="shared" ref="G23:G34" si="7">SUM(C23:E23)+G22</f>
        <v>0</v>
      </c>
      <c r="H23" s="1"/>
      <c r="I23" s="23">
        <f>(G23/$F$21)</f>
        <v>0</v>
      </c>
      <c r="J23" s="21">
        <f>(G23/SQRT($F$21))/100</f>
        <v>0</v>
      </c>
      <c r="K23" s="22">
        <f>$F$21</f>
        <v>251</v>
      </c>
      <c r="L23" s="24">
        <f>G23</f>
        <v>0</v>
      </c>
      <c r="M23" s="25">
        <f>K23-L23</f>
        <v>251</v>
      </c>
    </row>
    <row r="24" spans="1:13" x14ac:dyDescent="0.25">
      <c r="A24" s="40"/>
      <c r="B24" s="19">
        <v>90</v>
      </c>
      <c r="C24" s="20">
        <v>0</v>
      </c>
      <c r="D24" s="21">
        <v>0</v>
      </c>
      <c r="E24" s="21">
        <v>5</v>
      </c>
      <c r="F24" s="22">
        <f t="shared" ref="F24:F33" si="8">SUM(C24:E24)</f>
        <v>5</v>
      </c>
      <c r="G24" s="19">
        <f t="shared" si="7"/>
        <v>5</v>
      </c>
      <c r="H24" s="1"/>
      <c r="I24" s="23">
        <f t="shared" ref="I24:I33" si="9">(G24/$F$21)</f>
        <v>1.9920318725099601E-2</v>
      </c>
      <c r="J24" s="21">
        <f t="shared" ref="J24:J33" si="10">(G24/SQRT($F$21))/100</f>
        <v>3.1559720154890158E-3</v>
      </c>
      <c r="K24" s="22">
        <f t="shared" ref="K24:K33" si="11">$F$21</f>
        <v>251</v>
      </c>
      <c r="L24" s="24">
        <f t="shared" ref="L24:L33" si="12">G24</f>
        <v>5</v>
      </c>
      <c r="M24" s="25">
        <f t="shared" ref="M24:M32" si="13">K24-L24</f>
        <v>246</v>
      </c>
    </row>
    <row r="25" spans="1:13" x14ac:dyDescent="0.25">
      <c r="A25" s="40"/>
      <c r="B25" s="19">
        <v>105</v>
      </c>
      <c r="C25" s="20">
        <v>0</v>
      </c>
      <c r="D25" s="21">
        <v>1</v>
      </c>
      <c r="E25" s="21">
        <v>5</v>
      </c>
      <c r="F25" s="22">
        <f t="shared" si="8"/>
        <v>6</v>
      </c>
      <c r="G25" s="19">
        <f t="shared" si="7"/>
        <v>11</v>
      </c>
      <c r="H25" s="1"/>
      <c r="I25" s="23">
        <f t="shared" si="9"/>
        <v>4.3824701195219126E-2</v>
      </c>
      <c r="J25" s="21">
        <f t="shared" si="10"/>
        <v>6.9431384340758349E-3</v>
      </c>
      <c r="K25" s="22">
        <f t="shared" si="11"/>
        <v>251</v>
      </c>
      <c r="L25" s="24">
        <f t="shared" si="12"/>
        <v>11</v>
      </c>
      <c r="M25" s="25">
        <f t="shared" si="13"/>
        <v>240</v>
      </c>
    </row>
    <row r="26" spans="1:13" x14ac:dyDescent="0.25">
      <c r="A26" s="40"/>
      <c r="B26" s="19">
        <v>120</v>
      </c>
      <c r="C26" s="20">
        <v>1</v>
      </c>
      <c r="D26" s="21">
        <v>5</v>
      </c>
      <c r="E26" s="21">
        <v>6</v>
      </c>
      <c r="F26" s="22">
        <f t="shared" si="8"/>
        <v>12</v>
      </c>
      <c r="G26" s="19">
        <f t="shared" si="7"/>
        <v>23</v>
      </c>
      <c r="H26" s="1"/>
      <c r="I26" s="23">
        <f t="shared" si="9"/>
        <v>9.1633466135458169E-2</v>
      </c>
      <c r="J26" s="21">
        <f t="shared" si="10"/>
        <v>1.4517471271249473E-2</v>
      </c>
      <c r="K26" s="22">
        <f t="shared" si="11"/>
        <v>251</v>
      </c>
      <c r="L26" s="24">
        <f t="shared" si="12"/>
        <v>23</v>
      </c>
      <c r="M26" s="25">
        <f t="shared" si="13"/>
        <v>228</v>
      </c>
    </row>
    <row r="27" spans="1:13" x14ac:dyDescent="0.25">
      <c r="A27" s="40"/>
      <c r="B27" s="19">
        <v>135</v>
      </c>
      <c r="C27" s="20">
        <v>0</v>
      </c>
      <c r="D27" s="21">
        <v>7</v>
      </c>
      <c r="E27" s="21">
        <v>12</v>
      </c>
      <c r="F27" s="22">
        <f t="shared" si="8"/>
        <v>19</v>
      </c>
      <c r="G27" s="19">
        <f t="shared" si="7"/>
        <v>42</v>
      </c>
      <c r="H27" s="1"/>
      <c r="I27" s="23">
        <f t="shared" si="9"/>
        <v>0.16733067729083664</v>
      </c>
      <c r="J27" s="21">
        <f t="shared" si="10"/>
        <v>2.6510164930107733E-2</v>
      </c>
      <c r="K27" s="22">
        <f t="shared" si="11"/>
        <v>251</v>
      </c>
      <c r="L27" s="24">
        <f t="shared" si="12"/>
        <v>42</v>
      </c>
      <c r="M27" s="25">
        <f t="shared" si="13"/>
        <v>209</v>
      </c>
    </row>
    <row r="28" spans="1:13" x14ac:dyDescent="0.25">
      <c r="A28" s="40"/>
      <c r="B28" s="19">
        <v>150</v>
      </c>
      <c r="C28" s="20">
        <v>6</v>
      </c>
      <c r="D28" s="21">
        <v>11</v>
      </c>
      <c r="E28" s="21">
        <v>6</v>
      </c>
      <c r="F28" s="22">
        <f t="shared" si="8"/>
        <v>23</v>
      </c>
      <c r="G28" s="19">
        <f t="shared" si="7"/>
        <v>65</v>
      </c>
      <c r="H28" s="1"/>
      <c r="I28" s="23">
        <f t="shared" si="9"/>
        <v>0.25896414342629481</v>
      </c>
      <c r="J28" s="21">
        <f t="shared" si="10"/>
        <v>4.1027636201357208E-2</v>
      </c>
      <c r="K28" s="22">
        <f>$F$21</f>
        <v>251</v>
      </c>
      <c r="L28" s="24">
        <f t="shared" si="12"/>
        <v>65</v>
      </c>
      <c r="M28" s="25">
        <f t="shared" si="13"/>
        <v>186</v>
      </c>
    </row>
    <row r="29" spans="1:13" x14ac:dyDescent="0.25">
      <c r="A29" s="40"/>
      <c r="B29" s="19">
        <v>165</v>
      </c>
      <c r="C29" s="20">
        <v>1</v>
      </c>
      <c r="D29" s="21">
        <v>7</v>
      </c>
      <c r="E29" s="21">
        <v>3</v>
      </c>
      <c r="F29" s="22">
        <f t="shared" si="8"/>
        <v>11</v>
      </c>
      <c r="G29" s="19">
        <f t="shared" si="7"/>
        <v>76</v>
      </c>
      <c r="H29" s="1"/>
      <c r="I29" s="23">
        <f t="shared" si="9"/>
        <v>0.30278884462151395</v>
      </c>
      <c r="J29" s="21">
        <f t="shared" si="10"/>
        <v>4.797077463543304E-2</v>
      </c>
      <c r="K29" s="22">
        <f t="shared" si="11"/>
        <v>251</v>
      </c>
      <c r="L29" s="24">
        <f t="shared" si="12"/>
        <v>76</v>
      </c>
      <c r="M29" s="25">
        <f t="shared" si="13"/>
        <v>175</v>
      </c>
    </row>
    <row r="30" spans="1:13" x14ac:dyDescent="0.25">
      <c r="A30" s="40"/>
      <c r="B30" s="19">
        <v>180</v>
      </c>
      <c r="C30" s="20">
        <v>7</v>
      </c>
      <c r="D30" s="21">
        <v>8</v>
      </c>
      <c r="E30" s="21">
        <v>4</v>
      </c>
      <c r="F30" s="22">
        <f t="shared" si="8"/>
        <v>19</v>
      </c>
      <c r="G30" s="19">
        <f t="shared" si="7"/>
        <v>95</v>
      </c>
      <c r="H30" s="1"/>
      <c r="I30" s="23">
        <f t="shared" si="9"/>
        <v>0.37848605577689243</v>
      </c>
      <c r="J30" s="21">
        <f>(G30/SQRT($F$21))/100</f>
        <v>5.9963468294291299E-2</v>
      </c>
      <c r="K30" s="22">
        <f t="shared" si="11"/>
        <v>251</v>
      </c>
      <c r="L30" s="24">
        <f t="shared" si="12"/>
        <v>95</v>
      </c>
      <c r="M30" s="25">
        <f t="shared" si="13"/>
        <v>156</v>
      </c>
    </row>
    <row r="31" spans="1:13" x14ac:dyDescent="0.25">
      <c r="A31" s="40"/>
      <c r="B31" s="19">
        <v>195</v>
      </c>
      <c r="C31" s="20">
        <v>10</v>
      </c>
      <c r="D31" s="21">
        <v>5</v>
      </c>
      <c r="E31" s="21">
        <v>1</v>
      </c>
      <c r="F31" s="22">
        <f t="shared" si="8"/>
        <v>16</v>
      </c>
      <c r="G31" s="19">
        <f t="shared" si="7"/>
        <v>111</v>
      </c>
      <c r="H31" s="1"/>
      <c r="I31" s="23">
        <f t="shared" si="9"/>
        <v>0.44223107569721115</v>
      </c>
      <c r="J31" s="21">
        <f t="shared" si="10"/>
        <v>7.0062578743856158E-2</v>
      </c>
      <c r="K31" s="22">
        <f t="shared" si="11"/>
        <v>251</v>
      </c>
      <c r="L31" s="24">
        <f t="shared" si="12"/>
        <v>111</v>
      </c>
      <c r="M31" s="25">
        <f t="shared" si="13"/>
        <v>140</v>
      </c>
    </row>
    <row r="32" spans="1:13" x14ac:dyDescent="0.25">
      <c r="A32" s="40"/>
      <c r="B32" s="19">
        <v>210</v>
      </c>
      <c r="C32" s="20">
        <v>8</v>
      </c>
      <c r="D32" s="21">
        <v>9</v>
      </c>
      <c r="E32" s="21">
        <v>1</v>
      </c>
      <c r="F32" s="22">
        <f t="shared" si="8"/>
        <v>18</v>
      </c>
      <c r="G32" s="19">
        <f t="shared" si="7"/>
        <v>129</v>
      </c>
      <c r="H32" s="1"/>
      <c r="I32" s="23">
        <f t="shared" si="9"/>
        <v>0.51394422310756971</v>
      </c>
      <c r="J32" s="21">
        <f t="shared" si="10"/>
        <v>8.1424077999616623E-2</v>
      </c>
      <c r="K32" s="22">
        <f t="shared" si="11"/>
        <v>251</v>
      </c>
      <c r="L32" s="24">
        <f t="shared" si="12"/>
        <v>129</v>
      </c>
      <c r="M32" s="25">
        <f t="shared" si="13"/>
        <v>122</v>
      </c>
    </row>
    <row r="33" spans="1:13" x14ac:dyDescent="0.25">
      <c r="A33" s="40"/>
      <c r="B33" s="19">
        <v>225</v>
      </c>
      <c r="C33" s="20">
        <v>6</v>
      </c>
      <c r="D33" s="21">
        <v>2</v>
      </c>
      <c r="E33" s="21">
        <v>2</v>
      </c>
      <c r="F33" s="22">
        <f t="shared" si="8"/>
        <v>10</v>
      </c>
      <c r="G33" s="19">
        <f t="shared" si="7"/>
        <v>139</v>
      </c>
      <c r="H33" s="1"/>
      <c r="I33" s="23">
        <f t="shared" si="9"/>
        <v>0.55378486055776888</v>
      </c>
      <c r="J33" s="21">
        <f t="shared" si="10"/>
        <v>8.7736022030594649E-2</v>
      </c>
      <c r="K33" s="22">
        <f t="shared" si="11"/>
        <v>251</v>
      </c>
      <c r="L33" s="24">
        <f t="shared" si="12"/>
        <v>139</v>
      </c>
      <c r="M33" s="25">
        <f>K33-L33</f>
        <v>112</v>
      </c>
    </row>
    <row r="34" spans="1:13" ht="15.75" thickBot="1" x14ac:dyDescent="0.3">
      <c r="A34" s="41"/>
      <c r="B34" s="30">
        <v>240</v>
      </c>
      <c r="C34" s="37">
        <v>7</v>
      </c>
      <c r="D34" s="32">
        <v>3</v>
      </c>
      <c r="E34" s="32">
        <v>3</v>
      </c>
      <c r="F34" s="33">
        <f>SUM(C34:E34)</f>
        <v>13</v>
      </c>
      <c r="G34" s="30">
        <f t="shared" si="7"/>
        <v>152</v>
      </c>
      <c r="H34" s="1"/>
      <c r="I34" s="31">
        <f>(G34/$F$21)</f>
        <v>0.60557768924302791</v>
      </c>
      <c r="J34" s="32">
        <f>(G34/SQRT(F21))/100</f>
        <v>9.5941549270866081E-2</v>
      </c>
      <c r="K34" s="38">
        <f>$F$21</f>
        <v>251</v>
      </c>
      <c r="L34" s="34">
        <f>G34</f>
        <v>152</v>
      </c>
      <c r="M34" s="35">
        <f>K34-L34</f>
        <v>99</v>
      </c>
    </row>
    <row r="35" spans="1:13" ht="15.75" thickTop="1" x14ac:dyDescent="0.25"/>
  </sheetData>
  <mergeCells count="18">
    <mergeCell ref="C2:F2"/>
    <mergeCell ref="I2:M2"/>
    <mergeCell ref="G3:G4"/>
    <mergeCell ref="I3:I4"/>
    <mergeCell ref="J3:J4"/>
    <mergeCell ref="K3:K4"/>
    <mergeCell ref="L3:M3"/>
    <mergeCell ref="A22:A34"/>
    <mergeCell ref="A4:B4"/>
    <mergeCell ref="A5:A17"/>
    <mergeCell ref="C19:F19"/>
    <mergeCell ref="I19:M19"/>
    <mergeCell ref="G20:G21"/>
    <mergeCell ref="I20:I21"/>
    <mergeCell ref="J20:J21"/>
    <mergeCell ref="K20:K21"/>
    <mergeCell ref="L20:M20"/>
    <mergeCell ref="A21:B21"/>
  </mergeCells>
  <conditionalFormatting sqref="B5:B17">
    <cfRule type="duplicateValues" dxfId="2" priority="2"/>
  </conditionalFormatting>
  <conditionalFormatting sqref="B18">
    <cfRule type="duplicateValues" dxfId="1" priority="3"/>
  </conditionalFormatting>
  <conditionalFormatting sqref="B22:B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4A</vt:lpstr>
      <vt:lpstr>Fig 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Ducrocq</dc:creator>
  <cp:lastModifiedBy>Tom Ducrocq</cp:lastModifiedBy>
  <dcterms:created xsi:type="dcterms:W3CDTF">2026-05-20T13:33:14Z</dcterms:created>
  <dcterms:modified xsi:type="dcterms:W3CDTF">2026-05-21T13:29:03Z</dcterms:modified>
</cp:coreProperties>
</file>