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ung/Srinivasan Lab/NK2R Project/NK2R Manuscript/eLife VOR/Source Data/"/>
    </mc:Choice>
  </mc:AlternateContent>
  <xr:revisionPtr revIDLastSave="0" documentId="13_ncr:1_{979BBFFE-9328-4441-AF9A-F0FEE291AEFD}" xr6:coauthVersionLast="47" xr6:coauthVersionMax="47" xr10:uidLastSave="{00000000-0000-0000-0000-000000000000}"/>
  <bookViews>
    <workbookView xWindow="29400" yWindow="-1140" windowWidth="38400" windowHeight="21600" activeTab="62" xr2:uid="{26404011-E1B9-B64A-9ED0-0C727A882F83}"/>
  </bookViews>
  <sheets>
    <sheet name="Figure 1C" sheetId="1" r:id="rId1"/>
    <sheet name="Figure 1F" sheetId="2" r:id="rId2"/>
    <sheet name="Figure 1G" sheetId="3" r:id="rId3"/>
    <sheet name="Figure 1H" sheetId="4" r:id="rId4"/>
    <sheet name="Figure 1I" sheetId="5" r:id="rId5"/>
    <sheet name="Figure 1J" sheetId="6" r:id="rId6"/>
    <sheet name="Figure 1K" sheetId="7" r:id="rId7"/>
    <sheet name="Figure 1L" sheetId="8" r:id="rId8"/>
    <sheet name="Figure 3C" sheetId="9" r:id="rId9"/>
    <sheet name="Figure 3D" sheetId="10" r:id="rId10"/>
    <sheet name="Figure 3E" sheetId="11" r:id="rId11"/>
    <sheet name="Figure 3F" sheetId="12" r:id="rId12"/>
    <sheet name="Figure 3H" sheetId="13" r:id="rId13"/>
    <sheet name="Figure 3I" sheetId="14" r:id="rId14"/>
    <sheet name="Figure 3J" sheetId="15" r:id="rId15"/>
    <sheet name="Figure 3K" sheetId="16" r:id="rId16"/>
    <sheet name="Figure 3L" sheetId="17" r:id="rId17"/>
    <sheet name="Figure 3M" sheetId="18" r:id="rId18"/>
    <sheet name="Figure 3N" sheetId="19" r:id="rId19"/>
    <sheet name="Figure 4A" sheetId="20" r:id="rId20"/>
    <sheet name="Figure 4C" sheetId="21" r:id="rId21"/>
    <sheet name="Figure 4D" sheetId="22" r:id="rId22"/>
    <sheet name="Figure 4F" sheetId="23" r:id="rId23"/>
    <sheet name="Figure 4G" sheetId="24" r:id="rId24"/>
    <sheet name="Figure 4I" sheetId="25" r:id="rId25"/>
    <sheet name="Figure 4J" sheetId="26" r:id="rId26"/>
    <sheet name="Figure 4L" sheetId="27" r:id="rId27"/>
    <sheet name="Figure 4M" sheetId="28" r:id="rId28"/>
    <sheet name="Figure 4N" sheetId="29" r:id="rId29"/>
    <sheet name="Figure 4O" sheetId="30" r:id="rId30"/>
    <sheet name="Figure 5A" sheetId="31" r:id="rId31"/>
    <sheet name="Figure 5C" sheetId="32" r:id="rId32"/>
    <sheet name="Figure 1-figure supplement 1B" sheetId="33" r:id="rId33"/>
    <sheet name="Figure 2-figure supplement 1A" sheetId="34" r:id="rId34"/>
    <sheet name="Figure 2-figure supplement 1B" sheetId="35" r:id="rId35"/>
    <sheet name="Figure 3-figure supplement 1B" sheetId="36" r:id="rId36"/>
    <sheet name="Figure 3-figure supplement 1C" sheetId="37" r:id="rId37"/>
    <sheet name="Figure 3-figure supplement 1D" sheetId="38" r:id="rId38"/>
    <sheet name="Figure 3-figure supplement 1E" sheetId="39" r:id="rId39"/>
    <sheet name="Figure 3-figure supplement 1G" sheetId="40" r:id="rId40"/>
    <sheet name="Figure 3-figure supplement 1H" sheetId="41" r:id="rId41"/>
    <sheet name="Figure 4-figure supplement 1A" sheetId="42" r:id="rId42"/>
    <sheet name="Figure 4-figure supplement 1B" sheetId="43" r:id="rId43"/>
    <sheet name="Figure 4-figure supplement 1C" sheetId="44" r:id="rId44"/>
    <sheet name="Figure 4-figure supplement 1D" sheetId="45" r:id="rId45"/>
    <sheet name="Figure 4-figure supplement 1E" sheetId="46" r:id="rId46"/>
    <sheet name="Figure 4-figure supplement 1F" sheetId="47" r:id="rId47"/>
    <sheet name="Figure 4-figure supplement 1G" sheetId="48" r:id="rId48"/>
    <sheet name="Figure 4-figure supplement 1H" sheetId="49" r:id="rId49"/>
    <sheet name="Figure 4-figure supplement 1I" sheetId="50" r:id="rId50"/>
    <sheet name="Figure 4-figure supplement 1J" sheetId="51" r:id="rId51"/>
    <sheet name="Figure 4-figure supplement 1K" sheetId="52" r:id="rId52"/>
    <sheet name="Figure 4-figure supplement 2B" sheetId="53" r:id="rId53"/>
    <sheet name="Figure 4-figure supplement 2C" sheetId="54" r:id="rId54"/>
    <sheet name="Figure 4-figure supplement 2D" sheetId="56" r:id="rId55"/>
    <sheet name="Figure 4-figure supplement 2E" sheetId="55" r:id="rId56"/>
    <sheet name="Figure 4-figure supplement 2F" sheetId="57" r:id="rId57"/>
    <sheet name="Figure 4-figure supplement 2G" sheetId="58" r:id="rId58"/>
    <sheet name="Figure 4-figure supplement 2H" sheetId="59" r:id="rId59"/>
    <sheet name="Figure 4-figure supplement 2I" sheetId="60" r:id="rId60"/>
    <sheet name="Figure 4-figure supplement 2J" sheetId="61" r:id="rId61"/>
    <sheet name="Figure 4-figure supplement 2K" sheetId="62" r:id="rId62"/>
    <sheet name="Figure 4-figure supplement 3A" sheetId="63" r:id="rId6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35" l="1"/>
  <c r="K14" i="35"/>
  <c r="K13" i="35"/>
  <c r="C13" i="35"/>
  <c r="K12" i="35"/>
  <c r="C12" i="35"/>
  <c r="O11" i="35"/>
  <c r="K11" i="35"/>
  <c r="C11" i="35"/>
  <c r="O10" i="35"/>
  <c r="K10" i="35"/>
  <c r="G10" i="35"/>
  <c r="C10" i="35"/>
  <c r="O9" i="35"/>
  <c r="K9" i="35"/>
  <c r="G9" i="35"/>
  <c r="C9" i="35"/>
  <c r="O8" i="35"/>
  <c r="K8" i="35"/>
  <c r="G8" i="35"/>
  <c r="C8" i="35"/>
  <c r="O7" i="35"/>
  <c r="K7" i="35"/>
  <c r="G7" i="35"/>
  <c r="C7" i="35"/>
  <c r="O6" i="35"/>
  <c r="K6" i="35"/>
  <c r="G6" i="35"/>
  <c r="C6" i="35"/>
  <c r="O5" i="35"/>
  <c r="K5" i="35"/>
  <c r="G5" i="35"/>
  <c r="C5" i="35"/>
  <c r="O4" i="35"/>
  <c r="K4" i="35"/>
  <c r="G4" i="35"/>
  <c r="C4" i="35"/>
  <c r="O3" i="35"/>
  <c r="K3" i="35"/>
  <c r="G3" i="35"/>
  <c r="C3" i="35"/>
  <c r="K14" i="34"/>
  <c r="K13" i="34"/>
  <c r="K12" i="34"/>
  <c r="O11" i="34"/>
  <c r="K11" i="34"/>
  <c r="O10" i="34"/>
  <c r="K10" i="34"/>
  <c r="C10" i="34"/>
  <c r="O9" i="34"/>
  <c r="K9" i="34"/>
  <c r="G9" i="34"/>
  <c r="C9" i="34"/>
  <c r="O8" i="34"/>
  <c r="K8" i="34"/>
  <c r="G8" i="34"/>
  <c r="C8" i="34"/>
  <c r="O7" i="34"/>
  <c r="K7" i="34"/>
  <c r="G7" i="34"/>
  <c r="C7" i="34"/>
  <c r="O6" i="34"/>
  <c r="K6" i="34"/>
  <c r="G6" i="34"/>
  <c r="C6" i="34"/>
  <c r="O5" i="34"/>
  <c r="K5" i="34"/>
  <c r="G5" i="34"/>
  <c r="C5" i="34"/>
  <c r="O4" i="34"/>
  <c r="K4" i="34"/>
  <c r="G4" i="34"/>
  <c r="C4" i="34"/>
  <c r="O3" i="34"/>
  <c r="K3" i="34"/>
  <c r="G3" i="34"/>
  <c r="C3" i="34"/>
  <c r="K2" i="12"/>
  <c r="P65" i="20"/>
  <c r="X64" i="20"/>
  <c r="P64" i="20"/>
  <c r="Z64" i="20" s="1"/>
  <c r="AB63" i="20"/>
  <c r="AA63" i="20"/>
  <c r="AG63" i="20" s="1"/>
  <c r="Z63" i="20"/>
  <c r="T63" i="20"/>
  <c r="P63" i="20"/>
  <c r="AC63" i="20" s="1"/>
  <c r="AB62" i="20"/>
  <c r="Z62" i="20"/>
  <c r="V62" i="20"/>
  <c r="U62" i="20"/>
  <c r="P62" i="20"/>
  <c r="W62" i="20" s="1"/>
  <c r="P61" i="20"/>
  <c r="Z60" i="20"/>
  <c r="Y60" i="20"/>
  <c r="X60" i="20"/>
  <c r="V60" i="20"/>
  <c r="P60" i="20"/>
  <c r="T60" i="20" s="1"/>
  <c r="P59" i="20"/>
  <c r="AB59" i="20" s="1"/>
  <c r="V58" i="20"/>
  <c r="U58" i="20"/>
  <c r="T58" i="20"/>
  <c r="R58" i="20"/>
  <c r="P58" i="20"/>
  <c r="P57" i="20"/>
  <c r="W57" i="20" s="1"/>
  <c r="AB56" i="20"/>
  <c r="P56" i="20"/>
  <c r="T56" i="20" s="1"/>
  <c r="AA55" i="20"/>
  <c r="Z55" i="20"/>
  <c r="X55" i="20"/>
  <c r="V55" i="20"/>
  <c r="P55" i="20"/>
  <c r="T55" i="20" s="1"/>
  <c r="P54" i="20"/>
  <c r="P53" i="20"/>
  <c r="P52" i="20"/>
  <c r="Z51" i="20"/>
  <c r="X51" i="20"/>
  <c r="P51" i="20"/>
  <c r="V51" i="20" s="1"/>
  <c r="AC50" i="20"/>
  <c r="AB50" i="20"/>
  <c r="V50" i="20"/>
  <c r="U50" i="20"/>
  <c r="P50" i="20"/>
  <c r="T50" i="20" s="1"/>
  <c r="Z49" i="20"/>
  <c r="Y49" i="20"/>
  <c r="X49" i="20"/>
  <c r="S49" i="20"/>
  <c r="R49" i="20"/>
  <c r="P49" i="20"/>
  <c r="AB49" i="20" s="1"/>
  <c r="P48" i="20"/>
  <c r="R48" i="20" s="1"/>
  <c r="P47" i="20"/>
  <c r="R46" i="20"/>
  <c r="Q46" i="20"/>
  <c r="P46" i="20"/>
  <c r="Z45" i="20"/>
  <c r="Y45" i="20"/>
  <c r="X45" i="20"/>
  <c r="W45" i="20"/>
  <c r="AF45" i="20" s="1"/>
  <c r="R45" i="20"/>
  <c r="Q45" i="20"/>
  <c r="P45" i="20"/>
  <c r="AA45" i="20" s="1"/>
  <c r="P44" i="20"/>
  <c r="AA44" i="20" s="1"/>
  <c r="AA43" i="20"/>
  <c r="P43" i="20"/>
  <c r="R43" i="20" s="1"/>
  <c r="P42" i="20"/>
  <c r="P41" i="20"/>
  <c r="P40" i="20"/>
  <c r="Z40" i="20" s="1"/>
  <c r="Z39" i="20"/>
  <c r="X39" i="20"/>
  <c r="P39" i="20"/>
  <c r="W39" i="20" s="1"/>
  <c r="P38" i="20"/>
  <c r="P37" i="20"/>
  <c r="V37" i="20" s="1"/>
  <c r="AC36" i="20"/>
  <c r="Y36" i="20"/>
  <c r="P36" i="20"/>
  <c r="X36" i="20" s="1"/>
  <c r="AC35" i="20"/>
  <c r="X35" i="20"/>
  <c r="W35" i="20"/>
  <c r="P35" i="20"/>
  <c r="V35" i="20" s="1"/>
  <c r="AC34" i="20"/>
  <c r="X34" i="20"/>
  <c r="W34" i="20"/>
  <c r="V34" i="20"/>
  <c r="P34" i="20"/>
  <c r="U34" i="20" s="1"/>
  <c r="AB33" i="20"/>
  <c r="X33" i="20"/>
  <c r="W33" i="20"/>
  <c r="V33" i="20"/>
  <c r="T33" i="20"/>
  <c r="P33" i="20"/>
  <c r="S33" i="20" s="1"/>
  <c r="P32" i="20"/>
  <c r="AB32" i="20" s="1"/>
  <c r="AB31" i="20"/>
  <c r="X31" i="20"/>
  <c r="W31" i="20"/>
  <c r="P31" i="20"/>
  <c r="V31" i="20" s="1"/>
  <c r="AB30" i="20"/>
  <c r="X30" i="20"/>
  <c r="P30" i="20"/>
  <c r="W30" i="20" s="1"/>
  <c r="AA29" i="20"/>
  <c r="Y29" i="20"/>
  <c r="P29" i="20"/>
  <c r="AB29" i="20" s="1"/>
  <c r="AC28" i="20"/>
  <c r="Y28" i="20"/>
  <c r="X28" i="20"/>
  <c r="V28" i="20"/>
  <c r="U28" i="20"/>
  <c r="P28" i="20"/>
  <c r="T28" i="20" s="1"/>
  <c r="AB27" i="20"/>
  <c r="X27" i="20"/>
  <c r="W27" i="20"/>
  <c r="V27" i="20"/>
  <c r="P27" i="20"/>
  <c r="U27" i="20" s="1"/>
  <c r="AA26" i="20"/>
  <c r="X26" i="20"/>
  <c r="W26" i="20"/>
  <c r="P26" i="20"/>
  <c r="V26" i="20" s="1"/>
  <c r="AA25" i="20"/>
  <c r="P25" i="20"/>
  <c r="W25" i="20" s="1"/>
  <c r="AC24" i="20"/>
  <c r="X24" i="20"/>
  <c r="W24" i="20"/>
  <c r="V24" i="20"/>
  <c r="U24" i="20"/>
  <c r="T24" i="20"/>
  <c r="AE24" i="20" s="1"/>
  <c r="S24" i="20"/>
  <c r="P24" i="20"/>
  <c r="AB24" i="20" s="1"/>
  <c r="X23" i="20"/>
  <c r="W23" i="20"/>
  <c r="V23" i="20"/>
  <c r="P23" i="20"/>
  <c r="U23" i="20" s="1"/>
  <c r="P22" i="20"/>
  <c r="X21" i="20"/>
  <c r="V21" i="20"/>
  <c r="U21" i="20"/>
  <c r="T21" i="20"/>
  <c r="AE21" i="20" s="1"/>
  <c r="P21" i="20"/>
  <c r="W21" i="20" s="1"/>
  <c r="AC20" i="20"/>
  <c r="AB20" i="20"/>
  <c r="AA20" i="20"/>
  <c r="AG20" i="20" s="1"/>
  <c r="U20" i="20"/>
  <c r="P20" i="20"/>
  <c r="T20" i="20" s="1"/>
  <c r="AC19" i="20"/>
  <c r="AB19" i="20"/>
  <c r="Z19" i="20"/>
  <c r="U19" i="20"/>
  <c r="P19" i="20"/>
  <c r="T19" i="20" s="1"/>
  <c r="P18" i="20"/>
  <c r="Z18" i="20" s="1"/>
  <c r="AB17" i="20"/>
  <c r="AA17" i="20"/>
  <c r="W17" i="20"/>
  <c r="V17" i="20"/>
  <c r="U17" i="20"/>
  <c r="T17" i="20"/>
  <c r="S17" i="20"/>
  <c r="P17" i="20"/>
  <c r="Z17" i="20" s="1"/>
  <c r="P16" i="20"/>
  <c r="X16" i="20" s="1"/>
  <c r="Z15" i="20"/>
  <c r="Y15" i="20"/>
  <c r="X15" i="20"/>
  <c r="P15" i="20"/>
  <c r="R15" i="20" s="1"/>
  <c r="P14" i="20"/>
  <c r="AB13" i="20"/>
  <c r="AA13" i="20"/>
  <c r="W13" i="20"/>
  <c r="V13" i="20"/>
  <c r="U13" i="20"/>
  <c r="T13" i="20"/>
  <c r="AE13" i="20" s="1"/>
  <c r="S13" i="20"/>
  <c r="P13" i="20"/>
  <c r="Z13" i="20" s="1"/>
  <c r="P12" i="20"/>
  <c r="P11" i="20"/>
  <c r="AC10" i="20"/>
  <c r="W10" i="20"/>
  <c r="V10" i="20"/>
  <c r="U10" i="20"/>
  <c r="T10" i="20"/>
  <c r="P10" i="20"/>
  <c r="X10" i="20" s="1"/>
  <c r="AB9" i="20"/>
  <c r="AA9" i="20"/>
  <c r="W9" i="20"/>
  <c r="P9" i="20"/>
  <c r="Z9" i="20" s="1"/>
  <c r="Y8" i="20"/>
  <c r="X8" i="20"/>
  <c r="W8" i="20"/>
  <c r="P8" i="20"/>
  <c r="V8" i="20" s="1"/>
  <c r="P7" i="20"/>
  <c r="AC6" i="20"/>
  <c r="W6" i="20"/>
  <c r="V6" i="20"/>
  <c r="U6" i="20"/>
  <c r="T6" i="20"/>
  <c r="AE6" i="20" s="1"/>
  <c r="P6" i="20"/>
  <c r="X6" i="20" s="1"/>
  <c r="AB5" i="20"/>
  <c r="AA5" i="20"/>
  <c r="W5" i="20"/>
  <c r="P5" i="20"/>
  <c r="Z5" i="20" s="1"/>
  <c r="P4" i="20"/>
  <c r="X4" i="20" s="1"/>
  <c r="X3" i="20"/>
  <c r="S3" i="20"/>
  <c r="P3" i="20"/>
  <c r="R3" i="20" s="1"/>
  <c r="Z2" i="20"/>
  <c r="Y2" i="20"/>
  <c r="Q2" i="20"/>
  <c r="P2" i="20"/>
  <c r="Y11" i="20" l="1"/>
  <c r="X11" i="20"/>
  <c r="Q11" i="20"/>
  <c r="R11" i="20"/>
  <c r="AG5" i="20"/>
  <c r="X7" i="20"/>
  <c r="AA7" i="20"/>
  <c r="Z7" i="20"/>
  <c r="Y7" i="20"/>
  <c r="X14" i="20"/>
  <c r="W14" i="20"/>
  <c r="AC14" i="20"/>
  <c r="V14" i="20"/>
  <c r="U14" i="20"/>
  <c r="AB14" i="20"/>
  <c r="S14" i="20"/>
  <c r="AA14" i="20"/>
  <c r="R14" i="20"/>
  <c r="T14" i="20"/>
  <c r="Q14" i="20"/>
  <c r="AD14" i="20" s="1"/>
  <c r="X22" i="20"/>
  <c r="W22" i="20"/>
  <c r="AF22" i="20" s="1"/>
  <c r="V22" i="20"/>
  <c r="AA22" i="20"/>
  <c r="T22" i="20"/>
  <c r="R22" i="20"/>
  <c r="S22" i="20"/>
  <c r="AB22" i="20"/>
  <c r="Q22" i="20"/>
  <c r="Y65" i="20"/>
  <c r="V65" i="20"/>
  <c r="W65" i="20"/>
  <c r="AC18" i="20"/>
  <c r="W18" i="20"/>
  <c r="U18" i="20"/>
  <c r="S18" i="20"/>
  <c r="V18" i="20"/>
  <c r="T18" i="20"/>
  <c r="AE18" i="20" s="1"/>
  <c r="AA18" i="20"/>
  <c r="AB18" i="20"/>
  <c r="R18" i="20"/>
  <c r="Y14" i="20"/>
  <c r="Q18" i="20"/>
  <c r="Z14" i="20"/>
  <c r="Y18" i="20"/>
  <c r="AG25" i="20"/>
  <c r="X2" i="20"/>
  <c r="W2" i="20"/>
  <c r="AF2" i="20" s="1"/>
  <c r="T2" i="20"/>
  <c r="S2" i="20"/>
  <c r="AA2" i="20"/>
  <c r="AG2" i="20" s="1"/>
  <c r="V2" i="20"/>
  <c r="U2" i="20"/>
  <c r="AE2" i="20" s="1"/>
  <c r="AC2" i="20"/>
  <c r="AB2" i="20"/>
  <c r="R2" i="20"/>
  <c r="AD2" i="20" s="1"/>
  <c r="Z22" i="20"/>
  <c r="AE50" i="20"/>
  <c r="W41" i="20"/>
  <c r="V41" i="20"/>
  <c r="X41" i="20"/>
  <c r="Q41" i="20"/>
  <c r="AC62" i="20"/>
  <c r="AC25" i="20"/>
  <c r="V44" i="20"/>
  <c r="AC5" i="20"/>
  <c r="AC9" i="20"/>
  <c r="Z23" i="20"/>
  <c r="AB26" i="20"/>
  <c r="AG26" i="20" s="1"/>
  <c r="AC31" i="20"/>
  <c r="T37" i="20"/>
  <c r="X44" i="20"/>
  <c r="Y10" i="20"/>
  <c r="Z21" i="20"/>
  <c r="AB23" i="20"/>
  <c r="R26" i="20"/>
  <c r="T36" i="20"/>
  <c r="X57" i="20"/>
  <c r="Q21" i="20"/>
  <c r="AC23" i="20"/>
  <c r="R27" i="20"/>
  <c r="U36" i="20"/>
  <c r="Z44" i="20"/>
  <c r="AB25" i="20"/>
  <c r="R25" i="20"/>
  <c r="AC30" i="20"/>
  <c r="V57" i="20"/>
  <c r="S25" i="20"/>
  <c r="R30" i="20"/>
  <c r="U40" i="20"/>
  <c r="S5" i="20"/>
  <c r="Y6" i="20"/>
  <c r="AF6" i="20" s="1"/>
  <c r="S9" i="20"/>
  <c r="V16" i="20"/>
  <c r="T30" i="20"/>
  <c r="S31" i="20"/>
  <c r="Y44" i="20"/>
  <c r="Y48" i="20"/>
  <c r="T5" i="20"/>
  <c r="AE5" i="20" s="1"/>
  <c r="Q6" i="20"/>
  <c r="AD6" i="20" s="1"/>
  <c r="Z6" i="20"/>
  <c r="T9" i="20"/>
  <c r="Z10" i="20"/>
  <c r="AF10" i="20" s="1"/>
  <c r="W16" i="20"/>
  <c r="Q19" i="20"/>
  <c r="AA21" i="20"/>
  <c r="R23" i="20"/>
  <c r="U25" i="20"/>
  <c r="AE25" i="20" s="1"/>
  <c r="T31" i="20"/>
  <c r="X40" i="20"/>
  <c r="Z48" i="20"/>
  <c r="Z57" i="20"/>
  <c r="S20" i="20"/>
  <c r="AB21" i="20"/>
  <c r="T23" i="20"/>
  <c r="AE23" i="20" s="1"/>
  <c r="T26" i="20"/>
  <c r="W29" i="20"/>
  <c r="U31" i="20"/>
  <c r="T34" i="20"/>
  <c r="AE34" i="20" s="1"/>
  <c r="V36" i="20"/>
  <c r="Y40" i="20"/>
  <c r="AA48" i="20"/>
  <c r="R50" i="20"/>
  <c r="U51" i="20"/>
  <c r="S55" i="20"/>
  <c r="R56" i="20"/>
  <c r="AB57" i="20"/>
  <c r="R60" i="20"/>
  <c r="R62" i="20"/>
  <c r="R63" i="20"/>
  <c r="Y64" i="20"/>
  <c r="Q23" i="20"/>
  <c r="T25" i="20"/>
  <c r="AC27" i="20"/>
  <c r="V40" i="20"/>
  <c r="Q10" i="20"/>
  <c r="R20" i="20"/>
  <c r="S26" i="20"/>
  <c r="U30" i="20"/>
  <c r="T35" i="20"/>
  <c r="AE35" i="20" s="1"/>
  <c r="T51" i="20"/>
  <c r="Q56" i="20"/>
  <c r="Q3" i="20"/>
  <c r="AD3" i="20" s="1"/>
  <c r="U5" i="20"/>
  <c r="R6" i="20"/>
  <c r="AA6" i="20"/>
  <c r="AG6" i="20" s="1"/>
  <c r="Q8" i="20"/>
  <c r="U9" i="20"/>
  <c r="R10" i="20"/>
  <c r="AA10" i="20"/>
  <c r="AG10" i="20" s="1"/>
  <c r="Q15" i="20"/>
  <c r="R19" i="20"/>
  <c r="R21" i="20"/>
  <c r="AD21" i="20" s="1"/>
  <c r="AA24" i="20"/>
  <c r="AG24" i="20" s="1"/>
  <c r="V25" i="20"/>
  <c r="T27" i="20"/>
  <c r="AE27" i="20" s="1"/>
  <c r="S28" i="20"/>
  <c r="V30" i="20"/>
  <c r="U35" i="20"/>
  <c r="V5" i="20"/>
  <c r="S6" i="20"/>
  <c r="AB6" i="20"/>
  <c r="V9" i="20"/>
  <c r="S10" i="20"/>
  <c r="AB10" i="20"/>
  <c r="AC13" i="20"/>
  <c r="AC17" i="20"/>
  <c r="AG17" i="20" s="1"/>
  <c r="S21" i="20"/>
  <c r="AC21" i="20"/>
  <c r="R24" i="20"/>
  <c r="X25" i="20"/>
  <c r="X29" i="20"/>
  <c r="Z43" i="20"/>
  <c r="T62" i="20"/>
  <c r="S63" i="20"/>
  <c r="Q4" i="20"/>
  <c r="V3" i="20"/>
  <c r="AB3" i="20"/>
  <c r="AC3" i="20"/>
  <c r="U3" i="20"/>
  <c r="T3" i="20"/>
  <c r="W3" i="20"/>
  <c r="V11" i="20"/>
  <c r="S11" i="20"/>
  <c r="AD11" i="20" s="1"/>
  <c r="AC11" i="20"/>
  <c r="U11" i="20"/>
  <c r="AB11" i="20"/>
  <c r="T11" i="20"/>
  <c r="W11" i="20"/>
  <c r="AE17" i="20"/>
  <c r="AA46" i="20"/>
  <c r="S46" i="20"/>
  <c r="AD46" i="20" s="1"/>
  <c r="V46" i="20"/>
  <c r="U46" i="20"/>
  <c r="AC46" i="20"/>
  <c r="T46" i="20"/>
  <c r="Z46" i="20"/>
  <c r="Y46" i="20"/>
  <c r="X46" i="20"/>
  <c r="W46" i="20"/>
  <c r="AB46" i="20"/>
  <c r="AA42" i="20"/>
  <c r="AG42" i="20" s="1"/>
  <c r="S42" i="20"/>
  <c r="U42" i="20"/>
  <c r="AC42" i="20"/>
  <c r="T42" i="20"/>
  <c r="AB42" i="20"/>
  <c r="R42" i="20"/>
  <c r="Y42" i="20"/>
  <c r="X42" i="20"/>
  <c r="W42" i="20"/>
  <c r="V42" i="20"/>
  <c r="Z42" i="20"/>
  <c r="Q42" i="20"/>
  <c r="AB12" i="20"/>
  <c r="T12" i="20"/>
  <c r="AA12" i="20"/>
  <c r="S12" i="20"/>
  <c r="Z12" i="20"/>
  <c r="R12" i="20"/>
  <c r="Y12" i="20"/>
  <c r="AC12" i="20"/>
  <c r="U12" i="20"/>
  <c r="Q12" i="20"/>
  <c r="V12" i="20"/>
  <c r="W12" i="20"/>
  <c r="V4" i="20"/>
  <c r="V7" i="20"/>
  <c r="AC7" i="20"/>
  <c r="U7" i="20"/>
  <c r="AB7" i="20"/>
  <c r="T7" i="20"/>
  <c r="W7" i="20"/>
  <c r="AF7" i="20" s="1"/>
  <c r="X12" i="20"/>
  <c r="Y3" i="20"/>
  <c r="Q7" i="20"/>
  <c r="AG21" i="20"/>
  <c r="Y47" i="20"/>
  <c r="Q47" i="20"/>
  <c r="V47" i="20"/>
  <c r="U47" i="20"/>
  <c r="AC47" i="20"/>
  <c r="T47" i="20"/>
  <c r="X47" i="20"/>
  <c r="W47" i="20"/>
  <c r="R47" i="20"/>
  <c r="S47" i="20"/>
  <c r="Z47" i="20"/>
  <c r="W32" i="20"/>
  <c r="AA32" i="20"/>
  <c r="R32" i="20"/>
  <c r="Z32" i="20"/>
  <c r="Q32" i="20"/>
  <c r="V32" i="20"/>
  <c r="S32" i="20"/>
  <c r="U32" i="20"/>
  <c r="T32" i="20"/>
  <c r="X32" i="20"/>
  <c r="Y32" i="20"/>
  <c r="AA38" i="20"/>
  <c r="S38" i="20"/>
  <c r="AC38" i="20"/>
  <c r="T38" i="20"/>
  <c r="AB38" i="20"/>
  <c r="R38" i="20"/>
  <c r="Z38" i="20"/>
  <c r="Q38" i="20"/>
  <c r="X38" i="20"/>
  <c r="W38" i="20"/>
  <c r="U38" i="20"/>
  <c r="V38" i="20"/>
  <c r="Y38" i="20"/>
  <c r="W4" i="20"/>
  <c r="Z11" i="20"/>
  <c r="Z3" i="20"/>
  <c r="R7" i="20"/>
  <c r="AB8" i="20"/>
  <c r="T8" i="20"/>
  <c r="Z8" i="20"/>
  <c r="AF8" i="20" s="1"/>
  <c r="AA8" i="20"/>
  <c r="S8" i="20"/>
  <c r="R8" i="20"/>
  <c r="AC8" i="20"/>
  <c r="U8" i="20"/>
  <c r="AG9" i="20"/>
  <c r="AA11" i="20"/>
  <c r="AG13" i="20"/>
  <c r="AC32" i="20"/>
  <c r="AA47" i="20"/>
  <c r="AB4" i="20"/>
  <c r="T4" i="20"/>
  <c r="AA4" i="20"/>
  <c r="S4" i="20"/>
  <c r="Z4" i="20"/>
  <c r="R4" i="20"/>
  <c r="AC4" i="20"/>
  <c r="U4" i="20"/>
  <c r="AA3" i="20"/>
  <c r="Y4" i="20"/>
  <c r="S7" i="20"/>
  <c r="AE10" i="20"/>
  <c r="V15" i="20"/>
  <c r="S15" i="20"/>
  <c r="AD15" i="20" s="1"/>
  <c r="AC15" i="20"/>
  <c r="U15" i="20"/>
  <c r="AA15" i="20"/>
  <c r="AB15" i="20"/>
  <c r="T15" i="20"/>
  <c r="W15" i="20"/>
  <c r="AF15" i="20" s="1"/>
  <c r="AB16" i="20"/>
  <c r="T16" i="20"/>
  <c r="AE16" i="20" s="1"/>
  <c r="AA16" i="20"/>
  <c r="AG16" i="20" s="1"/>
  <c r="S16" i="20"/>
  <c r="Z16" i="20"/>
  <c r="R16" i="20"/>
  <c r="Y16" i="20"/>
  <c r="AF16" i="20" s="1"/>
  <c r="AC16" i="20"/>
  <c r="U16" i="20"/>
  <c r="Q16" i="20"/>
  <c r="AE28" i="20"/>
  <c r="AC37" i="20"/>
  <c r="U37" i="20"/>
  <c r="AE37" i="20" s="1"/>
  <c r="AB37" i="20"/>
  <c r="S37" i="20"/>
  <c r="AA37" i="20"/>
  <c r="R37" i="20"/>
  <c r="Z37" i="20"/>
  <c r="Q37" i="20"/>
  <c r="Y37" i="20"/>
  <c r="X37" i="20"/>
  <c r="W37" i="20"/>
  <c r="AG44" i="20"/>
  <c r="AB47" i="20"/>
  <c r="W52" i="20"/>
  <c r="AC52" i="20"/>
  <c r="U52" i="20"/>
  <c r="V52" i="20"/>
  <c r="T52" i="20"/>
  <c r="AE52" i="20" s="1"/>
  <c r="S52" i="20"/>
  <c r="AA52" i="20"/>
  <c r="X52" i="20"/>
  <c r="Z52" i="20"/>
  <c r="Y52" i="20"/>
  <c r="R52" i="20"/>
  <c r="Q52" i="20"/>
  <c r="AB52" i="20"/>
  <c r="AA19" i="20"/>
  <c r="AG19" i="20" s="1"/>
  <c r="S19" i="20"/>
  <c r="AD19" i="20" s="1"/>
  <c r="Y19" i="20"/>
  <c r="Y20" i="20"/>
  <c r="Q20" i="20"/>
  <c r="Z20" i="20"/>
  <c r="V29" i="20"/>
  <c r="AE36" i="20"/>
  <c r="AC41" i="20"/>
  <c r="U41" i="20"/>
  <c r="T41" i="20"/>
  <c r="AB41" i="20"/>
  <c r="S41" i="20"/>
  <c r="AA41" i="20"/>
  <c r="R41" i="20"/>
  <c r="X43" i="20"/>
  <c r="AD45" i="20"/>
  <c r="X48" i="20"/>
  <c r="Y53" i="20"/>
  <c r="Q53" i="20"/>
  <c r="AC53" i="20"/>
  <c r="U53" i="20"/>
  <c r="AA53" i="20"/>
  <c r="S53" i="20"/>
  <c r="AB53" i="20"/>
  <c r="Z53" i="20"/>
  <c r="X53" i="20"/>
  <c r="W54" i="20"/>
  <c r="AA54" i="20"/>
  <c r="S54" i="20"/>
  <c r="Y54" i="20"/>
  <c r="Q54" i="20"/>
  <c r="AD54" i="20" s="1"/>
  <c r="V54" i="20"/>
  <c r="U54" i="20"/>
  <c r="T54" i="20"/>
  <c r="R53" i="20"/>
  <c r="R54" i="20"/>
  <c r="AE55" i="20"/>
  <c r="Y61" i="20"/>
  <c r="Q61" i="20"/>
  <c r="AC61" i="20"/>
  <c r="U61" i="20"/>
  <c r="AA61" i="20"/>
  <c r="S61" i="20"/>
  <c r="X61" i="20"/>
  <c r="W61" i="20"/>
  <c r="V61" i="20"/>
  <c r="Z61" i="20"/>
  <c r="T53" i="20"/>
  <c r="X54" i="20"/>
  <c r="R61" i="20"/>
  <c r="T61" i="20"/>
  <c r="V53" i="20"/>
  <c r="AC59" i="20"/>
  <c r="U59" i="20"/>
  <c r="Y59" i="20"/>
  <c r="Q59" i="20"/>
  <c r="W59" i="20"/>
  <c r="V59" i="20"/>
  <c r="T59" i="20"/>
  <c r="S59" i="20"/>
  <c r="X59" i="20"/>
  <c r="X9" i="20"/>
  <c r="AF9" i="20" s="1"/>
  <c r="X13" i="20"/>
  <c r="AF13" i="20" s="1"/>
  <c r="X17" i="20"/>
  <c r="AF17" i="20" s="1"/>
  <c r="V19" i="20"/>
  <c r="AE19" i="20" s="1"/>
  <c r="V20" i="20"/>
  <c r="AE20" i="20" s="1"/>
  <c r="R29" i="20"/>
  <c r="Y39" i="20"/>
  <c r="AF39" i="20" s="1"/>
  <c r="Q39" i="20"/>
  <c r="AC39" i="20"/>
  <c r="T39" i="20"/>
  <c r="AB39" i="20"/>
  <c r="S39" i="20"/>
  <c r="AA39" i="20"/>
  <c r="R39" i="20"/>
  <c r="Y41" i="20"/>
  <c r="W44" i="20"/>
  <c r="U44" i="20"/>
  <c r="AC44" i="20"/>
  <c r="T44" i="20"/>
  <c r="AB44" i="20"/>
  <c r="S44" i="20"/>
  <c r="Q48" i="20"/>
  <c r="W53" i="20"/>
  <c r="AF53" i="20" s="1"/>
  <c r="AB54" i="20"/>
  <c r="R59" i="20"/>
  <c r="AB61" i="20"/>
  <c r="AC29" i="20"/>
  <c r="AG29" i="20" s="1"/>
  <c r="U29" i="20"/>
  <c r="Z29" i="20"/>
  <c r="Q29" i="20"/>
  <c r="AD29" i="20" s="1"/>
  <c r="Y43" i="20"/>
  <c r="Q43" i="20"/>
  <c r="AD43" i="20" s="1"/>
  <c r="U43" i="20"/>
  <c r="AC43" i="20"/>
  <c r="AG43" i="20" s="1"/>
  <c r="T43" i="20"/>
  <c r="AB43" i="20"/>
  <c r="S43" i="20"/>
  <c r="AB48" i="20"/>
  <c r="Q5" i="20"/>
  <c r="Y5" i="20"/>
  <c r="Q9" i="20"/>
  <c r="Y9" i="20"/>
  <c r="Q13" i="20"/>
  <c r="AD13" i="20" s="1"/>
  <c r="Y13" i="20"/>
  <c r="Q17" i="20"/>
  <c r="Y17" i="20"/>
  <c r="W19" i="20"/>
  <c r="AF19" i="20" s="1"/>
  <c r="W20" i="20"/>
  <c r="Y25" i="20"/>
  <c r="AC26" i="20"/>
  <c r="U26" i="20"/>
  <c r="AE26" i="20" s="1"/>
  <c r="Y26" i="20"/>
  <c r="AA27" i="20"/>
  <c r="AG27" i="20" s="1"/>
  <c r="S27" i="20"/>
  <c r="Y27" i="20"/>
  <c r="AF27" i="20" s="1"/>
  <c r="W28" i="20"/>
  <c r="Z28" i="20"/>
  <c r="Q28" i="20"/>
  <c r="AA28" i="20"/>
  <c r="S29" i="20"/>
  <c r="U39" i="20"/>
  <c r="W40" i="20"/>
  <c r="AC40" i="20"/>
  <c r="T40" i="20"/>
  <c r="AB40" i="20"/>
  <c r="S40" i="20"/>
  <c r="AA40" i="20"/>
  <c r="R40" i="20"/>
  <c r="Z41" i="20"/>
  <c r="V43" i="20"/>
  <c r="Q44" i="20"/>
  <c r="AC49" i="20"/>
  <c r="U49" i="20"/>
  <c r="AA49" i="20"/>
  <c r="W49" i="20"/>
  <c r="AF49" i="20" s="1"/>
  <c r="V49" i="20"/>
  <c r="T49" i="20"/>
  <c r="AC54" i="20"/>
  <c r="Z59" i="20"/>
  <c r="W48" i="20"/>
  <c r="V48" i="20"/>
  <c r="U48" i="20"/>
  <c r="AC48" i="20"/>
  <c r="T48" i="20"/>
  <c r="Z54" i="20"/>
  <c r="X5" i="20"/>
  <c r="R5" i="20"/>
  <c r="R9" i="20"/>
  <c r="R13" i="20"/>
  <c r="R17" i="20"/>
  <c r="X18" i="20"/>
  <c r="AF18" i="20" s="1"/>
  <c r="X19" i="20"/>
  <c r="X20" i="20"/>
  <c r="Y21" i="20"/>
  <c r="AF21" i="20" s="1"/>
  <c r="AC22" i="20"/>
  <c r="U22" i="20"/>
  <c r="AE22" i="20" s="1"/>
  <c r="Y22" i="20"/>
  <c r="AA23" i="20"/>
  <c r="AG23" i="20" s="1"/>
  <c r="S23" i="20"/>
  <c r="AD23" i="20" s="1"/>
  <c r="Y23" i="20"/>
  <c r="Y24" i="20"/>
  <c r="Q24" i="20"/>
  <c r="Z24" i="20"/>
  <c r="Q25" i="20"/>
  <c r="Z25" i="20"/>
  <c r="Q26" i="20"/>
  <c r="AD26" i="20" s="1"/>
  <c r="Z26" i="20"/>
  <c r="AF26" i="20" s="1"/>
  <c r="Q27" i="20"/>
  <c r="Z27" i="20"/>
  <c r="R28" i="20"/>
  <c r="AB28" i="20"/>
  <c r="T29" i="20"/>
  <c r="W36" i="20"/>
  <c r="AB36" i="20"/>
  <c r="S36" i="20"/>
  <c r="AA36" i="20"/>
  <c r="R36" i="20"/>
  <c r="Z36" i="20"/>
  <c r="Q36" i="20"/>
  <c r="V39" i="20"/>
  <c r="Q40" i="20"/>
  <c r="W43" i="20"/>
  <c r="R44" i="20"/>
  <c r="AC45" i="20"/>
  <c r="U45" i="20"/>
  <c r="V45" i="20"/>
  <c r="T45" i="20"/>
  <c r="AB45" i="20"/>
  <c r="S45" i="20"/>
  <c r="S48" i="20"/>
  <c r="Q49" i="20"/>
  <c r="AD49" i="20" s="1"/>
  <c r="AA50" i="20"/>
  <c r="AG50" i="20" s="1"/>
  <c r="S50" i="20"/>
  <c r="Y50" i="20"/>
  <c r="Q50" i="20"/>
  <c r="Z50" i="20"/>
  <c r="X50" i="20"/>
  <c r="W50" i="20"/>
  <c r="AA56" i="20"/>
  <c r="S56" i="20"/>
  <c r="AD56" i="20" s="1"/>
  <c r="W56" i="20"/>
  <c r="AC56" i="20"/>
  <c r="U56" i="20"/>
  <c r="Y56" i="20"/>
  <c r="X56" i="20"/>
  <c r="V56" i="20"/>
  <c r="Z56" i="20"/>
  <c r="AE58" i="20"/>
  <c r="AA59" i="20"/>
  <c r="W58" i="20"/>
  <c r="AA58" i="20"/>
  <c r="S58" i="20"/>
  <c r="Y58" i="20"/>
  <c r="Q58" i="20"/>
  <c r="AC58" i="20"/>
  <c r="AC33" i="20"/>
  <c r="U33" i="20"/>
  <c r="AE33" i="20" s="1"/>
  <c r="Y33" i="20"/>
  <c r="AA34" i="20"/>
  <c r="S34" i="20"/>
  <c r="Y34" i="20"/>
  <c r="Y35" i="20"/>
  <c r="Q35" i="20"/>
  <c r="Z35" i="20"/>
  <c r="Y51" i="20"/>
  <c r="Q51" i="20"/>
  <c r="W51" i="20"/>
  <c r="AF51" i="20" s="1"/>
  <c r="AA51" i="20"/>
  <c r="Y57" i="20"/>
  <c r="Q57" i="20"/>
  <c r="AC57" i="20"/>
  <c r="U57" i="20"/>
  <c r="AA57" i="20"/>
  <c r="S57" i="20"/>
  <c r="X58" i="20"/>
  <c r="AA64" i="20"/>
  <c r="S64" i="20"/>
  <c r="W64" i="20"/>
  <c r="AF64" i="20" s="1"/>
  <c r="V64" i="20"/>
  <c r="AC64" i="20"/>
  <c r="U64" i="20"/>
  <c r="AB64" i="20"/>
  <c r="T64" i="20"/>
  <c r="AA30" i="20"/>
  <c r="AG30" i="20" s="1"/>
  <c r="S30" i="20"/>
  <c r="Y30" i="20"/>
  <c r="AF30" i="20" s="1"/>
  <c r="Y31" i="20"/>
  <c r="Q31" i="20"/>
  <c r="Z31" i="20"/>
  <c r="Q33" i="20"/>
  <c r="Z33" i="20"/>
  <c r="Q34" i="20"/>
  <c r="Z34" i="20"/>
  <c r="R35" i="20"/>
  <c r="AA35" i="20"/>
  <c r="AG35" i="20" s="1"/>
  <c r="R51" i="20"/>
  <c r="AB51" i="20"/>
  <c r="AC55" i="20"/>
  <c r="U55" i="20"/>
  <c r="Y55" i="20"/>
  <c r="Q55" i="20"/>
  <c r="W55" i="20"/>
  <c r="AF55" i="20" s="1"/>
  <c r="AB55" i="20"/>
  <c r="AG55" i="20" s="1"/>
  <c r="R57" i="20"/>
  <c r="Z58" i="20"/>
  <c r="AA60" i="20"/>
  <c r="S60" i="20"/>
  <c r="W60" i="20"/>
  <c r="AF60" i="20" s="1"/>
  <c r="AC60" i="20"/>
  <c r="U60" i="20"/>
  <c r="AE60" i="20" s="1"/>
  <c r="AB60" i="20"/>
  <c r="Q64" i="20"/>
  <c r="Q30" i="20"/>
  <c r="Z30" i="20"/>
  <c r="R31" i="20"/>
  <c r="AA31" i="20"/>
  <c r="R33" i="20"/>
  <c r="AA33" i="20"/>
  <c r="AG33" i="20" s="1"/>
  <c r="R34" i="20"/>
  <c r="AB34" i="20"/>
  <c r="S35" i="20"/>
  <c r="AB35" i="20"/>
  <c r="S51" i="20"/>
  <c r="AC51" i="20"/>
  <c r="R55" i="20"/>
  <c r="T57" i="20"/>
  <c r="AB58" i="20"/>
  <c r="Q60" i="20"/>
  <c r="AE62" i="20"/>
  <c r="R64" i="20"/>
  <c r="X62" i="20"/>
  <c r="AF62" i="20" s="1"/>
  <c r="V63" i="20"/>
  <c r="R65" i="20"/>
  <c r="Z65" i="20"/>
  <c r="Q62" i="20"/>
  <c r="Y62" i="20"/>
  <c r="W63" i="20"/>
  <c r="S65" i="20"/>
  <c r="AA65" i="20"/>
  <c r="X63" i="20"/>
  <c r="T65" i="20"/>
  <c r="AE65" i="20" s="1"/>
  <c r="AB65" i="20"/>
  <c r="S62" i="20"/>
  <c r="AA62" i="20"/>
  <c r="AG62" i="20" s="1"/>
  <c r="Q63" i="20"/>
  <c r="Y63" i="20"/>
  <c r="U65" i="20"/>
  <c r="AC65" i="20"/>
  <c r="X65" i="20"/>
  <c r="U63" i="20"/>
  <c r="AE63" i="20" s="1"/>
  <c r="Q65" i="20"/>
  <c r="AD65" i="20" s="1"/>
  <c r="AD25" i="20" l="1"/>
  <c r="AE40" i="20"/>
  <c r="AG41" i="20"/>
  <c r="AG38" i="20"/>
  <c r="AD42" i="20"/>
  <c r="AE56" i="20"/>
  <c r="AD36" i="20"/>
  <c r="AG22" i="20"/>
  <c r="AD44" i="20"/>
  <c r="AF41" i="20"/>
  <c r="AD38" i="20"/>
  <c r="AD10" i="20"/>
  <c r="AD22" i="20"/>
  <c r="AE14" i="20"/>
  <c r="AF14" i="20"/>
  <c r="AF65" i="20"/>
  <c r="AD41" i="20"/>
  <c r="AD32" i="20"/>
  <c r="AF61" i="20"/>
  <c r="AD52" i="20"/>
  <c r="AD33" i="20"/>
  <c r="AF33" i="20"/>
  <c r="AD24" i="20"/>
  <c r="AF5" i="20"/>
  <c r="AF40" i="20"/>
  <c r="AG48" i="20"/>
  <c r="AD48" i="20"/>
  <c r="AE59" i="20"/>
  <c r="AE61" i="20"/>
  <c r="AD20" i="20"/>
  <c r="AG8" i="20"/>
  <c r="AG32" i="20"/>
  <c r="AE30" i="20"/>
  <c r="AD18" i="20"/>
  <c r="AF25" i="20"/>
  <c r="AG7" i="20"/>
  <c r="AF28" i="20"/>
  <c r="AF44" i="20"/>
  <c r="AD8" i="20"/>
  <c r="AD7" i="20"/>
  <c r="AD63" i="20"/>
  <c r="AG57" i="20"/>
  <c r="AG59" i="20"/>
  <c r="AF56" i="20"/>
  <c r="AF24" i="20"/>
  <c r="AE49" i="20"/>
  <c r="AD17" i="20"/>
  <c r="AF29" i="20"/>
  <c r="AG39" i="20"/>
  <c r="AG61" i="20"/>
  <c r="AG15" i="20"/>
  <c r="AG3" i="20"/>
  <c r="AF4" i="20"/>
  <c r="AE46" i="20"/>
  <c r="AE9" i="20"/>
  <c r="AG14" i="20"/>
  <c r="AD62" i="20"/>
  <c r="AF57" i="20"/>
  <c r="AG53" i="20"/>
  <c r="AF47" i="20"/>
  <c r="AG31" i="20"/>
  <c r="AF48" i="20"/>
  <c r="AF63" i="20"/>
  <c r="AD30" i="20"/>
  <c r="AD60" i="20"/>
  <c r="AD64" i="20"/>
  <c r="AD31" i="20"/>
  <c r="AF35" i="20"/>
  <c r="AG36" i="20"/>
  <c r="AF23" i="20"/>
  <c r="AE4" i="20"/>
  <c r="AE8" i="20"/>
  <c r="AE51" i="20"/>
  <c r="AE31" i="20"/>
  <c r="AG18" i="20"/>
  <c r="AF31" i="20"/>
  <c r="AG60" i="20"/>
  <c r="AG51" i="20"/>
  <c r="AG45" i="20"/>
  <c r="AE29" i="20"/>
  <c r="AD9" i="20"/>
  <c r="AD61" i="20"/>
  <c r="AG37" i="20"/>
  <c r="AD12" i="20"/>
  <c r="AE12" i="20"/>
  <c r="AG46" i="20"/>
  <c r="AG34" i="20"/>
  <c r="AG58" i="20"/>
  <c r="AD50" i="20"/>
  <c r="AE45" i="20"/>
  <c r="AF20" i="20"/>
  <c r="AD39" i="20"/>
  <c r="AG52" i="20"/>
  <c r="AF38" i="20"/>
  <c r="AF42" i="20"/>
  <c r="AD51" i="20"/>
  <c r="AF58" i="20"/>
  <c r="AD5" i="20"/>
  <c r="AF37" i="20"/>
  <c r="AG4" i="20"/>
  <c r="AD47" i="20"/>
  <c r="AD4" i="20"/>
  <c r="AD16" i="20"/>
  <c r="AD55" i="20"/>
  <c r="AD57" i="20"/>
  <c r="AD35" i="20"/>
  <c r="AG56" i="20"/>
  <c r="AE48" i="20"/>
  <c r="AF59" i="20"/>
  <c r="AG54" i="20"/>
  <c r="AD37" i="20"/>
  <c r="AG47" i="20"/>
  <c r="AG11" i="20"/>
  <c r="AF11" i="20"/>
  <c r="AF3" i="20"/>
  <c r="AE57" i="20"/>
  <c r="AD27" i="20"/>
  <c r="AG65" i="20"/>
  <c r="AD34" i="20"/>
  <c r="AG64" i="20"/>
  <c r="AD58" i="20"/>
  <c r="AF50" i="20"/>
  <c r="AF43" i="20"/>
  <c r="AG40" i="20"/>
  <c r="AG28" i="20"/>
  <c r="AE43" i="20"/>
  <c r="AE44" i="20"/>
  <c r="AD59" i="20"/>
  <c r="AF54" i="20"/>
  <c r="AD53" i="20"/>
  <c r="AE32" i="20"/>
  <c r="AF32" i="20"/>
  <c r="AE47" i="20"/>
  <c r="AE7" i="20"/>
  <c r="AF12" i="20"/>
  <c r="AE42" i="20"/>
  <c r="AE11" i="20"/>
  <c r="AE3" i="20"/>
  <c r="AE64" i="20"/>
  <c r="AF34" i="20"/>
  <c r="AD40" i="20"/>
  <c r="AF36" i="20"/>
  <c r="AG49" i="20"/>
  <c r="AD28" i="20"/>
  <c r="AE39" i="20"/>
  <c r="AE53" i="20"/>
  <c r="AE54" i="20"/>
  <c r="AE41" i="20"/>
  <c r="AF52" i="20"/>
  <c r="AE15" i="20"/>
  <c r="AE38" i="20"/>
  <c r="AG12" i="20"/>
  <c r="AF46" i="20"/>
  <c r="J3" i="12"/>
  <c r="I3" i="12"/>
  <c r="H3" i="12"/>
  <c r="G3" i="12"/>
  <c r="F3" i="12"/>
  <c r="E3" i="12"/>
  <c r="D3" i="12"/>
  <c r="C3" i="12"/>
  <c r="B3" i="12"/>
  <c r="J2" i="12"/>
  <c r="I2" i="12"/>
  <c r="H2" i="12"/>
  <c r="G2" i="12"/>
  <c r="F2" i="12"/>
  <c r="E2" i="12"/>
  <c r="D2" i="12"/>
  <c r="C2" i="12"/>
  <c r="B2" i="12"/>
</calcChain>
</file>

<file path=xl/sharedStrings.xml><?xml version="1.0" encoding="utf-8"?>
<sst xmlns="http://schemas.openxmlformats.org/spreadsheetml/2006/main" count="666" uniqueCount="261">
  <si>
    <t>Segment</t>
  </si>
  <si>
    <t>Tacr2 Relative mRNA Expression</t>
  </si>
  <si>
    <t>Tacr1 Relative mRNA Expression</t>
  </si>
  <si>
    <t>Tacr3 Relative mRNA Expression</t>
  </si>
  <si>
    <t>5.132945387*</t>
  </si>
  <si>
    <t>Relative Expression Tacr2 (ΔΔCq)</t>
  </si>
  <si>
    <t>Male</t>
  </si>
  <si>
    <t>Female</t>
  </si>
  <si>
    <t>Control</t>
  </si>
  <si>
    <t>Tacr2-/-</t>
  </si>
  <si>
    <t>Weeks on LFD</t>
  </si>
  <si>
    <t>Control Body Mass (g)</t>
  </si>
  <si>
    <t>Tacr2-/- Body Mass (g)</t>
  </si>
  <si>
    <t>Food intake (kcal per g bw)</t>
  </si>
  <si>
    <t>LFD</t>
  </si>
  <si>
    <t>HFD</t>
  </si>
  <si>
    <t>Minutes</t>
  </si>
  <si>
    <t>WT Blood Glucose (mg per dL)</t>
  </si>
  <si>
    <t>Tacr2-/- Blood Glucose (mg per dL)</t>
  </si>
  <si>
    <t>Food Intake (kcal per g bw)</t>
  </si>
  <si>
    <t>Days</t>
  </si>
  <si>
    <t>Control H2O BW (%)</t>
  </si>
  <si>
    <t>Control DSS BW (%)</t>
  </si>
  <si>
    <t>Tacr2-/- H2O BW (%)</t>
  </si>
  <si>
    <t>Tacr2-/- DSS BW (%)</t>
  </si>
  <si>
    <t>0.000000*</t>
  </si>
  <si>
    <t>WT</t>
  </si>
  <si>
    <t>Tacr2null</t>
  </si>
  <si>
    <t>H2O</t>
  </si>
  <si>
    <t>DSS</t>
  </si>
  <si>
    <t>% of starting weight</t>
  </si>
  <si>
    <t>Plasma LCN2 (ng/mL)</t>
  </si>
  <si>
    <t>CD H2O</t>
  </si>
  <si>
    <t>CD DSS</t>
  </si>
  <si>
    <t>µg/g stool</t>
  </si>
  <si>
    <t>FITC-Dextran (µg/mL)</t>
  </si>
  <si>
    <t>H2O, Veh BW(%)</t>
  </si>
  <si>
    <t>DSS, Veh BW(%)</t>
  </si>
  <si>
    <t>DSS + GR159897 BW(%)</t>
  </si>
  <si>
    <t>H2O BW (%) on Day 8</t>
  </si>
  <si>
    <t>DSS BW (%) on Day 8</t>
  </si>
  <si>
    <t>DSS + GR159897 BW (%) on Day 8</t>
  </si>
  <si>
    <t>Histology Score</t>
  </si>
  <si>
    <t>DSS + GR159897</t>
  </si>
  <si>
    <t>Name</t>
  </si>
  <si>
    <t>WTCDM2</t>
  </si>
  <si>
    <t>WTCDM3</t>
  </si>
  <si>
    <t>WTCDM4</t>
  </si>
  <si>
    <t>WTWDM1</t>
  </si>
  <si>
    <t>WTWDM2</t>
  </si>
  <si>
    <t>WTWDM3</t>
  </si>
  <si>
    <t>KOCDM1</t>
  </si>
  <si>
    <t>KOCDM2</t>
  </si>
  <si>
    <t>KOCDM3</t>
  </si>
  <si>
    <t>KOCDM4</t>
  </si>
  <si>
    <t>KOWDM1</t>
  </si>
  <si>
    <t>KOWDM3</t>
  </si>
  <si>
    <t>KOWDM4</t>
  </si>
  <si>
    <t>Average</t>
  </si>
  <si>
    <t>STDEV.P</t>
  </si>
  <si>
    <t>WTCD</t>
  </si>
  <si>
    <t>WTWD</t>
  </si>
  <si>
    <t>KOCD</t>
  </si>
  <si>
    <t>KOWD</t>
  </si>
  <si>
    <t>Acsl5</t>
  </si>
  <si>
    <t>Mttp</t>
  </si>
  <si>
    <t>Hadh</t>
  </si>
  <si>
    <t>Bpnt1</t>
  </si>
  <si>
    <t>Mogat2</t>
  </si>
  <si>
    <t>Ephx1</t>
  </si>
  <si>
    <t>Ces2e</t>
  </si>
  <si>
    <t>Cideb</t>
  </si>
  <si>
    <t>Dbi</t>
  </si>
  <si>
    <t>Adh1</t>
  </si>
  <si>
    <t>P4hb</t>
  </si>
  <si>
    <t>Dhrs1</t>
  </si>
  <si>
    <t>Cyp2b10</t>
  </si>
  <si>
    <t>Ugt1a7c</t>
  </si>
  <si>
    <t>B4galnt2</t>
  </si>
  <si>
    <t>Ces2c</t>
  </si>
  <si>
    <t>Faf2</t>
  </si>
  <si>
    <t>Lipe</t>
  </si>
  <si>
    <t>Dhrs3</t>
  </si>
  <si>
    <t>Hsd17b2</t>
  </si>
  <si>
    <t>Pnpla2</t>
  </si>
  <si>
    <t>Atp5a1</t>
  </si>
  <si>
    <t>Fabp1</t>
  </si>
  <si>
    <t>Prdx6</t>
  </si>
  <si>
    <t>Anxa2</t>
  </si>
  <si>
    <t>Dhcr7</t>
  </si>
  <si>
    <t>Pcyt1a</t>
  </si>
  <si>
    <t>Cyb5r3</t>
  </si>
  <si>
    <t>Plin3</t>
  </si>
  <si>
    <t>Plin2</t>
  </si>
  <si>
    <t>Atp5b</t>
  </si>
  <si>
    <t>Nrbp2</t>
  </si>
  <si>
    <t>Aldh1a1</t>
  </si>
  <si>
    <t>Apoa4</t>
  </si>
  <si>
    <t>Cat</t>
  </si>
  <si>
    <t>Hsd17b11</t>
  </si>
  <si>
    <t>Sgpl1</t>
  </si>
  <si>
    <t>Ces2a</t>
  </si>
  <si>
    <t>Hsd17b7</t>
  </si>
  <si>
    <t>Ldah</t>
  </si>
  <si>
    <t>Apob</t>
  </si>
  <si>
    <t>Scp2</t>
  </si>
  <si>
    <t>Rdh10</t>
  </si>
  <si>
    <t>Acsl3</t>
  </si>
  <si>
    <t>Abhd5</t>
  </si>
  <si>
    <t>Nsdhl</t>
  </si>
  <si>
    <t>Hsd3b1</t>
  </si>
  <si>
    <t>Echs1</t>
  </si>
  <si>
    <t>Golm1</t>
  </si>
  <si>
    <t>Cyb5a</t>
  </si>
  <si>
    <t>Clint1</t>
  </si>
  <si>
    <t>Fabp2</t>
  </si>
  <si>
    <t>Lss</t>
  </si>
  <si>
    <t>Apoa1</t>
  </si>
  <si>
    <t>Elmod2</t>
  </si>
  <si>
    <t>Sult1b1</t>
  </si>
  <si>
    <t>Sqle</t>
  </si>
  <si>
    <t>Mgll</t>
  </si>
  <si>
    <t>Hspa8</t>
  </si>
  <si>
    <t>Ptgs2</t>
  </si>
  <si>
    <t>Acsl4</t>
  </si>
  <si>
    <t>Anxa4</t>
  </si>
  <si>
    <t>Lpcat2</t>
  </si>
  <si>
    <t>Apoe</t>
  </si>
  <si>
    <t>Hours</t>
  </si>
  <si>
    <t>WT DPM/µL plasma</t>
  </si>
  <si>
    <t>Tacr2-/- DPM/µL plasma</t>
  </si>
  <si>
    <t>WT BODIPY (% control Duo)</t>
  </si>
  <si>
    <t>Tacr2-/- BODIPY (% control Duo)</t>
  </si>
  <si>
    <t>0.00000000*</t>
  </si>
  <si>
    <t>1244.43363700*</t>
  </si>
  <si>
    <t>96.22118313*</t>
  </si>
  <si>
    <t>WT  BODIPY (% control Duo)</t>
  </si>
  <si>
    <t>Tacr2-/-  BODIPY (% control Duo)</t>
  </si>
  <si>
    <t>1262.11755000*</t>
  </si>
  <si>
    <t>Fraction</t>
  </si>
  <si>
    <t>Vehicle TG (mg/mL)</t>
  </si>
  <si>
    <t>Agonist TG (mg/mL)</t>
  </si>
  <si>
    <t>Antagonist TG (mg/mL)</t>
  </si>
  <si>
    <t>ORO (% control)</t>
  </si>
  <si>
    <t>Males</t>
  </si>
  <si>
    <t>Females</t>
  </si>
  <si>
    <t>Normal chow: Vehicle Body Mass (g)</t>
  </si>
  <si>
    <t>DIO: Vehicle Body Mass (g)</t>
  </si>
  <si>
    <t>Normal chow: vehicle</t>
  </si>
  <si>
    <t>DIO:Vehicle</t>
  </si>
  <si>
    <t>Normal chow: Vehicle Blood Glucose (mg per dL)</t>
  </si>
  <si>
    <t>DIO: Vehicle Blood Glucose (mg per dL)</t>
  </si>
  <si>
    <t>Fat (g)</t>
  </si>
  <si>
    <t>Normal chow: vehicle</t>
  </si>
  <si>
    <t>Lean mass (g)</t>
  </si>
  <si>
    <t>Baseline</t>
  </si>
  <si>
    <t>Day 7</t>
  </si>
  <si>
    <t>Day 14</t>
  </si>
  <si>
    <t>Day 21</t>
  </si>
  <si>
    <t>DIO: Veh</t>
  </si>
  <si>
    <t>Shannon Index</t>
  </si>
  <si>
    <t>F/B Ratio</t>
  </si>
  <si>
    <t>Relative Expression (ΔΔCq)</t>
  </si>
  <si>
    <t>Tacr1</t>
  </si>
  <si>
    <t>Tacr3</t>
  </si>
  <si>
    <t>WT Control Diet</t>
  </si>
  <si>
    <t>WT Western Diet</t>
  </si>
  <si>
    <t>Tacr2KO Control Diet</t>
  </si>
  <si>
    <t>Tacr2KO Western Diet</t>
  </si>
  <si>
    <t>Week 0</t>
  </si>
  <si>
    <t>Week 1</t>
  </si>
  <si>
    <t>Change in BW (%)</t>
  </si>
  <si>
    <t>0.00000*</t>
  </si>
  <si>
    <t>Fecal LCN2 (ug/g stool)</t>
  </si>
  <si>
    <t>FITC-Dextran (ug/mL)</t>
  </si>
  <si>
    <t>Gastrointestinal
Transit (min)</t>
  </si>
  <si>
    <t>Weeks on HFD</t>
  </si>
  <si>
    <t>Blood Glucose (mg per dL)</t>
  </si>
  <si>
    <t>Gastrointestinal Transit (min)</t>
  </si>
  <si>
    <t>Fecal Lipids (lipid per g feces)</t>
  </si>
  <si>
    <t>Food Intake (kcal)</t>
  </si>
  <si>
    <t>Day</t>
  </si>
  <si>
    <t>Night</t>
  </si>
  <si>
    <t>AUC (units)</t>
  </si>
  <si>
    <t>Mean</t>
  </si>
  <si>
    <t>SEM</t>
  </si>
  <si>
    <t>N</t>
  </si>
  <si>
    <t>Beam Breaks</t>
  </si>
  <si>
    <t>074-1</t>
  </si>
  <si>
    <t>074-2</t>
  </si>
  <si>
    <t>071-2</t>
  </si>
  <si>
    <t>074-5</t>
  </si>
  <si>
    <t>24.0*</t>
  </si>
  <si>
    <t>398.8000000*</t>
  </si>
  <si>
    <t>761.2000000*</t>
  </si>
  <si>
    <t>143.4000000*</t>
  </si>
  <si>
    <t>820.0000000*</t>
  </si>
  <si>
    <t>108.400000*</t>
  </si>
  <si>
    <t>1532.400000*</t>
  </si>
  <si>
    <t>388.600000*</t>
  </si>
  <si>
    <t>704.600000*</t>
  </si>
  <si>
    <t>330.000000*</t>
  </si>
  <si>
    <t>620.200000*</t>
  </si>
  <si>
    <t>VO2 (mg/kg/hr)</t>
  </si>
  <si>
    <t>79-3</t>
  </si>
  <si>
    <t>79-4</t>
  </si>
  <si>
    <t>074-3</t>
  </si>
  <si>
    <t>074-4</t>
  </si>
  <si>
    <t>070-4</t>
  </si>
  <si>
    <t>072-1</t>
  </si>
  <si>
    <t>4046.3330000*</t>
  </si>
  <si>
    <t>4573.3330000*</t>
  </si>
  <si>
    <t>3512.0000000*</t>
  </si>
  <si>
    <t>4641.3330000*</t>
  </si>
  <si>
    <t>4067.333000*</t>
  </si>
  <si>
    <t>4334.667000*</t>
  </si>
  <si>
    <t>4145.000000*</t>
  </si>
  <si>
    <t>4182.667000*</t>
  </si>
  <si>
    <t>3931.000000*</t>
  </si>
  <si>
    <t>4481.333000*</t>
  </si>
  <si>
    <t>VCO2 (mg/kg/hr)</t>
  </si>
  <si>
    <t>3338.6510000*</t>
  </si>
  <si>
    <t>3952.5630000*</t>
  </si>
  <si>
    <t>2923.5990000*</t>
  </si>
  <si>
    <t>3860.6660000*</t>
  </si>
  <si>
    <t>3417.245000*</t>
  </si>
  <si>
    <t>3759.168000*</t>
  </si>
  <si>
    <t>3431.661000*</t>
  </si>
  <si>
    <t>3417.496000*</t>
  </si>
  <si>
    <t>3111.169000*</t>
  </si>
  <si>
    <t>3747.477000*</t>
  </si>
  <si>
    <t>RER</t>
  </si>
  <si>
    <t>068-1</t>
  </si>
  <si>
    <t>073-1</t>
  </si>
  <si>
    <t>073-3</t>
  </si>
  <si>
    <t>075-1</t>
  </si>
  <si>
    <t>4750.2020000*</t>
  </si>
  <si>
    <t>4672.7930000*</t>
  </si>
  <si>
    <t>3974.2050000*</t>
  </si>
  <si>
    <t>4518.7750000*</t>
  </si>
  <si>
    <t>4268.141000*</t>
  </si>
  <si>
    <t>4401.287000*</t>
  </si>
  <si>
    <t>3677.191000*</t>
  </si>
  <si>
    <t>3604.414000*</t>
  </si>
  <si>
    <t>4120.562000*</t>
  </si>
  <si>
    <t>4725.190000*</t>
  </si>
  <si>
    <t>Relative mRNA Expression</t>
  </si>
  <si>
    <t>Adipocyte</t>
  </si>
  <si>
    <t>Mesenchymal</t>
  </si>
  <si>
    <t>Adipoq</t>
  </si>
  <si>
    <t>Pparg</t>
  </si>
  <si>
    <t>Leptin</t>
  </si>
  <si>
    <t>Tacr2</t>
  </si>
  <si>
    <t>3.321730050*</t>
  </si>
  <si>
    <t>DIO: EB1002 (1000)</t>
  </si>
  <si>
    <t>DIO: EB1002 (300)</t>
  </si>
  <si>
    <t>DIO: EB1002 (1000nmol) Blood Glucose (mg per dL)</t>
  </si>
  <si>
    <t>DIO:EB1002 (1000)</t>
  </si>
  <si>
    <t>DIO:EB1002 (300)</t>
  </si>
  <si>
    <t>DIO: EB1002 (1000nmol) Body Mass (g)</t>
  </si>
  <si>
    <t>DIO: EB1002 (300nmol) Body Mass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</si>
</sst>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Alignment="1">
      <alignment horizontal="left"/>
    </xf>
    <xf numFmtId="0" fontId="2" fillId="6" borderId="0" xfId="0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2" fillId="7" borderId="14" xfId="0" applyFont="1" applyFill="1" applyBorder="1"/>
    <xf numFmtId="0" fontId="2" fillId="7" borderId="12" xfId="0" applyFont="1" applyFill="1" applyBorder="1"/>
    <xf numFmtId="0" fontId="2" fillId="7" borderId="15" xfId="0" applyFont="1" applyFill="1" applyBorder="1"/>
    <xf numFmtId="0" fontId="2" fillId="7" borderId="16" xfId="0" applyFont="1" applyFill="1" applyBorder="1"/>
    <xf numFmtId="0" fontId="2" fillId="7" borderId="17" xfId="0" applyFont="1" applyFill="1" applyBorder="1" applyAlignment="1">
      <alignment horizontal="left"/>
    </xf>
    <xf numFmtId="0" fontId="2" fillId="7" borderId="18" xfId="0" applyFont="1" applyFill="1" applyBorder="1" applyAlignment="1">
      <alignment horizontal="left"/>
    </xf>
    <xf numFmtId="2" fontId="2" fillId="7" borderId="19" xfId="0" applyNumberFormat="1" applyFont="1" applyFill="1" applyBorder="1" applyAlignment="1">
      <alignment horizontal="left"/>
    </xf>
    <xf numFmtId="2" fontId="2" fillId="7" borderId="20" xfId="0" applyNumberFormat="1" applyFont="1" applyFill="1" applyBorder="1" applyAlignment="1">
      <alignment horizontal="left"/>
    </xf>
    <xf numFmtId="2" fontId="2" fillId="7" borderId="18" xfId="0" applyNumberFormat="1" applyFont="1" applyFill="1" applyBorder="1" applyAlignment="1">
      <alignment horizontal="left"/>
    </xf>
    <xf numFmtId="0" fontId="2" fillId="7" borderId="21" xfId="0" applyFont="1" applyFill="1" applyBorder="1" applyAlignment="1">
      <alignment horizontal="left"/>
    </xf>
    <xf numFmtId="2" fontId="2" fillId="7" borderId="22" xfId="0" applyNumberFormat="1" applyFont="1" applyFill="1" applyBorder="1" applyAlignment="1">
      <alignment horizontal="left"/>
    </xf>
    <xf numFmtId="2" fontId="2" fillId="7" borderId="23" xfId="0" applyNumberFormat="1" applyFont="1" applyFill="1" applyBorder="1" applyAlignment="1">
      <alignment horizontal="left"/>
    </xf>
    <xf numFmtId="2" fontId="2" fillId="7" borderId="21" xfId="0" applyNumberFormat="1" applyFont="1" applyFill="1" applyBorder="1" applyAlignment="1">
      <alignment horizontal="left"/>
    </xf>
    <xf numFmtId="164" fontId="2" fillId="7" borderId="21" xfId="0" applyNumberFormat="1" applyFont="1" applyFill="1" applyBorder="1" applyAlignment="1">
      <alignment horizontal="left"/>
    </xf>
    <xf numFmtId="164" fontId="2" fillId="7" borderId="22" xfId="0" applyNumberFormat="1" applyFont="1" applyFill="1" applyBorder="1" applyAlignment="1">
      <alignment horizontal="left"/>
    </xf>
    <xf numFmtId="164" fontId="2" fillId="7" borderId="23" xfId="0" applyNumberFormat="1" applyFont="1" applyFill="1" applyBorder="1" applyAlignment="1">
      <alignment horizontal="left"/>
    </xf>
    <xf numFmtId="164" fontId="2" fillId="7" borderId="24" xfId="0" applyNumberFormat="1" applyFont="1" applyFill="1" applyBorder="1" applyAlignment="1">
      <alignment horizontal="left"/>
    </xf>
    <xf numFmtId="164" fontId="2" fillId="7" borderId="25" xfId="0" applyNumberFormat="1" applyFont="1" applyFill="1" applyBorder="1" applyAlignment="1">
      <alignment horizontal="left"/>
    </xf>
    <xf numFmtId="164" fontId="2" fillId="7" borderId="26" xfId="0" applyNumberFormat="1" applyFont="1" applyFill="1" applyBorder="1" applyAlignment="1">
      <alignment horizontal="left"/>
    </xf>
    <xf numFmtId="0" fontId="2" fillId="9" borderId="14" xfId="0" applyFont="1" applyFill="1" applyBorder="1"/>
    <xf numFmtId="0" fontId="2" fillId="9" borderId="12" xfId="0" applyFont="1" applyFill="1" applyBorder="1"/>
    <xf numFmtId="0" fontId="2" fillId="9" borderId="15" xfId="0" applyFont="1" applyFill="1" applyBorder="1"/>
    <xf numFmtId="0" fontId="2" fillId="9" borderId="16" xfId="0" applyFont="1" applyFill="1" applyBorder="1"/>
    <xf numFmtId="0" fontId="2" fillId="9" borderId="27" xfId="0" applyFont="1" applyFill="1" applyBorder="1"/>
    <xf numFmtId="0" fontId="2" fillId="9" borderId="28" xfId="0" applyFont="1" applyFill="1" applyBorder="1"/>
    <xf numFmtId="0" fontId="2" fillId="9" borderId="29" xfId="0" applyFont="1" applyFill="1" applyBorder="1"/>
    <xf numFmtId="0" fontId="2" fillId="9" borderId="30" xfId="0" applyFont="1" applyFill="1" applyBorder="1"/>
    <xf numFmtId="164" fontId="2" fillId="9" borderId="18" xfId="0" applyNumberFormat="1" applyFont="1" applyFill="1" applyBorder="1" applyAlignment="1">
      <alignment horizontal="left"/>
    </xf>
    <xf numFmtId="164" fontId="2" fillId="9" borderId="19" xfId="0" applyNumberFormat="1" applyFont="1" applyFill="1" applyBorder="1" applyAlignment="1">
      <alignment horizontal="left"/>
    </xf>
    <xf numFmtId="164" fontId="2" fillId="9" borderId="20" xfId="0" applyNumberFormat="1" applyFont="1" applyFill="1" applyBorder="1" applyAlignment="1">
      <alignment horizontal="left"/>
    </xf>
    <xf numFmtId="164" fontId="2" fillId="9" borderId="21" xfId="0" applyNumberFormat="1" applyFont="1" applyFill="1" applyBorder="1" applyAlignment="1">
      <alignment horizontal="left"/>
    </xf>
    <xf numFmtId="164" fontId="2" fillId="9" borderId="22" xfId="0" applyNumberFormat="1" applyFont="1" applyFill="1" applyBorder="1" applyAlignment="1">
      <alignment horizontal="left"/>
    </xf>
    <xf numFmtId="164" fontId="2" fillId="9" borderId="23" xfId="0" applyNumberFormat="1" applyFont="1" applyFill="1" applyBorder="1" applyAlignment="1">
      <alignment horizontal="left"/>
    </xf>
    <xf numFmtId="164" fontId="2" fillId="9" borderId="24" xfId="0" applyNumberFormat="1" applyFont="1" applyFill="1" applyBorder="1" applyAlignment="1">
      <alignment horizontal="left"/>
    </xf>
    <xf numFmtId="164" fontId="2" fillId="9" borderId="25" xfId="0" applyNumberFormat="1" applyFont="1" applyFill="1" applyBorder="1" applyAlignment="1">
      <alignment horizontal="left"/>
    </xf>
    <xf numFmtId="164" fontId="2" fillId="9" borderId="26" xfId="0" applyNumberFormat="1" applyFont="1" applyFill="1" applyBorder="1" applyAlignment="1">
      <alignment horizontal="left"/>
    </xf>
    <xf numFmtId="0" fontId="2" fillId="10" borderId="28" xfId="0" applyFont="1" applyFill="1" applyBorder="1"/>
    <xf numFmtId="0" fontId="2" fillId="10" borderId="15" xfId="0" applyFont="1" applyFill="1" applyBorder="1"/>
    <xf numFmtId="0" fontId="2" fillId="10" borderId="31" xfId="0" applyFont="1" applyFill="1" applyBorder="1"/>
    <xf numFmtId="164" fontId="2" fillId="10" borderId="18" xfId="0" applyNumberFormat="1" applyFont="1" applyFill="1" applyBorder="1" applyAlignment="1">
      <alignment horizontal="left"/>
    </xf>
    <xf numFmtId="164" fontId="2" fillId="10" borderId="19" xfId="0" applyNumberFormat="1" applyFont="1" applyFill="1" applyBorder="1" applyAlignment="1">
      <alignment horizontal="left"/>
    </xf>
    <xf numFmtId="164" fontId="2" fillId="10" borderId="20" xfId="0" applyNumberFormat="1" applyFont="1" applyFill="1" applyBorder="1" applyAlignment="1">
      <alignment horizontal="left"/>
    </xf>
    <xf numFmtId="164" fontId="2" fillId="10" borderId="21" xfId="0" applyNumberFormat="1" applyFont="1" applyFill="1" applyBorder="1" applyAlignment="1">
      <alignment horizontal="left"/>
    </xf>
    <xf numFmtId="164" fontId="2" fillId="10" borderId="22" xfId="0" applyNumberFormat="1" applyFont="1" applyFill="1" applyBorder="1" applyAlignment="1">
      <alignment horizontal="left"/>
    </xf>
    <xf numFmtId="164" fontId="2" fillId="10" borderId="23" xfId="0" applyNumberFormat="1" applyFont="1" applyFill="1" applyBorder="1" applyAlignment="1">
      <alignment horizontal="left"/>
    </xf>
    <xf numFmtId="164" fontId="2" fillId="10" borderId="24" xfId="0" applyNumberFormat="1" applyFont="1" applyFill="1" applyBorder="1" applyAlignment="1">
      <alignment horizontal="left"/>
    </xf>
    <xf numFmtId="164" fontId="2" fillId="10" borderId="25" xfId="0" applyNumberFormat="1" applyFont="1" applyFill="1" applyBorder="1" applyAlignment="1">
      <alignment horizontal="left"/>
    </xf>
    <xf numFmtId="164" fontId="2" fillId="10" borderId="26" xfId="0" applyNumberFormat="1" applyFont="1" applyFill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164" fontId="2" fillId="2" borderId="18" xfId="0" applyNumberFormat="1" applyFont="1" applyFill="1" applyBorder="1" applyAlignment="1">
      <alignment horizontal="left"/>
    </xf>
    <xf numFmtId="164" fontId="2" fillId="2" borderId="19" xfId="0" applyNumberFormat="1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left"/>
    </xf>
    <xf numFmtId="164" fontId="2" fillId="2" borderId="21" xfId="0" applyNumberFormat="1" applyFont="1" applyFill="1" applyBorder="1" applyAlignment="1">
      <alignment horizontal="left"/>
    </xf>
    <xf numFmtId="164" fontId="2" fillId="2" borderId="22" xfId="0" applyNumberFormat="1" applyFont="1" applyFill="1" applyBorder="1" applyAlignment="1">
      <alignment horizontal="left"/>
    </xf>
    <xf numFmtId="164" fontId="2" fillId="2" borderId="23" xfId="0" applyNumberFormat="1" applyFont="1" applyFill="1" applyBorder="1" applyAlignment="1">
      <alignment horizontal="left"/>
    </xf>
    <xf numFmtId="164" fontId="2" fillId="2" borderId="24" xfId="0" applyNumberFormat="1" applyFont="1" applyFill="1" applyBorder="1" applyAlignment="1">
      <alignment horizontal="left"/>
    </xf>
    <xf numFmtId="164" fontId="2" fillId="2" borderId="25" xfId="0" applyNumberFormat="1" applyFont="1" applyFill="1" applyBorder="1" applyAlignment="1">
      <alignment horizontal="left"/>
    </xf>
    <xf numFmtId="164" fontId="2" fillId="2" borderId="26" xfId="0" applyNumberFormat="1" applyFont="1" applyFill="1" applyBorder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2D45-3F7E-A244-95C9-8A678C5449CB}">
  <dimension ref="A1:S9"/>
  <sheetViews>
    <sheetView workbookViewId="0">
      <selection activeCell="E18" sqref="E18"/>
    </sheetView>
  </sheetViews>
  <sheetFormatPr baseColWidth="10" defaultColWidth="11" defaultRowHeight="16" x14ac:dyDescent="0.2"/>
  <cols>
    <col min="1" max="1" width="9.33203125" style="6" bestFit="1" customWidth="1"/>
    <col min="2" max="7" width="14" style="6" bestFit="1" customWidth="1"/>
    <col min="8" max="8" width="14.1640625" style="6" bestFit="1" customWidth="1"/>
    <col min="9" max="19" width="14" style="6" bestFit="1" customWidth="1"/>
    <col min="20" max="20" width="6.33203125" style="6" bestFit="1" customWidth="1"/>
    <col min="21" max="16384" width="11" style="6"/>
  </cols>
  <sheetData>
    <row r="1" spans="1:19" x14ac:dyDescent="0.2">
      <c r="A1" s="1" t="s">
        <v>0</v>
      </c>
      <c r="B1" s="108" t="s">
        <v>1</v>
      </c>
      <c r="C1" s="109"/>
      <c r="D1" s="109"/>
      <c r="E1" s="109"/>
      <c r="F1" s="109"/>
      <c r="G1" s="109"/>
      <c r="H1" s="108" t="s">
        <v>2</v>
      </c>
      <c r="I1" s="110"/>
      <c r="J1" s="110"/>
      <c r="K1" s="110"/>
      <c r="L1" s="110"/>
      <c r="M1" s="110"/>
      <c r="N1" s="108" t="s">
        <v>3</v>
      </c>
      <c r="O1" s="110"/>
      <c r="P1" s="110"/>
      <c r="Q1" s="110"/>
      <c r="R1" s="110"/>
      <c r="S1" s="111"/>
    </row>
    <row r="2" spans="1:19" x14ac:dyDescent="0.2">
      <c r="A2" s="7">
        <v>0</v>
      </c>
      <c r="B2" s="8">
        <v>1.039982494</v>
      </c>
      <c r="C2" s="6">
        <v>0.96363536400000005</v>
      </c>
      <c r="D2" s="6">
        <v>1.8359913269999999</v>
      </c>
      <c r="E2" s="6">
        <v>0.79364142900000001</v>
      </c>
      <c r="F2" s="6">
        <v>0.73537867400000001</v>
      </c>
      <c r="G2" s="6">
        <v>0.63137071199999995</v>
      </c>
      <c r="H2" s="8">
        <v>0.73365875000000003</v>
      </c>
      <c r="I2" s="6">
        <v>0.20969858799999999</v>
      </c>
      <c r="J2" s="6">
        <v>2.2458154299999999</v>
      </c>
      <c r="K2" s="6">
        <v>9.6466308000000001E-2</v>
      </c>
      <c r="L2" s="6">
        <v>6.3205077999999998E-2</v>
      </c>
      <c r="M2" s="6">
        <v>0.20992031</v>
      </c>
      <c r="N2" s="8">
        <v>0.26362502700000001</v>
      </c>
      <c r="O2" s="6">
        <v>0.10128969</v>
      </c>
      <c r="P2" s="6">
        <v>0.79364142900000001</v>
      </c>
      <c r="R2" s="6">
        <v>5.6978412999999999E-2</v>
      </c>
      <c r="S2" s="9">
        <v>7.2622441999999995E-2</v>
      </c>
    </row>
    <row r="3" spans="1:19" x14ac:dyDescent="0.2">
      <c r="A3" s="7">
        <v>1</v>
      </c>
      <c r="B3" s="8">
        <v>0.66276036999999999</v>
      </c>
      <c r="C3" s="6">
        <v>0.43423840899999999</v>
      </c>
      <c r="D3" s="6">
        <v>0.804720251</v>
      </c>
      <c r="E3" s="6">
        <v>1.1380462929999999</v>
      </c>
      <c r="F3" s="6">
        <v>0.27292174400000002</v>
      </c>
      <c r="G3" s="6">
        <v>0.12999781199999999</v>
      </c>
      <c r="H3" s="8">
        <v>0.34385579199999999</v>
      </c>
      <c r="I3" s="6">
        <v>0.104861225</v>
      </c>
      <c r="J3" s="6">
        <v>0.44350781</v>
      </c>
      <c r="K3" s="6">
        <v>0.34060670100000001</v>
      </c>
      <c r="L3" s="6">
        <v>0.241576291</v>
      </c>
      <c r="M3" s="6">
        <v>9.9976147000000001E-2</v>
      </c>
      <c r="N3" s="8">
        <v>8.7568707999999995E-2</v>
      </c>
      <c r="O3" s="6">
        <v>3.7853204000000001E-2</v>
      </c>
      <c r="P3" s="6">
        <v>7.8921338999999993E-2</v>
      </c>
      <c r="Q3" s="6">
        <v>4.6926909000000003E-2</v>
      </c>
      <c r="R3" s="6">
        <v>1.9190808E-2</v>
      </c>
      <c r="S3" s="9">
        <v>2.6581369000000001E-2</v>
      </c>
    </row>
    <row r="4" spans="1:19" x14ac:dyDescent="0.2">
      <c r="A4" s="7">
        <v>2</v>
      </c>
      <c r="B4" s="8">
        <v>2.744530256</v>
      </c>
      <c r="C4" s="6">
        <v>1.450508997</v>
      </c>
      <c r="D4" s="6">
        <v>1.0327988100000001</v>
      </c>
      <c r="E4" s="6">
        <v>0.91165460399999998</v>
      </c>
      <c r="F4" s="6">
        <v>1.5226234940000001</v>
      </c>
      <c r="G4" s="6">
        <v>0.42826012000000002</v>
      </c>
      <c r="H4" s="8" t="s">
        <v>4</v>
      </c>
      <c r="I4" s="6">
        <v>1.328925393</v>
      </c>
      <c r="J4" s="6">
        <v>0.28229528300000001</v>
      </c>
      <c r="K4" s="6">
        <v>0.42164787399999998</v>
      </c>
      <c r="L4" s="6">
        <v>0.88847482099999997</v>
      </c>
      <c r="M4" s="6">
        <v>0.127053527</v>
      </c>
      <c r="N4" s="8">
        <v>2.65104148</v>
      </c>
      <c r="O4" s="6">
        <v>0.64463715300000002</v>
      </c>
      <c r="P4" s="6">
        <v>0.19841035700000001</v>
      </c>
      <c r="Q4" s="6">
        <v>6.6364671E-2</v>
      </c>
      <c r="R4" s="6">
        <v>0.14029730900000001</v>
      </c>
      <c r="S4" s="9">
        <v>3.1175558999999999E-2</v>
      </c>
    </row>
    <row r="5" spans="1:19" x14ac:dyDescent="0.2">
      <c r="A5" s="7">
        <v>3</v>
      </c>
      <c r="B5" s="8">
        <v>0.99072684099999997</v>
      </c>
      <c r="C5" s="6">
        <v>0.64463715300000002</v>
      </c>
      <c r="D5" s="6">
        <v>0.69090499299999997</v>
      </c>
      <c r="E5" s="6">
        <v>0.94380403499999999</v>
      </c>
      <c r="F5" s="6">
        <v>0.76660708899999996</v>
      </c>
      <c r="G5" s="6">
        <v>2.1090002170000002</v>
      </c>
      <c r="H5" s="8">
        <v>0.48718571199999999</v>
      </c>
      <c r="I5" s="6">
        <v>0.35902324200000002</v>
      </c>
      <c r="J5" s="6">
        <v>0.242682444</v>
      </c>
      <c r="K5" s="6">
        <v>0.36516506599999998</v>
      </c>
      <c r="L5" s="6">
        <v>0.46241084700000001</v>
      </c>
      <c r="M5" s="6">
        <v>1.362966331</v>
      </c>
      <c r="N5" s="8">
        <v>0.22168134</v>
      </c>
      <c r="O5" s="6">
        <v>0.105591034</v>
      </c>
      <c r="P5" s="6">
        <v>5.3532515000000003E-2</v>
      </c>
      <c r="Q5" s="6">
        <v>0.16004608000000001</v>
      </c>
      <c r="R5" s="6">
        <v>5.2068666E-2</v>
      </c>
      <c r="S5" s="9">
        <v>0.29048976599999998</v>
      </c>
    </row>
    <row r="6" spans="1:19" x14ac:dyDescent="0.2">
      <c r="A6" s="7">
        <v>4</v>
      </c>
      <c r="B6" s="8">
        <v>0.86847681700000001</v>
      </c>
      <c r="C6" s="6">
        <v>2.0655976200000001</v>
      </c>
      <c r="D6" s="6">
        <v>0.58097953199999997</v>
      </c>
      <c r="E6" s="6">
        <v>0.73537867400000001</v>
      </c>
      <c r="F6" s="6">
        <v>0.60146773099999995</v>
      </c>
      <c r="G6" s="6">
        <v>1.7857860480000001</v>
      </c>
      <c r="H6" s="8">
        <v>0.54353296600000001</v>
      </c>
      <c r="I6" s="6">
        <v>1.511631937</v>
      </c>
      <c r="J6" s="6">
        <v>0.61795267200000004</v>
      </c>
      <c r="K6" s="6">
        <v>1.2837242639999999</v>
      </c>
      <c r="L6" s="6">
        <v>0.22516069899999999</v>
      </c>
      <c r="M6" s="6">
        <v>1.180423094</v>
      </c>
      <c r="N6" s="8">
        <v>4.2587068999999998E-2</v>
      </c>
      <c r="O6" s="6">
        <v>1.0185799639999999</v>
      </c>
      <c r="P6" s="6">
        <v>2.9493875999999999E-2</v>
      </c>
      <c r="Q6" s="6">
        <v>7.3127571000000002E-2</v>
      </c>
      <c r="R6" s="6">
        <v>6.3221506999999996E-2</v>
      </c>
      <c r="S6" s="9">
        <v>0.37282208900000002</v>
      </c>
    </row>
    <row r="7" spans="1:19" x14ac:dyDescent="0.2">
      <c r="A7" s="7">
        <v>5</v>
      </c>
      <c r="B7" s="8">
        <v>1.609440502</v>
      </c>
      <c r="C7" s="6">
        <v>0.57696641299999996</v>
      </c>
      <c r="D7" s="6">
        <v>0.75083054299999996</v>
      </c>
      <c r="E7" s="6">
        <v>1.130185233</v>
      </c>
      <c r="F7" s="6">
        <v>0.88060030199999995</v>
      </c>
      <c r="G7" s="6">
        <v>1.0545001089999999</v>
      </c>
      <c r="H7" s="8">
        <v>1.654405205</v>
      </c>
      <c r="I7" s="6">
        <v>0.63989625999999999</v>
      </c>
      <c r="J7" s="6">
        <v>0.513824269</v>
      </c>
      <c r="K7" s="6">
        <v>0.43991397700000001</v>
      </c>
      <c r="L7" s="6">
        <v>0.53077787700000001</v>
      </c>
      <c r="M7" s="6">
        <v>0.77278515199999998</v>
      </c>
      <c r="N7" s="8">
        <v>0.220150075</v>
      </c>
      <c r="O7" s="6">
        <v>0.110075038</v>
      </c>
      <c r="P7" s="6">
        <v>7.6763231000000001E-2</v>
      </c>
      <c r="Q7" s="6">
        <v>3.2274962999999997E-2</v>
      </c>
      <c r="R7" s="6">
        <v>7.5183466000000004E-2</v>
      </c>
      <c r="S7" s="9">
        <v>7.8376188999999999E-2</v>
      </c>
    </row>
    <row r="8" spans="1:19" x14ac:dyDescent="0.2">
      <c r="A8" s="7">
        <v>6</v>
      </c>
      <c r="B8" s="8">
        <v>1.011544118</v>
      </c>
      <c r="C8" s="6">
        <v>0.78271513299999995</v>
      </c>
      <c r="D8" s="6">
        <v>1.2627414239999999</v>
      </c>
      <c r="E8" s="6">
        <v>0.78815934799999998</v>
      </c>
      <c r="F8" s="6">
        <v>0.83309864899999997</v>
      </c>
      <c r="G8" s="6">
        <v>1.8616208110000001</v>
      </c>
      <c r="H8" s="8">
        <v>0.69444860900000005</v>
      </c>
      <c r="I8" s="6">
        <v>0.25567591200000001</v>
      </c>
      <c r="J8" s="6">
        <v>0.70285875900000006</v>
      </c>
      <c r="K8" s="6">
        <v>0.41866337399999998</v>
      </c>
      <c r="L8" s="6">
        <v>0.43697050300000001</v>
      </c>
      <c r="M8" s="6">
        <v>1.0623219420000001</v>
      </c>
      <c r="N8" s="8">
        <v>0.1800612</v>
      </c>
      <c r="O8" s="6">
        <v>0.177582244</v>
      </c>
      <c r="P8" s="6">
        <v>0.36012240000000001</v>
      </c>
      <c r="Q8" s="6">
        <v>0.12213590100000001</v>
      </c>
      <c r="R8" s="6">
        <v>0.14127315400000001</v>
      </c>
      <c r="S8" s="9">
        <v>0.367689337</v>
      </c>
    </row>
    <row r="9" spans="1:19" x14ac:dyDescent="0.2">
      <c r="A9" s="10">
        <v>7</v>
      </c>
      <c r="B9" s="11">
        <v>1.6206350460000001</v>
      </c>
      <c r="C9" s="12">
        <v>1.1781794080000001</v>
      </c>
      <c r="D9" s="12">
        <v>2.153314795</v>
      </c>
      <c r="E9" s="12">
        <v>2.744530256</v>
      </c>
      <c r="F9" s="12">
        <v>1.3914212349999999</v>
      </c>
      <c r="G9" s="12"/>
      <c r="H9" s="11">
        <v>0.68988294900000002</v>
      </c>
      <c r="I9" s="12">
        <v>0.58420144399999996</v>
      </c>
      <c r="J9" s="12">
        <v>0.79940151400000004</v>
      </c>
      <c r="K9" s="12">
        <v>1.0939145779999999</v>
      </c>
      <c r="L9" s="12">
        <v>0.43328820800000001</v>
      </c>
      <c r="M9" s="12"/>
      <c r="N9" s="11">
        <v>0.19432713099999999</v>
      </c>
      <c r="O9" s="12">
        <v>0.258199703</v>
      </c>
      <c r="P9" s="12">
        <v>0.29454485200000002</v>
      </c>
      <c r="Q9" s="12">
        <v>0.367689337</v>
      </c>
      <c r="R9" s="12">
        <v>7.0148655000000004E-2</v>
      </c>
      <c r="S9" s="13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412C-9616-3D42-ADEC-1463C8E8BBC2}">
  <dimension ref="A1:O3"/>
  <sheetViews>
    <sheetView workbookViewId="0">
      <selection activeCell="F12" sqref="F12"/>
    </sheetView>
  </sheetViews>
  <sheetFormatPr baseColWidth="10" defaultColWidth="8.33203125" defaultRowHeight="16" x14ac:dyDescent="0.2"/>
  <cols>
    <col min="1" max="1" width="32.33203125" style="6" bestFit="1" customWidth="1"/>
    <col min="2" max="5" width="14" style="6" bestFit="1" customWidth="1"/>
    <col min="6" max="6" width="14.1640625" style="6" bestFit="1" customWidth="1"/>
    <col min="7" max="9" width="14" style="6" bestFit="1" customWidth="1"/>
    <col min="10" max="10" width="14.1640625" style="6" bestFit="1" customWidth="1"/>
    <col min="11" max="14" width="14" style="6" bestFit="1" customWidth="1"/>
    <col min="15" max="15" width="2.33203125" style="6" bestFit="1" customWidth="1"/>
    <col min="16" max="16384" width="8.33203125" style="6"/>
  </cols>
  <sheetData>
    <row r="1" spans="1:15" x14ac:dyDescent="0.2">
      <c r="A1" s="6" t="s">
        <v>5</v>
      </c>
      <c r="B1" s="107" t="s">
        <v>6</v>
      </c>
      <c r="C1" s="112"/>
      <c r="D1" s="112"/>
      <c r="E1" s="112"/>
      <c r="F1" s="112"/>
      <c r="G1" s="112"/>
      <c r="H1" s="112"/>
      <c r="I1" s="107" t="s">
        <v>7</v>
      </c>
      <c r="J1" s="112"/>
      <c r="K1" s="112"/>
      <c r="L1" s="112"/>
      <c r="M1" s="112"/>
      <c r="N1" s="112"/>
      <c r="O1" s="112"/>
    </row>
    <row r="2" spans="1:15" x14ac:dyDescent="0.2">
      <c r="A2" s="6" t="s">
        <v>8</v>
      </c>
      <c r="B2" s="2">
        <v>0.59291392399999998</v>
      </c>
      <c r="C2" s="3">
        <v>7.1823430999999993E-2</v>
      </c>
      <c r="D2" s="3">
        <v>1.8841908169999999</v>
      </c>
      <c r="E2" s="3">
        <v>1.0006172040000001</v>
      </c>
      <c r="F2" s="3">
        <v>0.296079755</v>
      </c>
      <c r="G2" s="3">
        <v>1.0755510909999999</v>
      </c>
      <c r="H2" s="15">
        <v>2.0788237779999998</v>
      </c>
      <c r="I2" s="2">
        <v>3.023043344</v>
      </c>
      <c r="J2" s="3">
        <v>0.20757726700000001</v>
      </c>
      <c r="K2" s="3">
        <v>0.18826248100000001</v>
      </c>
      <c r="L2" s="3">
        <v>0.75385238700000001</v>
      </c>
      <c r="M2" s="3">
        <v>0.77850969400000003</v>
      </c>
      <c r="N2" s="15">
        <v>1.048754827</v>
      </c>
    </row>
    <row r="3" spans="1:15" x14ac:dyDescent="0.2">
      <c r="A3" s="6" t="s">
        <v>9</v>
      </c>
      <c r="B3" s="11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3"/>
      <c r="I3" s="11">
        <v>0</v>
      </c>
      <c r="J3" s="12">
        <v>0</v>
      </c>
      <c r="K3" s="12">
        <v>0</v>
      </c>
      <c r="L3" s="12">
        <v>0</v>
      </c>
      <c r="M3" s="12">
        <v>0</v>
      </c>
      <c r="N3" s="13">
        <v>0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C58D-2CAC-DE4E-B0A9-434789C0A1EB}">
  <dimension ref="A1:U13"/>
  <sheetViews>
    <sheetView workbookViewId="0">
      <selection activeCell="K27" sqref="K27"/>
    </sheetView>
  </sheetViews>
  <sheetFormatPr baseColWidth="10" defaultRowHeight="16" x14ac:dyDescent="0.2"/>
  <cols>
    <col min="1" max="1" width="14.5" style="6" bestFit="1" customWidth="1"/>
    <col min="2" max="16384" width="10.83203125" style="6"/>
  </cols>
  <sheetData>
    <row r="1" spans="1:21" x14ac:dyDescent="0.2">
      <c r="A1" s="1" t="s">
        <v>10</v>
      </c>
      <c r="B1" s="108" t="s">
        <v>11</v>
      </c>
      <c r="C1" s="109"/>
      <c r="D1" s="109"/>
      <c r="E1" s="109"/>
      <c r="F1" s="109"/>
      <c r="G1" s="109"/>
      <c r="H1" s="109"/>
      <c r="I1" s="113"/>
      <c r="J1" s="108" t="s">
        <v>12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13"/>
    </row>
    <row r="2" spans="1:21" x14ac:dyDescent="0.2">
      <c r="A2" s="7">
        <v>0</v>
      </c>
      <c r="B2" s="8">
        <v>20</v>
      </c>
      <c r="C2" s="6">
        <v>21</v>
      </c>
      <c r="D2" s="6">
        <v>19.8</v>
      </c>
      <c r="E2" s="6">
        <v>21.2</v>
      </c>
      <c r="F2" s="6">
        <v>22</v>
      </c>
      <c r="G2" s="6">
        <v>22.5</v>
      </c>
      <c r="H2" s="6">
        <v>21.7</v>
      </c>
      <c r="I2" s="9">
        <v>27.8</v>
      </c>
      <c r="J2" s="8">
        <v>25</v>
      </c>
      <c r="K2" s="6">
        <v>21.7</v>
      </c>
      <c r="L2" s="6">
        <v>24.2</v>
      </c>
      <c r="M2" s="6">
        <v>25.1</v>
      </c>
      <c r="N2" s="6">
        <v>19.3</v>
      </c>
      <c r="O2" s="6">
        <v>20.2</v>
      </c>
      <c r="P2" s="6">
        <v>24.7</v>
      </c>
      <c r="Q2" s="6">
        <v>25.2</v>
      </c>
      <c r="R2" s="6">
        <v>25.2</v>
      </c>
      <c r="S2" s="6">
        <v>25.4</v>
      </c>
      <c r="T2" s="6">
        <v>24.7</v>
      </c>
      <c r="U2" s="9">
        <v>25.1</v>
      </c>
    </row>
    <row r="3" spans="1:21" x14ac:dyDescent="0.2">
      <c r="A3" s="7">
        <v>1</v>
      </c>
      <c r="B3" s="8">
        <v>21.4</v>
      </c>
      <c r="C3" s="6">
        <v>22.3</v>
      </c>
      <c r="D3" s="6">
        <v>20.9</v>
      </c>
      <c r="E3" s="6">
        <v>22</v>
      </c>
      <c r="F3" s="6">
        <v>22.2</v>
      </c>
      <c r="G3" s="6">
        <v>23.1</v>
      </c>
      <c r="H3" s="6">
        <v>22.6</v>
      </c>
      <c r="I3" s="9">
        <v>29</v>
      </c>
      <c r="J3" s="8">
        <v>26.2</v>
      </c>
      <c r="K3" s="6">
        <v>23</v>
      </c>
      <c r="L3" s="6">
        <v>26.1</v>
      </c>
      <c r="M3" s="6">
        <v>26.5</v>
      </c>
      <c r="N3" s="6">
        <v>20.9</v>
      </c>
      <c r="O3" s="6">
        <v>21.2</v>
      </c>
      <c r="P3" s="6">
        <v>26</v>
      </c>
      <c r="Q3" s="6">
        <v>26.2</v>
      </c>
      <c r="R3" s="6">
        <v>26.2</v>
      </c>
      <c r="S3" s="6">
        <v>26.3</v>
      </c>
      <c r="T3" s="6">
        <v>26.4</v>
      </c>
      <c r="U3" s="9">
        <v>27.3</v>
      </c>
    </row>
    <row r="4" spans="1:21" x14ac:dyDescent="0.2">
      <c r="A4" s="7">
        <v>2</v>
      </c>
      <c r="B4" s="8">
        <v>22.1</v>
      </c>
      <c r="C4" s="6">
        <v>22.6</v>
      </c>
      <c r="D4" s="6">
        <v>21.1</v>
      </c>
      <c r="E4" s="6">
        <v>23.1</v>
      </c>
      <c r="F4" s="6">
        <v>22.9</v>
      </c>
      <c r="G4" s="6">
        <v>23.3</v>
      </c>
      <c r="H4" s="6">
        <v>22.1</v>
      </c>
      <c r="I4" s="9">
        <v>28.5</v>
      </c>
      <c r="J4" s="8">
        <v>26.1</v>
      </c>
      <c r="K4" s="6">
        <v>23.3</v>
      </c>
      <c r="L4" s="6">
        <v>26.8</v>
      </c>
      <c r="M4" s="6">
        <v>26.2</v>
      </c>
      <c r="N4" s="6">
        <v>22</v>
      </c>
      <c r="O4" s="6">
        <v>21.6</v>
      </c>
      <c r="P4" s="6">
        <v>26.3</v>
      </c>
      <c r="Q4" s="6">
        <v>27.5</v>
      </c>
      <c r="R4" s="6">
        <v>26.7</v>
      </c>
      <c r="S4" s="6">
        <v>26.5</v>
      </c>
      <c r="T4" s="6">
        <v>27.5</v>
      </c>
      <c r="U4" s="9">
        <v>26.7</v>
      </c>
    </row>
    <row r="5" spans="1:21" x14ac:dyDescent="0.2">
      <c r="A5" s="7">
        <v>3</v>
      </c>
      <c r="B5" s="8">
        <v>23.1</v>
      </c>
      <c r="C5" s="6">
        <v>23.2</v>
      </c>
      <c r="D5" s="6">
        <v>21.3</v>
      </c>
      <c r="E5" s="6">
        <v>23.3</v>
      </c>
      <c r="F5" s="6">
        <v>23.2</v>
      </c>
      <c r="G5" s="6">
        <v>24.1</v>
      </c>
      <c r="H5" s="6">
        <v>23.3</v>
      </c>
      <c r="I5" s="9">
        <v>29</v>
      </c>
      <c r="J5" s="8">
        <v>26.5</v>
      </c>
      <c r="K5" s="6">
        <v>23.9</v>
      </c>
      <c r="L5" s="6">
        <v>27.9</v>
      </c>
      <c r="M5" s="6">
        <v>27.5</v>
      </c>
      <c r="N5" s="6">
        <v>22.4</v>
      </c>
      <c r="O5" s="6">
        <v>23.1</v>
      </c>
      <c r="P5" s="6">
        <v>26.7</v>
      </c>
      <c r="Q5" s="6">
        <v>27.6</v>
      </c>
      <c r="R5" s="6">
        <v>26.9</v>
      </c>
      <c r="S5" s="6">
        <v>26.2</v>
      </c>
      <c r="T5" s="6">
        <v>27.6</v>
      </c>
      <c r="U5" s="9">
        <v>28.2</v>
      </c>
    </row>
    <row r="6" spans="1:21" x14ac:dyDescent="0.2">
      <c r="A6" s="7">
        <v>4</v>
      </c>
      <c r="B6" s="8">
        <v>24.3</v>
      </c>
      <c r="C6" s="6">
        <v>24</v>
      </c>
      <c r="D6" s="6">
        <v>22.2</v>
      </c>
      <c r="E6" s="6">
        <v>23.6</v>
      </c>
      <c r="F6" s="6">
        <v>23</v>
      </c>
      <c r="G6" s="6">
        <v>24.7</v>
      </c>
      <c r="H6" s="6">
        <v>23.3</v>
      </c>
      <c r="I6" s="9">
        <v>28.8</v>
      </c>
      <c r="J6" s="8">
        <v>26.2</v>
      </c>
      <c r="K6" s="6">
        <v>24.5</v>
      </c>
      <c r="L6" s="6">
        <v>28.1</v>
      </c>
      <c r="M6" s="6">
        <v>27.9</v>
      </c>
      <c r="N6" s="6">
        <v>22.8</v>
      </c>
      <c r="O6" s="6">
        <v>23.5</v>
      </c>
      <c r="P6" s="6">
        <v>27.4</v>
      </c>
      <c r="Q6" s="6">
        <v>27</v>
      </c>
      <c r="R6" s="6">
        <v>26.8</v>
      </c>
      <c r="S6" s="6">
        <v>26.6</v>
      </c>
      <c r="T6" s="6">
        <v>28.2</v>
      </c>
      <c r="U6" s="9">
        <v>28.5</v>
      </c>
    </row>
    <row r="7" spans="1:21" x14ac:dyDescent="0.2">
      <c r="A7" s="7">
        <v>5</v>
      </c>
      <c r="B7" s="8">
        <v>24.3</v>
      </c>
      <c r="C7" s="6">
        <v>23.7</v>
      </c>
      <c r="D7" s="6">
        <v>22.3</v>
      </c>
      <c r="E7" s="6">
        <v>23.9</v>
      </c>
      <c r="F7" s="6">
        <v>24</v>
      </c>
      <c r="G7" s="6">
        <v>24.6</v>
      </c>
      <c r="H7" s="6">
        <v>23.9</v>
      </c>
      <c r="I7" s="9">
        <v>27.9</v>
      </c>
      <c r="J7" s="8">
        <v>26.4</v>
      </c>
      <c r="K7" s="6">
        <v>24.3</v>
      </c>
      <c r="L7" s="6">
        <v>27.6</v>
      </c>
      <c r="M7" s="6">
        <v>27</v>
      </c>
      <c r="N7" s="6">
        <v>23.6</v>
      </c>
      <c r="O7" s="6">
        <v>23.8</v>
      </c>
      <c r="P7" s="6">
        <v>27.3</v>
      </c>
      <c r="Q7" s="6">
        <v>27.6</v>
      </c>
      <c r="R7" s="6">
        <v>26.6</v>
      </c>
      <c r="S7" s="6">
        <v>26.3</v>
      </c>
      <c r="T7" s="6">
        <v>28.5</v>
      </c>
      <c r="U7" s="9">
        <v>29</v>
      </c>
    </row>
    <row r="8" spans="1:21" x14ac:dyDescent="0.2">
      <c r="A8" s="7">
        <v>6</v>
      </c>
      <c r="B8" s="8">
        <v>23.1</v>
      </c>
      <c r="C8" s="6">
        <v>23.9</v>
      </c>
      <c r="D8" s="6">
        <v>22.4</v>
      </c>
      <c r="E8" s="6">
        <v>24</v>
      </c>
      <c r="F8" s="6">
        <v>24.3</v>
      </c>
      <c r="G8" s="6">
        <v>24.4</v>
      </c>
      <c r="H8" s="6">
        <v>23.9</v>
      </c>
      <c r="I8" s="9">
        <v>29.4</v>
      </c>
      <c r="J8" s="8">
        <v>26.1</v>
      </c>
      <c r="K8" s="6">
        <v>23.8</v>
      </c>
      <c r="L8" s="6">
        <v>27.1</v>
      </c>
      <c r="M8" s="6">
        <v>26.5</v>
      </c>
      <c r="N8" s="6">
        <v>23.4</v>
      </c>
      <c r="O8" s="6">
        <v>24.4</v>
      </c>
      <c r="P8" s="6">
        <v>27.4</v>
      </c>
      <c r="Q8" s="6">
        <v>27.4</v>
      </c>
      <c r="R8" s="6">
        <v>26.9</v>
      </c>
      <c r="S8" s="6">
        <v>26.5</v>
      </c>
      <c r="T8" s="6">
        <v>28.5</v>
      </c>
      <c r="U8" s="9">
        <v>29.4</v>
      </c>
    </row>
    <row r="9" spans="1:21" x14ac:dyDescent="0.2">
      <c r="A9" s="7">
        <v>7</v>
      </c>
      <c r="B9" s="8">
        <v>23.4</v>
      </c>
      <c r="C9" s="6">
        <v>24.9</v>
      </c>
      <c r="D9" s="6">
        <v>23</v>
      </c>
      <c r="E9" s="6">
        <v>24.3</v>
      </c>
      <c r="F9" s="6">
        <v>24.7</v>
      </c>
      <c r="G9" s="6">
        <v>25.7</v>
      </c>
      <c r="H9" s="6">
        <v>24.7</v>
      </c>
      <c r="I9" s="9">
        <v>30.7</v>
      </c>
      <c r="J9" s="8">
        <v>26.2</v>
      </c>
      <c r="K9" s="6">
        <v>24.8</v>
      </c>
      <c r="L9" s="6">
        <v>27</v>
      </c>
      <c r="M9" s="6">
        <v>27.6</v>
      </c>
      <c r="N9" s="6">
        <v>23.4</v>
      </c>
      <c r="O9" s="6">
        <v>24.2</v>
      </c>
      <c r="P9" s="6">
        <v>27.6</v>
      </c>
      <c r="Q9" s="6">
        <v>28</v>
      </c>
      <c r="R9" s="6">
        <v>27.1</v>
      </c>
      <c r="S9" s="6">
        <v>27.2</v>
      </c>
      <c r="T9" s="6">
        <v>29.3</v>
      </c>
      <c r="U9" s="9">
        <v>30</v>
      </c>
    </row>
    <row r="10" spans="1:21" x14ac:dyDescent="0.2">
      <c r="A10" s="7">
        <v>8</v>
      </c>
      <c r="B10" s="8">
        <v>23.3</v>
      </c>
      <c r="C10" s="6">
        <v>24.7</v>
      </c>
      <c r="D10" s="6">
        <v>23.6</v>
      </c>
      <c r="E10" s="6">
        <v>24.8</v>
      </c>
      <c r="F10" s="6">
        <v>24.8</v>
      </c>
      <c r="G10" s="6">
        <v>25.8</v>
      </c>
      <c r="H10" s="6">
        <v>25.1</v>
      </c>
      <c r="I10" s="9">
        <v>30.2</v>
      </c>
      <c r="J10" s="8">
        <v>26.5</v>
      </c>
      <c r="K10" s="6">
        <v>25</v>
      </c>
      <c r="L10" s="6">
        <v>27.2</v>
      </c>
      <c r="M10" s="6">
        <v>27.3</v>
      </c>
      <c r="N10" s="6">
        <v>23.5</v>
      </c>
      <c r="O10" s="6">
        <v>25.3</v>
      </c>
      <c r="P10" s="6">
        <v>28.1</v>
      </c>
      <c r="Q10" s="6">
        <v>27.9</v>
      </c>
      <c r="R10" s="6">
        <v>27.5</v>
      </c>
      <c r="S10" s="6">
        <v>27.1</v>
      </c>
      <c r="T10" s="6">
        <v>29.2</v>
      </c>
      <c r="U10" s="9">
        <v>30.4</v>
      </c>
    </row>
    <row r="11" spans="1:21" x14ac:dyDescent="0.2">
      <c r="A11" s="7">
        <v>9</v>
      </c>
      <c r="B11" s="8">
        <v>24.1</v>
      </c>
      <c r="C11" s="6">
        <v>26.2</v>
      </c>
      <c r="D11" s="6">
        <v>24.5</v>
      </c>
      <c r="E11" s="6">
        <v>25.4</v>
      </c>
      <c r="F11" s="6">
        <v>25.2</v>
      </c>
      <c r="G11" s="6">
        <v>26.2</v>
      </c>
      <c r="H11" s="6">
        <v>25.6</v>
      </c>
      <c r="I11" s="9">
        <v>30.8</v>
      </c>
      <c r="J11" s="8">
        <v>27.1</v>
      </c>
      <c r="K11" s="6">
        <v>25.3</v>
      </c>
      <c r="L11" s="6">
        <v>28.1</v>
      </c>
      <c r="M11" s="6">
        <v>28.3</v>
      </c>
      <c r="N11" s="6">
        <v>23.8</v>
      </c>
      <c r="O11" s="6">
        <v>25.7</v>
      </c>
      <c r="P11" s="6">
        <v>28.5</v>
      </c>
      <c r="Q11" s="6">
        <v>29</v>
      </c>
      <c r="R11" s="6">
        <v>27.6</v>
      </c>
      <c r="S11" s="6">
        <v>27</v>
      </c>
      <c r="T11" s="6">
        <v>29.8</v>
      </c>
      <c r="U11" s="9">
        <v>31</v>
      </c>
    </row>
    <row r="12" spans="1:21" x14ac:dyDescent="0.2">
      <c r="A12" s="7">
        <v>10</v>
      </c>
      <c r="B12" s="8">
        <v>24.6</v>
      </c>
      <c r="C12" s="6">
        <v>26.1</v>
      </c>
      <c r="D12" s="6">
        <v>24.2</v>
      </c>
      <c r="E12" s="6">
        <v>25.4</v>
      </c>
      <c r="F12" s="6">
        <v>25.4</v>
      </c>
      <c r="G12" s="6">
        <v>26.2</v>
      </c>
      <c r="H12" s="6">
        <v>25.2</v>
      </c>
      <c r="I12" s="9">
        <v>31.7</v>
      </c>
      <c r="J12" s="8">
        <v>26.9</v>
      </c>
      <c r="K12" s="6">
        <v>25.5</v>
      </c>
      <c r="L12" s="6">
        <v>28.9</v>
      </c>
      <c r="M12" s="6">
        <v>28.5</v>
      </c>
      <c r="N12" s="6">
        <v>23.6</v>
      </c>
      <c r="O12" s="6">
        <v>26.6</v>
      </c>
      <c r="P12" s="6">
        <v>29.1</v>
      </c>
      <c r="Q12" s="6">
        <v>29.4</v>
      </c>
      <c r="R12" s="6">
        <v>28.6</v>
      </c>
      <c r="S12" s="6">
        <v>27</v>
      </c>
      <c r="T12" s="6">
        <v>30</v>
      </c>
      <c r="U12" s="9">
        <v>30.7</v>
      </c>
    </row>
    <row r="13" spans="1:21" x14ac:dyDescent="0.2">
      <c r="A13" s="10">
        <v>11</v>
      </c>
      <c r="B13" s="11">
        <v>25.2</v>
      </c>
      <c r="C13" s="12">
        <v>26.2</v>
      </c>
      <c r="D13" s="12">
        <v>24.6</v>
      </c>
      <c r="E13" s="12">
        <v>25.5</v>
      </c>
      <c r="F13" s="12">
        <v>25.7</v>
      </c>
      <c r="G13" s="12">
        <v>26.4</v>
      </c>
      <c r="H13" s="12">
        <v>25.2</v>
      </c>
      <c r="I13" s="13">
        <v>32.5</v>
      </c>
      <c r="J13" s="11">
        <v>26.9</v>
      </c>
      <c r="K13" s="12">
        <v>26.1</v>
      </c>
      <c r="L13" s="12">
        <v>29.2</v>
      </c>
      <c r="M13" s="12">
        <v>29.2</v>
      </c>
      <c r="N13" s="12">
        <v>23.6</v>
      </c>
      <c r="O13" s="12">
        <v>27.4</v>
      </c>
      <c r="P13" s="12">
        <v>28.8</v>
      </c>
      <c r="Q13" s="12">
        <v>30.1</v>
      </c>
      <c r="R13" s="12">
        <v>28.8</v>
      </c>
      <c r="S13" s="12">
        <v>27</v>
      </c>
      <c r="T13" s="12">
        <v>30.2</v>
      </c>
      <c r="U13" s="13">
        <v>31.2</v>
      </c>
    </row>
  </sheetData>
  <mergeCells count="2">
    <mergeCell ref="B1:I1"/>
    <mergeCell ref="J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1936E-B721-374B-B64E-2E6E7864FA0A}">
  <dimension ref="A1:P3"/>
  <sheetViews>
    <sheetView workbookViewId="0">
      <selection activeCell="N13" sqref="N13"/>
    </sheetView>
  </sheetViews>
  <sheetFormatPr baseColWidth="10" defaultRowHeight="16" x14ac:dyDescent="0.2"/>
  <cols>
    <col min="1" max="1" width="26" style="6" bestFit="1" customWidth="1"/>
    <col min="2" max="16384" width="10.83203125" style="6"/>
  </cols>
  <sheetData>
    <row r="1" spans="1:16" x14ac:dyDescent="0.2">
      <c r="A1" s="6" t="s">
        <v>13</v>
      </c>
      <c r="B1" s="107" t="s">
        <v>8</v>
      </c>
      <c r="C1" s="107"/>
      <c r="D1" s="107"/>
      <c r="E1" s="107"/>
      <c r="F1" s="107"/>
      <c r="G1" s="107"/>
      <c r="H1" s="107"/>
      <c r="I1" s="107" t="s">
        <v>9</v>
      </c>
      <c r="J1" s="107"/>
      <c r="K1" s="107"/>
      <c r="L1" s="107"/>
      <c r="M1" s="107"/>
      <c r="N1" s="107"/>
      <c r="O1" s="107"/>
      <c r="P1" s="107"/>
    </row>
    <row r="2" spans="1:16" x14ac:dyDescent="0.2">
      <c r="A2" s="6" t="s">
        <v>14</v>
      </c>
      <c r="B2" s="2">
        <v>0.11559999999999999</v>
      </c>
      <c r="C2" s="3">
        <v>0.1996</v>
      </c>
      <c r="D2" s="3">
        <v>0.125</v>
      </c>
      <c r="E2" s="3">
        <v>8.7300000000000003E-2</v>
      </c>
      <c r="F2" s="3">
        <v>5.6500000000000002E-2</v>
      </c>
      <c r="G2" s="3">
        <v>0.1226</v>
      </c>
      <c r="H2" s="15">
        <v>0.11550000000000001</v>
      </c>
      <c r="I2" s="2">
        <v>9.4799999999999995E-2</v>
      </c>
      <c r="J2" s="3">
        <v>6.1100000000000002E-2</v>
      </c>
      <c r="K2" s="3">
        <v>8.7400000000000005E-2</v>
      </c>
      <c r="L2" s="3">
        <v>0.1008</v>
      </c>
      <c r="M2" s="3">
        <v>9.8599999999999993E-2</v>
      </c>
      <c r="N2" s="3">
        <v>4.4499999999999998E-2</v>
      </c>
      <c r="O2" s="3">
        <v>0.1295</v>
      </c>
      <c r="P2" s="15"/>
    </row>
    <row r="3" spans="1:16" x14ac:dyDescent="0.2">
      <c r="A3" s="6" t="s">
        <v>15</v>
      </c>
      <c r="B3" s="11">
        <v>0.25030000000000002</v>
      </c>
      <c r="C3" s="12">
        <v>0.23499999999999999</v>
      </c>
      <c r="D3" s="12">
        <v>0.1517</v>
      </c>
      <c r="E3" s="12">
        <v>0.19689999999999999</v>
      </c>
      <c r="F3" s="12">
        <v>0.26729999999999998</v>
      </c>
      <c r="G3" s="12">
        <v>0.22489999999999999</v>
      </c>
      <c r="H3" s="13">
        <v>0.26779999999999998</v>
      </c>
      <c r="I3" s="11">
        <v>0.12529999999999999</v>
      </c>
      <c r="J3" s="12">
        <v>0.29120000000000001</v>
      </c>
      <c r="K3" s="12">
        <v>0.29559999999999997</v>
      </c>
      <c r="L3" s="12">
        <v>0.1996</v>
      </c>
      <c r="M3" s="12">
        <v>0.20430000000000001</v>
      </c>
      <c r="N3" s="12">
        <v>0.28470000000000001</v>
      </c>
      <c r="O3" s="12">
        <v>0.19109999999999999</v>
      </c>
      <c r="P3" s="13">
        <v>0.25080000000000002</v>
      </c>
    </row>
  </sheetData>
  <mergeCells count="2">
    <mergeCell ref="B1:H1"/>
    <mergeCell ref="I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E09B-F439-DA40-94AF-221D856B4CDE}">
  <dimension ref="A1:L7"/>
  <sheetViews>
    <sheetView topLeftCell="E1" workbookViewId="0">
      <selection activeCell="J27" sqref="J27"/>
    </sheetView>
  </sheetViews>
  <sheetFormatPr baseColWidth="10" defaultColWidth="22.83203125" defaultRowHeight="16" x14ac:dyDescent="0.2"/>
  <cols>
    <col min="1" max="1" width="25.83203125" style="6" bestFit="1" customWidth="1"/>
    <col min="2" max="16384" width="22.83203125" style="6"/>
  </cols>
  <sheetData>
    <row r="1" spans="1:12" x14ac:dyDescent="0.2">
      <c r="A1" s="6" t="s">
        <v>16</v>
      </c>
      <c r="B1" s="107" t="s">
        <v>17</v>
      </c>
      <c r="C1" s="107"/>
      <c r="D1" s="107"/>
      <c r="E1" s="107"/>
      <c r="F1" s="107"/>
      <c r="G1" s="107" t="s">
        <v>18</v>
      </c>
      <c r="H1" s="107"/>
      <c r="I1" s="107"/>
      <c r="J1" s="107"/>
      <c r="K1" s="107"/>
      <c r="L1" s="107"/>
    </row>
    <row r="2" spans="1:12" x14ac:dyDescent="0.2">
      <c r="A2" s="6">
        <v>0</v>
      </c>
      <c r="B2" s="2">
        <v>149</v>
      </c>
      <c r="C2" s="3">
        <v>168</v>
      </c>
      <c r="D2" s="3">
        <v>126</v>
      </c>
      <c r="E2" s="3">
        <v>150</v>
      </c>
      <c r="F2" s="15">
        <v>131</v>
      </c>
      <c r="G2" s="2">
        <v>176</v>
      </c>
      <c r="H2" s="3">
        <v>160</v>
      </c>
      <c r="I2" s="3">
        <v>143</v>
      </c>
      <c r="J2" s="3">
        <v>142</v>
      </c>
      <c r="K2" s="3">
        <v>130</v>
      </c>
      <c r="L2" s="15">
        <v>157</v>
      </c>
    </row>
    <row r="3" spans="1:12" x14ac:dyDescent="0.2">
      <c r="A3" s="6">
        <v>15</v>
      </c>
      <c r="B3" s="8">
        <v>222</v>
      </c>
      <c r="C3" s="6">
        <v>267</v>
      </c>
      <c r="D3" s="6">
        <v>233</v>
      </c>
      <c r="E3" s="6">
        <v>265</v>
      </c>
      <c r="F3" s="9">
        <v>222</v>
      </c>
      <c r="G3" s="8">
        <v>283</v>
      </c>
      <c r="H3" s="6">
        <v>289</v>
      </c>
      <c r="I3" s="6">
        <v>314</v>
      </c>
      <c r="J3" s="6">
        <v>223</v>
      </c>
      <c r="K3" s="6">
        <v>203</v>
      </c>
      <c r="L3" s="9">
        <v>293</v>
      </c>
    </row>
    <row r="4" spans="1:12" x14ac:dyDescent="0.2">
      <c r="A4" s="6">
        <v>30</v>
      </c>
      <c r="B4" s="8">
        <v>263</v>
      </c>
      <c r="C4" s="6">
        <v>326</v>
      </c>
      <c r="D4" s="6">
        <v>201</v>
      </c>
      <c r="E4" s="6">
        <v>249</v>
      </c>
      <c r="F4" s="9">
        <v>231</v>
      </c>
      <c r="G4" s="8">
        <v>261</v>
      </c>
      <c r="H4" s="6">
        <v>230</v>
      </c>
      <c r="I4" s="6">
        <v>324</v>
      </c>
      <c r="J4" s="6">
        <v>236</v>
      </c>
      <c r="K4" s="6">
        <v>192</v>
      </c>
      <c r="L4" s="9">
        <v>307</v>
      </c>
    </row>
    <row r="5" spans="1:12" x14ac:dyDescent="0.2">
      <c r="A5" s="6">
        <v>45</v>
      </c>
      <c r="B5" s="8">
        <v>251</v>
      </c>
      <c r="C5" s="6">
        <v>302</v>
      </c>
      <c r="D5" s="6">
        <v>160</v>
      </c>
      <c r="E5" s="6">
        <v>216</v>
      </c>
      <c r="F5" s="9">
        <v>192</v>
      </c>
      <c r="G5" s="8">
        <v>257</v>
      </c>
      <c r="H5" s="6">
        <v>240</v>
      </c>
      <c r="I5" s="6">
        <v>243</v>
      </c>
      <c r="J5" s="6">
        <v>223</v>
      </c>
      <c r="K5" s="6">
        <v>181</v>
      </c>
      <c r="L5" s="9">
        <v>295</v>
      </c>
    </row>
    <row r="6" spans="1:12" x14ac:dyDescent="0.2">
      <c r="A6" s="6">
        <v>60</v>
      </c>
      <c r="B6" s="8">
        <v>201</v>
      </c>
      <c r="C6" s="6">
        <v>281</v>
      </c>
      <c r="D6" s="6">
        <v>141</v>
      </c>
      <c r="E6" s="6">
        <v>219</v>
      </c>
      <c r="F6" s="9">
        <v>184</v>
      </c>
      <c r="G6" s="8">
        <v>211</v>
      </c>
      <c r="H6" s="6">
        <v>208</v>
      </c>
      <c r="I6" s="6">
        <v>266</v>
      </c>
      <c r="J6" s="6">
        <v>194</v>
      </c>
      <c r="K6" s="6">
        <v>166</v>
      </c>
      <c r="L6" s="9">
        <v>224</v>
      </c>
    </row>
    <row r="7" spans="1:12" x14ac:dyDescent="0.2">
      <c r="A7" s="6">
        <v>120</v>
      </c>
      <c r="B7" s="11">
        <v>145</v>
      </c>
      <c r="C7" s="12">
        <v>160</v>
      </c>
      <c r="D7" s="12">
        <v>116</v>
      </c>
      <c r="E7" s="12">
        <v>167</v>
      </c>
      <c r="F7" s="13">
        <v>152</v>
      </c>
      <c r="G7" s="11">
        <v>166</v>
      </c>
      <c r="H7" s="12">
        <v>155</v>
      </c>
      <c r="I7" s="12">
        <v>200</v>
      </c>
      <c r="J7" s="12">
        <v>137</v>
      </c>
      <c r="K7" s="12">
        <v>151</v>
      </c>
      <c r="L7" s="13">
        <v>146</v>
      </c>
    </row>
  </sheetData>
  <mergeCells count="2">
    <mergeCell ref="B1:F1"/>
    <mergeCell ref="G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70E6-E5A3-8D4A-BF2B-1DBBAE1297A2}">
  <dimension ref="A1:Y12"/>
  <sheetViews>
    <sheetView topLeftCell="D1" workbookViewId="0">
      <selection activeCell="M2" sqref="M2:Y2"/>
    </sheetView>
  </sheetViews>
  <sheetFormatPr baseColWidth="10" defaultRowHeight="16" x14ac:dyDescent="0.2"/>
  <cols>
    <col min="1" max="1" width="14.5" style="6" bestFit="1" customWidth="1"/>
    <col min="2" max="16384" width="10.83203125" style="6"/>
  </cols>
  <sheetData>
    <row r="1" spans="1:25" x14ac:dyDescent="0.2">
      <c r="A1" s="6" t="s">
        <v>10</v>
      </c>
      <c r="B1" s="107" t="s">
        <v>11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 t="s">
        <v>12</v>
      </c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</row>
    <row r="2" spans="1:25" x14ac:dyDescent="0.2">
      <c r="A2" s="6">
        <v>0</v>
      </c>
      <c r="B2" s="2">
        <v>20.399999999999999</v>
      </c>
      <c r="C2" s="3">
        <v>20.7</v>
      </c>
      <c r="D2" s="3">
        <v>19.3</v>
      </c>
      <c r="E2" s="3">
        <v>17.899999999999999</v>
      </c>
      <c r="F2" s="3">
        <v>19.399999999999999</v>
      </c>
      <c r="G2" s="3">
        <v>18.5</v>
      </c>
      <c r="H2" s="3">
        <v>18.5</v>
      </c>
      <c r="I2" s="3">
        <v>16.399999999999999</v>
      </c>
      <c r="J2" s="3">
        <v>16.5</v>
      </c>
      <c r="K2" s="3">
        <v>16.899999999999999</v>
      </c>
      <c r="L2" s="15">
        <v>17.3</v>
      </c>
      <c r="M2" s="2">
        <v>18.600000000000001</v>
      </c>
      <c r="N2" s="3">
        <v>19.7</v>
      </c>
      <c r="O2" s="3">
        <v>18.100000000000001</v>
      </c>
      <c r="P2" s="3">
        <v>20.3</v>
      </c>
      <c r="Q2" s="3">
        <v>21</v>
      </c>
      <c r="R2" s="3">
        <v>18.2</v>
      </c>
      <c r="S2" s="3">
        <v>18</v>
      </c>
      <c r="T2" s="3">
        <v>16.8</v>
      </c>
      <c r="U2" s="3">
        <v>16.2</v>
      </c>
      <c r="V2" s="3">
        <v>16.600000000000001</v>
      </c>
      <c r="W2" s="3">
        <v>17.600000000000001</v>
      </c>
      <c r="X2" s="3">
        <v>17.3</v>
      </c>
      <c r="Y2" s="15">
        <v>17.100000000000001</v>
      </c>
    </row>
    <row r="3" spans="1:25" x14ac:dyDescent="0.2">
      <c r="A3" s="6">
        <v>1</v>
      </c>
      <c r="B3" s="8">
        <v>21.5</v>
      </c>
      <c r="C3" s="6">
        <v>22</v>
      </c>
      <c r="D3" s="6">
        <v>19.899999999999999</v>
      </c>
      <c r="E3" s="6">
        <v>18.399999999999999</v>
      </c>
      <c r="F3" s="6">
        <v>19.600000000000001</v>
      </c>
      <c r="G3" s="6">
        <v>18.5</v>
      </c>
      <c r="H3" s="6">
        <v>19</v>
      </c>
      <c r="I3" s="6">
        <v>17.8</v>
      </c>
      <c r="J3" s="6">
        <v>18</v>
      </c>
      <c r="K3" s="6">
        <v>17.5</v>
      </c>
      <c r="L3" s="9">
        <v>17.7</v>
      </c>
      <c r="M3" s="8">
        <v>20.2</v>
      </c>
      <c r="N3" s="6">
        <v>20.3</v>
      </c>
      <c r="O3" s="6">
        <v>18.5</v>
      </c>
      <c r="P3" s="6">
        <v>20.6</v>
      </c>
      <c r="Q3" s="6">
        <v>22.3</v>
      </c>
      <c r="R3" s="6">
        <v>18.5</v>
      </c>
      <c r="S3" s="6">
        <v>18.7</v>
      </c>
      <c r="T3" s="6">
        <v>18.399999999999999</v>
      </c>
      <c r="U3" s="6">
        <v>17.2</v>
      </c>
      <c r="V3" s="6">
        <v>18.8</v>
      </c>
      <c r="W3" s="6">
        <v>18.100000000000001</v>
      </c>
      <c r="X3" s="6">
        <v>18.5</v>
      </c>
      <c r="Y3" s="9">
        <v>17.8</v>
      </c>
    </row>
    <row r="4" spans="1:25" x14ac:dyDescent="0.2">
      <c r="A4" s="6">
        <v>2</v>
      </c>
      <c r="B4" s="8">
        <v>21.9</v>
      </c>
      <c r="C4" s="6">
        <v>22</v>
      </c>
      <c r="D4" s="6">
        <v>20.2</v>
      </c>
      <c r="E4" s="6">
        <v>18.600000000000001</v>
      </c>
      <c r="F4" s="6">
        <v>20.399999999999999</v>
      </c>
      <c r="G4" s="6">
        <v>18.8</v>
      </c>
      <c r="H4" s="6">
        <v>19.3</v>
      </c>
      <c r="I4" s="6">
        <v>18</v>
      </c>
      <c r="J4" s="6">
        <v>17.899999999999999</v>
      </c>
      <c r="K4" s="6">
        <v>17.899999999999999</v>
      </c>
      <c r="L4" s="9">
        <v>18</v>
      </c>
      <c r="M4" s="8">
        <v>19.8</v>
      </c>
      <c r="N4" s="6">
        <v>20.7</v>
      </c>
      <c r="O4" s="6">
        <v>19.5</v>
      </c>
      <c r="P4" s="6">
        <v>21.4</v>
      </c>
      <c r="Q4" s="6">
        <v>22.6</v>
      </c>
      <c r="R4" s="6">
        <v>18.399999999999999</v>
      </c>
      <c r="S4" s="6">
        <v>19</v>
      </c>
      <c r="T4" s="6">
        <v>17.600000000000001</v>
      </c>
      <c r="U4" s="6">
        <v>17.600000000000001</v>
      </c>
      <c r="V4" s="6">
        <v>18</v>
      </c>
      <c r="W4" s="6">
        <v>18.5</v>
      </c>
      <c r="X4" s="6">
        <v>18.899999999999999</v>
      </c>
      <c r="Y4" s="9">
        <v>18.3</v>
      </c>
    </row>
    <row r="5" spans="1:25" x14ac:dyDescent="0.2">
      <c r="A5" s="6">
        <v>3</v>
      </c>
      <c r="B5" s="8">
        <v>22.7</v>
      </c>
      <c r="C5" s="6">
        <v>22.4</v>
      </c>
      <c r="D5" s="6">
        <v>20.6</v>
      </c>
      <c r="E5" s="6">
        <v>18.5</v>
      </c>
      <c r="F5" s="6">
        <v>20.8</v>
      </c>
      <c r="G5" s="6">
        <v>19</v>
      </c>
      <c r="H5" s="6">
        <v>19</v>
      </c>
      <c r="I5" s="6">
        <v>19</v>
      </c>
      <c r="J5" s="6">
        <v>18.3</v>
      </c>
      <c r="K5" s="6">
        <v>18.7</v>
      </c>
      <c r="L5" s="9">
        <v>19</v>
      </c>
      <c r="M5" s="8">
        <v>19.899999999999999</v>
      </c>
      <c r="N5" s="6">
        <v>20.6</v>
      </c>
      <c r="O5" s="6">
        <v>19.899999999999999</v>
      </c>
      <c r="P5" s="6">
        <v>21.5</v>
      </c>
      <c r="Q5" s="6">
        <v>23.3</v>
      </c>
      <c r="R5" s="6">
        <v>18.899999999999999</v>
      </c>
      <c r="S5" s="6">
        <v>18.899999999999999</v>
      </c>
      <c r="T5" s="6">
        <v>18.7</v>
      </c>
      <c r="U5" s="6">
        <v>17.399999999999999</v>
      </c>
      <c r="V5" s="6">
        <v>18.100000000000001</v>
      </c>
      <c r="W5" s="6">
        <v>18.7</v>
      </c>
      <c r="X5" s="6">
        <v>18.8</v>
      </c>
      <c r="Y5" s="9">
        <v>18.8</v>
      </c>
    </row>
    <row r="6" spans="1:25" x14ac:dyDescent="0.2">
      <c r="A6" s="6">
        <v>4</v>
      </c>
      <c r="B6" s="8">
        <v>22.8</v>
      </c>
      <c r="C6" s="6">
        <v>22.5</v>
      </c>
      <c r="D6" s="6">
        <v>20.399999999999999</v>
      </c>
      <c r="E6" s="6">
        <v>19</v>
      </c>
      <c r="F6" s="6">
        <v>20.6</v>
      </c>
      <c r="G6" s="6">
        <v>19</v>
      </c>
      <c r="H6" s="6">
        <v>19.600000000000001</v>
      </c>
      <c r="I6" s="6">
        <v>19.5</v>
      </c>
      <c r="J6" s="6">
        <v>18.8</v>
      </c>
      <c r="K6" s="6">
        <v>19</v>
      </c>
      <c r="L6" s="9">
        <v>18.8</v>
      </c>
      <c r="M6" s="8">
        <v>20.100000000000001</v>
      </c>
      <c r="N6" s="6">
        <v>20.3</v>
      </c>
      <c r="O6" s="6">
        <v>19.5</v>
      </c>
      <c r="P6" s="6">
        <v>21.4</v>
      </c>
      <c r="Q6" s="6">
        <v>23.5</v>
      </c>
      <c r="R6" s="6">
        <v>19.2</v>
      </c>
      <c r="S6" s="6">
        <v>20</v>
      </c>
      <c r="T6" s="6">
        <v>18.7</v>
      </c>
      <c r="U6" s="6">
        <v>18.8</v>
      </c>
      <c r="V6" s="6">
        <v>17.8</v>
      </c>
      <c r="W6" s="6">
        <v>19.3</v>
      </c>
      <c r="X6" s="6">
        <v>20.100000000000001</v>
      </c>
      <c r="Y6" s="9">
        <v>19.5</v>
      </c>
    </row>
    <row r="7" spans="1:25" x14ac:dyDescent="0.2">
      <c r="A7" s="6">
        <v>5</v>
      </c>
      <c r="B7" s="8">
        <v>22.5</v>
      </c>
      <c r="C7" s="6">
        <v>21.8</v>
      </c>
      <c r="D7" s="6">
        <v>20.9</v>
      </c>
      <c r="E7" s="6">
        <v>19.3</v>
      </c>
      <c r="F7" s="6">
        <v>21.2</v>
      </c>
      <c r="G7" s="6">
        <v>19.399999999999999</v>
      </c>
      <c r="H7" s="6">
        <v>19.7</v>
      </c>
      <c r="I7" s="6">
        <v>19.600000000000001</v>
      </c>
      <c r="J7" s="6">
        <v>18.600000000000001</v>
      </c>
      <c r="K7" s="6">
        <v>19.399999999999999</v>
      </c>
      <c r="L7" s="9">
        <v>18.899999999999999</v>
      </c>
      <c r="M7" s="8">
        <v>20.3</v>
      </c>
      <c r="N7" s="6">
        <v>19.5</v>
      </c>
      <c r="O7" s="6">
        <v>20.2</v>
      </c>
      <c r="P7" s="6">
        <v>21.6</v>
      </c>
      <c r="Q7" s="6">
        <v>21.9</v>
      </c>
      <c r="R7" s="6">
        <v>19.899999999999999</v>
      </c>
      <c r="S7" s="6">
        <v>19.8</v>
      </c>
      <c r="T7" s="6">
        <v>19.399999999999999</v>
      </c>
      <c r="U7" s="6">
        <v>18.2</v>
      </c>
      <c r="V7" s="6">
        <v>18.899999999999999</v>
      </c>
      <c r="W7" s="6">
        <v>19.600000000000001</v>
      </c>
      <c r="X7" s="6">
        <v>19.600000000000001</v>
      </c>
      <c r="Y7" s="9">
        <v>19.2</v>
      </c>
    </row>
    <row r="8" spans="1:25" x14ac:dyDescent="0.2">
      <c r="A8" s="6">
        <v>6</v>
      </c>
      <c r="B8" s="8">
        <v>22.7</v>
      </c>
      <c r="C8" s="6">
        <v>22.8</v>
      </c>
      <c r="D8" s="6">
        <v>20.8</v>
      </c>
      <c r="E8" s="6">
        <v>19.3</v>
      </c>
      <c r="F8" s="6">
        <v>22</v>
      </c>
      <c r="G8" s="6">
        <v>20.100000000000001</v>
      </c>
      <c r="H8" s="6">
        <v>18.899999999999999</v>
      </c>
      <c r="I8" s="6">
        <v>19.3</v>
      </c>
      <c r="J8" s="6">
        <v>20.3</v>
      </c>
      <c r="K8" s="6">
        <v>19.5</v>
      </c>
      <c r="L8" s="9">
        <v>19.899999999999999</v>
      </c>
      <c r="M8" s="8">
        <v>20.5</v>
      </c>
      <c r="N8" s="6">
        <v>20.3</v>
      </c>
      <c r="O8" s="6">
        <v>21</v>
      </c>
      <c r="P8" s="6">
        <v>22.5</v>
      </c>
      <c r="Q8" s="6">
        <v>21.9</v>
      </c>
      <c r="R8" s="6">
        <v>19.8</v>
      </c>
      <c r="S8" s="6">
        <v>20.2</v>
      </c>
      <c r="T8" s="6">
        <v>19.5</v>
      </c>
      <c r="U8" s="6">
        <v>19.399999999999999</v>
      </c>
      <c r="V8" s="6">
        <v>19.399999999999999</v>
      </c>
      <c r="W8" s="6">
        <v>19.5</v>
      </c>
      <c r="X8" s="6">
        <v>20.2</v>
      </c>
      <c r="Y8" s="9">
        <v>19</v>
      </c>
    </row>
    <row r="9" spans="1:25" x14ac:dyDescent="0.2">
      <c r="A9" s="6">
        <v>7</v>
      </c>
      <c r="B9" s="8">
        <v>23.2</v>
      </c>
      <c r="C9" s="6">
        <v>22.1</v>
      </c>
      <c r="D9" s="6">
        <v>20.7</v>
      </c>
      <c r="E9" s="6">
        <v>19.7</v>
      </c>
      <c r="F9" s="6">
        <v>21.9</v>
      </c>
      <c r="G9" s="6">
        <v>20</v>
      </c>
      <c r="H9" s="6">
        <v>21.1</v>
      </c>
      <c r="I9" s="6">
        <v>20.3</v>
      </c>
      <c r="J9" s="6">
        <v>19</v>
      </c>
      <c r="K9" s="6">
        <v>20.3</v>
      </c>
      <c r="L9" s="9">
        <v>19.7</v>
      </c>
      <c r="M9" s="8">
        <v>20.399999999999999</v>
      </c>
      <c r="N9" s="6">
        <v>21.2</v>
      </c>
      <c r="O9" s="6">
        <v>20.6</v>
      </c>
      <c r="P9" s="6">
        <v>23.2</v>
      </c>
      <c r="Q9" s="6">
        <v>23.1</v>
      </c>
      <c r="R9" s="6">
        <v>19.8</v>
      </c>
      <c r="S9" s="6">
        <v>20.3</v>
      </c>
      <c r="T9" s="6">
        <v>19.8</v>
      </c>
      <c r="U9" s="6">
        <v>19.2</v>
      </c>
      <c r="V9" s="6">
        <v>19.2</v>
      </c>
      <c r="W9" s="6">
        <v>19.399999999999999</v>
      </c>
      <c r="X9" s="6">
        <v>20.6</v>
      </c>
      <c r="Y9" s="9">
        <v>19.100000000000001</v>
      </c>
    </row>
    <row r="10" spans="1:25" x14ac:dyDescent="0.2">
      <c r="A10" s="6">
        <v>8</v>
      </c>
      <c r="B10" s="8">
        <v>23.6</v>
      </c>
      <c r="C10" s="6">
        <v>22.6</v>
      </c>
      <c r="D10" s="6">
        <v>20.7</v>
      </c>
      <c r="E10" s="6">
        <v>19.5</v>
      </c>
      <c r="F10" s="6">
        <v>21.7</v>
      </c>
      <c r="G10" s="6">
        <v>20.3</v>
      </c>
      <c r="H10" s="6">
        <v>20.8</v>
      </c>
      <c r="I10" s="6">
        <v>20.9</v>
      </c>
      <c r="J10" s="6">
        <v>19.8</v>
      </c>
      <c r="K10" s="6">
        <v>21.8</v>
      </c>
      <c r="L10" s="9">
        <v>19.7</v>
      </c>
      <c r="M10" s="8">
        <v>20.3</v>
      </c>
      <c r="N10" s="6">
        <v>20.399999999999999</v>
      </c>
      <c r="O10" s="6">
        <v>20.6</v>
      </c>
      <c r="P10" s="6">
        <v>24</v>
      </c>
      <c r="Q10" s="6">
        <v>22.5</v>
      </c>
      <c r="R10" s="6">
        <v>19.899999999999999</v>
      </c>
      <c r="S10" s="6">
        <v>20.100000000000001</v>
      </c>
      <c r="T10" s="6">
        <v>20.2</v>
      </c>
      <c r="U10" s="6">
        <v>19.2</v>
      </c>
      <c r="V10" s="6">
        <v>19.3</v>
      </c>
      <c r="W10" s="6">
        <v>21.3</v>
      </c>
      <c r="X10" s="6">
        <v>20.9</v>
      </c>
      <c r="Y10" s="9">
        <v>19.5</v>
      </c>
    </row>
    <row r="11" spans="1:25" x14ac:dyDescent="0.2">
      <c r="A11" s="6">
        <v>9</v>
      </c>
      <c r="B11" s="8">
        <v>23.8</v>
      </c>
      <c r="C11" s="6">
        <v>23</v>
      </c>
      <c r="D11" s="6">
        <v>20.8</v>
      </c>
      <c r="E11" s="6">
        <v>19.600000000000001</v>
      </c>
      <c r="F11" s="6">
        <v>21.7</v>
      </c>
      <c r="G11" s="6">
        <v>20</v>
      </c>
      <c r="H11" s="6">
        <v>20.6</v>
      </c>
      <c r="I11" s="6">
        <v>20.8</v>
      </c>
      <c r="J11" s="6">
        <v>19.3</v>
      </c>
      <c r="K11" s="6">
        <v>20.399999999999999</v>
      </c>
      <c r="L11" s="9">
        <v>20.100000000000001</v>
      </c>
      <c r="M11" s="8">
        <v>20.6</v>
      </c>
      <c r="N11" s="6">
        <v>21.1</v>
      </c>
      <c r="O11" s="6">
        <v>20.9</v>
      </c>
      <c r="P11" s="6">
        <v>23.7</v>
      </c>
      <c r="Q11" s="6">
        <v>23</v>
      </c>
      <c r="R11" s="6">
        <v>19.899999999999999</v>
      </c>
      <c r="S11" s="6">
        <v>20.6</v>
      </c>
      <c r="T11" s="6">
        <v>20.5</v>
      </c>
      <c r="U11" s="6">
        <v>20.100000000000001</v>
      </c>
      <c r="V11" s="6">
        <v>20.2</v>
      </c>
      <c r="W11" s="6">
        <v>20.7</v>
      </c>
      <c r="X11" s="6">
        <v>21.1</v>
      </c>
      <c r="Y11" s="9">
        <v>20</v>
      </c>
    </row>
    <row r="12" spans="1:25" x14ac:dyDescent="0.2">
      <c r="A12" s="6">
        <v>10</v>
      </c>
      <c r="B12" s="11">
        <v>24.9</v>
      </c>
      <c r="C12" s="12">
        <v>22.7</v>
      </c>
      <c r="D12" s="12">
        <v>21.3</v>
      </c>
      <c r="E12" s="12">
        <v>20.399999999999999</v>
      </c>
      <c r="F12" s="12">
        <v>21.9</v>
      </c>
      <c r="G12" s="12">
        <v>20.9</v>
      </c>
      <c r="H12" s="12">
        <v>20.9</v>
      </c>
      <c r="I12" s="12">
        <v>20.9</v>
      </c>
      <c r="J12" s="12">
        <v>19.7</v>
      </c>
      <c r="K12" s="12">
        <v>20.6</v>
      </c>
      <c r="L12" s="13">
        <v>21.1</v>
      </c>
      <c r="M12" s="11">
        <v>21.2</v>
      </c>
      <c r="N12" s="12">
        <v>21.6</v>
      </c>
      <c r="O12" s="12">
        <v>21.7</v>
      </c>
      <c r="P12" s="12">
        <v>25.4</v>
      </c>
      <c r="Q12" s="12">
        <v>23</v>
      </c>
      <c r="R12" s="12">
        <v>20.5</v>
      </c>
      <c r="S12" s="12">
        <v>20.8</v>
      </c>
      <c r="T12" s="12">
        <v>20.7</v>
      </c>
      <c r="U12" s="12">
        <v>20.6</v>
      </c>
      <c r="V12" s="12">
        <v>20.7</v>
      </c>
      <c r="W12" s="12">
        <v>21.6</v>
      </c>
      <c r="X12" s="12">
        <v>21.5</v>
      </c>
      <c r="Y12" s="13">
        <v>20.6</v>
      </c>
    </row>
  </sheetData>
  <mergeCells count="2">
    <mergeCell ref="B1:L1"/>
    <mergeCell ref="M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D8BF-FBE4-6B47-9F74-474D32279B20}">
  <dimension ref="A1:M3"/>
  <sheetViews>
    <sheetView workbookViewId="0">
      <selection activeCell="G19" sqref="G19"/>
    </sheetView>
  </sheetViews>
  <sheetFormatPr baseColWidth="10" defaultColWidth="22.83203125" defaultRowHeight="16" x14ac:dyDescent="0.2"/>
  <cols>
    <col min="1" max="1" width="26" style="6" bestFit="1" customWidth="1"/>
    <col min="2" max="2" width="14.1640625" style="6" bestFit="1" customWidth="1"/>
    <col min="3" max="3" width="9.33203125" style="6" bestFit="1" customWidth="1"/>
    <col min="4" max="4" width="13" style="6" bestFit="1" customWidth="1"/>
    <col min="5" max="5" width="9.33203125" style="6" bestFit="1" customWidth="1"/>
    <col min="6" max="6" width="14.1640625" style="6" bestFit="1" customWidth="1"/>
    <col min="7" max="13" width="9.33203125" style="6" bestFit="1" customWidth="1"/>
    <col min="14" max="16384" width="22.83203125" style="6"/>
  </cols>
  <sheetData>
    <row r="1" spans="1:13" x14ac:dyDescent="0.2">
      <c r="A1" s="6" t="s">
        <v>19</v>
      </c>
      <c r="B1" s="107" t="s">
        <v>8</v>
      </c>
      <c r="C1" s="107"/>
      <c r="D1" s="107"/>
      <c r="E1" s="107"/>
      <c r="F1" s="107"/>
      <c r="G1" s="107"/>
      <c r="H1" s="107" t="s">
        <v>9</v>
      </c>
      <c r="I1" s="107"/>
      <c r="J1" s="107"/>
      <c r="K1" s="107"/>
      <c r="L1" s="107"/>
      <c r="M1" s="107"/>
    </row>
    <row r="2" spans="1:13" x14ac:dyDescent="0.2">
      <c r="A2" s="6" t="s">
        <v>14</v>
      </c>
      <c r="B2" s="2">
        <v>9.5170000000000005E-2</v>
      </c>
      <c r="C2" s="3">
        <v>8.9020000000000002E-2</v>
      </c>
      <c r="D2" s="3">
        <v>0.15678</v>
      </c>
      <c r="E2" s="3">
        <v>0.1</v>
      </c>
      <c r="F2" s="3">
        <v>5.6550000000000003E-2</v>
      </c>
      <c r="G2" s="15">
        <v>0.11625000000000001</v>
      </c>
      <c r="H2" s="2">
        <v>0.13267999999999999</v>
      </c>
      <c r="I2" s="3">
        <v>0.11967999999999999</v>
      </c>
      <c r="J2" s="3">
        <v>9.1999999999999998E-2</v>
      </c>
      <c r="K2" s="3">
        <v>6.2050000000000001E-2</v>
      </c>
      <c r="L2" s="3">
        <v>0.11316</v>
      </c>
      <c r="M2" s="15">
        <v>0.15482000000000001</v>
      </c>
    </row>
    <row r="3" spans="1:13" x14ac:dyDescent="0.2">
      <c r="A3" s="6" t="s">
        <v>15</v>
      </c>
      <c r="B3" s="11">
        <v>0.28298000000000001</v>
      </c>
      <c r="C3" s="12">
        <v>0.2162</v>
      </c>
      <c r="D3" s="12">
        <v>0.21126</v>
      </c>
      <c r="E3" s="12">
        <v>0.2616</v>
      </c>
      <c r="F3" s="12">
        <v>0.2397</v>
      </c>
      <c r="G3" s="13">
        <v>0.245</v>
      </c>
      <c r="H3" s="11">
        <v>0.27305000000000001</v>
      </c>
      <c r="I3" s="12">
        <v>0.23376</v>
      </c>
      <c r="J3" s="12">
        <v>0.24969</v>
      </c>
      <c r="K3" s="12">
        <v>0.19237000000000001</v>
      </c>
      <c r="L3" s="12">
        <v>0.35369</v>
      </c>
      <c r="M3" s="13">
        <v>0.30164000000000002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2408-E21C-284F-908F-78BF1F6848BF}">
  <dimension ref="A1:L7"/>
  <sheetViews>
    <sheetView workbookViewId="0">
      <selection activeCell="J25" sqref="J25"/>
    </sheetView>
  </sheetViews>
  <sheetFormatPr baseColWidth="10" defaultRowHeight="16" x14ac:dyDescent="0.2"/>
  <cols>
    <col min="1" max="16384" width="10.83203125" style="6"/>
  </cols>
  <sheetData>
    <row r="1" spans="1:12" x14ac:dyDescent="0.2">
      <c r="A1" s="6" t="s">
        <v>16</v>
      </c>
      <c r="B1" s="107" t="s">
        <v>17</v>
      </c>
      <c r="C1" s="107"/>
      <c r="D1" s="107"/>
      <c r="E1" s="107"/>
      <c r="F1" s="107"/>
      <c r="G1" s="107" t="s">
        <v>18</v>
      </c>
      <c r="H1" s="107"/>
      <c r="I1" s="107"/>
      <c r="J1" s="107"/>
      <c r="K1" s="107"/>
      <c r="L1" s="107"/>
    </row>
    <row r="2" spans="1:12" x14ac:dyDescent="0.2">
      <c r="A2" s="6">
        <v>0</v>
      </c>
      <c r="B2" s="2">
        <v>167</v>
      </c>
      <c r="C2" s="3">
        <v>84</v>
      </c>
      <c r="D2" s="3">
        <v>156</v>
      </c>
      <c r="E2" s="3">
        <v>115</v>
      </c>
      <c r="F2" s="15">
        <v>177</v>
      </c>
      <c r="G2" s="2">
        <v>158</v>
      </c>
      <c r="H2" s="3">
        <v>161</v>
      </c>
      <c r="I2" s="3">
        <v>172</v>
      </c>
      <c r="J2" s="3">
        <v>125</v>
      </c>
      <c r="K2" s="3">
        <v>167</v>
      </c>
      <c r="L2" s="15">
        <v>146</v>
      </c>
    </row>
    <row r="3" spans="1:12" x14ac:dyDescent="0.2">
      <c r="A3" s="6">
        <v>15</v>
      </c>
      <c r="B3" s="8">
        <v>325</v>
      </c>
      <c r="C3" s="6">
        <v>167</v>
      </c>
      <c r="D3" s="6">
        <v>250</v>
      </c>
      <c r="E3" s="6">
        <v>272</v>
      </c>
      <c r="F3" s="9">
        <v>345</v>
      </c>
      <c r="G3" s="8">
        <v>231</v>
      </c>
      <c r="H3" s="6">
        <v>216</v>
      </c>
      <c r="I3" s="6">
        <v>325</v>
      </c>
      <c r="J3" s="6">
        <v>277</v>
      </c>
      <c r="K3" s="6">
        <v>325</v>
      </c>
      <c r="L3" s="9">
        <v>331</v>
      </c>
    </row>
    <row r="4" spans="1:12" x14ac:dyDescent="0.2">
      <c r="A4" s="6">
        <v>30</v>
      </c>
      <c r="B4" s="8">
        <v>223</v>
      </c>
      <c r="C4" s="6">
        <v>139</v>
      </c>
      <c r="D4" s="6">
        <v>219</v>
      </c>
      <c r="E4" s="6">
        <v>188</v>
      </c>
      <c r="F4" s="9">
        <v>290</v>
      </c>
      <c r="G4" s="8">
        <v>242</v>
      </c>
      <c r="H4" s="6">
        <v>204</v>
      </c>
      <c r="I4" s="6">
        <v>217</v>
      </c>
      <c r="J4" s="6">
        <v>277</v>
      </c>
      <c r="K4" s="6">
        <v>242</v>
      </c>
      <c r="L4" s="9">
        <v>236</v>
      </c>
    </row>
    <row r="5" spans="1:12" x14ac:dyDescent="0.2">
      <c r="A5" s="6">
        <v>45</v>
      </c>
      <c r="B5" s="8">
        <v>205</v>
      </c>
      <c r="C5" s="6">
        <v>118</v>
      </c>
      <c r="D5" s="6">
        <v>194</v>
      </c>
      <c r="E5" s="6">
        <v>158</v>
      </c>
      <c r="F5" s="9">
        <v>255</v>
      </c>
      <c r="G5" s="8">
        <v>255</v>
      </c>
      <c r="H5" s="6">
        <v>194</v>
      </c>
      <c r="I5" s="6">
        <v>199</v>
      </c>
      <c r="J5" s="6">
        <v>222</v>
      </c>
      <c r="K5" s="6">
        <v>202</v>
      </c>
      <c r="L5" s="9">
        <v>220</v>
      </c>
    </row>
    <row r="6" spans="1:12" x14ac:dyDescent="0.2">
      <c r="A6" s="6">
        <v>60</v>
      </c>
      <c r="B6" s="8">
        <v>199</v>
      </c>
      <c r="C6" s="6">
        <v>106</v>
      </c>
      <c r="D6" s="6">
        <v>175</v>
      </c>
      <c r="E6" s="6">
        <v>159</v>
      </c>
      <c r="F6" s="9">
        <v>235</v>
      </c>
      <c r="G6" s="8">
        <v>256</v>
      </c>
      <c r="H6" s="6">
        <v>203</v>
      </c>
      <c r="I6" s="6">
        <v>188</v>
      </c>
      <c r="J6" s="6">
        <v>193</v>
      </c>
      <c r="K6" s="6">
        <v>183</v>
      </c>
      <c r="L6" s="9">
        <v>201</v>
      </c>
    </row>
    <row r="7" spans="1:12" x14ac:dyDescent="0.2">
      <c r="A7" s="6">
        <v>120</v>
      </c>
      <c r="B7" s="11">
        <v>141</v>
      </c>
      <c r="C7" s="12">
        <v>74</v>
      </c>
      <c r="D7" s="12">
        <v>135</v>
      </c>
      <c r="E7" s="12">
        <v>127</v>
      </c>
      <c r="F7" s="13">
        <v>114</v>
      </c>
      <c r="G7" s="11">
        <v>163</v>
      </c>
      <c r="H7" s="12">
        <v>135</v>
      </c>
      <c r="I7" s="12">
        <v>139</v>
      </c>
      <c r="J7" s="12">
        <v>115</v>
      </c>
      <c r="K7" s="12">
        <v>137</v>
      </c>
      <c r="L7" s="13">
        <v>167</v>
      </c>
    </row>
  </sheetData>
  <mergeCells count="2">
    <mergeCell ref="B1:F1"/>
    <mergeCell ref="G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95C7-EDF8-AC40-88B7-B54C1E1CA2E6}">
  <dimension ref="A1:W7"/>
  <sheetViews>
    <sheetView workbookViewId="0">
      <selection activeCell="K29" sqref="K29"/>
    </sheetView>
  </sheetViews>
  <sheetFormatPr baseColWidth="10" defaultColWidth="11" defaultRowHeight="16" x14ac:dyDescent="0.2"/>
  <cols>
    <col min="1" max="1" width="5.1640625" style="14" bestFit="1" customWidth="1"/>
    <col min="2" max="6" width="12.6640625" style="14" bestFit="1" customWidth="1"/>
    <col min="7" max="11" width="11.6640625" style="14" bestFit="1" customWidth="1"/>
    <col min="12" max="23" width="11.5" style="14" bestFit="1" customWidth="1"/>
    <col min="24" max="16384" width="11" style="14"/>
  </cols>
  <sheetData>
    <row r="1" spans="1:23" x14ac:dyDescent="0.2">
      <c r="A1" s="14" t="s">
        <v>20</v>
      </c>
      <c r="B1" s="114" t="s">
        <v>21</v>
      </c>
      <c r="C1" s="112"/>
      <c r="D1" s="112"/>
      <c r="E1" s="112"/>
      <c r="F1" s="112"/>
      <c r="G1" s="115" t="s">
        <v>22</v>
      </c>
      <c r="H1" s="115"/>
      <c r="I1" s="115"/>
      <c r="J1" s="115"/>
      <c r="K1" s="115"/>
      <c r="L1" s="112" t="s">
        <v>23</v>
      </c>
      <c r="M1" s="112"/>
      <c r="N1" s="112"/>
      <c r="O1" s="112"/>
      <c r="P1" s="112"/>
      <c r="Q1" s="112"/>
      <c r="R1" s="112" t="s">
        <v>24</v>
      </c>
      <c r="S1" s="112"/>
      <c r="T1" s="112"/>
      <c r="U1" s="112"/>
      <c r="V1" s="112"/>
      <c r="W1" s="112"/>
    </row>
    <row r="2" spans="1:23" x14ac:dyDescent="0.2">
      <c r="A2" s="14">
        <v>0</v>
      </c>
      <c r="B2" s="17">
        <v>100</v>
      </c>
      <c r="C2" s="4">
        <v>100</v>
      </c>
      <c r="D2" s="4">
        <v>100</v>
      </c>
      <c r="E2" s="4">
        <v>100</v>
      </c>
      <c r="F2" s="5">
        <v>100</v>
      </c>
      <c r="G2" s="17">
        <v>100</v>
      </c>
      <c r="H2" s="4">
        <v>100</v>
      </c>
      <c r="I2" s="4">
        <v>100</v>
      </c>
      <c r="J2" s="4">
        <v>100</v>
      </c>
      <c r="K2" s="5">
        <v>100</v>
      </c>
      <c r="L2" s="17">
        <v>100</v>
      </c>
      <c r="M2" s="4">
        <v>100</v>
      </c>
      <c r="N2" s="4">
        <v>100</v>
      </c>
      <c r="O2" s="4">
        <v>100</v>
      </c>
      <c r="P2" s="4">
        <v>100</v>
      </c>
      <c r="Q2" s="5">
        <v>100</v>
      </c>
      <c r="R2" s="17">
        <v>100</v>
      </c>
      <c r="S2" s="4">
        <v>100</v>
      </c>
      <c r="T2" s="4">
        <v>100</v>
      </c>
      <c r="U2" s="4">
        <v>100</v>
      </c>
      <c r="V2" s="4">
        <v>100</v>
      </c>
      <c r="W2" s="5">
        <v>100</v>
      </c>
    </row>
    <row r="3" spans="1:23" x14ac:dyDescent="0.2">
      <c r="A3" s="14">
        <v>3</v>
      </c>
      <c r="B3" s="18">
        <v>101.17189999999999</v>
      </c>
      <c r="C3" s="14">
        <v>103.7594</v>
      </c>
      <c r="D3" s="14">
        <v>101.6949</v>
      </c>
      <c r="E3" s="14">
        <v>102.9289</v>
      </c>
      <c r="F3" s="19">
        <v>102.2936</v>
      </c>
      <c r="G3" s="18">
        <v>104.5283</v>
      </c>
      <c r="H3" s="14">
        <v>102.61190000000001</v>
      </c>
      <c r="I3" s="14">
        <v>105.9055</v>
      </c>
      <c r="J3" s="14">
        <v>105.10639999999999</v>
      </c>
      <c r="K3" s="19">
        <v>112.21720000000001</v>
      </c>
      <c r="L3" s="18">
        <v>101.8939</v>
      </c>
      <c r="M3" s="14">
        <v>102.765</v>
      </c>
      <c r="N3" s="14">
        <v>102.214</v>
      </c>
      <c r="O3" s="14">
        <v>103.9841</v>
      </c>
      <c r="P3" s="14">
        <v>102.9289</v>
      </c>
      <c r="Q3" s="19">
        <v>100</v>
      </c>
      <c r="R3" s="18">
        <v>103.0973</v>
      </c>
      <c r="S3" s="14">
        <v>102.8455</v>
      </c>
      <c r="T3" s="14">
        <v>103.81359999999999</v>
      </c>
      <c r="U3" s="14">
        <v>102.58620000000001</v>
      </c>
      <c r="V3" s="14">
        <v>104.2373</v>
      </c>
      <c r="W3" s="19">
        <v>102.3715</v>
      </c>
    </row>
    <row r="4" spans="1:23" x14ac:dyDescent="0.2">
      <c r="A4" s="14">
        <v>4</v>
      </c>
      <c r="B4" s="18">
        <v>101.5625</v>
      </c>
      <c r="C4" s="14">
        <v>104.88720000000001</v>
      </c>
      <c r="D4" s="14">
        <v>101.6949</v>
      </c>
      <c r="E4" s="14">
        <v>103.7657</v>
      </c>
      <c r="F4" s="19">
        <v>102.2936</v>
      </c>
      <c r="G4" s="18">
        <v>101.5094</v>
      </c>
      <c r="H4" s="14">
        <v>101.1194</v>
      </c>
      <c r="I4" s="14">
        <v>102.3622</v>
      </c>
      <c r="J4" s="14">
        <v>102.9787</v>
      </c>
      <c r="K4" s="19">
        <v>103.1674</v>
      </c>
      <c r="L4" s="18">
        <v>103.0303</v>
      </c>
      <c r="M4" s="14">
        <v>105.53</v>
      </c>
      <c r="N4" s="14">
        <v>102.214</v>
      </c>
      <c r="O4" s="14">
        <v>103.18729999999999</v>
      </c>
      <c r="P4" s="14">
        <v>103.3473</v>
      </c>
      <c r="Q4" s="19">
        <v>98.550719999999998</v>
      </c>
      <c r="R4" s="18">
        <v>101.76990000000001</v>
      </c>
      <c r="S4" s="14">
        <v>101.626</v>
      </c>
      <c r="T4" s="14">
        <v>102.1186</v>
      </c>
      <c r="U4" s="14">
        <v>99.137929999999997</v>
      </c>
      <c r="V4" s="14">
        <v>102.5424</v>
      </c>
      <c r="W4" s="19">
        <v>101.581</v>
      </c>
    </row>
    <row r="5" spans="1:23" x14ac:dyDescent="0.2">
      <c r="A5" s="14">
        <v>5</v>
      </c>
      <c r="B5" s="18">
        <v>101.5625</v>
      </c>
      <c r="C5" s="14">
        <v>103.7594</v>
      </c>
      <c r="D5" s="14">
        <v>101.27119999999999</v>
      </c>
      <c r="E5" s="14">
        <v>104.60250000000001</v>
      </c>
      <c r="F5" s="19">
        <v>102.2936</v>
      </c>
      <c r="G5" s="18">
        <v>92.075469999999996</v>
      </c>
      <c r="H5" s="14" t="s">
        <v>25</v>
      </c>
      <c r="I5" s="14">
        <v>98.818899999999999</v>
      </c>
      <c r="J5" s="14">
        <v>94.042550000000006</v>
      </c>
      <c r="K5" s="19">
        <v>96.380089999999996</v>
      </c>
      <c r="L5" s="18">
        <v>101.51519999999999</v>
      </c>
      <c r="M5" s="14">
        <v>104.6083</v>
      </c>
      <c r="N5" s="14">
        <v>102.583</v>
      </c>
      <c r="O5" s="14">
        <v>104.38249999999999</v>
      </c>
      <c r="P5" s="14">
        <v>104.1841</v>
      </c>
      <c r="Q5" s="19">
        <v>97.463769999999997</v>
      </c>
      <c r="R5" s="18">
        <v>98.672569999999993</v>
      </c>
      <c r="S5" s="14">
        <v>98.78049</v>
      </c>
      <c r="T5" s="14">
        <v>102.5424</v>
      </c>
      <c r="U5" s="14">
        <v>95.689660000000003</v>
      </c>
      <c r="V5" s="14">
        <v>99.576269999999994</v>
      </c>
      <c r="W5" s="19">
        <v>100.79049999999999</v>
      </c>
    </row>
    <row r="6" spans="1:23" x14ac:dyDescent="0.2">
      <c r="A6" s="14">
        <v>6</v>
      </c>
      <c r="B6" s="18">
        <v>101.5625</v>
      </c>
      <c r="C6" s="14">
        <v>104.51130000000001</v>
      </c>
      <c r="D6" s="14">
        <v>102.1186</v>
      </c>
      <c r="E6" s="14">
        <v>103.7657</v>
      </c>
      <c r="F6" s="19">
        <v>102.2936</v>
      </c>
      <c r="G6" s="18">
        <v>88.30189</v>
      </c>
      <c r="H6" s="14" t="s">
        <v>25</v>
      </c>
      <c r="I6" s="14">
        <v>88.582679999999996</v>
      </c>
      <c r="J6" s="14">
        <v>89.361699999999999</v>
      </c>
      <c r="K6" s="19">
        <v>95.475110000000001</v>
      </c>
      <c r="L6" s="18">
        <v>103.0303</v>
      </c>
      <c r="M6" s="14">
        <v>105.06910000000001</v>
      </c>
      <c r="N6" s="14">
        <v>104.059</v>
      </c>
      <c r="O6" s="14">
        <v>103.5857</v>
      </c>
      <c r="P6" s="14">
        <v>103.7657</v>
      </c>
      <c r="Q6" s="19">
        <v>99.637680000000003</v>
      </c>
      <c r="R6" s="18">
        <v>96.460179999999994</v>
      </c>
      <c r="S6" s="14">
        <v>94.715450000000004</v>
      </c>
      <c r="T6" s="14">
        <v>99.152540000000002</v>
      </c>
      <c r="U6" s="14">
        <v>91.379310000000004</v>
      </c>
      <c r="V6" s="14">
        <v>95.338980000000006</v>
      </c>
      <c r="W6" s="19">
        <v>94.861660000000001</v>
      </c>
    </row>
    <row r="7" spans="1:23" x14ac:dyDescent="0.2">
      <c r="A7" s="14">
        <v>7</v>
      </c>
      <c r="B7" s="20">
        <v>101.95310000000001</v>
      </c>
      <c r="C7" s="16">
        <v>104.51130000000001</v>
      </c>
      <c r="D7" s="16">
        <v>103.81359999999999</v>
      </c>
      <c r="E7" s="16">
        <v>105.0209</v>
      </c>
      <c r="F7" s="21">
        <v>103.211</v>
      </c>
      <c r="G7" s="20">
        <v>80.754720000000006</v>
      </c>
      <c r="H7" s="16" t="s">
        <v>25</v>
      </c>
      <c r="I7" s="16">
        <v>82.677170000000004</v>
      </c>
      <c r="J7" s="16">
        <v>87.659570000000002</v>
      </c>
      <c r="K7" s="21">
        <v>92.760180000000005</v>
      </c>
      <c r="L7" s="20">
        <v>103.4091</v>
      </c>
      <c r="M7" s="16">
        <v>105.99079999999999</v>
      </c>
      <c r="N7" s="16">
        <v>104.059</v>
      </c>
      <c r="O7" s="16">
        <v>104.7809</v>
      </c>
      <c r="P7" s="16">
        <v>104.1841</v>
      </c>
      <c r="Q7" s="21">
        <v>101.087</v>
      </c>
      <c r="R7" s="20">
        <v>93.362830000000002</v>
      </c>
      <c r="S7" s="16">
        <v>90.243899999999996</v>
      </c>
      <c r="T7" s="16">
        <v>95.338980000000006</v>
      </c>
      <c r="U7" s="16">
        <v>90.948279999999997</v>
      </c>
      <c r="V7" s="16">
        <v>94.91525</v>
      </c>
      <c r="W7" s="21">
        <v>88.142290000000003</v>
      </c>
    </row>
  </sheetData>
  <mergeCells count="4">
    <mergeCell ref="B1:F1"/>
    <mergeCell ref="G1:K1"/>
    <mergeCell ref="L1:Q1"/>
    <mergeCell ref="R1:W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9E0B-1642-174A-B054-395347D03EA6}">
  <dimension ref="A1:E13"/>
  <sheetViews>
    <sheetView workbookViewId="0">
      <selection activeCell="J27" sqref="J27"/>
    </sheetView>
  </sheetViews>
  <sheetFormatPr baseColWidth="10" defaultRowHeight="16" x14ac:dyDescent="0.2"/>
  <cols>
    <col min="1" max="1" width="19" style="6" bestFit="1" customWidth="1"/>
    <col min="2" max="16384" width="10.83203125" style="6"/>
  </cols>
  <sheetData>
    <row r="1" spans="1:5" x14ac:dyDescent="0.2">
      <c r="B1" s="6" t="s">
        <v>26</v>
      </c>
      <c r="C1" s="6" t="s">
        <v>26</v>
      </c>
      <c r="D1" s="6" t="s">
        <v>27</v>
      </c>
      <c r="E1" s="6" t="s">
        <v>27</v>
      </c>
    </row>
    <row r="2" spans="1:5" x14ac:dyDescent="0.2">
      <c r="B2" s="6" t="s">
        <v>28</v>
      </c>
      <c r="C2" s="6" t="s">
        <v>29</v>
      </c>
      <c r="D2" s="6" t="s">
        <v>28</v>
      </c>
      <c r="E2" s="6" t="s">
        <v>29</v>
      </c>
    </row>
    <row r="3" spans="1:5" x14ac:dyDescent="0.2">
      <c r="A3" s="6" t="s">
        <v>30</v>
      </c>
      <c r="B3" s="6">
        <v>101.95310000000001</v>
      </c>
      <c r="C3" s="6">
        <v>80.754720000000006</v>
      </c>
      <c r="D3" s="6">
        <v>103.4091</v>
      </c>
      <c r="E3" s="6">
        <v>93.362830000000002</v>
      </c>
    </row>
    <row r="4" spans="1:5" x14ac:dyDescent="0.2">
      <c r="B4" s="6">
        <v>104.51130000000001</v>
      </c>
      <c r="C4" s="6">
        <v>82.677170000000004</v>
      </c>
      <c r="D4" s="6">
        <v>105.99079999999999</v>
      </c>
      <c r="E4" s="6">
        <v>90.243899999999996</v>
      </c>
    </row>
    <row r="5" spans="1:5" x14ac:dyDescent="0.2">
      <c r="B5" s="6">
        <v>103.81359999999999</v>
      </c>
      <c r="C5" s="6">
        <v>87.659570000000002</v>
      </c>
      <c r="D5" s="6">
        <v>104.059</v>
      </c>
      <c r="E5" s="6">
        <v>95.338980000000006</v>
      </c>
    </row>
    <row r="6" spans="1:5" x14ac:dyDescent="0.2">
      <c r="B6" s="6">
        <v>105.0209</v>
      </c>
      <c r="C6" s="6">
        <v>92.760180000000005</v>
      </c>
      <c r="D6" s="6">
        <v>104.7809</v>
      </c>
      <c r="E6" s="6">
        <v>90.948279999999997</v>
      </c>
    </row>
    <row r="7" spans="1:5" x14ac:dyDescent="0.2">
      <c r="B7" s="6">
        <v>103.211</v>
      </c>
      <c r="C7" s="6">
        <v>92.5</v>
      </c>
      <c r="D7" s="6">
        <v>104.1841</v>
      </c>
      <c r="E7" s="6">
        <v>94.91525</v>
      </c>
    </row>
    <row r="8" spans="1:5" x14ac:dyDescent="0.2">
      <c r="B8" s="6">
        <v>101.7</v>
      </c>
      <c r="C8" s="6">
        <v>89.8</v>
      </c>
      <c r="D8" s="6">
        <v>101.087</v>
      </c>
      <c r="E8" s="6">
        <v>88.142290000000003</v>
      </c>
    </row>
    <row r="9" spans="1:5" x14ac:dyDescent="0.2">
      <c r="B9" s="6">
        <v>102.2</v>
      </c>
      <c r="C9" s="6">
        <v>94.3</v>
      </c>
      <c r="D9" s="6">
        <v>101.6</v>
      </c>
      <c r="E9" s="6">
        <v>99.2</v>
      </c>
    </row>
    <row r="10" spans="1:5" x14ac:dyDescent="0.2">
      <c r="B10" s="6">
        <v>105.2</v>
      </c>
      <c r="C10" s="6">
        <v>92.6</v>
      </c>
      <c r="D10" s="6">
        <v>100.4</v>
      </c>
      <c r="E10" s="6">
        <v>101.9</v>
      </c>
    </row>
    <row r="11" spans="1:5" x14ac:dyDescent="0.2">
      <c r="B11" s="6">
        <v>103.9</v>
      </c>
      <c r="C11" s="6">
        <v>92.9</v>
      </c>
      <c r="D11" s="6">
        <v>100.8</v>
      </c>
      <c r="E11" s="6">
        <v>99.6</v>
      </c>
    </row>
    <row r="12" spans="1:5" x14ac:dyDescent="0.2">
      <c r="B12" s="6">
        <v>100</v>
      </c>
      <c r="D12" s="6">
        <v>103.2</v>
      </c>
      <c r="E12" s="6">
        <v>89.1</v>
      </c>
    </row>
    <row r="13" spans="1:5" x14ac:dyDescent="0.2">
      <c r="B13" s="6">
        <v>105.5</v>
      </c>
      <c r="D13" s="6">
        <v>98.6</v>
      </c>
      <c r="E13" s="6">
        <v>100.4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38BD-56E2-8140-8DF2-C0CD75B66253}">
  <dimension ref="A1:L3"/>
  <sheetViews>
    <sheetView workbookViewId="0">
      <selection activeCell="H21" sqref="H21"/>
    </sheetView>
  </sheetViews>
  <sheetFormatPr baseColWidth="10" defaultColWidth="11" defaultRowHeight="16" x14ac:dyDescent="0.2"/>
  <cols>
    <col min="1" max="1" width="18.5" style="6" bestFit="1" customWidth="1"/>
    <col min="2" max="2" width="9.1640625" style="6" bestFit="1" customWidth="1"/>
    <col min="3" max="3" width="13.6640625" style="6" bestFit="1" customWidth="1"/>
    <col min="4" max="10" width="9.1640625" style="6" bestFit="1" customWidth="1"/>
    <col min="11" max="11" width="12.6640625" style="6" bestFit="1" customWidth="1"/>
    <col min="12" max="12" width="9.1640625" style="6" bestFit="1" customWidth="1"/>
    <col min="13" max="16384" width="11" style="6"/>
  </cols>
  <sheetData>
    <row r="1" spans="1:12" x14ac:dyDescent="0.2">
      <c r="A1" s="6" t="s">
        <v>31</v>
      </c>
      <c r="B1" s="116" t="s">
        <v>32</v>
      </c>
      <c r="C1" s="116"/>
      <c r="D1" s="116"/>
      <c r="E1" s="116"/>
      <c r="F1" s="116"/>
      <c r="G1" s="116"/>
      <c r="H1" s="116" t="s">
        <v>33</v>
      </c>
      <c r="I1" s="116"/>
      <c r="J1" s="116"/>
      <c r="K1" s="116"/>
      <c r="L1" s="116"/>
    </row>
    <row r="2" spans="1:12" x14ac:dyDescent="0.2">
      <c r="A2" s="6" t="s">
        <v>8</v>
      </c>
      <c r="B2" s="2">
        <v>187.9067</v>
      </c>
      <c r="C2" s="3">
        <v>137.429</v>
      </c>
      <c r="D2" s="3">
        <v>86.875649999999993</v>
      </c>
      <c r="E2" s="3">
        <v>119.5915</v>
      </c>
      <c r="F2" s="3">
        <v>114.8809</v>
      </c>
      <c r="G2" s="15">
        <v>72.370369999999994</v>
      </c>
      <c r="H2" s="2">
        <v>605.76959999999997</v>
      </c>
      <c r="I2" s="3">
        <v>3118.2890000000002</v>
      </c>
      <c r="J2" s="3">
        <v>4299.6189999999997</v>
      </c>
      <c r="K2" s="3">
        <v>824.68899999999996</v>
      </c>
      <c r="L2" s="15">
        <v>1734.5619999999999</v>
      </c>
    </row>
    <row r="3" spans="1:12" x14ac:dyDescent="0.2">
      <c r="A3" s="6" t="s">
        <v>9</v>
      </c>
      <c r="B3" s="11">
        <v>144.2525</v>
      </c>
      <c r="C3" s="12">
        <v>78.950630000000004</v>
      </c>
      <c r="D3" s="12">
        <v>79.390069999999994</v>
      </c>
      <c r="E3" s="12">
        <v>92.840890000000002</v>
      </c>
      <c r="F3" s="12"/>
      <c r="G3" s="13"/>
      <c r="H3" s="11">
        <v>105.78019999999999</v>
      </c>
      <c r="I3" s="12">
        <v>684.32180000000005</v>
      </c>
      <c r="J3" s="12">
        <v>436.42700000000002</v>
      </c>
      <c r="K3" s="12">
        <v>542.68269999999995</v>
      </c>
      <c r="L3" s="13"/>
    </row>
  </sheetData>
  <mergeCells count="2">
    <mergeCell ref="B1:G1"/>
    <mergeCell ref="H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B03C-84CF-DB47-99EC-82BF2E8398E4}">
  <dimension ref="A1:K3"/>
  <sheetViews>
    <sheetView workbookViewId="0">
      <selection activeCell="F3" sqref="F3"/>
    </sheetView>
  </sheetViews>
  <sheetFormatPr baseColWidth="10" defaultRowHeight="16" x14ac:dyDescent="0.2"/>
  <cols>
    <col min="1" max="16384" width="10.83203125" style="6"/>
  </cols>
  <sheetData>
    <row r="1" spans="1:11" x14ac:dyDescent="0.2">
      <c r="A1" s="6" t="s">
        <v>34</v>
      </c>
      <c r="B1" s="107" t="s">
        <v>32</v>
      </c>
      <c r="C1" s="107"/>
      <c r="D1" s="107"/>
      <c r="E1" s="107"/>
      <c r="F1" s="107"/>
      <c r="G1" s="107" t="s">
        <v>33</v>
      </c>
      <c r="H1" s="107"/>
      <c r="I1" s="107"/>
      <c r="J1" s="107"/>
      <c r="K1" s="107"/>
    </row>
    <row r="2" spans="1:11" x14ac:dyDescent="0.2">
      <c r="A2" s="6" t="s">
        <v>8</v>
      </c>
      <c r="B2" s="2">
        <f>9.815572/1000</f>
        <v>9.8155719999999998E-3</v>
      </c>
      <c r="C2" s="3">
        <f>8.223588/1000</f>
        <v>8.2235879999999987E-3</v>
      </c>
      <c r="D2" s="3">
        <f>11.5704/1000</f>
        <v>1.15704E-2</v>
      </c>
      <c r="E2" s="3">
        <f>14.05004/1000</f>
        <v>1.405004E-2</v>
      </c>
      <c r="F2" s="15">
        <f>8.209447/1000</f>
        <v>8.2094470000000017E-3</v>
      </c>
      <c r="G2" s="2">
        <f>7751.319/1000</f>
        <v>7.7513190000000005</v>
      </c>
      <c r="H2" s="3">
        <f>25294.74/1000</f>
        <v>25.294740000000001</v>
      </c>
      <c r="I2" s="3">
        <f>16724.05/1000</f>
        <v>16.724049999999998</v>
      </c>
      <c r="J2" s="3">
        <f>11197.29/1000</f>
        <v>11.197290000000001</v>
      </c>
      <c r="K2" s="15">
        <f>14804.3/1000</f>
        <v>14.8043</v>
      </c>
    </row>
    <row r="3" spans="1:11" x14ac:dyDescent="0.2">
      <c r="A3" s="6" t="s">
        <v>9</v>
      </c>
      <c r="B3" s="11">
        <f>7.153633/1000</f>
        <v>7.1536330000000004E-3</v>
      </c>
      <c r="C3" s="12">
        <f>8.536041/1000</f>
        <v>8.5360410000000012E-3</v>
      </c>
      <c r="D3" s="12">
        <f>21.63487/1000</f>
        <v>2.163487E-2</v>
      </c>
      <c r="E3" s="12">
        <f>12.52146/1000</f>
        <v>1.252146E-2</v>
      </c>
      <c r="F3" s="13">
        <f>6.752466/1000</f>
        <v>6.7524660000000004E-3</v>
      </c>
      <c r="G3" s="11">
        <f>452.1201/1000</f>
        <v>0.45212009999999997</v>
      </c>
      <c r="H3" s="12">
        <f>13466.12/1000</f>
        <v>13.46612</v>
      </c>
      <c r="I3" s="12">
        <f>3995.744/1000</f>
        <v>3.9957440000000002</v>
      </c>
      <c r="J3" s="12">
        <f>6855.079/1000</f>
        <v>6.8550789999999999</v>
      </c>
      <c r="K3" s="13"/>
    </row>
  </sheetData>
  <mergeCells count="2">
    <mergeCell ref="B1:F1"/>
    <mergeCell ref="G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D664-4CBE-9743-80A6-CF9EFA8A3A5A}">
  <dimension ref="A1:D8"/>
  <sheetViews>
    <sheetView workbookViewId="0">
      <selection activeCell="C6" sqref="C6"/>
    </sheetView>
  </sheetViews>
  <sheetFormatPr baseColWidth="10" defaultRowHeight="16" x14ac:dyDescent="0.2"/>
  <cols>
    <col min="1" max="4" width="10.83203125" style="105"/>
    <col min="5" max="16384" width="10.83203125" style="90"/>
  </cols>
  <sheetData>
    <row r="1" spans="1:4" x14ac:dyDescent="0.2">
      <c r="A1" s="105" t="s">
        <v>8</v>
      </c>
      <c r="B1" s="105" t="s">
        <v>8</v>
      </c>
      <c r="C1" s="105" t="s">
        <v>9</v>
      </c>
      <c r="D1" s="105" t="s">
        <v>9</v>
      </c>
    </row>
    <row r="2" spans="1:4" x14ac:dyDescent="0.2">
      <c r="A2" s="105" t="s">
        <v>28</v>
      </c>
      <c r="B2" s="105" t="s">
        <v>29</v>
      </c>
      <c r="C2" s="105" t="s">
        <v>28</v>
      </c>
      <c r="D2" s="105" t="s">
        <v>29</v>
      </c>
    </row>
    <row r="3" spans="1:4" x14ac:dyDescent="0.2">
      <c r="A3" s="105">
        <v>0</v>
      </c>
      <c r="B3" s="105">
        <v>8</v>
      </c>
      <c r="C3" s="105">
        <v>1</v>
      </c>
      <c r="D3" s="105">
        <v>6</v>
      </c>
    </row>
    <row r="4" spans="1:4" x14ac:dyDescent="0.2">
      <c r="A4" s="105">
        <v>0</v>
      </c>
      <c r="B4" s="105">
        <v>6</v>
      </c>
      <c r="C4" s="105">
        <v>0</v>
      </c>
      <c r="D4" s="105">
        <v>6</v>
      </c>
    </row>
    <row r="5" spans="1:4" x14ac:dyDescent="0.2">
      <c r="A5" s="105">
        <v>1</v>
      </c>
      <c r="B5" s="105">
        <v>7</v>
      </c>
      <c r="C5" s="105">
        <v>0</v>
      </c>
      <c r="D5" s="105">
        <v>6</v>
      </c>
    </row>
    <row r="6" spans="1:4" x14ac:dyDescent="0.2">
      <c r="A6" s="105">
        <v>0</v>
      </c>
      <c r="B6" s="105">
        <v>8</v>
      </c>
      <c r="C6" s="105">
        <v>0</v>
      </c>
      <c r="D6" s="105">
        <v>5</v>
      </c>
    </row>
    <row r="7" spans="1:4" x14ac:dyDescent="0.2">
      <c r="A7" s="105">
        <v>0</v>
      </c>
      <c r="C7" s="105">
        <v>0</v>
      </c>
    </row>
    <row r="8" spans="1:4" x14ac:dyDescent="0.2">
      <c r="C8" s="105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7E04-1AAF-0F4A-BEEC-23C8BEA588FD}">
  <dimension ref="A1:T3"/>
  <sheetViews>
    <sheetView topLeftCell="B1" workbookViewId="0">
      <selection activeCell="F3" sqref="F3"/>
    </sheetView>
  </sheetViews>
  <sheetFormatPr baseColWidth="10" defaultColWidth="11.1640625" defaultRowHeight="16" x14ac:dyDescent="0.2"/>
  <cols>
    <col min="1" max="1" width="21" style="6" bestFit="1" customWidth="1"/>
    <col min="2" max="3" width="14" style="6" bestFit="1" customWidth="1"/>
    <col min="4" max="4" width="12.83203125" style="6" bestFit="1" customWidth="1"/>
    <col min="5" max="7" width="14" style="6" bestFit="1" customWidth="1"/>
    <col min="8" max="8" width="14.1640625" style="6" bestFit="1" customWidth="1"/>
    <col min="9" max="11" width="14" style="6" bestFit="1" customWidth="1"/>
    <col min="12" max="17" width="10.5" style="6" bestFit="1" customWidth="1"/>
    <col min="18" max="18" width="10.6640625" style="6" bestFit="1" customWidth="1"/>
    <col min="19" max="20" width="10.5" style="6" bestFit="1" customWidth="1"/>
    <col min="21" max="16384" width="11.1640625" style="6"/>
  </cols>
  <sheetData>
    <row r="1" spans="1:20" x14ac:dyDescent="0.2">
      <c r="A1" s="6" t="s">
        <v>35</v>
      </c>
      <c r="B1" s="107" t="s">
        <v>8</v>
      </c>
      <c r="C1" s="107"/>
      <c r="D1" s="107"/>
      <c r="E1" s="107"/>
      <c r="F1" s="107"/>
      <c r="G1" s="107"/>
      <c r="H1" s="107"/>
      <c r="I1" s="107"/>
      <c r="J1" s="107"/>
      <c r="K1" s="107"/>
      <c r="L1" s="107" t="s">
        <v>9</v>
      </c>
      <c r="M1" s="107"/>
      <c r="N1" s="107"/>
      <c r="O1" s="107"/>
      <c r="P1" s="107"/>
      <c r="Q1" s="107"/>
      <c r="R1" s="107"/>
      <c r="S1" s="107"/>
      <c r="T1" s="107"/>
    </row>
    <row r="2" spans="1:20" x14ac:dyDescent="0.2">
      <c r="A2" s="6" t="s">
        <v>28</v>
      </c>
      <c r="B2" s="2">
        <v>0.35971744100000003</v>
      </c>
      <c r="C2" s="3">
        <v>0.40298667599999999</v>
      </c>
      <c r="D2" s="3">
        <v>0.50312385999999998</v>
      </c>
      <c r="E2" s="3">
        <v>0.202651363</v>
      </c>
      <c r="F2" s="3">
        <v>0.16020706300000001</v>
      </c>
      <c r="G2" s="3">
        <v>0.15225912699999999</v>
      </c>
      <c r="H2" s="3">
        <v>9.6144802000000001E-2</v>
      </c>
      <c r="I2" s="3">
        <v>0.136694129</v>
      </c>
      <c r="J2" s="3">
        <v>0.24871938199999999</v>
      </c>
      <c r="K2" s="15">
        <v>0.28189653399999998</v>
      </c>
      <c r="L2" s="3">
        <v>0.33934900000000001</v>
      </c>
      <c r="M2" s="3">
        <v>0.352711</v>
      </c>
      <c r="N2" s="3">
        <v>0.31600699999999998</v>
      </c>
      <c r="O2" s="3">
        <v>0.221798</v>
      </c>
      <c r="P2" s="3">
        <v>0.23651700000000001</v>
      </c>
      <c r="Q2" s="3">
        <v>0.23405899999999999</v>
      </c>
      <c r="R2" s="3">
        <v>0.138819</v>
      </c>
      <c r="S2" s="3">
        <v>0.25016500000000003</v>
      </c>
      <c r="T2" s="15">
        <v>0.35153400000000001</v>
      </c>
    </row>
    <row r="3" spans="1:20" x14ac:dyDescent="0.2">
      <c r="A3" s="6" t="s">
        <v>29</v>
      </c>
      <c r="B3" s="11">
        <v>1.2084999999999999</v>
      </c>
      <c r="C3" s="12">
        <v>0.77654000000000001</v>
      </c>
      <c r="D3" s="12">
        <v>4.3204960000000003</v>
      </c>
      <c r="E3" s="12">
        <v>1.354293</v>
      </c>
      <c r="F3" s="12">
        <v>2.536289</v>
      </c>
      <c r="G3" s="12">
        <v>1.5886480000000001</v>
      </c>
      <c r="H3" s="12">
        <v>0.90341700000000003</v>
      </c>
      <c r="I3" s="12">
        <v>4.5127030000000001</v>
      </c>
      <c r="J3" s="12">
        <v>3.6597379999999999</v>
      </c>
      <c r="K3" s="13"/>
      <c r="L3" s="12">
        <v>2.6805400000000001</v>
      </c>
      <c r="M3" s="12">
        <v>0.89739800000000003</v>
      </c>
      <c r="N3" s="12">
        <v>0.41647000000000001</v>
      </c>
      <c r="O3" s="12">
        <v>0.66288599999999998</v>
      </c>
      <c r="P3" s="12">
        <v>0.83133900000000005</v>
      </c>
      <c r="Q3" s="12">
        <v>0.13778499999999999</v>
      </c>
      <c r="R3" s="12">
        <v>1.024821</v>
      </c>
      <c r="S3" s="12">
        <v>1.233949</v>
      </c>
      <c r="T3" s="13"/>
    </row>
  </sheetData>
  <mergeCells count="2">
    <mergeCell ref="B1:K1"/>
    <mergeCell ref="L1:T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F52B-2AB7-3740-BF24-205648B98B8E}">
  <dimension ref="A1:X10"/>
  <sheetViews>
    <sheetView topLeftCell="C1" workbookViewId="0">
      <selection activeCell="R2" sqref="R2:X2"/>
    </sheetView>
  </sheetViews>
  <sheetFormatPr baseColWidth="10" defaultRowHeight="16" x14ac:dyDescent="0.2"/>
  <cols>
    <col min="1" max="16384" width="10.83203125" style="6"/>
  </cols>
  <sheetData>
    <row r="1" spans="1:24" x14ac:dyDescent="0.2">
      <c r="A1" s="6" t="s">
        <v>20</v>
      </c>
      <c r="B1" s="107" t="s">
        <v>36</v>
      </c>
      <c r="C1" s="107"/>
      <c r="D1" s="107"/>
      <c r="E1" s="107"/>
      <c r="F1" s="107"/>
      <c r="G1" s="107"/>
      <c r="H1" s="107"/>
      <c r="I1" s="107"/>
      <c r="J1" s="107" t="s">
        <v>37</v>
      </c>
      <c r="K1" s="112"/>
      <c r="L1" s="112"/>
      <c r="M1" s="112"/>
      <c r="N1" s="112"/>
      <c r="O1" s="112"/>
      <c r="P1" s="112"/>
      <c r="Q1" s="112"/>
      <c r="R1" s="107" t="s">
        <v>38</v>
      </c>
      <c r="S1" s="112"/>
      <c r="T1" s="112"/>
      <c r="U1" s="112"/>
      <c r="V1" s="112"/>
      <c r="W1" s="112"/>
      <c r="X1" s="112"/>
    </row>
    <row r="2" spans="1:24" x14ac:dyDescent="0.2">
      <c r="A2" s="6">
        <v>0</v>
      </c>
      <c r="B2" s="2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15">
        <v>100</v>
      </c>
      <c r="J2" s="2">
        <v>100</v>
      </c>
      <c r="K2" s="3">
        <v>100</v>
      </c>
      <c r="L2" s="3">
        <v>100</v>
      </c>
      <c r="M2" s="3">
        <v>100</v>
      </c>
      <c r="N2" s="3">
        <v>100</v>
      </c>
      <c r="O2" s="3">
        <v>100</v>
      </c>
      <c r="P2" s="3">
        <v>100</v>
      </c>
      <c r="Q2" s="15">
        <v>100</v>
      </c>
      <c r="R2" s="3">
        <v>100</v>
      </c>
      <c r="S2" s="3">
        <v>100</v>
      </c>
      <c r="T2" s="3">
        <v>100</v>
      </c>
      <c r="U2" s="3">
        <v>100</v>
      </c>
      <c r="V2" s="3">
        <v>100</v>
      </c>
      <c r="W2" s="3">
        <v>100</v>
      </c>
      <c r="X2" s="15">
        <v>100</v>
      </c>
    </row>
    <row r="3" spans="1:24" x14ac:dyDescent="0.2">
      <c r="A3" s="6">
        <v>1</v>
      </c>
      <c r="B3" s="8">
        <v>99.7</v>
      </c>
      <c r="C3" s="6">
        <v>100.3</v>
      </c>
      <c r="D3" s="6">
        <v>98.3</v>
      </c>
      <c r="E3" s="6">
        <v>100</v>
      </c>
      <c r="F3" s="6">
        <v>100.6</v>
      </c>
      <c r="G3" s="6">
        <v>100</v>
      </c>
      <c r="H3" s="6">
        <v>99.3</v>
      </c>
      <c r="I3" s="9">
        <v>100.9</v>
      </c>
      <c r="J3" s="8">
        <v>99.7</v>
      </c>
      <c r="K3" s="6">
        <v>99.6</v>
      </c>
      <c r="L3" s="6">
        <v>96.1</v>
      </c>
      <c r="M3" s="6">
        <v>98.6</v>
      </c>
      <c r="N3" s="6">
        <v>99.1</v>
      </c>
      <c r="O3" s="6">
        <v>98.1</v>
      </c>
      <c r="P3" s="6">
        <v>100.3</v>
      </c>
      <c r="Q3" s="9">
        <v>99.4</v>
      </c>
      <c r="R3" s="6">
        <v>97.7</v>
      </c>
      <c r="S3" s="6">
        <v>99.3</v>
      </c>
      <c r="T3" s="6">
        <v>99.3</v>
      </c>
      <c r="U3" s="6">
        <v>99.3</v>
      </c>
      <c r="V3" s="6">
        <v>98.5</v>
      </c>
      <c r="W3" s="6">
        <v>98.3</v>
      </c>
      <c r="X3" s="9">
        <v>99.3</v>
      </c>
    </row>
    <row r="4" spans="1:24" x14ac:dyDescent="0.2">
      <c r="A4" s="6">
        <v>2</v>
      </c>
      <c r="B4" s="8">
        <v>98.3</v>
      </c>
      <c r="C4" s="6">
        <v>101.4</v>
      </c>
      <c r="D4" s="6">
        <v>99.3</v>
      </c>
      <c r="E4" s="6">
        <v>100.7</v>
      </c>
      <c r="F4" s="6">
        <v>102.2</v>
      </c>
      <c r="G4" s="6">
        <v>100.6</v>
      </c>
      <c r="H4" s="6">
        <v>100</v>
      </c>
      <c r="I4" s="9">
        <v>101.6</v>
      </c>
      <c r="J4" s="8">
        <v>101.3</v>
      </c>
      <c r="K4" s="6">
        <v>99.3</v>
      </c>
      <c r="L4" s="6">
        <v>96.5</v>
      </c>
      <c r="M4" s="6">
        <v>98.9</v>
      </c>
      <c r="N4" s="6">
        <v>99.7</v>
      </c>
      <c r="O4" s="6">
        <v>99.7</v>
      </c>
      <c r="P4" s="6">
        <v>101.3</v>
      </c>
      <c r="Q4" s="9">
        <v>101.9</v>
      </c>
      <c r="R4" s="6">
        <v>99.7</v>
      </c>
      <c r="S4" s="6">
        <v>101.9</v>
      </c>
      <c r="T4" s="6">
        <v>102.6</v>
      </c>
      <c r="U4" s="6">
        <v>99.3</v>
      </c>
      <c r="V4" s="6">
        <v>98.5</v>
      </c>
      <c r="W4" s="6">
        <v>98.6</v>
      </c>
      <c r="X4" s="9">
        <v>100</v>
      </c>
    </row>
    <row r="5" spans="1:24" x14ac:dyDescent="0.2">
      <c r="A5" s="6">
        <v>3</v>
      </c>
      <c r="B5" s="8">
        <v>98.6</v>
      </c>
      <c r="C5" s="6">
        <v>102.4</v>
      </c>
      <c r="D5" s="6">
        <v>99.3</v>
      </c>
      <c r="E5" s="6">
        <v>101.4</v>
      </c>
      <c r="F5" s="6">
        <v>101.6</v>
      </c>
      <c r="G5" s="6">
        <v>100.6</v>
      </c>
      <c r="H5" s="6">
        <v>99.7</v>
      </c>
      <c r="I5" s="9">
        <v>101.3</v>
      </c>
      <c r="J5" s="8">
        <v>98.7</v>
      </c>
      <c r="K5" s="6">
        <v>98.5</v>
      </c>
      <c r="L5" s="6">
        <v>95.8</v>
      </c>
      <c r="M5" s="6">
        <v>97.5</v>
      </c>
      <c r="N5" s="6">
        <v>100.9</v>
      </c>
      <c r="O5" s="6">
        <v>99.4</v>
      </c>
      <c r="P5" s="6">
        <v>100</v>
      </c>
      <c r="Q5" s="9">
        <v>101.3</v>
      </c>
      <c r="R5" s="6">
        <v>100.7</v>
      </c>
      <c r="S5" s="6">
        <v>103</v>
      </c>
      <c r="T5" s="6">
        <v>102</v>
      </c>
      <c r="U5" s="6">
        <v>100.3</v>
      </c>
      <c r="V5" s="6">
        <v>100</v>
      </c>
      <c r="W5" s="6">
        <v>100.3</v>
      </c>
      <c r="X5" s="9">
        <v>100.3</v>
      </c>
    </row>
    <row r="6" spans="1:24" x14ac:dyDescent="0.2">
      <c r="A6" s="6">
        <v>4</v>
      </c>
      <c r="B6" s="8">
        <v>100</v>
      </c>
      <c r="C6" s="6">
        <v>104.1</v>
      </c>
      <c r="D6" s="6">
        <v>100.7</v>
      </c>
      <c r="E6" s="6">
        <v>101.4</v>
      </c>
      <c r="F6" s="6">
        <v>101.3</v>
      </c>
      <c r="G6" s="6">
        <v>101.3</v>
      </c>
      <c r="H6" s="6">
        <v>97.7</v>
      </c>
      <c r="I6" s="9">
        <v>100.3</v>
      </c>
      <c r="J6" s="8">
        <v>99.3</v>
      </c>
      <c r="K6" s="6">
        <v>98.9</v>
      </c>
      <c r="L6" s="6">
        <v>96.1</v>
      </c>
      <c r="M6" s="6">
        <v>99.3</v>
      </c>
      <c r="N6" s="6">
        <v>99.4</v>
      </c>
      <c r="O6" s="6">
        <v>97.8</v>
      </c>
      <c r="P6" s="6">
        <v>100</v>
      </c>
      <c r="Q6" s="9">
        <v>101.9</v>
      </c>
      <c r="R6" s="6">
        <v>98.7</v>
      </c>
      <c r="S6" s="6">
        <v>100.7</v>
      </c>
      <c r="T6" s="6">
        <v>100.7</v>
      </c>
      <c r="U6" s="6">
        <v>99.7</v>
      </c>
      <c r="V6" s="6">
        <v>97.4</v>
      </c>
      <c r="W6" s="6">
        <v>99.3</v>
      </c>
      <c r="X6" s="9">
        <v>99</v>
      </c>
    </row>
    <row r="7" spans="1:24" x14ac:dyDescent="0.2">
      <c r="A7" s="6">
        <v>5</v>
      </c>
      <c r="B7" s="8">
        <v>102.8</v>
      </c>
      <c r="C7" s="6">
        <v>108.2</v>
      </c>
      <c r="D7" s="6">
        <v>100</v>
      </c>
      <c r="E7" s="6">
        <v>103.8</v>
      </c>
      <c r="F7" s="6">
        <v>101.6</v>
      </c>
      <c r="G7" s="6">
        <v>100.3</v>
      </c>
      <c r="H7" s="6">
        <v>99.3</v>
      </c>
      <c r="I7" s="9">
        <v>100.3</v>
      </c>
      <c r="J7" s="8">
        <v>98.7</v>
      </c>
      <c r="K7" s="6">
        <v>98.9</v>
      </c>
      <c r="L7" s="6">
        <v>96.1</v>
      </c>
      <c r="M7" s="6">
        <v>98.6</v>
      </c>
      <c r="N7" s="6">
        <v>96.4</v>
      </c>
      <c r="O7" s="6">
        <v>96.6</v>
      </c>
      <c r="P7" s="6">
        <v>101.3</v>
      </c>
      <c r="Q7" s="9">
        <v>99.1</v>
      </c>
      <c r="R7" s="6">
        <v>98.7</v>
      </c>
      <c r="S7" s="6">
        <v>100.4</v>
      </c>
      <c r="T7" s="6">
        <v>102</v>
      </c>
      <c r="U7" s="6">
        <v>99</v>
      </c>
      <c r="V7" s="6">
        <v>98.9</v>
      </c>
      <c r="W7" s="6">
        <v>100</v>
      </c>
      <c r="X7" s="9">
        <v>99.7</v>
      </c>
    </row>
    <row r="8" spans="1:24" x14ac:dyDescent="0.2">
      <c r="A8" s="6">
        <v>6</v>
      </c>
      <c r="B8" s="8">
        <v>102.1</v>
      </c>
      <c r="C8" s="6">
        <v>110.2</v>
      </c>
      <c r="D8" s="6">
        <v>102</v>
      </c>
      <c r="E8" s="6">
        <v>100</v>
      </c>
      <c r="F8" s="6">
        <v>101.3</v>
      </c>
      <c r="G8" s="6">
        <v>101.3</v>
      </c>
      <c r="H8" s="6">
        <v>97.1</v>
      </c>
      <c r="I8" s="9">
        <v>101.6</v>
      </c>
      <c r="J8" s="8">
        <v>99.3</v>
      </c>
      <c r="K8" s="6">
        <v>98.5</v>
      </c>
      <c r="L8" s="6">
        <v>95.4</v>
      </c>
      <c r="M8" s="6">
        <v>97.2</v>
      </c>
      <c r="N8" s="6">
        <v>91</v>
      </c>
      <c r="O8" s="6">
        <v>92.2</v>
      </c>
      <c r="P8" s="6">
        <v>94.9</v>
      </c>
      <c r="Q8" s="9">
        <v>93.4</v>
      </c>
      <c r="R8" s="6">
        <v>96.7</v>
      </c>
      <c r="S8" s="6">
        <v>96.3</v>
      </c>
      <c r="T8" s="6">
        <v>96.4</v>
      </c>
      <c r="U8" s="6">
        <v>97.6</v>
      </c>
      <c r="V8" s="6">
        <v>96.3</v>
      </c>
      <c r="W8" s="6">
        <v>97.9</v>
      </c>
      <c r="X8" s="9">
        <v>96.7</v>
      </c>
    </row>
    <row r="9" spans="1:24" x14ac:dyDescent="0.2">
      <c r="A9" s="6">
        <v>7</v>
      </c>
      <c r="B9" s="8">
        <v>101</v>
      </c>
      <c r="C9" s="6">
        <v>107.5</v>
      </c>
      <c r="D9" s="6">
        <v>101.7</v>
      </c>
      <c r="E9" s="6">
        <v>98.6</v>
      </c>
      <c r="F9" s="6">
        <v>101.6</v>
      </c>
      <c r="G9" s="6">
        <v>99</v>
      </c>
      <c r="H9" s="6">
        <v>99.3</v>
      </c>
      <c r="I9" s="9">
        <v>100.3</v>
      </c>
      <c r="J9" s="8">
        <v>95.4</v>
      </c>
      <c r="K9" s="6">
        <v>95.2</v>
      </c>
      <c r="L9" s="6">
        <v>93.7</v>
      </c>
      <c r="M9" s="6">
        <v>94.3</v>
      </c>
      <c r="N9" s="6">
        <v>86.9</v>
      </c>
      <c r="O9" s="6">
        <v>85</v>
      </c>
      <c r="P9" s="6">
        <v>91.7</v>
      </c>
      <c r="Q9" s="9">
        <v>85.1</v>
      </c>
      <c r="R9" s="6">
        <v>95.1</v>
      </c>
      <c r="S9" s="6">
        <v>92.6</v>
      </c>
      <c r="T9" s="6">
        <v>91.4</v>
      </c>
      <c r="U9" s="6">
        <v>96.9</v>
      </c>
      <c r="V9" s="6">
        <v>93.8</v>
      </c>
      <c r="W9" s="6">
        <v>97.6</v>
      </c>
      <c r="X9" s="9">
        <v>95</v>
      </c>
    </row>
    <row r="10" spans="1:24" x14ac:dyDescent="0.2">
      <c r="A10" s="6">
        <v>8</v>
      </c>
      <c r="B10" s="11">
        <v>99.7</v>
      </c>
      <c r="C10" s="12">
        <v>105.8</v>
      </c>
      <c r="D10" s="12">
        <v>102</v>
      </c>
      <c r="E10" s="12">
        <v>98.6</v>
      </c>
      <c r="F10" s="12">
        <v>100.3</v>
      </c>
      <c r="G10" s="12">
        <v>98.1</v>
      </c>
      <c r="H10" s="12">
        <v>99.7</v>
      </c>
      <c r="I10" s="13">
        <v>101.3</v>
      </c>
      <c r="J10" s="11">
        <v>89.8</v>
      </c>
      <c r="K10" s="12">
        <v>94.1</v>
      </c>
      <c r="L10" s="12">
        <v>92.3</v>
      </c>
      <c r="M10" s="12">
        <v>94.3</v>
      </c>
      <c r="N10" s="12">
        <v>81.8</v>
      </c>
      <c r="O10" s="12">
        <v>80</v>
      </c>
      <c r="P10" s="12">
        <v>90.4</v>
      </c>
      <c r="Q10" s="13">
        <v>81</v>
      </c>
      <c r="R10" s="12">
        <v>95.1</v>
      </c>
      <c r="S10" s="12">
        <v>94.4</v>
      </c>
      <c r="T10" s="12">
        <v>90.1</v>
      </c>
      <c r="U10" s="12">
        <v>99</v>
      </c>
      <c r="V10" s="12">
        <v>96.7</v>
      </c>
      <c r="W10" s="12">
        <v>100.7</v>
      </c>
      <c r="X10" s="13">
        <v>93</v>
      </c>
    </row>
  </sheetData>
  <mergeCells count="3">
    <mergeCell ref="B1:I1"/>
    <mergeCell ref="J1:Q1"/>
    <mergeCell ref="R1:X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90E0-7D43-3647-8A92-182EF841576A}">
  <dimension ref="A1:C9"/>
  <sheetViews>
    <sheetView workbookViewId="0">
      <selection activeCell="F11" sqref="F11"/>
    </sheetView>
  </sheetViews>
  <sheetFormatPr baseColWidth="10" defaultColWidth="21" defaultRowHeight="16" x14ac:dyDescent="0.2"/>
  <cols>
    <col min="1" max="2" width="21.6640625" style="6" bestFit="1" customWidth="1"/>
    <col min="3" max="3" width="34.1640625" style="6" bestFit="1" customWidth="1"/>
    <col min="4" max="16384" width="21" style="6"/>
  </cols>
  <sheetData>
    <row r="1" spans="1:3" x14ac:dyDescent="0.2">
      <c r="A1" s="6" t="s">
        <v>39</v>
      </c>
      <c r="B1" s="6" t="s">
        <v>40</v>
      </c>
      <c r="C1" s="6" t="s">
        <v>41</v>
      </c>
    </row>
    <row r="2" spans="1:3" x14ac:dyDescent="0.2">
      <c r="A2" s="6">
        <v>99.7</v>
      </c>
      <c r="B2" s="6">
        <v>89.8</v>
      </c>
      <c r="C2" s="6">
        <v>95.1</v>
      </c>
    </row>
    <row r="3" spans="1:3" x14ac:dyDescent="0.2">
      <c r="A3" s="6">
        <v>105.8</v>
      </c>
      <c r="B3" s="6">
        <v>94.1</v>
      </c>
      <c r="C3" s="6">
        <v>94.4</v>
      </c>
    </row>
    <row r="4" spans="1:3" x14ac:dyDescent="0.2">
      <c r="A4" s="6">
        <v>102</v>
      </c>
      <c r="B4" s="6">
        <v>92.3</v>
      </c>
      <c r="C4" s="6">
        <v>90.1</v>
      </c>
    </row>
    <row r="5" spans="1:3" x14ac:dyDescent="0.2">
      <c r="A5" s="6">
        <v>98.6</v>
      </c>
      <c r="B5" s="6">
        <v>94.3</v>
      </c>
      <c r="C5" s="6">
        <v>99</v>
      </c>
    </row>
    <row r="6" spans="1:3" x14ac:dyDescent="0.2">
      <c r="A6" s="6">
        <v>100.3</v>
      </c>
      <c r="B6" s="6">
        <v>81.8</v>
      </c>
      <c r="C6" s="6">
        <v>96.7</v>
      </c>
    </row>
    <row r="7" spans="1:3" x14ac:dyDescent="0.2">
      <c r="A7" s="6">
        <v>98.1</v>
      </c>
      <c r="B7" s="6">
        <v>80</v>
      </c>
      <c r="C7" s="6">
        <v>100.7</v>
      </c>
    </row>
    <row r="8" spans="1:3" x14ac:dyDescent="0.2">
      <c r="A8" s="6">
        <v>99.7</v>
      </c>
      <c r="B8" s="6">
        <v>90.4</v>
      </c>
      <c r="C8" s="6">
        <v>93</v>
      </c>
    </row>
    <row r="9" spans="1:3" x14ac:dyDescent="0.2">
      <c r="A9" s="6">
        <v>101.3</v>
      </c>
      <c r="B9" s="6">
        <v>81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7F0E6-1B64-6747-A273-16CB723B626C}">
  <dimension ref="A1:C10"/>
  <sheetViews>
    <sheetView workbookViewId="0">
      <selection activeCell="B6" sqref="B6"/>
    </sheetView>
  </sheetViews>
  <sheetFormatPr baseColWidth="10" defaultColWidth="24.1640625" defaultRowHeight="16" x14ac:dyDescent="0.2"/>
  <cols>
    <col min="1" max="16384" width="24.1640625" style="6"/>
  </cols>
  <sheetData>
    <row r="1" spans="1:3" x14ac:dyDescent="0.2">
      <c r="A1" s="107" t="s">
        <v>42</v>
      </c>
      <c r="B1" s="107"/>
      <c r="C1" s="107"/>
    </row>
    <row r="2" spans="1:3" x14ac:dyDescent="0.2">
      <c r="A2" s="6" t="s">
        <v>28</v>
      </c>
      <c r="B2" s="6" t="s">
        <v>29</v>
      </c>
      <c r="C2" s="6" t="s">
        <v>43</v>
      </c>
    </row>
    <row r="3" spans="1:3" x14ac:dyDescent="0.2">
      <c r="A3" s="6">
        <v>121.5166742824012</v>
      </c>
      <c r="B3" s="6">
        <v>3880.1810621771001</v>
      </c>
      <c r="C3" s="6">
        <v>2287.2007417851596</v>
      </c>
    </row>
    <row r="4" spans="1:3" x14ac:dyDescent="0.2">
      <c r="A4" s="6">
        <v>101.97153580890659</v>
      </c>
      <c r="B4" s="6">
        <v>784.39301371431202</v>
      </c>
      <c r="C4" s="6">
        <v>2018.9509868746002</v>
      </c>
    </row>
    <row r="5" spans="1:3" x14ac:dyDescent="0.2">
      <c r="A5" s="6">
        <v>165.15833950212419</v>
      </c>
      <c r="B5" s="6">
        <v>1864.348796149786</v>
      </c>
      <c r="C5" s="6">
        <v>2446.6860091601802</v>
      </c>
    </row>
    <row r="6" spans="1:3" x14ac:dyDescent="0.2">
      <c r="A6" s="6">
        <v>162.27305811633281</v>
      </c>
      <c r="B6" s="6">
        <v>1454.7914793426739</v>
      </c>
      <c r="C6" s="6">
        <v>2150.3324320015599</v>
      </c>
    </row>
    <row r="7" spans="1:3" x14ac:dyDescent="0.2">
      <c r="A7" s="6">
        <v>222.4493214293</v>
      </c>
      <c r="B7" s="6">
        <v>10717.40481989352</v>
      </c>
      <c r="C7" s="6">
        <v>887.66619255099397</v>
      </c>
    </row>
    <row r="8" spans="1:3" x14ac:dyDescent="0.2">
      <c r="A8" s="6">
        <v>182.99254262302219</v>
      </c>
      <c r="B8" s="6">
        <v>3129.9587143455401</v>
      </c>
      <c r="C8" s="6">
        <v>13.47529712400098</v>
      </c>
    </row>
    <row r="9" spans="1:3" x14ac:dyDescent="0.2">
      <c r="A9" s="6">
        <v>199.60750317617581</v>
      </c>
      <c r="B9" s="6">
        <v>9083.5055126448788</v>
      </c>
      <c r="C9" s="6">
        <v>1466.4093449234419</v>
      </c>
    </row>
    <row r="10" spans="1:3" x14ac:dyDescent="0.2">
      <c r="A10" s="6">
        <v>295.89865102361398</v>
      </c>
      <c r="C10" s="6">
        <v>173.68744637168462</v>
      </c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2E5A-C748-D54B-BC51-5903EA2EB0A6}">
  <dimension ref="A1:C10"/>
  <sheetViews>
    <sheetView workbookViewId="0">
      <selection activeCell="E23" sqref="E23"/>
    </sheetView>
  </sheetViews>
  <sheetFormatPr baseColWidth="10" defaultColWidth="24.1640625" defaultRowHeight="16" x14ac:dyDescent="0.2"/>
  <cols>
    <col min="1" max="16384" width="24.1640625" style="6"/>
  </cols>
  <sheetData>
    <row r="1" spans="1:3" x14ac:dyDescent="0.2">
      <c r="A1" s="107" t="s">
        <v>42</v>
      </c>
      <c r="B1" s="107"/>
      <c r="C1" s="107"/>
    </row>
    <row r="2" spans="1:3" x14ac:dyDescent="0.2">
      <c r="A2" s="6" t="s">
        <v>28</v>
      </c>
      <c r="B2" s="6" t="s">
        <v>29</v>
      </c>
      <c r="C2" s="6" t="s">
        <v>43</v>
      </c>
    </row>
    <row r="3" spans="1:3" x14ac:dyDescent="0.2">
      <c r="A3" s="6">
        <v>6.1211803031454536E-3</v>
      </c>
      <c r="B3" s="6">
        <v>28.618898084016262</v>
      </c>
      <c r="C3" s="6">
        <v>3.2491979676073086</v>
      </c>
    </row>
    <row r="4" spans="1:3" x14ac:dyDescent="0.2">
      <c r="A4" s="6">
        <v>1.9714064983721562E-3</v>
      </c>
      <c r="B4" s="6">
        <v>23.87087459902224</v>
      </c>
      <c r="C4" s="6">
        <v>46.343727796017234</v>
      </c>
    </row>
    <row r="5" spans="1:3" x14ac:dyDescent="0.2">
      <c r="A5" s="6">
        <v>3.0450062506826208E-3</v>
      </c>
      <c r="B5" s="6">
        <v>53.288224424561129</v>
      </c>
      <c r="C5" s="6">
        <v>113.32216739180704</v>
      </c>
    </row>
    <row r="6" spans="1:3" x14ac:dyDescent="0.2">
      <c r="A6" s="6">
        <v>5.5863802942778254E-3</v>
      </c>
      <c r="B6" s="6">
        <v>15.835364102120783</v>
      </c>
      <c r="C6" s="6">
        <v>28.985925361747945</v>
      </c>
    </row>
    <row r="7" spans="1:3" x14ac:dyDescent="0.2">
      <c r="A7" s="6">
        <v>4.5808318413078173E-3</v>
      </c>
      <c r="B7" s="6">
        <v>36.434189132296176</v>
      </c>
      <c r="C7" s="6">
        <v>0.31549354701215809</v>
      </c>
    </row>
    <row r="8" spans="1:3" x14ac:dyDescent="0.2">
      <c r="A8" s="6">
        <v>5.9138538895848417E-3</v>
      </c>
      <c r="B8" s="6">
        <v>8.5063162931934446</v>
      </c>
      <c r="C8" s="6">
        <v>4.3367609511047815</v>
      </c>
    </row>
    <row r="9" spans="1:3" x14ac:dyDescent="0.2">
      <c r="A9" s="6">
        <v>2.7501582064294299E-3</v>
      </c>
      <c r="B9" s="6">
        <v>57.742001106874</v>
      </c>
      <c r="C9" s="6">
        <v>4.566470930369392</v>
      </c>
    </row>
    <row r="10" spans="1:3" x14ac:dyDescent="0.2">
      <c r="B10" s="6">
        <v>12.869126331338121</v>
      </c>
      <c r="C10" s="6">
        <v>7.5269536859108568</v>
      </c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ABF50-0665-6B4E-87D2-24C15DC1F6AC}">
  <dimension ref="A1:C10"/>
  <sheetViews>
    <sheetView workbookViewId="0">
      <selection activeCell="F50" sqref="F50"/>
    </sheetView>
  </sheetViews>
  <sheetFormatPr baseColWidth="10" defaultColWidth="24.1640625" defaultRowHeight="16" x14ac:dyDescent="0.2"/>
  <cols>
    <col min="1" max="16384" width="24.1640625" style="6"/>
  </cols>
  <sheetData>
    <row r="1" spans="1:3" x14ac:dyDescent="0.2">
      <c r="A1" s="107" t="s">
        <v>42</v>
      </c>
      <c r="B1" s="107"/>
      <c r="C1" s="107"/>
    </row>
    <row r="2" spans="1:3" x14ac:dyDescent="0.2">
      <c r="A2" s="6" t="s">
        <v>28</v>
      </c>
      <c r="B2" s="6" t="s">
        <v>29</v>
      </c>
      <c r="C2" s="6" t="s">
        <v>43</v>
      </c>
    </row>
    <row r="3" spans="1:3" x14ac:dyDescent="0.2">
      <c r="A3" s="6">
        <v>0</v>
      </c>
      <c r="B3" s="6">
        <v>6</v>
      </c>
      <c r="C3" s="6">
        <v>6</v>
      </c>
    </row>
    <row r="4" spans="1:3" x14ac:dyDescent="0.2">
      <c r="A4" s="6">
        <v>0</v>
      </c>
      <c r="B4" s="6">
        <v>6</v>
      </c>
      <c r="C4" s="6">
        <v>8</v>
      </c>
    </row>
    <row r="5" spans="1:3" x14ac:dyDescent="0.2">
      <c r="A5" s="6">
        <v>1</v>
      </c>
      <c r="B5" s="6">
        <v>8</v>
      </c>
      <c r="C5" s="6">
        <v>6</v>
      </c>
    </row>
    <row r="6" spans="1:3" x14ac:dyDescent="0.2">
      <c r="A6" s="6">
        <v>0</v>
      </c>
      <c r="B6" s="6">
        <v>8</v>
      </c>
      <c r="C6" s="6">
        <v>6</v>
      </c>
    </row>
    <row r="7" spans="1:3" x14ac:dyDescent="0.2">
      <c r="A7" s="6">
        <v>0</v>
      </c>
      <c r="B7" s="6">
        <v>8</v>
      </c>
      <c r="C7" s="6">
        <v>2</v>
      </c>
    </row>
    <row r="8" spans="1:3" x14ac:dyDescent="0.2">
      <c r="A8" s="6">
        <v>1</v>
      </c>
      <c r="B8" s="6">
        <v>7</v>
      </c>
      <c r="C8" s="6">
        <v>4</v>
      </c>
    </row>
    <row r="9" spans="1:3" x14ac:dyDescent="0.2">
      <c r="A9" s="6">
        <v>0</v>
      </c>
      <c r="B9" s="6">
        <v>8</v>
      </c>
      <c r="C9" s="6">
        <v>4</v>
      </c>
    </row>
    <row r="10" spans="1:3" x14ac:dyDescent="0.2">
      <c r="A10" s="6">
        <v>0</v>
      </c>
      <c r="B10" s="6">
        <v>8</v>
      </c>
      <c r="C10" s="6">
        <v>7</v>
      </c>
    </row>
  </sheetData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7EE5-5029-5C4D-AF4F-89CA1704AEA6}">
  <dimension ref="A1:AG65"/>
  <sheetViews>
    <sheetView workbookViewId="0">
      <selection activeCell="P2" sqref="P2"/>
    </sheetView>
  </sheetViews>
  <sheetFormatPr baseColWidth="10" defaultRowHeight="16" x14ac:dyDescent="0.2"/>
  <cols>
    <col min="2" max="14" width="10.83203125" style="22"/>
    <col min="15" max="16" width="10.83203125" style="23"/>
    <col min="17" max="29" width="10.83203125" style="24"/>
    <col min="30" max="33" width="10.83203125" style="25"/>
  </cols>
  <sheetData>
    <row r="1" spans="1:33" x14ac:dyDescent="0.2">
      <c r="A1" t="s">
        <v>44</v>
      </c>
      <c r="B1" s="22" t="s">
        <v>45</v>
      </c>
      <c r="C1" s="22" t="s">
        <v>46</v>
      </c>
      <c r="D1" s="22" t="s">
        <v>47</v>
      </c>
      <c r="E1" s="22" t="s">
        <v>48</v>
      </c>
      <c r="F1" s="22" t="s">
        <v>49</v>
      </c>
      <c r="G1" s="22" t="s">
        <v>50</v>
      </c>
      <c r="H1" s="22" t="s">
        <v>51</v>
      </c>
      <c r="I1" s="22" t="s">
        <v>52</v>
      </c>
      <c r="J1" s="22" t="s">
        <v>53</v>
      </c>
      <c r="K1" s="22" t="s">
        <v>54</v>
      </c>
      <c r="L1" s="22" t="s">
        <v>55</v>
      </c>
      <c r="M1" s="22" t="s">
        <v>56</v>
      </c>
      <c r="N1" s="22" t="s">
        <v>57</v>
      </c>
      <c r="O1" s="23" t="s">
        <v>58</v>
      </c>
      <c r="P1" s="23" t="s">
        <v>59</v>
      </c>
      <c r="Q1" s="24" t="s">
        <v>45</v>
      </c>
      <c r="R1" s="24" t="s">
        <v>46</v>
      </c>
      <c r="S1" s="24" t="s">
        <v>47</v>
      </c>
      <c r="T1" s="24" t="s">
        <v>48</v>
      </c>
      <c r="U1" s="24" t="s">
        <v>49</v>
      </c>
      <c r="V1" s="24" t="s">
        <v>50</v>
      </c>
      <c r="W1" s="24" t="s">
        <v>51</v>
      </c>
      <c r="X1" s="24" t="s">
        <v>52</v>
      </c>
      <c r="Y1" s="24" t="s">
        <v>53</v>
      </c>
      <c r="Z1" s="24" t="s">
        <v>54</v>
      </c>
      <c r="AA1" s="24" t="s">
        <v>55</v>
      </c>
      <c r="AB1" s="24" t="s">
        <v>56</v>
      </c>
      <c r="AC1" s="24" t="s">
        <v>57</v>
      </c>
      <c r="AD1" s="25" t="s">
        <v>60</v>
      </c>
      <c r="AE1" s="25" t="s">
        <v>61</v>
      </c>
      <c r="AF1" s="25" t="s">
        <v>62</v>
      </c>
      <c r="AG1" s="25" t="s">
        <v>63</v>
      </c>
    </row>
    <row r="2" spans="1:33" x14ac:dyDescent="0.2">
      <c r="A2" t="s">
        <v>64</v>
      </c>
      <c r="B2" s="22">
        <v>13.89856945</v>
      </c>
      <c r="C2" s="22">
        <v>13.869935480000001</v>
      </c>
      <c r="D2" s="22">
        <v>14.028678680000001</v>
      </c>
      <c r="E2" s="22">
        <v>14.031982129999999</v>
      </c>
      <c r="F2" s="22">
        <v>14.07051019</v>
      </c>
      <c r="G2" s="22">
        <v>14.09990896</v>
      </c>
      <c r="H2" s="22">
        <v>14.34538293</v>
      </c>
      <c r="I2" s="22">
        <v>14.450131109999999</v>
      </c>
      <c r="J2" s="22">
        <v>14.09981675</v>
      </c>
      <c r="K2" s="22">
        <v>14.20299973</v>
      </c>
      <c r="L2" s="22">
        <v>14.890644050000001</v>
      </c>
      <c r="M2" s="22">
        <v>15.261285989999999</v>
      </c>
      <c r="N2" s="22">
        <v>15.45346451</v>
      </c>
      <c r="O2" s="23">
        <v>14.361793073846201</v>
      </c>
      <c r="P2" s="23">
        <f>_xlfn.STDEV.P(B2:N2)</f>
        <v>0.49707658374126834</v>
      </c>
      <c r="Q2" s="24">
        <f>(B2-$O2)/$P2</f>
        <v>-0.93189588686662339</v>
      </c>
      <c r="R2" s="24">
        <f t="shared" ref="R2:AC23" si="0">(C2-$O2)/$P2</f>
        <v>-0.98950063216459083</v>
      </c>
      <c r="S2" s="24">
        <f t="shared" si="0"/>
        <v>-0.67014702511029667</v>
      </c>
      <c r="T2" s="24">
        <f t="shared" si="0"/>
        <v>-0.6635012684843552</v>
      </c>
      <c r="U2" s="24">
        <f t="shared" si="0"/>
        <v>-0.5859919645657965</v>
      </c>
      <c r="V2" s="24">
        <f t="shared" si="0"/>
        <v>-0.52684862335521454</v>
      </c>
      <c r="W2" s="24">
        <f t="shared" si="0"/>
        <v>-3.3013310992623217E-2</v>
      </c>
      <c r="X2" s="24">
        <f t="shared" si="0"/>
        <v>0.17771514298444394</v>
      </c>
      <c r="Y2" s="24">
        <f t="shared" si="0"/>
        <v>-0.52703412796962634</v>
      </c>
      <c r="Z2" s="24">
        <f t="shared" si="0"/>
        <v>-0.31945448456057945</v>
      </c>
      <c r="AA2" s="24">
        <f t="shared" si="0"/>
        <v>1.0639225291470786</v>
      </c>
      <c r="AB2" s="24">
        <f t="shared" si="0"/>
        <v>1.8095660620014049</v>
      </c>
      <c r="AC2" s="24">
        <f t="shared" si="0"/>
        <v>2.1961835899355528</v>
      </c>
      <c r="AD2" s="25">
        <f>AVERAGE(Q2:S2)</f>
        <v>-0.86384784804717019</v>
      </c>
      <c r="AE2" s="25">
        <f t="shared" ref="AE2:AE65" si="1">AVERAGE(T2:V2)</f>
        <v>-0.59211395213512208</v>
      </c>
      <c r="AF2" s="25">
        <f t="shared" ref="AF2:AF65" si="2">AVERAGE(W2:Z2)</f>
        <v>-0.17544669513459626</v>
      </c>
      <c r="AG2" s="25">
        <f t="shared" ref="AG2:AG65" si="3">AVERAGE(AA2:AC2)</f>
        <v>1.6898907270280121</v>
      </c>
    </row>
    <row r="3" spans="1:33" x14ac:dyDescent="0.2">
      <c r="A3" t="s">
        <v>65</v>
      </c>
      <c r="B3" s="22">
        <v>14.97319495</v>
      </c>
      <c r="C3" s="22">
        <v>15.009640470000001</v>
      </c>
      <c r="D3" s="22">
        <v>15.13707159</v>
      </c>
      <c r="E3" s="22">
        <v>15.207724239999999</v>
      </c>
      <c r="F3" s="22">
        <v>15.171994870000001</v>
      </c>
      <c r="G3" s="22">
        <v>15.260461510000001</v>
      </c>
      <c r="H3" s="22">
        <v>15.5112808</v>
      </c>
      <c r="I3" s="22">
        <v>15.498375770000001</v>
      </c>
      <c r="J3" s="22">
        <v>15.64213092</v>
      </c>
      <c r="K3" s="22">
        <v>15.34595562</v>
      </c>
      <c r="L3" s="22">
        <v>16.12327393</v>
      </c>
      <c r="M3" s="22">
        <v>16.339659529999999</v>
      </c>
      <c r="N3" s="22">
        <v>16.53402479</v>
      </c>
      <c r="O3" s="23">
        <v>15.519599153076923</v>
      </c>
      <c r="P3" s="23">
        <f t="shared" ref="P3:P65" si="4">_xlfn.STDEV.P(B3:N3)</f>
        <v>0.48847148830973602</v>
      </c>
      <c r="Q3" s="24">
        <f t="shared" ref="Q3:T33" si="5">(B3-$O3)/$P3</f>
        <v>-1.1185999923304684</v>
      </c>
      <c r="R3" s="24">
        <f t="shared" si="0"/>
        <v>-1.0439886365559199</v>
      </c>
      <c r="S3" s="24">
        <f t="shared" si="0"/>
        <v>-0.78311134269184934</v>
      </c>
      <c r="T3" s="24">
        <f t="shared" si="0"/>
        <v>-0.63847106850823265</v>
      </c>
      <c r="U3" s="24">
        <f t="shared" si="0"/>
        <v>-0.71161632028870669</v>
      </c>
      <c r="V3" s="24">
        <f t="shared" si="0"/>
        <v>-0.5305072031401864</v>
      </c>
      <c r="W3" s="24">
        <f t="shared" si="0"/>
        <v>-1.7029352328643381E-2</v>
      </c>
      <c r="X3" s="24">
        <f t="shared" si="0"/>
        <v>-4.3448560632191068E-2</v>
      </c>
      <c r="Y3" s="24">
        <f t="shared" si="0"/>
        <v>0.25084732651863623</v>
      </c>
      <c r="Z3" s="24">
        <f t="shared" si="0"/>
        <v>-0.35548345652227142</v>
      </c>
      <c r="AA3" s="24">
        <f t="shared" si="0"/>
        <v>1.2358444481825954</v>
      </c>
      <c r="AB3" s="24">
        <f t="shared" si="0"/>
        <v>1.6788295664108068</v>
      </c>
      <c r="AC3" s="24">
        <f t="shared" si="0"/>
        <v>2.0767345918864306</v>
      </c>
      <c r="AD3" s="25">
        <f t="shared" ref="AD3:AD65" si="6">AVERAGE(Q3:S3)</f>
        <v>-0.98189999052607924</v>
      </c>
      <c r="AE3" s="25">
        <f t="shared" si="1"/>
        <v>-0.62686486397904195</v>
      </c>
      <c r="AF3" s="25">
        <f t="shared" si="2"/>
        <v>-4.1278510741117408E-2</v>
      </c>
      <c r="AG3" s="25">
        <f t="shared" si="3"/>
        <v>1.6638028688266111</v>
      </c>
    </row>
    <row r="4" spans="1:33" x14ac:dyDescent="0.2">
      <c r="A4" t="s">
        <v>66</v>
      </c>
      <c r="B4" s="22">
        <v>12.999062350000001</v>
      </c>
      <c r="C4" s="22">
        <v>13.046212880000001</v>
      </c>
      <c r="D4" s="22">
        <v>13.172714689999999</v>
      </c>
      <c r="E4" s="22">
        <v>13.27780879</v>
      </c>
      <c r="F4" s="22">
        <v>12.982208139999999</v>
      </c>
      <c r="G4" s="22">
        <v>13.12933026</v>
      </c>
      <c r="H4" s="22">
        <v>13.16579392</v>
      </c>
      <c r="I4" s="22">
        <v>13.211772099999999</v>
      </c>
      <c r="J4" s="22">
        <v>13.029703619999999</v>
      </c>
      <c r="K4" s="22">
        <v>13.00652635</v>
      </c>
      <c r="L4" s="22">
        <v>13.453009720000001</v>
      </c>
      <c r="M4" s="22">
        <v>13.59270439</v>
      </c>
      <c r="N4" s="22">
        <v>13.70589781</v>
      </c>
      <c r="O4" s="23">
        <v>13.213288078461542</v>
      </c>
      <c r="P4" s="23">
        <f t="shared" si="4"/>
        <v>0.22580828653769283</v>
      </c>
      <c r="Q4" s="24">
        <f t="shared" si="5"/>
        <v>-0.94870623105224849</v>
      </c>
      <c r="R4" s="24">
        <f t="shared" si="0"/>
        <v>-0.73989843784431797</v>
      </c>
      <c r="S4" s="24">
        <f t="shared" si="0"/>
        <v>-0.17968068879867952</v>
      </c>
      <c r="T4" s="24">
        <f t="shared" si="0"/>
        <v>0.285732257782702</v>
      </c>
      <c r="U4" s="24">
        <f t="shared" si="0"/>
        <v>-1.0233456973819679</v>
      </c>
      <c r="V4" s="24">
        <f t="shared" si="0"/>
        <v>-0.37181017467898531</v>
      </c>
      <c r="W4" s="24">
        <f t="shared" si="0"/>
        <v>-0.21032956402870198</v>
      </c>
      <c r="X4" s="24">
        <f t="shared" si="0"/>
        <v>-6.7135643460512935E-3</v>
      </c>
      <c r="Y4" s="24">
        <f t="shared" si="0"/>
        <v>-0.81301028087336202</v>
      </c>
      <c r="Z4" s="24">
        <f t="shared" si="0"/>
        <v>-0.91565164251413977</v>
      </c>
      <c r="AA4" s="24">
        <f t="shared" si="0"/>
        <v>1.0616157857362059</v>
      </c>
      <c r="AB4" s="24">
        <f t="shared" si="0"/>
        <v>1.6802585828714678</v>
      </c>
      <c r="AC4" s="24">
        <f t="shared" si="0"/>
        <v>2.1815396551278896</v>
      </c>
      <c r="AD4" s="25">
        <f t="shared" si="6"/>
        <v>-0.62276178589841524</v>
      </c>
      <c r="AE4" s="25">
        <f t="shared" si="1"/>
        <v>-0.36980787142608373</v>
      </c>
      <c r="AF4" s="25">
        <f t="shared" si="2"/>
        <v>-0.48642626294056379</v>
      </c>
      <c r="AG4" s="25">
        <f t="shared" si="3"/>
        <v>1.6411380079118543</v>
      </c>
    </row>
    <row r="5" spans="1:33" x14ac:dyDescent="0.2">
      <c r="A5" t="s">
        <v>67</v>
      </c>
      <c r="B5" s="22">
        <v>12.1990038</v>
      </c>
      <c r="C5" s="22">
        <v>12.381811669999999</v>
      </c>
      <c r="D5" s="22">
        <v>12.2763636</v>
      </c>
      <c r="E5" s="22">
        <v>12.50627673</v>
      </c>
      <c r="F5" s="22">
        <v>12.35560937</v>
      </c>
      <c r="G5" s="22">
        <v>12.43745315</v>
      </c>
      <c r="H5" s="22">
        <v>12.400333789999999</v>
      </c>
      <c r="I5" s="22">
        <v>12.26663448</v>
      </c>
      <c r="J5" s="22">
        <v>12.220927339999999</v>
      </c>
      <c r="K5" s="22">
        <v>12.290623610000001</v>
      </c>
      <c r="L5" s="22">
        <v>12.67152196</v>
      </c>
      <c r="M5" s="22">
        <v>12.98261355</v>
      </c>
      <c r="N5" s="22">
        <v>13.11581301</v>
      </c>
      <c r="O5" s="23">
        <v>12.469614312307691</v>
      </c>
      <c r="P5" s="23">
        <f t="shared" si="4"/>
        <v>0.2766630759953202</v>
      </c>
      <c r="Q5" s="24">
        <f t="shared" si="5"/>
        <v>-0.97812297985246277</v>
      </c>
      <c r="R5" s="24">
        <f t="shared" si="0"/>
        <v>-0.31736306694275535</v>
      </c>
      <c r="S5" s="24">
        <f t="shared" si="0"/>
        <v>-0.69850561594623439</v>
      </c>
      <c r="T5" s="24">
        <f t="shared" si="0"/>
        <v>0.132516482585949</v>
      </c>
      <c r="U5" s="24">
        <f t="shared" si="0"/>
        <v>-0.41207140453256363</v>
      </c>
      <c r="V5" s="24">
        <f t="shared" si="0"/>
        <v>-0.11624667365527008</v>
      </c>
      <c r="W5" s="24">
        <f t="shared" si="0"/>
        <v>-0.25041477637898896</v>
      </c>
      <c r="X5" s="24">
        <f t="shared" si="0"/>
        <v>-0.73367156631745023</v>
      </c>
      <c r="Y5" s="24">
        <f t="shared" si="0"/>
        <v>-0.89888024057065719</v>
      </c>
      <c r="Z5" s="24">
        <f t="shared" si="0"/>
        <v>-0.64696274218652017</v>
      </c>
      <c r="AA5" s="24">
        <f t="shared" si="0"/>
        <v>0.72979614994132525</v>
      </c>
      <c r="AB5" s="24">
        <f t="shared" si="0"/>
        <v>1.8542381770561482</v>
      </c>
      <c r="AC5" s="24">
        <f t="shared" si="0"/>
        <v>2.3356882567995445</v>
      </c>
      <c r="AD5" s="25">
        <f t="shared" si="6"/>
        <v>-0.66466388758048411</v>
      </c>
      <c r="AE5" s="25">
        <f t="shared" si="1"/>
        <v>-0.13193386520062825</v>
      </c>
      <c r="AF5" s="25">
        <f t="shared" si="2"/>
        <v>-0.63248233136340415</v>
      </c>
      <c r="AG5" s="25">
        <f t="shared" si="3"/>
        <v>1.6399075279323394</v>
      </c>
    </row>
    <row r="6" spans="1:33" x14ac:dyDescent="0.2">
      <c r="A6" t="s">
        <v>68</v>
      </c>
      <c r="B6" s="22">
        <v>11.697535350000001</v>
      </c>
      <c r="C6" s="22">
        <v>11.76342811</v>
      </c>
      <c r="D6" s="22">
        <v>11.711460020000001</v>
      </c>
      <c r="E6" s="22">
        <v>11.977525139999999</v>
      </c>
      <c r="F6" s="22">
        <v>11.839479669999999</v>
      </c>
      <c r="G6" s="22">
        <v>11.96051456</v>
      </c>
      <c r="H6" s="22">
        <v>11.958623230000001</v>
      </c>
      <c r="I6" s="22">
        <v>11.94950064</v>
      </c>
      <c r="J6" s="22">
        <v>11.59729422</v>
      </c>
      <c r="K6" s="22">
        <v>11.71723881</v>
      </c>
      <c r="L6" s="22">
        <v>12.266173370000001</v>
      </c>
      <c r="M6" s="22">
        <v>12.60813768</v>
      </c>
      <c r="N6" s="22">
        <v>12.724292780000001</v>
      </c>
      <c r="O6" s="23">
        <v>11.982400275384617</v>
      </c>
      <c r="P6" s="23">
        <f t="shared" si="4"/>
        <v>0.33583174307327768</v>
      </c>
      <c r="Q6" s="24">
        <f t="shared" si="5"/>
        <v>-0.84823704506830666</v>
      </c>
      <c r="R6" s="24">
        <f t="shared" si="0"/>
        <v>-0.65202938644438346</v>
      </c>
      <c r="S6" s="24">
        <f t="shared" si="0"/>
        <v>-0.80677381150803718</v>
      </c>
      <c r="T6" s="24">
        <f t="shared" si="0"/>
        <v>-1.4516600902594656E-2</v>
      </c>
      <c r="U6" s="24">
        <f t="shared" si="0"/>
        <v>-0.42557205604424453</v>
      </c>
      <c r="V6" s="24">
        <f t="shared" si="0"/>
        <v>-6.5168691870325007E-2</v>
      </c>
      <c r="W6" s="24">
        <f t="shared" si="0"/>
        <v>-7.0800470399333001E-2</v>
      </c>
      <c r="X6" s="24">
        <f t="shared" si="0"/>
        <v>-9.7964638731121573E-2</v>
      </c>
      <c r="Y6" s="24">
        <f t="shared" si="0"/>
        <v>-1.1467232128220446</v>
      </c>
      <c r="Z6" s="24">
        <f t="shared" si="0"/>
        <v>-0.78956641488996904</v>
      </c>
      <c r="AA6" s="24">
        <f t="shared" si="0"/>
        <v>0.84498592068310063</v>
      </c>
      <c r="AB6" s="24">
        <f t="shared" si="0"/>
        <v>1.8632467523442222</v>
      </c>
      <c r="AC6" s="24">
        <f t="shared" si="0"/>
        <v>2.2091196556529944</v>
      </c>
      <c r="AD6" s="25">
        <f t="shared" si="6"/>
        <v>-0.7690134143402424</v>
      </c>
      <c r="AE6" s="25">
        <f t="shared" si="1"/>
        <v>-0.16841911627238806</v>
      </c>
      <c r="AF6" s="25">
        <f t="shared" si="2"/>
        <v>-0.52626368421061698</v>
      </c>
      <c r="AG6" s="25">
        <f t="shared" si="3"/>
        <v>1.6391174428934392</v>
      </c>
    </row>
    <row r="7" spans="1:33" x14ac:dyDescent="0.2">
      <c r="A7" t="s">
        <v>69</v>
      </c>
      <c r="B7" s="22">
        <v>6.6820727350000002</v>
      </c>
      <c r="C7" s="22">
        <v>6.1612947570000003</v>
      </c>
      <c r="D7" s="22">
        <v>6.2366013230000004</v>
      </c>
      <c r="E7" s="22">
        <v>6.2021338610000001</v>
      </c>
      <c r="F7" s="22">
        <v>6.1461763539999996</v>
      </c>
      <c r="G7" s="22">
        <v>6.4930251869999998</v>
      </c>
      <c r="H7" s="22">
        <v>6.5083886370000004</v>
      </c>
      <c r="I7" s="22">
        <v>6.2970606099999999</v>
      </c>
      <c r="J7" s="22">
        <v>6.5571303329999999</v>
      </c>
      <c r="K7" s="22">
        <v>6.4684620949999996</v>
      </c>
      <c r="L7" s="22">
        <v>7.4392283910000003</v>
      </c>
      <c r="M7" s="22">
        <v>7.065175086</v>
      </c>
      <c r="N7" s="22">
        <v>8.0638237650000004</v>
      </c>
      <c r="O7" s="23">
        <v>6.640044087230768</v>
      </c>
      <c r="P7" s="23">
        <f t="shared" si="4"/>
        <v>0.54553326316765272</v>
      </c>
      <c r="Q7" s="24">
        <f t="shared" si="5"/>
        <v>7.7041402618039823E-2</v>
      </c>
      <c r="R7" s="24">
        <f t="shared" si="0"/>
        <v>-0.87758045669094054</v>
      </c>
      <c r="S7" s="24">
        <f t="shared" si="0"/>
        <v>-0.73953834068369539</v>
      </c>
      <c r="T7" s="24">
        <f t="shared" si="0"/>
        <v>-0.80271956963362989</v>
      </c>
      <c r="U7" s="24">
        <f t="shared" si="0"/>
        <v>-0.90529352942314256</v>
      </c>
      <c r="V7" s="24">
        <f t="shared" si="0"/>
        <v>-0.26949575792518915</v>
      </c>
      <c r="W7" s="24">
        <f t="shared" si="0"/>
        <v>-0.24133349718458399</v>
      </c>
      <c r="X7" s="24">
        <f t="shared" si="0"/>
        <v>-0.62871230846534598</v>
      </c>
      <c r="Y7" s="24">
        <f t="shared" si="0"/>
        <v>-0.15198661535197186</v>
      </c>
      <c r="Z7" s="24">
        <f t="shared" si="0"/>
        <v>-0.3145215953184472</v>
      </c>
      <c r="AA7" s="24">
        <f t="shared" si="0"/>
        <v>1.4649598067196643</v>
      </c>
      <c r="AB7" s="24">
        <f t="shared" si="0"/>
        <v>0.77929436658123852</v>
      </c>
      <c r="AC7" s="24">
        <f t="shared" si="0"/>
        <v>2.6098860947580347</v>
      </c>
      <c r="AD7" s="25">
        <f t="shared" si="6"/>
        <v>-0.51335913158553204</v>
      </c>
      <c r="AE7" s="25">
        <f t="shared" si="1"/>
        <v>-0.65916961899398718</v>
      </c>
      <c r="AF7" s="25">
        <f t="shared" si="2"/>
        <v>-0.33413850408008727</v>
      </c>
      <c r="AG7" s="25">
        <f t="shared" si="3"/>
        <v>1.6180467560196459</v>
      </c>
    </row>
    <row r="8" spans="1:33" x14ac:dyDescent="0.2">
      <c r="A8" t="s">
        <v>70</v>
      </c>
      <c r="B8" s="22">
        <v>13.71387515</v>
      </c>
      <c r="C8" s="22">
        <v>13.780154810000001</v>
      </c>
      <c r="D8" s="22">
        <v>13.95102563</v>
      </c>
      <c r="E8" s="22">
        <v>13.93623067</v>
      </c>
      <c r="F8" s="22">
        <v>13.815922860000001</v>
      </c>
      <c r="G8" s="22">
        <v>14.02518806</v>
      </c>
      <c r="H8" s="22">
        <v>14.12080883</v>
      </c>
      <c r="I8" s="22">
        <v>14.089574170000001</v>
      </c>
      <c r="J8" s="22">
        <v>14.291845009999999</v>
      </c>
      <c r="K8" s="22">
        <v>13.95422114</v>
      </c>
      <c r="L8" s="22">
        <v>14.52413537</v>
      </c>
      <c r="M8" s="22">
        <v>14.65782398</v>
      </c>
      <c r="N8" s="22">
        <v>14.795470010000001</v>
      </c>
      <c r="O8" s="23">
        <v>14.127405822307692</v>
      </c>
      <c r="P8" s="23">
        <f t="shared" si="4"/>
        <v>0.32936703282824764</v>
      </c>
      <c r="Q8" s="24">
        <f t="shared" si="5"/>
        <v>-1.255531462140391</v>
      </c>
      <c r="R8" s="24">
        <f t="shared" si="0"/>
        <v>-1.0542980252937733</v>
      </c>
      <c r="S8" s="24">
        <f t="shared" si="0"/>
        <v>-0.53551258847350114</v>
      </c>
      <c r="T8" s="24">
        <f t="shared" si="0"/>
        <v>-0.58043195964722361</v>
      </c>
      <c r="U8" s="24">
        <f t="shared" si="0"/>
        <v>-0.94570169829388362</v>
      </c>
      <c r="V8" s="24">
        <f t="shared" si="0"/>
        <v>-0.3103460641763584</v>
      </c>
      <c r="W8" s="24">
        <f t="shared" si="0"/>
        <v>-2.0029303634441588E-2</v>
      </c>
      <c r="X8" s="24">
        <f t="shared" si="0"/>
        <v>-0.11486168479836568</v>
      </c>
      <c r="Y8" s="24">
        <f t="shared" si="0"/>
        <v>0.4992581870756217</v>
      </c>
      <c r="Z8" s="24">
        <f t="shared" si="0"/>
        <v>-0.52581061565442511</v>
      </c>
      <c r="AA8" s="24">
        <f t="shared" si="0"/>
        <v>1.2045211212719866</v>
      </c>
      <c r="AB8" s="24">
        <f t="shared" si="0"/>
        <v>1.6104166623406448</v>
      </c>
      <c r="AC8" s="24">
        <f t="shared" si="0"/>
        <v>2.0283274314241373</v>
      </c>
      <c r="AD8" s="25">
        <f t="shared" si="6"/>
        <v>-0.94844735863588847</v>
      </c>
      <c r="AE8" s="25">
        <f t="shared" si="1"/>
        <v>-0.61215990737248849</v>
      </c>
      <c r="AF8" s="25">
        <f t="shared" si="2"/>
        <v>-4.0360854252902673E-2</v>
      </c>
      <c r="AG8" s="25">
        <f t="shared" si="3"/>
        <v>1.6144217383455894</v>
      </c>
    </row>
    <row r="9" spans="1:33" x14ac:dyDescent="0.2">
      <c r="A9" t="s">
        <v>71</v>
      </c>
      <c r="B9" s="22">
        <v>10.509085450000001</v>
      </c>
      <c r="C9" s="22">
        <v>10.459100940000001</v>
      </c>
      <c r="D9" s="22">
        <v>10.28481234</v>
      </c>
      <c r="E9" s="22">
        <v>10.698898870000001</v>
      </c>
      <c r="F9" s="22">
        <v>10.52017712</v>
      </c>
      <c r="G9" s="22">
        <v>10.778048460000001</v>
      </c>
      <c r="H9" s="22">
        <v>10.94792975</v>
      </c>
      <c r="I9" s="22">
        <v>10.994793899999999</v>
      </c>
      <c r="J9" s="22">
        <v>10.184913310000001</v>
      </c>
      <c r="K9" s="22">
        <v>10.39867418</v>
      </c>
      <c r="L9" s="22">
        <v>11.366812729999999</v>
      </c>
      <c r="M9" s="22">
        <v>11.811231279999999</v>
      </c>
      <c r="N9" s="22">
        <v>11.96856111</v>
      </c>
      <c r="O9" s="23">
        <v>10.840233803076924</v>
      </c>
      <c r="P9" s="23">
        <f t="shared" si="4"/>
        <v>0.5436942311796642</v>
      </c>
      <c r="Q9" s="24">
        <f t="shared" si="5"/>
        <v>-0.6090709337828063</v>
      </c>
      <c r="R9" s="24">
        <f t="shared" si="0"/>
        <v>-0.70100589857275342</v>
      </c>
      <c r="S9" s="24">
        <f t="shared" si="0"/>
        <v>-1.0215695352731891</v>
      </c>
      <c r="T9" s="24">
        <f t="shared" si="0"/>
        <v>-0.25995297535209394</v>
      </c>
      <c r="U9" s="24">
        <f t="shared" si="0"/>
        <v>-0.58867036786925375</v>
      </c>
      <c r="V9" s="24">
        <f t="shared" si="0"/>
        <v>-0.11437558007926261</v>
      </c>
      <c r="W9" s="24">
        <f t="shared" si="0"/>
        <v>0.19808182751802692</v>
      </c>
      <c r="X9" s="24">
        <f t="shared" si="0"/>
        <v>0.28427761057483303</v>
      </c>
      <c r="Y9" s="24">
        <f t="shared" si="0"/>
        <v>-1.2053107344086786</v>
      </c>
      <c r="Z9" s="24">
        <f t="shared" si="0"/>
        <v>-0.81214697113644652</v>
      </c>
      <c r="AA9" s="24">
        <f t="shared" si="0"/>
        <v>0.9685203497203696</v>
      </c>
      <c r="AB9" s="24">
        <f t="shared" si="0"/>
        <v>1.7859256568094961</v>
      </c>
      <c r="AC9" s="24">
        <f t="shared" si="0"/>
        <v>2.0752975518517487</v>
      </c>
      <c r="AD9" s="25">
        <f t="shared" si="6"/>
        <v>-0.77721545587624963</v>
      </c>
      <c r="AE9" s="25">
        <f t="shared" si="1"/>
        <v>-0.32099964110020346</v>
      </c>
      <c r="AF9" s="25">
        <f t="shared" si="2"/>
        <v>-0.38377456686306632</v>
      </c>
      <c r="AG9" s="25">
        <f t="shared" si="3"/>
        <v>1.6099145194605382</v>
      </c>
    </row>
    <row r="10" spans="1:33" x14ac:dyDescent="0.2">
      <c r="A10" t="s">
        <v>72</v>
      </c>
      <c r="B10" s="22">
        <v>11.45564993</v>
      </c>
      <c r="C10" s="22">
        <v>11.579795649999999</v>
      </c>
      <c r="D10" s="22">
        <v>11.5708143</v>
      </c>
      <c r="E10" s="22">
        <v>11.60101264</v>
      </c>
      <c r="F10" s="22">
        <v>11.48501471</v>
      </c>
      <c r="G10" s="22">
        <v>11.56340891</v>
      </c>
      <c r="H10" s="22">
        <v>11.894361440000001</v>
      </c>
      <c r="I10" s="22">
        <v>11.675158700000001</v>
      </c>
      <c r="J10" s="22">
        <v>11.632046709999999</v>
      </c>
      <c r="K10" s="22">
        <v>11.83962013</v>
      </c>
      <c r="L10" s="22">
        <v>12.097676720000001</v>
      </c>
      <c r="M10" s="22">
        <v>12.18878372</v>
      </c>
      <c r="N10" s="22">
        <v>12.555455350000001</v>
      </c>
      <c r="O10" s="23">
        <v>11.779907608461539</v>
      </c>
      <c r="P10" s="23">
        <f t="shared" si="4"/>
        <v>0.31303433007648418</v>
      </c>
      <c r="Q10" s="24">
        <f t="shared" si="5"/>
        <v>-1.0358534106540722</v>
      </c>
      <c r="R10" s="24">
        <f t="shared" si="0"/>
        <v>-0.6392652154562265</v>
      </c>
      <c r="S10" s="24">
        <f t="shared" si="0"/>
        <v>-0.66795647752260967</v>
      </c>
      <c r="T10" s="24">
        <f t="shared" si="0"/>
        <v>-0.57148673890760959</v>
      </c>
      <c r="U10" s="24">
        <f t="shared" si="0"/>
        <v>-0.94204651096730263</v>
      </c>
      <c r="V10" s="24">
        <f t="shared" si="0"/>
        <v>-0.69161327579834908</v>
      </c>
      <c r="W10" s="24">
        <f t="shared" si="0"/>
        <v>0.36562709115801306</v>
      </c>
      <c r="X10" s="24">
        <f t="shared" si="0"/>
        <v>-0.33462434754662329</v>
      </c>
      <c r="Y10" s="24">
        <f t="shared" si="0"/>
        <v>-0.472347229217359</v>
      </c>
      <c r="Z10" s="24">
        <f t="shared" si="0"/>
        <v>0.19075390716370266</v>
      </c>
      <c r="AA10" s="24">
        <f t="shared" si="0"/>
        <v>1.015125438353107</v>
      </c>
      <c r="AB10" s="24">
        <f t="shared" si="0"/>
        <v>1.3061701936607402</v>
      </c>
      <c r="AC10" s="24">
        <f t="shared" si="0"/>
        <v>2.4775165757345889</v>
      </c>
      <c r="AD10" s="25">
        <f t="shared" si="6"/>
        <v>-0.78102503454430272</v>
      </c>
      <c r="AE10" s="25">
        <f t="shared" si="1"/>
        <v>-0.7350488418910871</v>
      </c>
      <c r="AF10" s="25">
        <f t="shared" si="2"/>
        <v>-6.2647644610566641E-2</v>
      </c>
      <c r="AG10" s="25">
        <f t="shared" si="3"/>
        <v>1.5996040692494786</v>
      </c>
    </row>
    <row r="11" spans="1:33" x14ac:dyDescent="0.2">
      <c r="A11" t="s">
        <v>73</v>
      </c>
      <c r="B11" s="22">
        <v>11.060939019999999</v>
      </c>
      <c r="C11" s="22">
        <v>11.014613410000001</v>
      </c>
      <c r="D11" s="22">
        <v>10.720353660000001</v>
      </c>
      <c r="E11" s="22">
        <v>11.306862239999999</v>
      </c>
      <c r="F11" s="22">
        <v>10.732917459999999</v>
      </c>
      <c r="G11" s="22">
        <v>11.431512769999999</v>
      </c>
      <c r="H11" s="22">
        <v>11.735884540000001</v>
      </c>
      <c r="I11" s="22">
        <v>11.931427299999999</v>
      </c>
      <c r="J11" s="22">
        <v>11.43624674</v>
      </c>
      <c r="K11" s="22">
        <v>11.38207089</v>
      </c>
      <c r="L11" s="22">
        <v>12.56844278</v>
      </c>
      <c r="M11" s="22">
        <v>12.605563350000001</v>
      </c>
      <c r="N11" s="22">
        <v>13.199122020000001</v>
      </c>
      <c r="O11" s="23">
        <v>11.625073552307693</v>
      </c>
      <c r="P11" s="23">
        <f t="shared" si="4"/>
        <v>0.73242831219847759</v>
      </c>
      <c r="Q11" s="24">
        <f t="shared" si="5"/>
        <v>-0.77022491199769683</v>
      </c>
      <c r="R11" s="24">
        <f t="shared" si="0"/>
        <v>-0.83347425562416888</v>
      </c>
      <c r="S11" s="24">
        <f t="shared" si="0"/>
        <v>-1.2352333699281228</v>
      </c>
      <c r="T11" s="24">
        <f t="shared" si="0"/>
        <v>-0.43446069329644299</v>
      </c>
      <c r="U11" s="24">
        <f t="shared" si="0"/>
        <v>-1.2180797457566501</v>
      </c>
      <c r="V11" s="24">
        <f t="shared" si="0"/>
        <v>-0.26427266543901939</v>
      </c>
      <c r="W11" s="24">
        <f t="shared" si="0"/>
        <v>0.15129260549704032</v>
      </c>
      <c r="X11" s="24">
        <f t="shared" si="0"/>
        <v>0.41827130736214424</v>
      </c>
      <c r="Y11" s="24">
        <f t="shared" si="0"/>
        <v>-0.25780927520524949</v>
      </c>
      <c r="Z11" s="24">
        <f t="shared" si="0"/>
        <v>-0.33177671897784788</v>
      </c>
      <c r="AA11" s="24">
        <f t="shared" si="0"/>
        <v>1.2880021320593993</v>
      </c>
      <c r="AB11" s="24">
        <f t="shared" si="0"/>
        <v>1.3386836381969469</v>
      </c>
      <c r="AC11" s="24">
        <f t="shared" si="0"/>
        <v>2.1490819531096483</v>
      </c>
      <c r="AD11" s="25">
        <f t="shared" si="6"/>
        <v>-0.94631084584999614</v>
      </c>
      <c r="AE11" s="25">
        <f t="shared" si="1"/>
        <v>-0.63893770149737084</v>
      </c>
      <c r="AF11" s="25">
        <f t="shared" si="2"/>
        <v>-5.0055203309782165E-3</v>
      </c>
      <c r="AG11" s="25">
        <f t="shared" si="3"/>
        <v>1.5919225744553316</v>
      </c>
    </row>
    <row r="12" spans="1:33" x14ac:dyDescent="0.2">
      <c r="A12" t="s">
        <v>74</v>
      </c>
      <c r="B12" s="22">
        <v>14.625554859999999</v>
      </c>
      <c r="C12" s="22">
        <v>14.76523568</v>
      </c>
      <c r="D12" s="22">
        <v>14.697234460000001</v>
      </c>
      <c r="E12" s="22">
        <v>14.83983918</v>
      </c>
      <c r="F12" s="22">
        <v>14.812691170000001</v>
      </c>
      <c r="G12" s="22">
        <v>14.85765228</v>
      </c>
      <c r="H12" s="22">
        <v>15.19598744</v>
      </c>
      <c r="I12" s="22">
        <v>15.11998058</v>
      </c>
      <c r="J12" s="22">
        <v>15.21456854</v>
      </c>
      <c r="K12" s="22">
        <v>15.071150660000001</v>
      </c>
      <c r="L12" s="22">
        <v>15.50946442</v>
      </c>
      <c r="M12" s="22">
        <v>15.719435389999999</v>
      </c>
      <c r="N12" s="22">
        <v>15.870524830000001</v>
      </c>
      <c r="O12" s="23">
        <v>15.099947653076923</v>
      </c>
      <c r="P12" s="23">
        <f t="shared" si="4"/>
        <v>0.37997861206204581</v>
      </c>
      <c r="Q12" s="24">
        <f t="shared" si="5"/>
        <v>-1.2484723561216142</v>
      </c>
      <c r="R12" s="24">
        <f t="shared" si="0"/>
        <v>-0.88087056074163528</v>
      </c>
      <c r="S12" s="24">
        <f t="shared" si="0"/>
        <v>-1.0598312123187708</v>
      </c>
      <c r="T12" s="24">
        <f t="shared" si="0"/>
        <v>-0.68453451015408684</v>
      </c>
      <c r="U12" s="24">
        <f t="shared" si="0"/>
        <v>-0.75598066301167588</v>
      </c>
      <c r="V12" s="24">
        <f t="shared" si="0"/>
        <v>-0.6376552926546265</v>
      </c>
      <c r="W12" s="24">
        <f t="shared" si="0"/>
        <v>0.25275050719800785</v>
      </c>
      <c r="X12" s="24">
        <f t="shared" si="0"/>
        <v>5.2721196107233331E-2</v>
      </c>
      <c r="Y12" s="24">
        <f t="shared" si="0"/>
        <v>0.30165089108847376</v>
      </c>
      <c r="Z12" s="24">
        <f t="shared" si="0"/>
        <v>-7.5785826261767747E-2</v>
      </c>
      <c r="AA12" s="24">
        <f t="shared" si="0"/>
        <v>1.0777363617934603</v>
      </c>
      <c r="AB12" s="24">
        <f t="shared" si="0"/>
        <v>1.6303226477966133</v>
      </c>
      <c r="AC12" s="24">
        <f t="shared" si="0"/>
        <v>2.0279488172804121</v>
      </c>
      <c r="AD12" s="25">
        <f t="shared" si="6"/>
        <v>-1.0630580430606733</v>
      </c>
      <c r="AE12" s="25">
        <f t="shared" si="1"/>
        <v>-0.69272348860679633</v>
      </c>
      <c r="AF12" s="25">
        <f t="shared" si="2"/>
        <v>0.1328341920329868</v>
      </c>
      <c r="AG12" s="25">
        <f t="shared" si="3"/>
        <v>1.5786692756234952</v>
      </c>
    </row>
    <row r="13" spans="1:33" x14ac:dyDescent="0.2">
      <c r="A13" t="s">
        <v>75</v>
      </c>
      <c r="B13" s="22">
        <v>10.760337870000001</v>
      </c>
      <c r="C13" s="22">
        <v>10.741399879999999</v>
      </c>
      <c r="D13" s="22">
        <v>10.65877884</v>
      </c>
      <c r="E13" s="22">
        <v>10.867791950000001</v>
      </c>
      <c r="F13" s="22">
        <v>10.663552640000001</v>
      </c>
      <c r="G13" s="22">
        <v>10.890155650000001</v>
      </c>
      <c r="H13" s="22">
        <v>11.4587249</v>
      </c>
      <c r="I13" s="22">
        <v>11.51221061</v>
      </c>
      <c r="J13" s="22">
        <v>11.089965790000001</v>
      </c>
      <c r="K13" s="22">
        <v>11.162036430000001</v>
      </c>
      <c r="L13" s="22">
        <v>11.8920856</v>
      </c>
      <c r="M13" s="22">
        <v>12.033443159999999</v>
      </c>
      <c r="N13" s="22">
        <v>12.276486520000001</v>
      </c>
      <c r="O13" s="23">
        <v>11.231305372307691</v>
      </c>
      <c r="P13" s="23">
        <f t="shared" si="4"/>
        <v>0.53265188121968443</v>
      </c>
      <c r="Q13" s="24">
        <f t="shared" si="5"/>
        <v>-0.88419382135524061</v>
      </c>
      <c r="R13" s="24">
        <f t="shared" si="0"/>
        <v>-0.91974798096251809</v>
      </c>
      <c r="S13" s="24">
        <f t="shared" si="0"/>
        <v>-1.0748606219069392</v>
      </c>
      <c r="T13" s="24">
        <f t="shared" si="0"/>
        <v>-0.68245966103659472</v>
      </c>
      <c r="U13" s="24">
        <f t="shared" si="0"/>
        <v>-1.0658982955389755</v>
      </c>
      <c r="V13" s="24">
        <f t="shared" si="0"/>
        <v>-0.64047407760301989</v>
      </c>
      <c r="W13" s="24">
        <f t="shared" si="0"/>
        <v>0.42695714726765965</v>
      </c>
      <c r="X13" s="24">
        <f t="shared" si="0"/>
        <v>0.52737115477576602</v>
      </c>
      <c r="Y13" s="24">
        <f t="shared" si="0"/>
        <v>-0.26535076152185211</v>
      </c>
      <c r="Z13" s="24">
        <f t="shared" si="0"/>
        <v>-0.13004542882506351</v>
      </c>
      <c r="AA13" s="24">
        <f t="shared" si="0"/>
        <v>1.2405480032835543</v>
      </c>
      <c r="AB13" s="24">
        <f t="shared" si="0"/>
        <v>1.5059325161032859</v>
      </c>
      <c r="AC13" s="24">
        <f t="shared" si="0"/>
        <v>1.9622218273199712</v>
      </c>
      <c r="AD13" s="25">
        <f t="shared" si="6"/>
        <v>-0.95960080807489934</v>
      </c>
      <c r="AE13" s="25">
        <f t="shared" si="1"/>
        <v>-0.79627734472619671</v>
      </c>
      <c r="AF13" s="25">
        <f t="shared" si="2"/>
        <v>0.13973302792412751</v>
      </c>
      <c r="AG13" s="25">
        <f t="shared" si="3"/>
        <v>1.5695674489022704</v>
      </c>
    </row>
    <row r="14" spans="1:33" x14ac:dyDescent="0.2">
      <c r="A14" t="s">
        <v>76</v>
      </c>
      <c r="B14" s="22">
        <v>11.60062696</v>
      </c>
      <c r="C14" s="22">
        <v>11.39902086</v>
      </c>
      <c r="D14" s="22">
        <v>11.80573399</v>
      </c>
      <c r="E14" s="22">
        <v>12.240564620000001</v>
      </c>
      <c r="F14" s="22">
        <v>11.628666490000001</v>
      </c>
      <c r="G14" s="22">
        <v>12.1025089</v>
      </c>
      <c r="H14" s="22">
        <v>12.013517179999999</v>
      </c>
      <c r="I14" s="22">
        <v>12.34438389</v>
      </c>
      <c r="J14" s="22">
        <v>11.405481200000001</v>
      </c>
      <c r="K14" s="22">
        <v>11.557871069999999</v>
      </c>
      <c r="L14" s="22">
        <v>12.89312013</v>
      </c>
      <c r="M14" s="22">
        <v>12.86500878</v>
      </c>
      <c r="N14" s="22">
        <v>12.97072178</v>
      </c>
      <c r="O14" s="23">
        <v>12.063632757692307</v>
      </c>
      <c r="P14" s="23">
        <f t="shared" si="4"/>
        <v>0.54546814483503381</v>
      </c>
      <c r="Q14" s="24">
        <f t="shared" si="5"/>
        <v>-0.84882279941816718</v>
      </c>
      <c r="R14" s="24">
        <f t="shared" si="0"/>
        <v>-1.2184247677622053</v>
      </c>
      <c r="S14" s="24">
        <f t="shared" si="0"/>
        <v>-0.47280261942758078</v>
      </c>
      <c r="T14" s="24">
        <f t="shared" si="0"/>
        <v>0.32436699371546807</v>
      </c>
      <c r="U14" s="24">
        <f t="shared" si="0"/>
        <v>-0.79741827604589777</v>
      </c>
      <c r="V14" s="24">
        <f t="shared" si="0"/>
        <v>7.1271150617695928E-2</v>
      </c>
      <c r="W14" s="24">
        <f t="shared" si="0"/>
        <v>-9.1876268425289259E-2</v>
      </c>
      <c r="X14" s="24">
        <f t="shared" si="0"/>
        <v>0.51469757668910254</v>
      </c>
      <c r="Y14" s="24">
        <f t="shared" si="0"/>
        <v>-1.2065811063840435</v>
      </c>
      <c r="Z14" s="24">
        <f t="shared" si="0"/>
        <v>-0.9272066434700158</v>
      </c>
      <c r="AA14" s="24">
        <f t="shared" si="0"/>
        <v>1.5206889351138091</v>
      </c>
      <c r="AB14" s="24">
        <f t="shared" si="0"/>
        <v>1.4691527450242827</v>
      </c>
      <c r="AC14" s="24">
        <f t="shared" si="0"/>
        <v>1.662955079772851</v>
      </c>
      <c r="AD14" s="25">
        <f t="shared" si="6"/>
        <v>-0.84668339553598448</v>
      </c>
      <c r="AE14" s="25">
        <f t="shared" si="1"/>
        <v>-0.13392671057091124</v>
      </c>
      <c r="AF14" s="25">
        <f t="shared" si="2"/>
        <v>-0.42774161039756153</v>
      </c>
      <c r="AG14" s="25">
        <f t="shared" si="3"/>
        <v>1.5509322533036476</v>
      </c>
    </row>
    <row r="15" spans="1:33" x14ac:dyDescent="0.2">
      <c r="A15" t="s">
        <v>77</v>
      </c>
      <c r="B15" s="22">
        <v>10.22698362</v>
      </c>
      <c r="C15" s="22">
        <v>10.203067369999999</v>
      </c>
      <c r="D15" s="22">
        <v>10.37962138</v>
      </c>
      <c r="E15" s="22">
        <v>10.402670730000001</v>
      </c>
      <c r="F15" s="22">
        <v>10.17230292</v>
      </c>
      <c r="G15" s="22">
        <v>10.410264789999999</v>
      </c>
      <c r="H15" s="22">
        <v>10.87998142</v>
      </c>
      <c r="I15" s="22">
        <v>10.81961022</v>
      </c>
      <c r="J15" s="22">
        <v>11.214358170000001</v>
      </c>
      <c r="K15" s="22">
        <v>10.70899913</v>
      </c>
      <c r="L15" s="22">
        <v>11.54566254</v>
      </c>
      <c r="M15" s="22">
        <v>11.49621746</v>
      </c>
      <c r="N15" s="22">
        <v>11.87664601</v>
      </c>
      <c r="O15" s="23">
        <v>10.795106596923075</v>
      </c>
      <c r="P15" s="23">
        <f t="shared" si="4"/>
        <v>0.55132737609215399</v>
      </c>
      <c r="Q15" s="24">
        <f t="shared" si="5"/>
        <v>-1.0304639340603201</v>
      </c>
      <c r="R15" s="24">
        <f t="shared" si="0"/>
        <v>-1.0738433326483623</v>
      </c>
      <c r="S15" s="24">
        <f t="shared" si="0"/>
        <v>-0.75360889906839545</v>
      </c>
      <c r="T15" s="24">
        <f t="shared" si="0"/>
        <v>-0.71180188748232798</v>
      </c>
      <c r="U15" s="24">
        <f t="shared" si="0"/>
        <v>-1.1296440262726477</v>
      </c>
      <c r="V15" s="24">
        <f t="shared" si="0"/>
        <v>-0.69802774832416381</v>
      </c>
      <c r="W15" s="24">
        <f t="shared" si="0"/>
        <v>0.15394632437540737</v>
      </c>
      <c r="X15" s="24">
        <f t="shared" si="0"/>
        <v>4.4444778437464492E-2</v>
      </c>
      <c r="Y15" s="24">
        <f t="shared" si="0"/>
        <v>0.76044033229151298</v>
      </c>
      <c r="Z15" s="24">
        <f t="shared" si="0"/>
        <v>-0.15618209916113757</v>
      </c>
      <c r="AA15" s="24">
        <f t="shared" si="0"/>
        <v>1.3613616439599225</v>
      </c>
      <c r="AB15" s="24">
        <f t="shared" si="0"/>
        <v>1.2716779421447326</v>
      </c>
      <c r="AC15" s="24">
        <f t="shared" si="0"/>
        <v>1.9617009058083601</v>
      </c>
      <c r="AD15" s="25">
        <f t="shared" si="6"/>
        <v>-0.95263872192569254</v>
      </c>
      <c r="AE15" s="25">
        <f t="shared" si="1"/>
        <v>-0.8464912206930465</v>
      </c>
      <c r="AF15" s="25">
        <f t="shared" si="2"/>
        <v>0.20066233398581182</v>
      </c>
      <c r="AG15" s="25">
        <f t="shared" si="3"/>
        <v>1.5315801639710049</v>
      </c>
    </row>
    <row r="16" spans="1:33" x14ac:dyDescent="0.2">
      <c r="A16" t="s">
        <v>78</v>
      </c>
      <c r="B16" s="22">
        <v>12.041226</v>
      </c>
      <c r="C16" s="22">
        <v>11.9307678</v>
      </c>
      <c r="D16" s="22">
        <v>12.061466530000001</v>
      </c>
      <c r="E16" s="22">
        <v>12.109790390000001</v>
      </c>
      <c r="F16" s="22">
        <v>11.86047228</v>
      </c>
      <c r="G16" s="22">
        <v>12.11403818</v>
      </c>
      <c r="H16" s="22">
        <v>12.126053369999999</v>
      </c>
      <c r="I16" s="22">
        <v>12.09241516</v>
      </c>
      <c r="J16" s="22">
        <v>11.61997227</v>
      </c>
      <c r="K16" s="22">
        <v>11.73222891</v>
      </c>
      <c r="L16" s="22">
        <v>12.382403699999999</v>
      </c>
      <c r="M16" s="22">
        <v>12.59003433</v>
      </c>
      <c r="N16" s="22">
        <v>12.697901420000001</v>
      </c>
      <c r="O16" s="23">
        <v>12.104520795384616</v>
      </c>
      <c r="P16" s="23">
        <f t="shared" si="4"/>
        <v>0.29544876135086684</v>
      </c>
      <c r="Q16" s="24">
        <f t="shared" si="5"/>
        <v>-0.21423273225183281</v>
      </c>
      <c r="R16" s="24">
        <f t="shared" si="0"/>
        <v>-0.58809857448774916</v>
      </c>
      <c r="S16" s="24">
        <f t="shared" si="0"/>
        <v>-0.14572498184714086</v>
      </c>
      <c r="T16" s="24">
        <f t="shared" si="0"/>
        <v>1.783590017873404E-2</v>
      </c>
      <c r="U16" s="24">
        <f t="shared" si="0"/>
        <v>-0.82602653085687106</v>
      </c>
      <c r="V16" s="24">
        <f t="shared" si="0"/>
        <v>3.221331702955145E-2</v>
      </c>
      <c r="W16" s="24">
        <f t="shared" si="0"/>
        <v>7.2880910100726018E-2</v>
      </c>
      <c r="X16" s="24">
        <f t="shared" si="0"/>
        <v>-4.097372190448869E-2</v>
      </c>
      <c r="Y16" s="24">
        <f t="shared" si="0"/>
        <v>-1.6400425006662305</v>
      </c>
      <c r="Z16" s="24">
        <f t="shared" si="0"/>
        <v>-1.2600895115701378</v>
      </c>
      <c r="AA16" s="24">
        <f t="shared" si="0"/>
        <v>0.94054516710387337</v>
      </c>
      <c r="AB16" s="24">
        <f t="shared" si="0"/>
        <v>1.643308749698231</v>
      </c>
      <c r="AC16" s="24">
        <f t="shared" si="0"/>
        <v>2.0084045094733107</v>
      </c>
      <c r="AD16" s="25">
        <f t="shared" si="6"/>
        <v>-0.31601876286224095</v>
      </c>
      <c r="AE16" s="25">
        <f t="shared" si="1"/>
        <v>-0.25865910454952851</v>
      </c>
      <c r="AF16" s="25">
        <f t="shared" si="2"/>
        <v>-0.71705620601003273</v>
      </c>
      <c r="AG16" s="25">
        <f t="shared" si="3"/>
        <v>1.5307528087584716</v>
      </c>
    </row>
    <row r="17" spans="1:33" x14ac:dyDescent="0.2">
      <c r="A17" t="s">
        <v>79</v>
      </c>
      <c r="B17" s="22">
        <v>10.15638803</v>
      </c>
      <c r="C17" s="22">
        <v>10.24020123</v>
      </c>
      <c r="D17" s="22">
        <v>10.18826138</v>
      </c>
      <c r="E17" s="22">
        <v>10.437578070000001</v>
      </c>
      <c r="F17" s="22">
        <v>10.01933756</v>
      </c>
      <c r="G17" s="22">
        <v>10.325819040000001</v>
      </c>
      <c r="H17" s="22">
        <v>11.19630231</v>
      </c>
      <c r="I17" s="22">
        <v>11.18124881</v>
      </c>
      <c r="J17" s="22">
        <v>11.12514665</v>
      </c>
      <c r="K17" s="22">
        <v>10.87095615</v>
      </c>
      <c r="L17" s="22">
        <v>11.830482180000001</v>
      </c>
      <c r="M17" s="22">
        <v>11.903838309999999</v>
      </c>
      <c r="N17" s="22">
        <v>12.2478946</v>
      </c>
      <c r="O17" s="23">
        <v>10.901804178461539</v>
      </c>
      <c r="P17" s="23">
        <f t="shared" si="4"/>
        <v>0.71911514428051881</v>
      </c>
      <c r="Q17" s="24">
        <f t="shared" si="5"/>
        <v>-1.0365741208347576</v>
      </c>
      <c r="R17" s="24">
        <f t="shared" si="0"/>
        <v>-0.92002366202908803</v>
      </c>
      <c r="S17" s="24">
        <f t="shared" si="0"/>
        <v>-0.99225110767962621</v>
      </c>
      <c r="T17" s="24">
        <f t="shared" si="0"/>
        <v>-0.64555184542247523</v>
      </c>
      <c r="U17" s="24">
        <f t="shared" si="0"/>
        <v>-1.2271562148012536</v>
      </c>
      <c r="V17" s="24">
        <f t="shared" si="0"/>
        <v>-0.80096371637092523</v>
      </c>
      <c r="W17" s="24">
        <f t="shared" si="0"/>
        <v>0.40952847938296305</v>
      </c>
      <c r="X17" s="24">
        <f t="shared" si="0"/>
        <v>0.38859511409406811</v>
      </c>
      <c r="Y17" s="24">
        <f t="shared" si="0"/>
        <v>0.31057956895333722</v>
      </c>
      <c r="Z17" s="24">
        <f t="shared" si="0"/>
        <v>-4.2897203190461641E-2</v>
      </c>
      <c r="AA17" s="24">
        <f t="shared" si="0"/>
        <v>1.2914176664539754</v>
      </c>
      <c r="AB17" s="24">
        <f t="shared" si="0"/>
        <v>1.3934265458155584</v>
      </c>
      <c r="AC17" s="24">
        <f t="shared" si="0"/>
        <v>1.8718704956286756</v>
      </c>
      <c r="AD17" s="25">
        <f t="shared" si="6"/>
        <v>-0.98294963018115722</v>
      </c>
      <c r="AE17" s="25">
        <f t="shared" si="1"/>
        <v>-0.89122392553155139</v>
      </c>
      <c r="AF17" s="25">
        <f t="shared" si="2"/>
        <v>0.26645148980997668</v>
      </c>
      <c r="AG17" s="25">
        <f t="shared" si="3"/>
        <v>1.5189049026327364</v>
      </c>
    </row>
    <row r="18" spans="1:33" x14ac:dyDescent="0.2">
      <c r="A18" t="s">
        <v>80</v>
      </c>
      <c r="B18" s="22">
        <v>9.3845737339999999</v>
      </c>
      <c r="C18" s="22">
        <v>9.3172618069999995</v>
      </c>
      <c r="D18" s="22">
        <v>9.3357418820000007</v>
      </c>
      <c r="E18" s="22">
        <v>9.3384739359999998</v>
      </c>
      <c r="F18" s="22">
        <v>9.4222737839999997</v>
      </c>
      <c r="G18" s="22">
        <v>9.3972476109999992</v>
      </c>
      <c r="H18" s="22">
        <v>9.4067577</v>
      </c>
      <c r="I18" s="22">
        <v>9.4045278000000003</v>
      </c>
      <c r="J18" s="22">
        <v>8.9939207799999998</v>
      </c>
      <c r="K18" s="22">
        <v>9.1948036890000004</v>
      </c>
      <c r="L18" s="22">
        <v>9.5879195569999993</v>
      </c>
      <c r="M18" s="22">
        <v>9.7027630330000001</v>
      </c>
      <c r="N18" s="22">
        <v>9.7702121749999993</v>
      </c>
      <c r="O18" s="23">
        <v>9.4043444221538444</v>
      </c>
      <c r="P18" s="23">
        <f t="shared" si="4"/>
        <v>0.19342356284177512</v>
      </c>
      <c r="Q18" s="24">
        <f t="shared" si="5"/>
        <v>-0.10221447616502283</v>
      </c>
      <c r="R18" s="24">
        <f t="shared" si="0"/>
        <v>-0.45021720143310784</v>
      </c>
      <c r="S18" s="24">
        <f t="shared" si="0"/>
        <v>-0.35467519647522028</v>
      </c>
      <c r="T18" s="24">
        <f t="shared" si="0"/>
        <v>-0.34055047475124928</v>
      </c>
      <c r="U18" s="24">
        <f t="shared" si="0"/>
        <v>9.2694817439703411E-2</v>
      </c>
      <c r="V18" s="24">
        <f t="shared" si="0"/>
        <v>-3.6690520273636715E-2</v>
      </c>
      <c r="W18" s="24">
        <f t="shared" si="0"/>
        <v>1.2476648711769173E-2</v>
      </c>
      <c r="X18" s="24">
        <f t="shared" si="0"/>
        <v>9.4806363538019645E-4</v>
      </c>
      <c r="Y18" s="24">
        <f t="shared" si="0"/>
        <v>-2.1218906121048988</v>
      </c>
      <c r="Z18" s="24">
        <f t="shared" si="0"/>
        <v>-1.0833257855210381</v>
      </c>
      <c r="AA18" s="24">
        <f t="shared" si="0"/>
        <v>0.94908361809219488</v>
      </c>
      <c r="AB18" s="24">
        <f t="shared" si="0"/>
        <v>1.5428244959496944</v>
      </c>
      <c r="AC18" s="24">
        <f t="shared" si="0"/>
        <v>1.8915366228955419</v>
      </c>
      <c r="AD18" s="25">
        <f t="shared" si="6"/>
        <v>-0.3023689580244503</v>
      </c>
      <c r="AE18" s="25">
        <f t="shared" si="1"/>
        <v>-9.4848725861727531E-2</v>
      </c>
      <c r="AF18" s="25">
        <f t="shared" si="2"/>
        <v>-0.79794792131969694</v>
      </c>
      <c r="AG18" s="25">
        <f t="shared" si="3"/>
        <v>1.4611482456458103</v>
      </c>
    </row>
    <row r="19" spans="1:33" x14ac:dyDescent="0.2">
      <c r="A19" t="s">
        <v>81</v>
      </c>
      <c r="B19" s="22">
        <v>9.6262699190000003</v>
      </c>
      <c r="C19" s="22">
        <v>9.7130441950000002</v>
      </c>
      <c r="D19" s="22">
        <v>9.5778019560000001</v>
      </c>
      <c r="E19" s="22">
        <v>9.9391083840000007</v>
      </c>
      <c r="F19" s="22">
        <v>9.6701608659999998</v>
      </c>
      <c r="G19" s="22">
        <v>9.7923183859999998</v>
      </c>
      <c r="H19" s="22">
        <v>10.139873550000001</v>
      </c>
      <c r="I19" s="22">
        <v>10.54222199</v>
      </c>
      <c r="J19" s="22">
        <v>9.5217162999999996</v>
      </c>
      <c r="K19" s="22">
        <v>9.5500303140000007</v>
      </c>
      <c r="L19" s="22">
        <v>10.544632119999999</v>
      </c>
      <c r="M19" s="22">
        <v>10.6239603</v>
      </c>
      <c r="N19" s="22">
        <v>10.851466609999999</v>
      </c>
      <c r="O19" s="23">
        <v>10.007123453076922</v>
      </c>
      <c r="P19" s="23">
        <f t="shared" si="4"/>
        <v>0.45665893077516784</v>
      </c>
      <c r="Q19" s="24">
        <f t="shared" si="5"/>
        <v>-0.83399996892742578</v>
      </c>
      <c r="R19" s="24">
        <f t="shared" si="0"/>
        <v>-0.64398008723431499</v>
      </c>
      <c r="S19" s="24">
        <f t="shared" si="0"/>
        <v>-0.94013599240938639</v>
      </c>
      <c r="T19" s="24">
        <f t="shared" si="0"/>
        <v>-0.14894063050834683</v>
      </c>
      <c r="U19" s="24">
        <f t="shared" si="0"/>
        <v>-0.73788677800505476</v>
      </c>
      <c r="V19" s="24">
        <f t="shared" si="0"/>
        <v>-0.47038402755486541</v>
      </c>
      <c r="W19" s="24">
        <f t="shared" si="0"/>
        <v>0.29069856730435306</v>
      </c>
      <c r="X19" s="24">
        <f t="shared" si="0"/>
        <v>1.17176847064999</v>
      </c>
      <c r="Y19" s="24">
        <f t="shared" si="0"/>
        <v>-1.0629533780341378</v>
      </c>
      <c r="Z19" s="24">
        <f t="shared" si="0"/>
        <v>-1.0009508372058249</v>
      </c>
      <c r="AA19" s="24">
        <f t="shared" si="0"/>
        <v>1.1770462169888349</v>
      </c>
      <c r="AB19" s="24">
        <f t="shared" si="0"/>
        <v>1.3507605027586176</v>
      </c>
      <c r="AC19" s="24">
        <f t="shared" si="0"/>
        <v>1.8489579421776001</v>
      </c>
      <c r="AD19" s="25">
        <f t="shared" si="6"/>
        <v>-0.80603868285704239</v>
      </c>
      <c r="AE19" s="25">
        <f t="shared" si="1"/>
        <v>-0.45240381202275565</v>
      </c>
      <c r="AF19" s="25">
        <f t="shared" si="2"/>
        <v>-0.15035929432140493</v>
      </c>
      <c r="AG19" s="25">
        <f t="shared" si="3"/>
        <v>1.4589215539750178</v>
      </c>
    </row>
    <row r="20" spans="1:33" x14ac:dyDescent="0.2">
      <c r="A20" t="s">
        <v>82</v>
      </c>
      <c r="B20" s="22">
        <v>8.4174597670000004</v>
      </c>
      <c r="C20" s="22">
        <v>8.3337889730000008</v>
      </c>
      <c r="D20" s="22">
        <v>8.3530222189999996</v>
      </c>
      <c r="E20" s="22">
        <v>8.5531236750000001</v>
      </c>
      <c r="F20" s="22">
        <v>8.1967740669999998</v>
      </c>
      <c r="G20" s="22">
        <v>8.4154256309999997</v>
      </c>
      <c r="H20" s="22">
        <v>8.8555200440000004</v>
      </c>
      <c r="I20" s="22">
        <v>8.9579147240000001</v>
      </c>
      <c r="J20" s="22">
        <v>8.2455332660000007</v>
      </c>
      <c r="K20" s="22">
        <v>8.3990995789999996</v>
      </c>
      <c r="L20" s="22">
        <v>9.1984215890000005</v>
      </c>
      <c r="M20" s="22">
        <v>8.9434790599999996</v>
      </c>
      <c r="N20" s="22">
        <v>9.2565260640000009</v>
      </c>
      <c r="O20" s="23">
        <v>8.6250837429230778</v>
      </c>
      <c r="P20" s="23">
        <f t="shared" si="4"/>
        <v>0.35326801888224363</v>
      </c>
      <c r="Q20" s="24">
        <f t="shared" si="5"/>
        <v>-0.58772366822224453</v>
      </c>
      <c r="R20" s="24">
        <f t="shared" si="0"/>
        <v>-0.82457158404756581</v>
      </c>
      <c r="S20" s="24">
        <f t="shared" si="0"/>
        <v>-0.77012780489978516</v>
      </c>
      <c r="T20" s="24">
        <f t="shared" si="0"/>
        <v>-0.20369822366248327</v>
      </c>
      <c r="U20" s="24">
        <f t="shared" si="0"/>
        <v>-1.2124213147804028</v>
      </c>
      <c r="V20" s="24">
        <f t="shared" si="0"/>
        <v>-0.59348172129038457</v>
      </c>
      <c r="W20" s="24">
        <f t="shared" si="0"/>
        <v>0.65229878947444409</v>
      </c>
      <c r="X20" s="24">
        <f t="shared" si="0"/>
        <v>0.94214863301245033</v>
      </c>
      <c r="Y20" s="24">
        <f t="shared" si="0"/>
        <v>-1.0743980678579181</v>
      </c>
      <c r="Z20" s="24">
        <f t="shared" si="0"/>
        <v>-0.63969607166282005</v>
      </c>
      <c r="AA20" s="24">
        <f t="shared" si="0"/>
        <v>1.6229542880529924</v>
      </c>
      <c r="AB20" s="24">
        <f t="shared" si="0"/>
        <v>0.90128542652782251</v>
      </c>
      <c r="AC20" s="24">
        <f t="shared" si="0"/>
        <v>1.78743131935587</v>
      </c>
      <c r="AD20" s="25">
        <f t="shared" si="6"/>
        <v>-0.72747435238986513</v>
      </c>
      <c r="AE20" s="25">
        <f t="shared" si="1"/>
        <v>-0.66986708657775695</v>
      </c>
      <c r="AF20" s="25">
        <f t="shared" si="2"/>
        <v>-2.9911679258460916E-2</v>
      </c>
      <c r="AG20" s="25">
        <f t="shared" si="3"/>
        <v>1.4372236779788949</v>
      </c>
    </row>
    <row r="21" spans="1:33" x14ac:dyDescent="0.2">
      <c r="A21" t="s">
        <v>83</v>
      </c>
      <c r="B21" s="22">
        <v>9.3784364129999993</v>
      </c>
      <c r="C21" s="22">
        <v>9.2952233930000006</v>
      </c>
      <c r="D21" s="22">
        <v>9.3144836780000002</v>
      </c>
      <c r="E21" s="22">
        <v>9.589340494</v>
      </c>
      <c r="F21" s="22">
        <v>8.9782699879999992</v>
      </c>
      <c r="G21" s="22">
        <v>9.3479375719999993</v>
      </c>
      <c r="H21" s="22">
        <v>9.3932519889999995</v>
      </c>
      <c r="I21" s="22">
        <v>9.2926792490000008</v>
      </c>
      <c r="J21" s="22">
        <v>9.5741573710000001</v>
      </c>
      <c r="K21" s="22">
        <v>9.2723409710000002</v>
      </c>
      <c r="L21" s="22">
        <v>9.6997636909999994</v>
      </c>
      <c r="M21" s="22">
        <v>9.7349982359999991</v>
      </c>
      <c r="N21" s="22">
        <v>9.9771622480000008</v>
      </c>
      <c r="O21" s="23">
        <v>9.4498496379230765</v>
      </c>
      <c r="P21" s="23">
        <f t="shared" si="4"/>
        <v>0.24748847863785897</v>
      </c>
      <c r="Q21" s="24">
        <f t="shared" si="5"/>
        <v>-0.28855171487628578</v>
      </c>
      <c r="R21" s="24">
        <f t="shared" si="0"/>
        <v>-0.62478158892129687</v>
      </c>
      <c r="S21" s="24">
        <f t="shared" si="0"/>
        <v>-0.54695863285479429</v>
      </c>
      <c r="T21" s="24">
        <f t="shared" si="0"/>
        <v>0.56362565580693325</v>
      </c>
      <c r="U21" s="24">
        <f t="shared" si="0"/>
        <v>-1.9054610239578988</v>
      </c>
      <c r="V21" s="24">
        <f t="shared" si="0"/>
        <v>-0.41178509191210272</v>
      </c>
      <c r="W21" s="24">
        <f t="shared" si="0"/>
        <v>-0.22868801503238612</v>
      </c>
      <c r="X21" s="24">
        <f t="shared" si="0"/>
        <v>-0.6350614371550507</v>
      </c>
      <c r="Y21" s="24">
        <f t="shared" si="0"/>
        <v>0.50227684844601839</v>
      </c>
      <c r="Z21" s="24">
        <f t="shared" si="0"/>
        <v>-0.71724012325769071</v>
      </c>
      <c r="AA21" s="24">
        <f t="shared" si="0"/>
        <v>1.0098007569985232</v>
      </c>
      <c r="AB21" s="24">
        <f t="shared" si="0"/>
        <v>1.1521691823649307</v>
      </c>
      <c r="AC21" s="24">
        <f t="shared" si="0"/>
        <v>2.1306551843511148</v>
      </c>
      <c r="AD21" s="25">
        <f t="shared" si="6"/>
        <v>-0.48676397888412559</v>
      </c>
      <c r="AE21" s="25">
        <f t="shared" si="1"/>
        <v>-0.58454015335435605</v>
      </c>
      <c r="AF21" s="25">
        <f t="shared" si="2"/>
        <v>-0.26967818174977731</v>
      </c>
      <c r="AG21" s="25">
        <f t="shared" si="3"/>
        <v>1.4308750412381894</v>
      </c>
    </row>
    <row r="22" spans="1:33" x14ac:dyDescent="0.2">
      <c r="A22" t="s">
        <v>84</v>
      </c>
      <c r="B22" s="22">
        <v>9.568253962</v>
      </c>
      <c r="C22" s="22">
        <v>9.3289504060000006</v>
      </c>
      <c r="D22" s="22">
        <v>9.2374491830000007</v>
      </c>
      <c r="E22" s="22">
        <v>9.6868287520000003</v>
      </c>
      <c r="F22" s="22">
        <v>9.5083753659999992</v>
      </c>
      <c r="G22" s="22">
        <v>9.7479437059999992</v>
      </c>
      <c r="H22" s="22">
        <v>9.9046646860000003</v>
      </c>
      <c r="I22" s="22">
        <v>9.9360886340000008</v>
      </c>
      <c r="J22" s="22">
        <v>8.8434357079999995</v>
      </c>
      <c r="K22" s="22">
        <v>9.2562389100000004</v>
      </c>
      <c r="L22" s="22">
        <v>10.24763739</v>
      </c>
      <c r="M22" s="22">
        <v>10.32788474</v>
      </c>
      <c r="N22" s="22">
        <v>10.45342866</v>
      </c>
      <c r="O22" s="23">
        <v>9.6959369310000003</v>
      </c>
      <c r="P22" s="23">
        <f t="shared" si="4"/>
        <v>0.45556541535844486</v>
      </c>
      <c r="Q22" s="24">
        <f t="shared" si="5"/>
        <v>-0.28027362195512068</v>
      </c>
      <c r="R22" s="24">
        <f t="shared" si="0"/>
        <v>-0.80556274165643127</v>
      </c>
      <c r="S22" s="24">
        <f t="shared" si="0"/>
        <v>-1.0064147376930608</v>
      </c>
      <c r="T22" s="24">
        <f t="shared" si="0"/>
        <v>-1.9993130937811895E-2</v>
      </c>
      <c r="U22" s="24">
        <f t="shared" si="0"/>
        <v>-0.411711597669075</v>
      </c>
      <c r="V22" s="24">
        <f t="shared" si="0"/>
        <v>0.11415874262333814</v>
      </c>
      <c r="W22" s="24">
        <f t="shared" si="0"/>
        <v>0.45817296037665683</v>
      </c>
      <c r="X22" s="24">
        <f t="shared" si="0"/>
        <v>0.52715086550423484</v>
      </c>
      <c r="Y22" s="24">
        <f t="shared" si="0"/>
        <v>-1.8713036465449022</v>
      </c>
      <c r="Z22" s="24">
        <f t="shared" si="0"/>
        <v>-0.96516988817959259</v>
      </c>
      <c r="AA22" s="24">
        <f t="shared" si="0"/>
        <v>1.2110235772966085</v>
      </c>
      <c r="AB22" s="24">
        <f t="shared" si="0"/>
        <v>1.3871724843352624</v>
      </c>
      <c r="AC22" s="24">
        <f t="shared" si="0"/>
        <v>1.662750734499886</v>
      </c>
      <c r="AD22" s="25">
        <f t="shared" si="6"/>
        <v>-0.6974170337682043</v>
      </c>
      <c r="AE22" s="25">
        <f t="shared" si="1"/>
        <v>-0.10584866199451626</v>
      </c>
      <c r="AF22" s="25">
        <f t="shared" si="2"/>
        <v>-0.46278742721090083</v>
      </c>
      <c r="AG22" s="25">
        <f t="shared" si="3"/>
        <v>1.4203155987105855</v>
      </c>
    </row>
    <row r="23" spans="1:33" x14ac:dyDescent="0.2">
      <c r="A23" t="s">
        <v>85</v>
      </c>
      <c r="B23" s="22">
        <v>13.91727199</v>
      </c>
      <c r="C23" s="22">
        <v>14.01444843</v>
      </c>
      <c r="D23" s="22">
        <v>14.11728847</v>
      </c>
      <c r="E23" s="22">
        <v>14.104243200000001</v>
      </c>
      <c r="F23" s="22">
        <v>14.019236729999999</v>
      </c>
      <c r="G23" s="22">
        <v>14.081033769999999</v>
      </c>
      <c r="H23" s="22">
        <v>13.98801117</v>
      </c>
      <c r="I23" s="22">
        <v>13.82661785</v>
      </c>
      <c r="J23" s="22">
        <v>13.967369959999999</v>
      </c>
      <c r="K23" s="22">
        <v>13.838341059999999</v>
      </c>
      <c r="L23" s="22">
        <v>14.10118308</v>
      </c>
      <c r="M23" s="22">
        <v>14.39651272</v>
      </c>
      <c r="N23" s="22">
        <v>14.48963831</v>
      </c>
      <c r="O23" s="23">
        <v>14.066245903076926</v>
      </c>
      <c r="P23" s="23">
        <f t="shared" si="4"/>
        <v>0.1852588916993996</v>
      </c>
      <c r="Q23" s="24">
        <f t="shared" si="5"/>
        <v>-0.80413907106089344</v>
      </c>
      <c r="R23" s="24">
        <f t="shared" si="0"/>
        <v>-0.27959507153358187</v>
      </c>
      <c r="S23" s="24">
        <f t="shared" si="0"/>
        <v>0.27552020016343398</v>
      </c>
      <c r="T23" s="24">
        <f t="shared" si="0"/>
        <v>0.20510376897174562</v>
      </c>
      <c r="U23" s="24">
        <f t="shared" ref="U23:AC51" si="7">(F23-$O23)/$P23</f>
        <v>-0.25374853884586074</v>
      </c>
      <c r="V23" s="24">
        <f t="shared" si="7"/>
        <v>7.9822710734276742E-2</v>
      </c>
      <c r="W23" s="24">
        <f t="shared" si="7"/>
        <v>-0.42229947701440917</v>
      </c>
      <c r="X23" s="24">
        <f t="shared" si="7"/>
        <v>-1.2934766632726342</v>
      </c>
      <c r="Y23" s="24">
        <f t="shared" si="7"/>
        <v>-0.53371766488467454</v>
      </c>
      <c r="Z23" s="24">
        <f t="shared" si="7"/>
        <v>-1.2301965157317454</v>
      </c>
      <c r="AA23" s="24">
        <f t="shared" si="7"/>
        <v>0.18858569541570813</v>
      </c>
      <c r="AB23" s="24">
        <f t="shared" si="7"/>
        <v>1.7827312572881233</v>
      </c>
      <c r="AC23" s="24">
        <f t="shared" si="7"/>
        <v>2.2854093697703295</v>
      </c>
      <c r="AD23" s="25">
        <f t="shared" si="6"/>
        <v>-0.26940464747701376</v>
      </c>
      <c r="AE23" s="25">
        <f t="shared" si="1"/>
        <v>1.0392646953387208E-2</v>
      </c>
      <c r="AF23" s="25">
        <f t="shared" si="2"/>
        <v>-0.86992258022586588</v>
      </c>
      <c r="AG23" s="25">
        <f t="shared" si="3"/>
        <v>1.4189087741580535</v>
      </c>
    </row>
    <row r="24" spans="1:33" x14ac:dyDescent="0.2">
      <c r="A24" t="s">
        <v>86</v>
      </c>
      <c r="B24" s="22">
        <v>13.02492123</v>
      </c>
      <c r="C24" s="22">
        <v>13.07781471</v>
      </c>
      <c r="D24" s="22">
        <v>13.17792858</v>
      </c>
      <c r="E24" s="22">
        <v>13.27351447</v>
      </c>
      <c r="F24" s="22">
        <v>12.9795856</v>
      </c>
      <c r="G24" s="22">
        <v>13.06593816</v>
      </c>
      <c r="H24" s="22">
        <v>14.0683113</v>
      </c>
      <c r="I24" s="22">
        <v>13.823303409999999</v>
      </c>
      <c r="J24" s="22">
        <v>13.683815729999999</v>
      </c>
      <c r="K24" s="22">
        <v>14.04158367</v>
      </c>
      <c r="L24" s="22">
        <v>14.52379797</v>
      </c>
      <c r="M24" s="22">
        <v>14.204613910000001</v>
      </c>
      <c r="N24" s="22">
        <v>14.97748103</v>
      </c>
      <c r="O24" s="23">
        <v>13.686354597692308</v>
      </c>
      <c r="P24" s="23">
        <f t="shared" si="4"/>
        <v>0.62320137958262456</v>
      </c>
      <c r="Q24" s="24">
        <f t="shared" si="5"/>
        <v>-1.0613477270144811</v>
      </c>
      <c r="R24" s="24">
        <f t="shared" si="5"/>
        <v>-0.97647390976551407</v>
      </c>
      <c r="S24" s="24">
        <f t="shared" si="5"/>
        <v>-0.8158294162198666</v>
      </c>
      <c r="T24" s="24">
        <f t="shared" si="5"/>
        <v>-0.66245059978653786</v>
      </c>
      <c r="U24" s="24">
        <f t="shared" si="7"/>
        <v>-1.1340940839470715</v>
      </c>
      <c r="V24" s="24">
        <f t="shared" si="7"/>
        <v>-0.99553123278998212</v>
      </c>
      <c r="W24" s="24">
        <f t="shared" si="7"/>
        <v>0.61289450701071757</v>
      </c>
      <c r="X24" s="24">
        <f t="shared" si="7"/>
        <v>0.21975049605860963</v>
      </c>
      <c r="Y24" s="24">
        <f t="shared" si="7"/>
        <v>-4.0739121823012495E-3</v>
      </c>
      <c r="Z24" s="24">
        <f t="shared" si="7"/>
        <v>0.57000687730440958</v>
      </c>
      <c r="AA24" s="24">
        <f t="shared" si="7"/>
        <v>1.3437765058680582</v>
      </c>
      <c r="AB24" s="24">
        <f t="shared" si="7"/>
        <v>0.83160809537165314</v>
      </c>
      <c r="AC24" s="24">
        <f t="shared" si="7"/>
        <v>2.0717644000923037</v>
      </c>
      <c r="AD24" s="25">
        <f t="shared" si="6"/>
        <v>-0.95121701766662048</v>
      </c>
      <c r="AE24" s="25">
        <f t="shared" si="1"/>
        <v>-0.93069197217453048</v>
      </c>
      <c r="AF24" s="25">
        <f t="shared" si="2"/>
        <v>0.34964449204785886</v>
      </c>
      <c r="AG24" s="25">
        <f t="shared" si="3"/>
        <v>1.4157163337773386</v>
      </c>
    </row>
    <row r="25" spans="1:33" x14ac:dyDescent="0.2">
      <c r="A25" t="s">
        <v>87</v>
      </c>
      <c r="B25" s="22">
        <v>10.80007917</v>
      </c>
      <c r="C25" s="22">
        <v>10.804030389999999</v>
      </c>
      <c r="D25" s="22">
        <v>10.875455649999999</v>
      </c>
      <c r="E25" s="22">
        <v>10.926546589999999</v>
      </c>
      <c r="F25" s="22">
        <v>10.946307620000001</v>
      </c>
      <c r="G25" s="22">
        <v>10.85045648</v>
      </c>
      <c r="H25" s="22">
        <v>10.7814383</v>
      </c>
      <c r="I25" s="22">
        <v>10.663806020000001</v>
      </c>
      <c r="J25" s="22">
        <v>10.5617412</v>
      </c>
      <c r="K25" s="22">
        <v>10.710753309999999</v>
      </c>
      <c r="L25" s="22">
        <v>10.92207969</v>
      </c>
      <c r="M25" s="22">
        <v>11.277903609999999</v>
      </c>
      <c r="N25" s="22">
        <v>11.27616038</v>
      </c>
      <c r="O25" s="23">
        <v>10.876673723846153</v>
      </c>
      <c r="P25" s="23">
        <f t="shared" si="4"/>
        <v>0.20055692167929506</v>
      </c>
      <c r="Q25" s="24">
        <f t="shared" si="5"/>
        <v>-0.38190930138344059</v>
      </c>
      <c r="R25" s="24">
        <f t="shared" si="5"/>
        <v>-0.36220806162110691</v>
      </c>
      <c r="S25" s="24">
        <f t="shared" si="5"/>
        <v>-6.0734570313239426E-3</v>
      </c>
      <c r="T25" s="24">
        <f t="shared" si="5"/>
        <v>0.24867187697264528</v>
      </c>
      <c r="U25" s="24">
        <f t="shared" si="7"/>
        <v>0.34720265733434641</v>
      </c>
      <c r="V25" s="24">
        <f t="shared" si="7"/>
        <v>-0.13072220906978338</v>
      </c>
      <c r="W25" s="24">
        <f t="shared" si="7"/>
        <v>-0.47485483447159083</v>
      </c>
      <c r="X25" s="24">
        <f t="shared" si="7"/>
        <v>-1.0613829832636887</v>
      </c>
      <c r="Y25" s="24">
        <f t="shared" si="7"/>
        <v>-1.5702899765770868</v>
      </c>
      <c r="Z25" s="24">
        <f t="shared" si="7"/>
        <v>-0.82729836725093087</v>
      </c>
      <c r="AA25" s="24">
        <f t="shared" si="7"/>
        <v>0.22639939710709509</v>
      </c>
      <c r="AB25" s="24">
        <f t="shared" si="7"/>
        <v>2.0005786027940813</v>
      </c>
      <c r="AC25" s="24">
        <f t="shared" si="7"/>
        <v>1.9918866564608284</v>
      </c>
      <c r="AD25" s="25">
        <f t="shared" si="6"/>
        <v>-0.25006360667862376</v>
      </c>
      <c r="AE25" s="25">
        <f t="shared" si="1"/>
        <v>0.15505077507906942</v>
      </c>
      <c r="AF25" s="25">
        <f t="shared" si="2"/>
        <v>-0.98345654039082431</v>
      </c>
      <c r="AG25" s="25">
        <f t="shared" si="3"/>
        <v>1.4062882187873349</v>
      </c>
    </row>
    <row r="26" spans="1:33" x14ac:dyDescent="0.2">
      <c r="A26" t="s">
        <v>88</v>
      </c>
      <c r="B26" s="22">
        <v>12.78471633</v>
      </c>
      <c r="C26" s="22">
        <v>12.790760669999999</v>
      </c>
      <c r="D26" s="22">
        <v>12.70883042</v>
      </c>
      <c r="E26" s="22">
        <v>12.873837160000001</v>
      </c>
      <c r="F26" s="22">
        <v>12.87210552</v>
      </c>
      <c r="G26" s="22">
        <v>12.86115204</v>
      </c>
      <c r="H26" s="22">
        <v>12.84120594</v>
      </c>
      <c r="I26" s="22">
        <v>12.954727760000001</v>
      </c>
      <c r="J26" s="22">
        <v>12.534084200000001</v>
      </c>
      <c r="K26" s="22">
        <v>12.6131428</v>
      </c>
      <c r="L26" s="22">
        <v>12.94017599</v>
      </c>
      <c r="M26" s="22">
        <v>13.19551371</v>
      </c>
      <c r="N26" s="22">
        <v>13.445569770000001</v>
      </c>
      <c r="O26" s="23">
        <v>12.878140177692305</v>
      </c>
      <c r="P26" s="23">
        <f t="shared" si="4"/>
        <v>0.22663952783437674</v>
      </c>
      <c r="Q26" s="24">
        <f t="shared" si="5"/>
        <v>-0.41221338830434467</v>
      </c>
      <c r="R26" s="24">
        <f t="shared" si="5"/>
        <v>-0.38554398929105316</v>
      </c>
      <c r="S26" s="24">
        <f t="shared" si="5"/>
        <v>-0.74704425706372546</v>
      </c>
      <c r="T26" s="24">
        <f t="shared" si="5"/>
        <v>-1.8986174801110731E-2</v>
      </c>
      <c r="U26" s="24">
        <f t="shared" si="7"/>
        <v>-2.6626677834925592E-2</v>
      </c>
      <c r="V26" s="24">
        <f t="shared" si="7"/>
        <v>-7.4956640858869411E-2</v>
      </c>
      <c r="W26" s="24">
        <f t="shared" si="7"/>
        <v>-0.16296467807370371</v>
      </c>
      <c r="X26" s="24">
        <f t="shared" si="7"/>
        <v>0.33792685256414717</v>
      </c>
      <c r="Y26" s="24">
        <f t="shared" si="7"/>
        <v>-1.5180757786599941</v>
      </c>
      <c r="Z26" s="24">
        <f t="shared" si="7"/>
        <v>-1.16924607205306</v>
      </c>
      <c r="AA26" s="24">
        <f t="shared" si="7"/>
        <v>0.27372017979594959</v>
      </c>
      <c r="AB26" s="24">
        <f t="shared" si="7"/>
        <v>1.4003450119240648</v>
      </c>
      <c r="AC26" s="24">
        <f t="shared" si="7"/>
        <v>2.5036656126567665</v>
      </c>
      <c r="AD26" s="25">
        <f t="shared" si="6"/>
        <v>-0.51493387821970782</v>
      </c>
      <c r="AE26" s="25">
        <f t="shared" si="1"/>
        <v>-4.0189831164968576E-2</v>
      </c>
      <c r="AF26" s="25">
        <f t="shared" si="2"/>
        <v>-0.62808991905565259</v>
      </c>
      <c r="AG26" s="25">
        <f t="shared" si="3"/>
        <v>1.3925769347922603</v>
      </c>
    </row>
    <row r="27" spans="1:33" x14ac:dyDescent="0.2">
      <c r="A27" t="s">
        <v>89</v>
      </c>
      <c r="B27" s="22">
        <v>8.7631065719999999</v>
      </c>
      <c r="C27" s="22">
        <v>8.7347023230000005</v>
      </c>
      <c r="D27" s="22">
        <v>8.7789888959999995</v>
      </c>
      <c r="E27" s="22">
        <v>8.8861871600000004</v>
      </c>
      <c r="F27" s="22">
        <v>8.8219979960000003</v>
      </c>
      <c r="G27" s="22">
        <v>8.9765940059999991</v>
      </c>
      <c r="H27" s="22">
        <v>8.5446563320000006</v>
      </c>
      <c r="I27" s="22">
        <v>8.446837103</v>
      </c>
      <c r="J27" s="22">
        <v>8.2527900990000003</v>
      </c>
      <c r="K27" s="22">
        <v>8.4805555019999996</v>
      </c>
      <c r="L27" s="22">
        <v>9.0334266579999998</v>
      </c>
      <c r="M27" s="22">
        <v>9.2834283069999994</v>
      </c>
      <c r="N27" s="22">
        <v>9.3718506240000004</v>
      </c>
      <c r="O27" s="23">
        <v>8.7980862752307694</v>
      </c>
      <c r="P27" s="23">
        <f t="shared" si="4"/>
        <v>0.31030113184617786</v>
      </c>
      <c r="Q27" s="24">
        <f t="shared" si="5"/>
        <v>-0.11272824891953533</v>
      </c>
      <c r="R27" s="24">
        <f t="shared" si="5"/>
        <v>-0.2042659395202899</v>
      </c>
      <c r="S27" s="24">
        <f t="shared" si="5"/>
        <v>-6.1544665071465963E-2</v>
      </c>
      <c r="T27" s="24">
        <f t="shared" si="5"/>
        <v>0.28392060397931235</v>
      </c>
      <c r="U27" s="24">
        <f t="shared" si="7"/>
        <v>7.7059727842322123E-2</v>
      </c>
      <c r="V27" s="24">
        <f t="shared" si="7"/>
        <v>0.5752725737968607</v>
      </c>
      <c r="W27" s="24">
        <f t="shared" si="7"/>
        <v>-0.81672258725887836</v>
      </c>
      <c r="X27" s="24">
        <f t="shared" si="7"/>
        <v>-1.1319622656255415</v>
      </c>
      <c r="Y27" s="24">
        <f t="shared" si="7"/>
        <v>-1.7573128818011619</v>
      </c>
      <c r="Z27" s="24">
        <f t="shared" si="7"/>
        <v>-1.0232987915370406</v>
      </c>
      <c r="AA27" s="24">
        <f t="shared" si="7"/>
        <v>0.75842579551367251</v>
      </c>
      <c r="AB27" s="24">
        <f t="shared" si="7"/>
        <v>1.5641001013487223</v>
      </c>
      <c r="AC27" s="24">
        <f t="shared" si="7"/>
        <v>1.8490565772530176</v>
      </c>
      <c r="AD27" s="25">
        <f t="shared" si="6"/>
        <v>-0.12617961783709705</v>
      </c>
      <c r="AE27" s="25">
        <f t="shared" si="1"/>
        <v>0.3120843018728317</v>
      </c>
      <c r="AF27" s="25">
        <f t="shared" si="2"/>
        <v>-1.1823241315556556</v>
      </c>
      <c r="AG27" s="25">
        <f t="shared" si="3"/>
        <v>1.3905274913718042</v>
      </c>
    </row>
    <row r="28" spans="1:33" x14ac:dyDescent="0.2">
      <c r="A28" t="s">
        <v>90</v>
      </c>
      <c r="B28" s="22">
        <v>11.9188153</v>
      </c>
      <c r="C28" s="22">
        <v>12.13465779</v>
      </c>
      <c r="D28" s="22">
        <v>12.09336588</v>
      </c>
      <c r="E28" s="22">
        <v>12.377453450000001</v>
      </c>
      <c r="F28" s="22">
        <v>11.991738209999999</v>
      </c>
      <c r="G28" s="22">
        <v>12.029295530000001</v>
      </c>
      <c r="H28" s="22">
        <v>12.20673068</v>
      </c>
      <c r="I28" s="22">
        <v>12.15617415</v>
      </c>
      <c r="J28" s="22">
        <v>11.778517730000001</v>
      </c>
      <c r="K28" s="22">
        <v>11.85192273</v>
      </c>
      <c r="L28" s="22">
        <v>12.32772608</v>
      </c>
      <c r="M28" s="22">
        <v>12.49656177</v>
      </c>
      <c r="N28" s="22">
        <v>12.55919184</v>
      </c>
      <c r="O28" s="23">
        <v>12.147857780000002</v>
      </c>
      <c r="P28" s="23">
        <f t="shared" si="4"/>
        <v>0.23161907672043403</v>
      </c>
      <c r="Q28" s="24">
        <f t="shared" si="5"/>
        <v>-0.98887571457016976</v>
      </c>
      <c r="R28" s="24">
        <f t="shared" si="5"/>
        <v>-5.6990081244191505E-2</v>
      </c>
      <c r="S28" s="24">
        <f t="shared" si="5"/>
        <v>-0.23526516369709169</v>
      </c>
      <c r="T28" s="24">
        <f t="shared" si="5"/>
        <v>0.99126407570099273</v>
      </c>
      <c r="U28" s="24">
        <f t="shared" si="7"/>
        <v>-0.67403588776256362</v>
      </c>
      <c r="V28" s="24">
        <f t="shared" si="7"/>
        <v>-0.51188464991209426</v>
      </c>
      <c r="W28" s="24">
        <f t="shared" si="7"/>
        <v>0.25417984059688342</v>
      </c>
      <c r="X28" s="24">
        <f t="shared" si="7"/>
        <v>3.5905375834113358E-2</v>
      </c>
      <c r="Y28" s="24">
        <f t="shared" si="7"/>
        <v>-1.5946011668365208</v>
      </c>
      <c r="Z28" s="24">
        <f t="shared" si="7"/>
        <v>-1.2776799484318739</v>
      </c>
      <c r="AA28" s="24">
        <f t="shared" si="7"/>
        <v>0.77656945423843304</v>
      </c>
      <c r="AB28" s="24">
        <f t="shared" si="7"/>
        <v>1.5055063466161962</v>
      </c>
      <c r="AC28" s="24">
        <f t="shared" si="7"/>
        <v>1.7759075194677565</v>
      </c>
      <c r="AD28" s="25">
        <f t="shared" si="6"/>
        <v>-0.42704365317048437</v>
      </c>
      <c r="AE28" s="25">
        <f t="shared" si="1"/>
        <v>-6.4885487324555055E-2</v>
      </c>
      <c r="AF28" s="25">
        <f t="shared" si="2"/>
        <v>-0.64554897470934947</v>
      </c>
      <c r="AG28" s="25">
        <f t="shared" si="3"/>
        <v>1.3526611067741285</v>
      </c>
    </row>
    <row r="29" spans="1:33" x14ac:dyDescent="0.2">
      <c r="A29" t="s">
        <v>91</v>
      </c>
      <c r="B29" s="22">
        <v>11.262987069999999</v>
      </c>
      <c r="C29" s="22">
        <v>11.22740857</v>
      </c>
      <c r="D29" s="22">
        <v>11.072089979999999</v>
      </c>
      <c r="E29" s="22">
        <v>11.571440369999999</v>
      </c>
      <c r="F29" s="22">
        <v>11.209646810000001</v>
      </c>
      <c r="G29" s="22">
        <v>11.57238682</v>
      </c>
      <c r="H29" s="22">
        <v>11.458932000000001</v>
      </c>
      <c r="I29" s="22">
        <v>11.56199314</v>
      </c>
      <c r="J29" s="22">
        <v>10.598874240000001</v>
      </c>
      <c r="K29" s="22">
        <v>10.97745555</v>
      </c>
      <c r="L29" s="22">
        <v>11.688816660000001</v>
      </c>
      <c r="M29" s="22">
        <v>11.9846305</v>
      </c>
      <c r="N29" s="22">
        <v>12.24370081</v>
      </c>
      <c r="O29" s="23">
        <v>11.417720193846154</v>
      </c>
      <c r="P29" s="23">
        <f t="shared" si="4"/>
        <v>0.41458474178139221</v>
      </c>
      <c r="Q29" s="24">
        <f t="shared" si="5"/>
        <v>-0.37322435741676341</v>
      </c>
      <c r="R29" s="24">
        <f t="shared" si="5"/>
        <v>-0.45904155331048024</v>
      </c>
      <c r="S29" s="24">
        <f t="shared" si="5"/>
        <v>-0.83367808559728285</v>
      </c>
      <c r="T29" s="24">
        <f t="shared" si="5"/>
        <v>0.37078107480110972</v>
      </c>
      <c r="U29" s="24">
        <f t="shared" si="7"/>
        <v>-0.50188384394491159</v>
      </c>
      <c r="V29" s="24">
        <f t="shared" si="7"/>
        <v>0.37306396151790977</v>
      </c>
      <c r="W29" s="24">
        <f t="shared" si="7"/>
        <v>9.9405023872241705E-2</v>
      </c>
      <c r="X29" s="24">
        <f t="shared" si="7"/>
        <v>0.34799386377301861</v>
      </c>
      <c r="Y29" s="24">
        <f t="shared" si="7"/>
        <v>-1.9750991083939258</v>
      </c>
      <c r="Z29" s="24">
        <f t="shared" si="7"/>
        <v>-1.0619412618863402</v>
      </c>
      <c r="AA29" s="24">
        <f t="shared" si="7"/>
        <v>0.65389880242335008</v>
      </c>
      <c r="AB29" s="24">
        <f t="shared" si="7"/>
        <v>1.3674171985151675</v>
      </c>
      <c r="AC29" s="24">
        <f t="shared" si="7"/>
        <v>1.9923082856468939</v>
      </c>
      <c r="AD29" s="25">
        <f t="shared" si="6"/>
        <v>-0.55531466544150876</v>
      </c>
      <c r="AE29" s="25">
        <f t="shared" si="1"/>
        <v>8.0653730791369296E-2</v>
      </c>
      <c r="AF29" s="25">
        <f t="shared" si="2"/>
        <v>-0.6474103706587514</v>
      </c>
      <c r="AG29" s="25">
        <f t="shared" si="3"/>
        <v>1.3378747621951372</v>
      </c>
    </row>
    <row r="30" spans="1:33" x14ac:dyDescent="0.2">
      <c r="A30" t="s">
        <v>92</v>
      </c>
      <c r="B30" s="22">
        <v>12.422961069999999</v>
      </c>
      <c r="C30" s="22">
        <v>12.498791689999999</v>
      </c>
      <c r="D30" s="22">
        <v>12.38166783</v>
      </c>
      <c r="E30" s="22">
        <v>12.54374672</v>
      </c>
      <c r="F30" s="22">
        <v>12.463097899999999</v>
      </c>
      <c r="G30" s="22">
        <v>12.506364960000001</v>
      </c>
      <c r="H30" s="22">
        <v>12.41464236</v>
      </c>
      <c r="I30" s="22">
        <v>12.47514967</v>
      </c>
      <c r="J30" s="22">
        <v>12.73643691</v>
      </c>
      <c r="K30" s="22">
        <v>12.42934825</v>
      </c>
      <c r="L30" s="22">
        <v>12.572070610000001</v>
      </c>
      <c r="M30" s="22">
        <v>12.797485930000001</v>
      </c>
      <c r="N30" s="22">
        <v>12.84188543</v>
      </c>
      <c r="O30" s="23">
        <v>12.544896102307691</v>
      </c>
      <c r="P30" s="23">
        <f t="shared" si="4"/>
        <v>0.14582040555763087</v>
      </c>
      <c r="Q30" s="24">
        <f t="shared" si="5"/>
        <v>-0.83620006295689786</v>
      </c>
      <c r="R30" s="24">
        <f t="shared" si="5"/>
        <v>-0.31617256947945044</v>
      </c>
      <c r="S30" s="24">
        <f t="shared" si="5"/>
        <v>-1.1193788117890018</v>
      </c>
      <c r="T30" s="24">
        <f t="shared" si="5"/>
        <v>-7.8821774174593837E-3</v>
      </c>
      <c r="U30" s="24">
        <f t="shared" si="7"/>
        <v>-0.56095168570466902</v>
      </c>
      <c r="V30" s="24">
        <f t="shared" si="7"/>
        <v>-0.26423697122733442</v>
      </c>
      <c r="W30" s="24">
        <f t="shared" si="7"/>
        <v>-0.89324770295068168</v>
      </c>
      <c r="X30" s="24">
        <f t="shared" si="7"/>
        <v>-0.47830365058287638</v>
      </c>
      <c r="Y30" s="24">
        <f t="shared" si="7"/>
        <v>1.3135391234158165</v>
      </c>
      <c r="Z30" s="24">
        <f t="shared" si="7"/>
        <v>-0.79239837432782256</v>
      </c>
      <c r="AA30" s="24">
        <f t="shared" si="7"/>
        <v>0.18635600133185848</v>
      </c>
      <c r="AB30" s="24">
        <f t="shared" si="7"/>
        <v>1.7321980879588328</v>
      </c>
      <c r="AC30" s="24">
        <f t="shared" si="7"/>
        <v>2.0366787937298199</v>
      </c>
      <c r="AD30" s="25">
        <f t="shared" si="6"/>
        <v>-0.75725048140844997</v>
      </c>
      <c r="AE30" s="25">
        <f t="shared" si="1"/>
        <v>-0.27769027811648761</v>
      </c>
      <c r="AF30" s="25">
        <f t="shared" si="2"/>
        <v>-0.21260265111139107</v>
      </c>
      <c r="AG30" s="25">
        <f t="shared" si="3"/>
        <v>1.3184109610068371</v>
      </c>
    </row>
    <row r="31" spans="1:33" x14ac:dyDescent="0.2">
      <c r="A31" t="s">
        <v>93</v>
      </c>
      <c r="B31" s="22">
        <v>9.4691703660000002</v>
      </c>
      <c r="C31" s="22">
        <v>9.4106671869999996</v>
      </c>
      <c r="D31" s="22">
        <v>9.6417926949999995</v>
      </c>
      <c r="E31" s="22">
        <v>9.6682808500000004</v>
      </c>
      <c r="F31" s="22">
        <v>9.2868962390000007</v>
      </c>
      <c r="G31" s="22">
        <v>9.5556077399999992</v>
      </c>
      <c r="H31" s="22">
        <v>10.02999595</v>
      </c>
      <c r="I31" s="22">
        <v>10.11283525</v>
      </c>
      <c r="J31" s="22">
        <v>10.275252800000001</v>
      </c>
      <c r="K31" s="22">
        <v>9.8722202370000005</v>
      </c>
      <c r="L31" s="22">
        <v>10.209474520000001</v>
      </c>
      <c r="M31" s="22">
        <v>10.34153897</v>
      </c>
      <c r="N31" s="22">
        <v>10.58735864</v>
      </c>
      <c r="O31" s="23">
        <v>9.881622418769231</v>
      </c>
      <c r="P31" s="23">
        <f t="shared" si="4"/>
        <v>0.39247875510249658</v>
      </c>
      <c r="Q31" s="24">
        <f t="shared" si="5"/>
        <v>-1.0508901371273411</v>
      </c>
      <c r="R31" s="24">
        <f t="shared" si="5"/>
        <v>-1.19995089070806</v>
      </c>
      <c r="S31" s="24">
        <f t="shared" si="5"/>
        <v>-0.61106421851190262</v>
      </c>
      <c r="T31" s="24">
        <f t="shared" si="5"/>
        <v>-0.54357482028171444</v>
      </c>
      <c r="U31" s="24">
        <f t="shared" si="7"/>
        <v>-1.5153079549845097</v>
      </c>
      <c r="V31" s="24">
        <f t="shared" si="7"/>
        <v>-0.83065560754770629</v>
      </c>
      <c r="W31" s="24">
        <f t="shared" si="7"/>
        <v>0.37804219795800409</v>
      </c>
      <c r="X31" s="24">
        <f t="shared" si="7"/>
        <v>0.58910916380782752</v>
      </c>
      <c r="Y31" s="24">
        <f t="shared" si="7"/>
        <v>1.0029342381295829</v>
      </c>
      <c r="Z31" s="24">
        <f t="shared" si="7"/>
        <v>-2.3955899897753877E-2</v>
      </c>
      <c r="AA31" s="24">
        <f t="shared" si="7"/>
        <v>0.83533719206062595</v>
      </c>
      <c r="AB31" s="24">
        <f t="shared" si="7"/>
        <v>1.1718253415032902</v>
      </c>
      <c r="AC31" s="24">
        <f t="shared" si="7"/>
        <v>1.7981513955996533</v>
      </c>
      <c r="AD31" s="25">
        <f t="shared" si="6"/>
        <v>-0.95396841544910116</v>
      </c>
      <c r="AE31" s="25">
        <f t="shared" si="1"/>
        <v>-0.96317946093797691</v>
      </c>
      <c r="AF31" s="25">
        <f t="shared" si="2"/>
        <v>0.48653242499941518</v>
      </c>
      <c r="AG31" s="25">
        <f t="shared" si="3"/>
        <v>1.2684379763878566</v>
      </c>
    </row>
    <row r="32" spans="1:33" x14ac:dyDescent="0.2">
      <c r="A32" t="s">
        <v>94</v>
      </c>
      <c r="B32" s="22">
        <v>14.042683630000001</v>
      </c>
      <c r="C32" s="22">
        <v>14.05654685</v>
      </c>
      <c r="D32" s="22">
        <v>14.135231689999999</v>
      </c>
      <c r="E32" s="22">
        <v>14.19539213</v>
      </c>
      <c r="F32" s="22">
        <v>14.067642790000001</v>
      </c>
      <c r="G32" s="22">
        <v>14.11170467</v>
      </c>
      <c r="H32" s="22">
        <v>13.97276808</v>
      </c>
      <c r="I32" s="22">
        <v>13.817973459999999</v>
      </c>
      <c r="J32" s="22">
        <v>13.80672305</v>
      </c>
      <c r="K32" s="22">
        <v>13.8645099</v>
      </c>
      <c r="L32" s="22">
        <v>14.073079659999999</v>
      </c>
      <c r="M32" s="22">
        <v>14.43310707</v>
      </c>
      <c r="N32" s="22">
        <v>14.518497330000001</v>
      </c>
      <c r="O32" s="23">
        <v>14.084296946923075</v>
      </c>
      <c r="P32" s="23">
        <f t="shared" si="4"/>
        <v>0.20333972562989061</v>
      </c>
      <c r="Q32" s="24">
        <f t="shared" si="5"/>
        <v>-0.2046492233338455</v>
      </c>
      <c r="R32" s="24">
        <f t="shared" si="5"/>
        <v>-0.13647159617783924</v>
      </c>
      <c r="S32" s="24">
        <f t="shared" si="5"/>
        <v>0.25049086163140238</v>
      </c>
      <c r="T32" s="24">
        <f t="shared" si="5"/>
        <v>0.54635257686505934</v>
      </c>
      <c r="U32" s="24">
        <f t="shared" si="7"/>
        <v>-8.1903114954465867E-2</v>
      </c>
      <c r="V32" s="24">
        <f t="shared" si="7"/>
        <v>0.13478784331012122</v>
      </c>
      <c r="W32" s="24">
        <f t="shared" si="7"/>
        <v>-0.54848538118948276</v>
      </c>
      <c r="X32" s="24">
        <f t="shared" si="7"/>
        <v>-1.3097464654192827</v>
      </c>
      <c r="Y32" s="24">
        <f t="shared" si="7"/>
        <v>-1.3650746112852621</v>
      </c>
      <c r="Z32" s="24">
        <f t="shared" si="7"/>
        <v>-1.0808859225231837</v>
      </c>
      <c r="AA32" s="24">
        <f t="shared" si="7"/>
        <v>-5.5165250608692928E-2</v>
      </c>
      <c r="AB32" s="24">
        <f t="shared" si="7"/>
        <v>1.7154056935820436</v>
      </c>
      <c r="AC32" s="24">
        <f t="shared" si="7"/>
        <v>2.1353445901035419</v>
      </c>
      <c r="AD32" s="25">
        <f t="shared" si="6"/>
        <v>-3.020998596009411E-2</v>
      </c>
      <c r="AE32" s="25">
        <f t="shared" si="1"/>
        <v>0.19974576840690492</v>
      </c>
      <c r="AF32" s="25">
        <f t="shared" si="2"/>
        <v>-1.0760480951043028</v>
      </c>
      <c r="AG32" s="25">
        <f t="shared" si="3"/>
        <v>1.2651950110256309</v>
      </c>
    </row>
    <row r="33" spans="1:33" x14ac:dyDescent="0.2">
      <c r="A33" t="s">
        <v>95</v>
      </c>
      <c r="B33" s="22">
        <v>5.754578929</v>
      </c>
      <c r="C33" s="22">
        <v>5.4965944230000003</v>
      </c>
      <c r="D33" s="22">
        <v>5.5680604789999997</v>
      </c>
      <c r="E33" s="22">
        <v>5.5641613569999997</v>
      </c>
      <c r="F33" s="22">
        <v>5.4615552730000001</v>
      </c>
      <c r="G33" s="22">
        <v>5.4875251839999999</v>
      </c>
      <c r="H33" s="22">
        <v>5.9883639940000002</v>
      </c>
      <c r="I33" s="22">
        <v>6.1478322920000004</v>
      </c>
      <c r="J33" s="22">
        <v>4.9138067400000001</v>
      </c>
      <c r="K33" s="22">
        <v>5.5512827539999998</v>
      </c>
      <c r="L33" s="22">
        <v>6.4253787520000003</v>
      </c>
      <c r="M33" s="22">
        <v>6.2360620600000001</v>
      </c>
      <c r="N33" s="22">
        <v>6.0663791649999999</v>
      </c>
      <c r="O33" s="23">
        <v>5.7431985693846155</v>
      </c>
      <c r="P33" s="23">
        <f t="shared" si="4"/>
        <v>0.39512895258088643</v>
      </c>
      <c r="Q33" s="24">
        <f t="shared" si="5"/>
        <v>2.8801634355191591E-2</v>
      </c>
      <c r="R33" s="24">
        <f t="shared" si="5"/>
        <v>-0.62411054612388361</v>
      </c>
      <c r="S33" s="24">
        <f t="shared" si="5"/>
        <v>-0.44324286853862849</v>
      </c>
      <c r="T33" s="24">
        <f t="shared" si="5"/>
        <v>-0.45311084195472939</v>
      </c>
      <c r="U33" s="24">
        <f t="shared" si="7"/>
        <v>-0.71278830504570656</v>
      </c>
      <c r="V33" s="24">
        <f t="shared" si="7"/>
        <v>-0.64706315169925943</v>
      </c>
      <c r="W33" s="24">
        <f t="shared" si="7"/>
        <v>0.6204694012271782</v>
      </c>
      <c r="X33" s="24">
        <f t="shared" si="7"/>
        <v>1.0240548559461806</v>
      </c>
      <c r="Y33" s="24">
        <f t="shared" si="7"/>
        <v>-2.09904089276989</v>
      </c>
      <c r="Z33" s="24">
        <f t="shared" si="7"/>
        <v>-0.48570425966274589</v>
      </c>
      <c r="AA33" s="24">
        <f t="shared" si="7"/>
        <v>1.7264748081848962</v>
      </c>
      <c r="AB33" s="24">
        <f t="shared" si="7"/>
        <v>1.2473484602839653</v>
      </c>
      <c r="AC33" s="24">
        <f t="shared" si="7"/>
        <v>0.81791170579742933</v>
      </c>
      <c r="AD33" s="25">
        <f t="shared" si="6"/>
        <v>-0.34618392676910686</v>
      </c>
      <c r="AE33" s="25">
        <f t="shared" si="1"/>
        <v>-0.60432076623323183</v>
      </c>
      <c r="AF33" s="25">
        <f t="shared" si="2"/>
        <v>-0.2350552238148193</v>
      </c>
      <c r="AG33" s="25">
        <f t="shared" si="3"/>
        <v>1.2639116580887637</v>
      </c>
    </row>
    <row r="34" spans="1:33" x14ac:dyDescent="0.2">
      <c r="A34" t="s">
        <v>96</v>
      </c>
      <c r="B34" s="22">
        <v>10.61071508</v>
      </c>
      <c r="C34" s="22">
        <v>10.597662809999999</v>
      </c>
      <c r="D34" s="22">
        <v>10.836563160000001</v>
      </c>
      <c r="E34" s="22">
        <v>10.92521567</v>
      </c>
      <c r="F34" s="22">
        <v>10.88207006</v>
      </c>
      <c r="G34" s="22">
        <v>11.029017830000001</v>
      </c>
      <c r="H34" s="22">
        <v>11.79435872</v>
      </c>
      <c r="I34" s="22">
        <v>11.899881430000001</v>
      </c>
      <c r="J34" s="22">
        <v>12.13115694</v>
      </c>
      <c r="K34" s="22">
        <v>12.016965089999999</v>
      </c>
      <c r="L34" s="22">
        <v>12.347590719999999</v>
      </c>
      <c r="M34" s="22">
        <v>12.14988406</v>
      </c>
      <c r="N34" s="22">
        <v>12.668592200000001</v>
      </c>
      <c r="O34" s="23">
        <v>11.529974905384618</v>
      </c>
      <c r="P34" s="23">
        <f t="shared" si="4"/>
        <v>0.70088284833430614</v>
      </c>
      <c r="Q34" s="24">
        <f t="shared" ref="Q34:W65" si="8">(B34-$O34)/$P34</f>
        <v>-1.3115741490454487</v>
      </c>
      <c r="R34" s="24">
        <f t="shared" si="8"/>
        <v>-1.330196761984288</v>
      </c>
      <c r="S34" s="24">
        <f t="shared" si="8"/>
        <v>-0.98934043975045993</v>
      </c>
      <c r="T34" s="24">
        <f t="shared" si="8"/>
        <v>-0.86285352369781609</v>
      </c>
      <c r="U34" s="24">
        <f t="shared" si="7"/>
        <v>-0.92441247053541986</v>
      </c>
      <c r="V34" s="24">
        <f t="shared" si="7"/>
        <v>-0.71475151171864815</v>
      </c>
      <c r="W34" s="24">
        <f t="shared" si="7"/>
        <v>0.37721541516347168</v>
      </c>
      <c r="X34" s="24">
        <f t="shared" si="7"/>
        <v>0.52777225965008212</v>
      </c>
      <c r="Y34" s="24">
        <f t="shared" si="7"/>
        <v>0.8577496739207281</v>
      </c>
      <c r="Z34" s="24">
        <f t="shared" si="7"/>
        <v>0.69482394350602983</v>
      </c>
      <c r="AA34" s="24">
        <f t="shared" si="7"/>
        <v>1.1665513238888621</v>
      </c>
      <c r="AB34" s="24">
        <f t="shared" si="7"/>
        <v>0.88446900375524418</v>
      </c>
      <c r="AC34" s="24">
        <f t="shared" si="7"/>
        <v>1.6245472368476146</v>
      </c>
      <c r="AD34" s="25">
        <f t="shared" si="6"/>
        <v>-1.2103704502600656</v>
      </c>
      <c r="AE34" s="25">
        <f t="shared" si="1"/>
        <v>-0.83400583531729466</v>
      </c>
      <c r="AF34" s="25">
        <f t="shared" si="2"/>
        <v>0.6143903230600779</v>
      </c>
      <c r="AG34" s="25">
        <f t="shared" si="3"/>
        <v>1.225189188163907</v>
      </c>
    </row>
    <row r="35" spans="1:33" x14ac:dyDescent="0.2">
      <c r="A35" t="s">
        <v>97</v>
      </c>
      <c r="B35" s="22">
        <v>16.81842546</v>
      </c>
      <c r="C35" s="22">
        <v>16.711696839999998</v>
      </c>
      <c r="D35" s="22">
        <v>16.978439770000001</v>
      </c>
      <c r="E35" s="22">
        <v>16.895029189999999</v>
      </c>
      <c r="F35" s="22">
        <v>16.44673766</v>
      </c>
      <c r="G35" s="22">
        <v>16.70325441</v>
      </c>
      <c r="H35" s="22">
        <v>17.531844920000001</v>
      </c>
      <c r="I35" s="22">
        <v>17.654227710000001</v>
      </c>
      <c r="J35" s="22">
        <v>17.934425090000001</v>
      </c>
      <c r="K35" s="22">
        <v>17.4610162</v>
      </c>
      <c r="L35" s="22">
        <v>17.874207040000002</v>
      </c>
      <c r="M35" s="22">
        <v>17.80386755</v>
      </c>
      <c r="N35" s="22">
        <v>18.12643417</v>
      </c>
      <c r="O35" s="23">
        <v>17.303046616153846</v>
      </c>
      <c r="P35" s="23">
        <f t="shared" si="4"/>
        <v>0.54091792771934877</v>
      </c>
      <c r="Q35" s="24">
        <f t="shared" si="8"/>
        <v>-0.89592363521234242</v>
      </c>
      <c r="R35" s="24">
        <f t="shared" si="8"/>
        <v>-1.0932338268896598</v>
      </c>
      <c r="S35" s="24">
        <f t="shared" si="8"/>
        <v>-0.60010369322102552</v>
      </c>
      <c r="T35" s="24">
        <f t="shared" si="8"/>
        <v>-0.75430560764394594</v>
      </c>
      <c r="U35" s="24">
        <f t="shared" si="7"/>
        <v>-1.5830663253559896</v>
      </c>
      <c r="V35" s="24">
        <f t="shared" si="7"/>
        <v>-1.1088414256904506</v>
      </c>
      <c r="W35" s="24">
        <f t="shared" si="7"/>
        <v>0.42298155065931747</v>
      </c>
      <c r="X35" s="24">
        <f t="shared" si="7"/>
        <v>0.64923175189778892</v>
      </c>
      <c r="Y35" s="24">
        <f t="shared" si="7"/>
        <v>1.167235252320461</v>
      </c>
      <c r="Z35" s="24">
        <f t="shared" si="7"/>
        <v>0.29203983774801889</v>
      </c>
      <c r="AA35" s="24">
        <f t="shared" si="7"/>
        <v>1.0559095836485155</v>
      </c>
      <c r="AB35" s="24">
        <f t="shared" si="7"/>
        <v>0.92587231478487908</v>
      </c>
      <c r="AC35" s="24">
        <f t="shared" si="7"/>
        <v>1.5222042229544326</v>
      </c>
      <c r="AD35" s="25">
        <f t="shared" si="6"/>
        <v>-0.86308705177434264</v>
      </c>
      <c r="AE35" s="25">
        <f t="shared" si="1"/>
        <v>-1.1487377862301287</v>
      </c>
      <c r="AF35" s="25">
        <f t="shared" si="2"/>
        <v>0.63287209815639656</v>
      </c>
      <c r="AG35" s="25">
        <f t="shared" si="3"/>
        <v>1.1679953737959423</v>
      </c>
    </row>
    <row r="36" spans="1:33" x14ac:dyDescent="0.2">
      <c r="A36" t="s">
        <v>98</v>
      </c>
      <c r="B36" s="22">
        <v>11.918687589999999</v>
      </c>
      <c r="C36" s="22">
        <v>11.86374809</v>
      </c>
      <c r="D36" s="22">
        <v>11.94954113</v>
      </c>
      <c r="E36" s="22">
        <v>12.091819750000001</v>
      </c>
      <c r="F36" s="22">
        <v>11.69958825</v>
      </c>
      <c r="G36" s="22">
        <v>12.117926860000001</v>
      </c>
      <c r="H36" s="22">
        <v>12.62379638</v>
      </c>
      <c r="I36" s="22">
        <v>12.591620430000001</v>
      </c>
      <c r="J36" s="22">
        <v>13.036419670000001</v>
      </c>
      <c r="K36" s="22">
        <v>12.507418879999999</v>
      </c>
      <c r="L36" s="22">
        <v>12.91020814</v>
      </c>
      <c r="M36" s="22">
        <v>12.74460811</v>
      </c>
      <c r="N36" s="22">
        <v>13.11247663</v>
      </c>
      <c r="O36" s="23">
        <v>12.397527685384615</v>
      </c>
      <c r="P36" s="23">
        <f t="shared" si="4"/>
        <v>0.46220545609881802</v>
      </c>
      <c r="Q36" s="24">
        <f t="shared" si="8"/>
        <v>-1.0359897077507481</v>
      </c>
      <c r="R36" s="24">
        <f t="shared" si="8"/>
        <v>-1.154853514473648</v>
      </c>
      <c r="S36" s="24">
        <f t="shared" si="8"/>
        <v>-0.96923683931770133</v>
      </c>
      <c r="T36" s="24">
        <f t="shared" si="8"/>
        <v>-0.66141135149052588</v>
      </c>
      <c r="U36" s="24">
        <f t="shared" si="7"/>
        <v>-1.5100198973752446</v>
      </c>
      <c r="V36" s="24">
        <f t="shared" si="7"/>
        <v>-0.60492757429682209</v>
      </c>
      <c r="W36" s="24">
        <f t="shared" si="7"/>
        <v>0.48954137522558666</v>
      </c>
      <c r="X36" s="24">
        <f t="shared" si="7"/>
        <v>0.41992741983965098</v>
      </c>
      <c r="Y36" s="24">
        <f t="shared" si="7"/>
        <v>1.3822683747783209</v>
      </c>
      <c r="Z36" s="24">
        <f t="shared" si="7"/>
        <v>0.23775399698416813</v>
      </c>
      <c r="AA36" s="24">
        <f t="shared" si="7"/>
        <v>1.1092046791108747</v>
      </c>
      <c r="AB36" s="24">
        <f t="shared" si="7"/>
        <v>0.75092238751327078</v>
      </c>
      <c r="AC36" s="24">
        <f t="shared" si="7"/>
        <v>1.5468206512528293</v>
      </c>
      <c r="AD36" s="25">
        <f t="shared" si="6"/>
        <v>-1.0533600205140325</v>
      </c>
      <c r="AE36" s="25">
        <f t="shared" si="1"/>
        <v>-0.92545294105419751</v>
      </c>
      <c r="AF36" s="25">
        <f t="shared" si="2"/>
        <v>0.63237279170693161</v>
      </c>
      <c r="AG36" s="25">
        <f t="shared" si="3"/>
        <v>1.135649239292325</v>
      </c>
    </row>
    <row r="37" spans="1:33" x14ac:dyDescent="0.2">
      <c r="A37" t="s">
        <v>99</v>
      </c>
      <c r="B37" s="22">
        <v>11.95349345</v>
      </c>
      <c r="C37" s="22">
        <v>11.998170440000001</v>
      </c>
      <c r="D37" s="22">
        <v>12.03804298</v>
      </c>
      <c r="E37" s="22">
        <v>12.16575617</v>
      </c>
      <c r="F37" s="22">
        <v>11.850547049999999</v>
      </c>
      <c r="G37" s="22">
        <v>12.13184993</v>
      </c>
      <c r="H37" s="22">
        <v>12.98565127</v>
      </c>
      <c r="I37" s="22">
        <v>13.13322621</v>
      </c>
      <c r="J37" s="22">
        <v>13.096903490000001</v>
      </c>
      <c r="K37" s="22">
        <v>12.84106577</v>
      </c>
      <c r="L37" s="22">
        <v>13.257058880000001</v>
      </c>
      <c r="M37" s="22">
        <v>13.00100741</v>
      </c>
      <c r="N37" s="22">
        <v>13.449526540000001</v>
      </c>
      <c r="O37" s="23">
        <v>12.60786919923077</v>
      </c>
      <c r="P37" s="23">
        <f t="shared" si="4"/>
        <v>0.56274626505970382</v>
      </c>
      <c r="Q37" s="24">
        <f t="shared" si="8"/>
        <v>-1.162825574970888</v>
      </c>
      <c r="R37" s="24">
        <f t="shared" si="8"/>
        <v>-1.0834345727129502</v>
      </c>
      <c r="S37" s="24">
        <f t="shared" si="8"/>
        <v>-1.0125810771401824</v>
      </c>
      <c r="T37" s="24">
        <f t="shared" si="8"/>
        <v>-0.785634764157634</v>
      </c>
      <c r="U37" s="24">
        <f t="shared" si="7"/>
        <v>-1.3457613070971215</v>
      </c>
      <c r="V37" s="24">
        <f t="shared" si="7"/>
        <v>-0.84588614582856003</v>
      </c>
      <c r="W37" s="24">
        <f t="shared" si="7"/>
        <v>0.67131866389046591</v>
      </c>
      <c r="X37" s="24">
        <f t="shared" si="7"/>
        <v>0.93355930263436471</v>
      </c>
      <c r="Y37" s="24">
        <f t="shared" si="7"/>
        <v>0.86901383648871955</v>
      </c>
      <c r="Z37" s="24">
        <f t="shared" si="7"/>
        <v>0.41439025942622615</v>
      </c>
      <c r="AA37" s="24">
        <f t="shared" si="7"/>
        <v>1.1536099323562032</v>
      </c>
      <c r="AB37" s="24">
        <f t="shared" si="7"/>
        <v>0.69860652158663472</v>
      </c>
      <c r="AC37" s="24">
        <f t="shared" si="7"/>
        <v>1.4956249255247152</v>
      </c>
      <c r="AD37" s="25">
        <f t="shared" si="6"/>
        <v>-1.0862804082746733</v>
      </c>
      <c r="AE37" s="25">
        <f t="shared" si="1"/>
        <v>-0.99242740569443855</v>
      </c>
      <c r="AF37" s="25">
        <f t="shared" si="2"/>
        <v>0.72207051560994406</v>
      </c>
      <c r="AG37" s="25">
        <f t="shared" si="3"/>
        <v>1.1159471264891845</v>
      </c>
    </row>
    <row r="38" spans="1:33" x14ac:dyDescent="0.2">
      <c r="A38" t="s">
        <v>100</v>
      </c>
      <c r="B38" s="22">
        <v>13.126751349999999</v>
      </c>
      <c r="C38" s="22">
        <v>13.31338073</v>
      </c>
      <c r="D38" s="22">
        <v>13.372607029999999</v>
      </c>
      <c r="E38" s="22">
        <v>13.49112439</v>
      </c>
      <c r="F38" s="22">
        <v>13.3846936</v>
      </c>
      <c r="G38" s="22">
        <v>13.437671979999999</v>
      </c>
      <c r="H38" s="22">
        <v>13.55325551</v>
      </c>
      <c r="I38" s="22">
        <v>13.57609334</v>
      </c>
      <c r="J38" s="22">
        <v>13.538369729999999</v>
      </c>
      <c r="K38" s="22">
        <v>13.38430454</v>
      </c>
      <c r="L38" s="22">
        <v>13.543461239999999</v>
      </c>
      <c r="M38" s="22">
        <v>13.659288829999999</v>
      </c>
      <c r="N38" s="22">
        <v>13.635824599999999</v>
      </c>
      <c r="O38" s="23">
        <v>13.462832836153847</v>
      </c>
      <c r="P38" s="23">
        <f t="shared" si="4"/>
        <v>0.14111244264023751</v>
      </c>
      <c r="Q38" s="24">
        <f t="shared" si="8"/>
        <v>-2.3816573497397315</v>
      </c>
      <c r="R38" s="24">
        <f t="shared" si="8"/>
        <v>-1.0590994199914106</v>
      </c>
      <c r="S38" s="24">
        <f t="shared" si="8"/>
        <v>-0.63938944338080972</v>
      </c>
      <c r="T38" s="24">
        <f t="shared" si="8"/>
        <v>0.20048943464383873</v>
      </c>
      <c r="U38" s="24">
        <f t="shared" si="7"/>
        <v>-0.55373739332867211</v>
      </c>
      <c r="V38" s="24">
        <f t="shared" si="7"/>
        <v>-0.17830359735175752</v>
      </c>
      <c r="W38" s="24">
        <f t="shared" si="7"/>
        <v>0.64078455559502068</v>
      </c>
      <c r="X38" s="24">
        <f t="shared" si="7"/>
        <v>0.80262591821833473</v>
      </c>
      <c r="Y38" s="24">
        <f t="shared" si="7"/>
        <v>0.53529577146312746</v>
      </c>
      <c r="Z38" s="24">
        <f t="shared" si="7"/>
        <v>-0.5564944854228947</v>
      </c>
      <c r="AA38" s="24">
        <f t="shared" si="7"/>
        <v>0.57137699792860941</v>
      </c>
      <c r="AB38" s="24">
        <f t="shared" si="7"/>
        <v>1.392194693610483</v>
      </c>
      <c r="AC38" s="24">
        <f t="shared" si="7"/>
        <v>1.2259143177557361</v>
      </c>
      <c r="AD38" s="25">
        <f t="shared" si="6"/>
        <v>-1.360048737703984</v>
      </c>
      <c r="AE38" s="25">
        <f t="shared" si="1"/>
        <v>-0.17718385201219697</v>
      </c>
      <c r="AF38" s="25">
        <f t="shared" si="2"/>
        <v>0.35555293996339699</v>
      </c>
      <c r="AG38" s="25">
        <f t="shared" si="3"/>
        <v>1.0631620030982762</v>
      </c>
    </row>
    <row r="39" spans="1:33" x14ac:dyDescent="0.2">
      <c r="A39" t="s">
        <v>101</v>
      </c>
      <c r="B39" s="22">
        <v>10.33956852</v>
      </c>
      <c r="C39" s="22">
        <v>10.31823048</v>
      </c>
      <c r="D39" s="22">
        <v>10.36125455</v>
      </c>
      <c r="E39" s="22">
        <v>10.845850990000001</v>
      </c>
      <c r="F39" s="22">
        <v>10.509169890000001</v>
      </c>
      <c r="G39" s="22">
        <v>10.949965069999999</v>
      </c>
      <c r="H39" s="22">
        <v>11.316966949999999</v>
      </c>
      <c r="I39" s="22">
        <v>11.552798040000001</v>
      </c>
      <c r="J39" s="22">
        <v>10.98581454</v>
      </c>
      <c r="K39" s="22">
        <v>10.965034230000001</v>
      </c>
      <c r="L39" s="22">
        <v>11.67980749</v>
      </c>
      <c r="M39" s="22">
        <v>11.06850189</v>
      </c>
      <c r="N39" s="22">
        <v>11.565901439999999</v>
      </c>
      <c r="O39" s="23">
        <v>10.958374160000002</v>
      </c>
      <c r="P39" s="23">
        <f t="shared" si="4"/>
        <v>0.45978107367187765</v>
      </c>
      <c r="Q39" s="24">
        <f t="shared" si="8"/>
        <v>-1.3458701878660007</v>
      </c>
      <c r="R39" s="24">
        <f t="shared" si="8"/>
        <v>-1.392279318693399</v>
      </c>
      <c r="S39" s="24">
        <f t="shared" si="8"/>
        <v>-1.2987041968285447</v>
      </c>
      <c r="T39" s="24">
        <f t="shared" si="8"/>
        <v>-0.24473206150347801</v>
      </c>
      <c r="U39" s="24">
        <f t="shared" si="7"/>
        <v>-0.97699600031943723</v>
      </c>
      <c r="V39" s="24">
        <f t="shared" si="7"/>
        <v>-1.828933481938752E-2</v>
      </c>
      <c r="W39" s="24">
        <f t="shared" si="7"/>
        <v>0.77992072865510575</v>
      </c>
      <c r="X39" s="24">
        <f t="shared" si="7"/>
        <v>1.2928411238262694</v>
      </c>
      <c r="Y39" s="24">
        <f t="shared" si="7"/>
        <v>5.9681403979627151E-2</v>
      </c>
      <c r="Z39" s="24">
        <f t="shared" si="7"/>
        <v>1.4485306989281924E-2</v>
      </c>
      <c r="AA39" s="24">
        <f t="shared" si="7"/>
        <v>1.5690800933551441</v>
      </c>
      <c r="AB39" s="24">
        <f t="shared" si="7"/>
        <v>0.2395221036840483</v>
      </c>
      <c r="AC39" s="24">
        <f t="shared" si="7"/>
        <v>1.3213403395407242</v>
      </c>
      <c r="AD39" s="25">
        <f t="shared" si="6"/>
        <v>-1.3456179011293148</v>
      </c>
      <c r="AE39" s="25">
        <f t="shared" si="1"/>
        <v>-0.4133391322141009</v>
      </c>
      <c r="AF39" s="25">
        <f t="shared" si="2"/>
        <v>0.53673214086257104</v>
      </c>
      <c r="AG39" s="25">
        <f t="shared" si="3"/>
        <v>1.043314178859972</v>
      </c>
    </row>
    <row r="40" spans="1:33" x14ac:dyDescent="0.2">
      <c r="A40" t="s">
        <v>102</v>
      </c>
      <c r="B40" s="22">
        <v>8.6381808640000006</v>
      </c>
      <c r="C40" s="22">
        <v>8.6657195720000004</v>
      </c>
      <c r="D40" s="22">
        <v>8.8543341800000004</v>
      </c>
      <c r="E40" s="22">
        <v>8.8428839680000006</v>
      </c>
      <c r="F40" s="22">
        <v>8.8913171040000005</v>
      </c>
      <c r="G40" s="22">
        <v>8.7375810269999992</v>
      </c>
      <c r="H40" s="22">
        <v>8.5451791589999999</v>
      </c>
      <c r="I40" s="22">
        <v>8.4928331319999995</v>
      </c>
      <c r="J40" s="22">
        <v>8.6070586129999995</v>
      </c>
      <c r="K40" s="22">
        <v>8.6140348909999993</v>
      </c>
      <c r="L40" s="22">
        <v>8.7044564090000005</v>
      </c>
      <c r="M40" s="22">
        <v>9.052908038</v>
      </c>
      <c r="N40" s="22">
        <v>8.952045343</v>
      </c>
      <c r="O40" s="23">
        <v>8.7383486384615381</v>
      </c>
      <c r="P40" s="23">
        <f t="shared" si="4"/>
        <v>0.16151557602155825</v>
      </c>
      <c r="Q40" s="24">
        <f t="shared" si="8"/>
        <v>-0.62017408431350052</v>
      </c>
      <c r="R40" s="24">
        <f t="shared" si="8"/>
        <v>-0.44967221273967728</v>
      </c>
      <c r="S40" s="24">
        <f t="shared" si="8"/>
        <v>0.71810746923244828</v>
      </c>
      <c r="T40" s="24">
        <f t="shared" si="8"/>
        <v>0.64721516099790732</v>
      </c>
      <c r="U40" s="24">
        <f t="shared" si="7"/>
        <v>0.94708181901939303</v>
      </c>
      <c r="V40" s="24">
        <f t="shared" si="7"/>
        <v>-4.7525537811688385E-3</v>
      </c>
      <c r="W40" s="24">
        <f t="shared" si="7"/>
        <v>-1.1959805005788107</v>
      </c>
      <c r="X40" s="24">
        <f t="shared" si="7"/>
        <v>-1.520073249336451</v>
      </c>
      <c r="Y40" s="24">
        <f t="shared" si="7"/>
        <v>-0.81286293678582844</v>
      </c>
      <c r="Z40" s="24">
        <f t="shared" si="7"/>
        <v>-0.76967033473567925</v>
      </c>
      <c r="AA40" s="24">
        <f t="shared" si="7"/>
        <v>-0.20983876785365782</v>
      </c>
      <c r="AB40" s="24">
        <f t="shared" si="7"/>
        <v>1.9475483868904147</v>
      </c>
      <c r="AC40" s="24">
        <f t="shared" si="7"/>
        <v>1.3230718039846434</v>
      </c>
      <c r="AD40" s="25">
        <f t="shared" si="6"/>
        <v>-0.11724627594024313</v>
      </c>
      <c r="AE40" s="25">
        <f t="shared" si="1"/>
        <v>0.52984814207871056</v>
      </c>
      <c r="AF40" s="25">
        <f t="shared" si="2"/>
        <v>-1.0746467553591925</v>
      </c>
      <c r="AG40" s="25">
        <f t="shared" si="3"/>
        <v>1.0202604743404668</v>
      </c>
    </row>
    <row r="41" spans="1:33" x14ac:dyDescent="0.2">
      <c r="A41" t="s">
        <v>103</v>
      </c>
      <c r="B41" s="22">
        <v>8.9571506480000007</v>
      </c>
      <c r="C41" s="22">
        <v>8.923945281</v>
      </c>
      <c r="D41" s="22">
        <v>9.0289781819999995</v>
      </c>
      <c r="E41" s="22">
        <v>9.0046570070000005</v>
      </c>
      <c r="F41" s="22">
        <v>9.0026953550000002</v>
      </c>
      <c r="G41" s="22">
        <v>8.9845196119999997</v>
      </c>
      <c r="H41" s="22">
        <v>8.9979304950000003</v>
      </c>
      <c r="I41" s="22">
        <v>9.0226115359999994</v>
      </c>
      <c r="J41" s="22">
        <v>9.2998250900000006</v>
      </c>
      <c r="K41" s="22">
        <v>8.9537902660000004</v>
      </c>
      <c r="L41" s="22">
        <v>9.0707813420000001</v>
      </c>
      <c r="M41" s="22">
        <v>9.1197568919999998</v>
      </c>
      <c r="N41" s="22">
        <v>9.1673426809999992</v>
      </c>
      <c r="O41" s="23">
        <v>9.041075722076922</v>
      </c>
      <c r="P41" s="23">
        <f t="shared" si="4"/>
        <v>9.8721128607017164E-2</v>
      </c>
      <c r="Q41" s="24">
        <f t="shared" si="8"/>
        <v>-0.85012271700220254</v>
      </c>
      <c r="R41" s="24">
        <f t="shared" si="8"/>
        <v>-1.1864779376984993</v>
      </c>
      <c r="S41" s="24">
        <f t="shared" si="8"/>
        <v>-0.12254256254585243</v>
      </c>
      <c r="T41" s="24">
        <f t="shared" si="8"/>
        <v>-0.368904970909468</v>
      </c>
      <c r="U41" s="24">
        <f t="shared" si="7"/>
        <v>-0.38877561083913426</v>
      </c>
      <c r="V41" s="24">
        <f t="shared" si="7"/>
        <v>-0.57288759635292752</v>
      </c>
      <c r="W41" s="24">
        <f t="shared" si="7"/>
        <v>-0.43704146909291824</v>
      </c>
      <c r="X41" s="24">
        <f t="shared" si="7"/>
        <v>-0.18703378230635551</v>
      </c>
      <c r="Y41" s="24">
        <f t="shared" si="7"/>
        <v>2.6210130655322197</v>
      </c>
      <c r="Z41" s="24">
        <f t="shared" si="7"/>
        <v>-0.8841618537849385</v>
      </c>
      <c r="AA41" s="24">
        <f t="shared" si="7"/>
        <v>0.30090437925733537</v>
      </c>
      <c r="AB41" s="24">
        <f t="shared" si="7"/>
        <v>0.79700435999153596</v>
      </c>
      <c r="AC41" s="24">
        <f t="shared" si="7"/>
        <v>1.2790266957513492</v>
      </c>
      <c r="AD41" s="25">
        <f t="shared" si="6"/>
        <v>-0.71971440574885126</v>
      </c>
      <c r="AE41" s="25">
        <f t="shared" si="1"/>
        <v>-0.4435227260338433</v>
      </c>
      <c r="AF41" s="25">
        <f t="shared" si="2"/>
        <v>0.27819399008700185</v>
      </c>
      <c r="AG41" s="25">
        <f t="shared" si="3"/>
        <v>0.79231181166674014</v>
      </c>
    </row>
    <row r="42" spans="1:33" x14ac:dyDescent="0.2">
      <c r="A42" t="s">
        <v>104</v>
      </c>
      <c r="B42" s="22">
        <v>18.122049950000001</v>
      </c>
      <c r="C42" s="22">
        <v>18.209834180000001</v>
      </c>
      <c r="D42" s="22">
        <v>18.506905880000001</v>
      </c>
      <c r="E42" s="22">
        <v>18.349364980000001</v>
      </c>
      <c r="F42" s="22">
        <v>18.219737330000001</v>
      </c>
      <c r="G42" s="22">
        <v>18.171970269999999</v>
      </c>
      <c r="H42" s="22">
        <v>18.490996760000002</v>
      </c>
      <c r="I42" s="22">
        <v>18.466415520000002</v>
      </c>
      <c r="J42" s="22">
        <v>19.06438005</v>
      </c>
      <c r="K42" s="22">
        <v>18.513006050000001</v>
      </c>
      <c r="L42" s="22">
        <v>18.652706049999999</v>
      </c>
      <c r="M42" s="22">
        <v>18.622407209999999</v>
      </c>
      <c r="N42" s="22">
        <v>18.735336879999998</v>
      </c>
      <c r="O42" s="23">
        <v>18.471162393076927</v>
      </c>
      <c r="P42" s="23">
        <f t="shared" si="4"/>
        <v>0.25400028724797424</v>
      </c>
      <c r="Q42" s="24">
        <f t="shared" si="8"/>
        <v>-1.3744568829408299</v>
      </c>
      <c r="R42" s="24">
        <f t="shared" si="8"/>
        <v>-1.028850069062313</v>
      </c>
      <c r="S42" s="24">
        <f t="shared" si="8"/>
        <v>0.1407222303184992</v>
      </c>
      <c r="T42" s="24">
        <f t="shared" si="8"/>
        <v>-0.47951683203420375</v>
      </c>
      <c r="U42" s="24">
        <f t="shared" si="7"/>
        <v>-0.98986133362702078</v>
      </c>
      <c r="V42" s="24">
        <f t="shared" si="7"/>
        <v>-1.1779204122900615</v>
      </c>
      <c r="W42" s="24">
        <f t="shared" si="7"/>
        <v>7.8087970442768412E-2</v>
      </c>
      <c r="X42" s="24">
        <f t="shared" si="7"/>
        <v>-1.8688455546080087E-2</v>
      </c>
      <c r="Y42" s="24">
        <f t="shared" si="7"/>
        <v>2.3354999451001786</v>
      </c>
      <c r="Z42" s="24">
        <f t="shared" si="7"/>
        <v>0.16473862048125679</v>
      </c>
      <c r="AA42" s="24">
        <f t="shared" si="7"/>
        <v>0.71473799848830621</v>
      </c>
      <c r="AB42" s="24">
        <f t="shared" si="7"/>
        <v>0.59545136173572499</v>
      </c>
      <c r="AC42" s="24">
        <f t="shared" si="7"/>
        <v>1.0400558589335935</v>
      </c>
      <c r="AD42" s="25">
        <f t="shared" si="6"/>
        <v>-0.75419490722821447</v>
      </c>
      <c r="AE42" s="25">
        <f t="shared" si="1"/>
        <v>-0.88243285931709536</v>
      </c>
      <c r="AF42" s="25">
        <f t="shared" si="2"/>
        <v>0.63990952011953095</v>
      </c>
      <c r="AG42" s="25">
        <f t="shared" si="3"/>
        <v>0.78341507305254154</v>
      </c>
    </row>
    <row r="43" spans="1:33" x14ac:dyDescent="0.2">
      <c r="A43" t="s">
        <v>105</v>
      </c>
      <c r="B43" s="22">
        <v>12.25692838</v>
      </c>
      <c r="C43" s="22">
        <v>12.36178559</v>
      </c>
      <c r="D43" s="22">
        <v>12.461143119999999</v>
      </c>
      <c r="E43" s="22">
        <v>12.48603132</v>
      </c>
      <c r="F43" s="22">
        <v>12.28558832</v>
      </c>
      <c r="G43" s="22">
        <v>12.454418970000001</v>
      </c>
      <c r="H43" s="22">
        <v>12.74079581</v>
      </c>
      <c r="I43" s="22">
        <v>12.67642594</v>
      </c>
      <c r="J43" s="22">
        <v>13.298342979999999</v>
      </c>
      <c r="K43" s="22">
        <v>12.79249036</v>
      </c>
      <c r="L43" s="22">
        <v>12.7670318</v>
      </c>
      <c r="M43" s="22">
        <v>12.779476969999999</v>
      </c>
      <c r="N43" s="22">
        <v>12.858009429999999</v>
      </c>
      <c r="O43" s="23">
        <v>12.632189922307694</v>
      </c>
      <c r="P43" s="23">
        <f t="shared" si="4"/>
        <v>0.2760118034032028</v>
      </c>
      <c r="Q43" s="24">
        <f t="shared" si="8"/>
        <v>-1.3595851252763469</v>
      </c>
      <c r="R43" s="24">
        <f t="shared" si="8"/>
        <v>-0.97968394457639241</v>
      </c>
      <c r="S43" s="24">
        <f t="shared" si="8"/>
        <v>-0.6197082885539732</v>
      </c>
      <c r="T43" s="24">
        <f t="shared" si="8"/>
        <v>-0.52953750711226755</v>
      </c>
      <c r="U43" s="24">
        <f t="shared" si="7"/>
        <v>-1.2557492035997158</v>
      </c>
      <c r="V43" s="24">
        <f t="shared" si="7"/>
        <v>-0.64407010901632356</v>
      </c>
      <c r="W43" s="24">
        <f t="shared" si="7"/>
        <v>0.39348276542236427</v>
      </c>
      <c r="X43" s="24">
        <f t="shared" si="7"/>
        <v>0.16026857238306316</v>
      </c>
      <c r="Y43" s="24">
        <f t="shared" si="7"/>
        <v>2.4134948197094954</v>
      </c>
      <c r="Z43" s="24">
        <f t="shared" si="7"/>
        <v>0.58077384994342829</v>
      </c>
      <c r="AA43" s="24">
        <f t="shared" si="7"/>
        <v>0.48853663513558809</v>
      </c>
      <c r="AB43" s="24">
        <f t="shared" si="7"/>
        <v>0.5336259025022424</v>
      </c>
      <c r="AC43" s="24">
        <f t="shared" si="7"/>
        <v>0.81815163303876715</v>
      </c>
      <c r="AD43" s="25">
        <f t="shared" si="6"/>
        <v>-0.98632578613557087</v>
      </c>
      <c r="AE43" s="25">
        <f t="shared" si="1"/>
        <v>-0.80978560657610232</v>
      </c>
      <c r="AF43" s="25">
        <f t="shared" si="2"/>
        <v>0.88700500186458775</v>
      </c>
      <c r="AG43" s="25">
        <f t="shared" si="3"/>
        <v>0.61343805689219921</v>
      </c>
    </row>
    <row r="44" spans="1:33" x14ac:dyDescent="0.2">
      <c r="A44" t="s">
        <v>106</v>
      </c>
      <c r="B44" s="22">
        <v>8.7636817919999999</v>
      </c>
      <c r="C44" s="22">
        <v>8.7904828790000007</v>
      </c>
      <c r="D44" s="22">
        <v>8.7522700830000009</v>
      </c>
      <c r="E44" s="22">
        <v>8.8324039649999992</v>
      </c>
      <c r="F44" s="22">
        <v>8.7278052620000004</v>
      </c>
      <c r="G44" s="22">
        <v>8.9077602999999996</v>
      </c>
      <c r="H44" s="22">
        <v>8.8684818809999992</v>
      </c>
      <c r="I44" s="22">
        <v>8.8590171340000001</v>
      </c>
      <c r="J44" s="22">
        <v>9.3018234240000002</v>
      </c>
      <c r="K44" s="22">
        <v>8.8734826019999993</v>
      </c>
      <c r="L44" s="22">
        <v>8.9528689180000001</v>
      </c>
      <c r="M44" s="22">
        <v>8.9357272479999992</v>
      </c>
      <c r="N44" s="22">
        <v>9.0645377360000001</v>
      </c>
      <c r="O44" s="23">
        <v>8.8946417864615377</v>
      </c>
      <c r="P44" s="23">
        <f t="shared" si="4"/>
        <v>0.14735892054399113</v>
      </c>
      <c r="Q44" s="24">
        <f t="shared" si="8"/>
        <v>-0.88871439868102375</v>
      </c>
      <c r="R44" s="24">
        <f t="shared" si="8"/>
        <v>-0.70683815460253985</v>
      </c>
      <c r="S44" s="24">
        <f t="shared" si="8"/>
        <v>-0.96615598795075674</v>
      </c>
      <c r="T44" s="24">
        <f t="shared" si="8"/>
        <v>-0.4223553024939441</v>
      </c>
      <c r="U44" s="24">
        <f t="shared" si="7"/>
        <v>-1.1321779763698221</v>
      </c>
      <c r="V44" s="24">
        <f t="shared" si="7"/>
        <v>8.9024223915549539E-2</v>
      </c>
      <c r="W44" s="24">
        <f t="shared" si="7"/>
        <v>-0.17752508884407123</v>
      </c>
      <c r="X44" s="24">
        <f t="shared" si="7"/>
        <v>-0.24175429848444444</v>
      </c>
      <c r="Y44" s="24">
        <f t="shared" si="7"/>
        <v>2.7631963917441045</v>
      </c>
      <c r="Z44" s="24">
        <f t="shared" si="7"/>
        <v>-0.14358943716082498</v>
      </c>
      <c r="AA44" s="24">
        <f t="shared" si="7"/>
        <v>0.39513815195924834</v>
      </c>
      <c r="AB44" s="24">
        <f t="shared" si="7"/>
        <v>0.27881217768690308</v>
      </c>
      <c r="AC44" s="24">
        <f t="shared" si="7"/>
        <v>1.1529396992816821</v>
      </c>
      <c r="AD44" s="25">
        <f t="shared" si="6"/>
        <v>-0.85390284707810682</v>
      </c>
      <c r="AE44" s="25">
        <f t="shared" si="1"/>
        <v>-0.48850301831607218</v>
      </c>
      <c r="AF44" s="25">
        <f t="shared" si="2"/>
        <v>0.55008189181369105</v>
      </c>
      <c r="AG44" s="25">
        <f t="shared" si="3"/>
        <v>0.60896334297594457</v>
      </c>
    </row>
    <row r="45" spans="1:33" x14ac:dyDescent="0.2">
      <c r="A45" t="s">
        <v>107</v>
      </c>
      <c r="B45" s="22">
        <v>9.3951281850000008</v>
      </c>
      <c r="C45" s="22">
        <v>9.1122898130000003</v>
      </c>
      <c r="D45" s="22">
        <v>9.4079429789999995</v>
      </c>
      <c r="E45" s="22">
        <v>9.3641865919999994</v>
      </c>
      <c r="F45" s="22">
        <v>9.0019426730000003</v>
      </c>
      <c r="G45" s="22">
        <v>9.0467206480000009</v>
      </c>
      <c r="H45" s="22">
        <v>9.5881684850000006</v>
      </c>
      <c r="I45" s="22">
        <v>9.6153946910000005</v>
      </c>
      <c r="J45" s="22">
        <v>10.169422689999999</v>
      </c>
      <c r="K45" s="22">
        <v>9.5291970070000005</v>
      </c>
      <c r="L45" s="22">
        <v>9.6341880950000007</v>
      </c>
      <c r="M45" s="22">
        <v>9.3861466010000001</v>
      </c>
      <c r="N45" s="22">
        <v>9.7475364629999994</v>
      </c>
      <c r="O45" s="23">
        <v>9.4614049940000022</v>
      </c>
      <c r="P45" s="23">
        <f t="shared" si="4"/>
        <v>0.30187975555176938</v>
      </c>
      <c r="Q45" s="24">
        <f t="shared" si="8"/>
        <v>-0.21954704739594777</v>
      </c>
      <c r="R45" s="24">
        <f t="shared" si="8"/>
        <v>-1.1564709940946409</v>
      </c>
      <c r="S45" s="24">
        <f t="shared" si="8"/>
        <v>-0.17709705277283652</v>
      </c>
      <c r="T45" s="24">
        <f t="shared" si="8"/>
        <v>-0.32204346337272316</v>
      </c>
      <c r="U45" s="24">
        <f t="shared" si="7"/>
        <v>-1.5220044158317489</v>
      </c>
      <c r="V45" s="24">
        <f t="shared" si="7"/>
        <v>-1.373673916099641</v>
      </c>
      <c r="W45" s="24">
        <f t="shared" si="7"/>
        <v>0.4199138520180089</v>
      </c>
      <c r="X45" s="24">
        <f t="shared" si="7"/>
        <v>0.5101027616725714</v>
      </c>
      <c r="Y45" s="24">
        <f t="shared" si="7"/>
        <v>2.3453632877961539</v>
      </c>
      <c r="Z45" s="24">
        <f t="shared" si="7"/>
        <v>0.22456627764286302</v>
      </c>
      <c r="AA45" s="24">
        <f t="shared" si="7"/>
        <v>0.57235736356082978</v>
      </c>
      <c r="AB45" s="24">
        <f t="shared" si="7"/>
        <v>-0.24929923791161968</v>
      </c>
      <c r="AC45" s="24">
        <f t="shared" si="7"/>
        <v>0.94783258478864274</v>
      </c>
      <c r="AD45" s="25">
        <f t="shared" si="6"/>
        <v>-0.51770503142114177</v>
      </c>
      <c r="AE45" s="25">
        <f t="shared" si="1"/>
        <v>-1.0725739317680378</v>
      </c>
      <c r="AF45" s="25">
        <f t="shared" si="2"/>
        <v>0.87498654478239934</v>
      </c>
      <c r="AG45" s="25">
        <f t="shared" si="3"/>
        <v>0.42363023681261763</v>
      </c>
    </row>
    <row r="46" spans="1:33" x14ac:dyDescent="0.2">
      <c r="A46" t="s">
        <v>108</v>
      </c>
      <c r="B46" s="22">
        <v>8.8031771780000003</v>
      </c>
      <c r="C46" s="22">
        <v>8.6797180189999992</v>
      </c>
      <c r="D46" s="22">
        <v>8.7488700660000003</v>
      </c>
      <c r="E46" s="22">
        <v>8.8207288520000002</v>
      </c>
      <c r="F46" s="22">
        <v>8.6963922969999992</v>
      </c>
      <c r="G46" s="22">
        <v>8.7584972150000002</v>
      </c>
      <c r="H46" s="22">
        <v>8.7667178949999993</v>
      </c>
      <c r="I46" s="22">
        <v>8.8970950589999998</v>
      </c>
      <c r="J46" s="22">
        <v>9.0807686969999999</v>
      </c>
      <c r="K46" s="22">
        <v>8.8882317020000006</v>
      </c>
      <c r="L46" s="22">
        <v>8.7509412569999991</v>
      </c>
      <c r="M46" s="22">
        <v>8.8687018569999996</v>
      </c>
      <c r="N46" s="22">
        <v>8.9641914479999993</v>
      </c>
      <c r="O46" s="23">
        <v>8.8249255032307694</v>
      </c>
      <c r="P46" s="23">
        <f t="shared" si="4"/>
        <v>0.10853527373119666</v>
      </c>
      <c r="Q46" s="24">
        <f t="shared" si="8"/>
        <v>-0.20038024950885519</v>
      </c>
      <c r="R46" s="24">
        <f t="shared" si="8"/>
        <v>-1.3378828765880999</v>
      </c>
      <c r="S46" s="24">
        <f t="shared" si="8"/>
        <v>-0.70074395738966344</v>
      </c>
      <c r="T46" s="24">
        <f t="shared" si="8"/>
        <v>-3.8666242655478002E-2</v>
      </c>
      <c r="U46" s="24">
        <f t="shared" si="7"/>
        <v>-1.1842528406857051</v>
      </c>
      <c r="V46" s="24">
        <f t="shared" si="7"/>
        <v>-0.61204331041066395</v>
      </c>
      <c r="W46" s="24">
        <f t="shared" si="7"/>
        <v>-0.53630129846016394</v>
      </c>
      <c r="X46" s="24">
        <f t="shared" si="7"/>
        <v>0.66494102136756672</v>
      </c>
      <c r="Y46" s="24">
        <f t="shared" si="7"/>
        <v>2.3572354403681079</v>
      </c>
      <c r="Z46" s="24">
        <f t="shared" si="7"/>
        <v>0.58327764415113692</v>
      </c>
      <c r="AA46" s="24">
        <f t="shared" si="7"/>
        <v>-0.68166084340472555</v>
      </c>
      <c r="AB46" s="24">
        <f t="shared" si="7"/>
        <v>0.40333757187224362</v>
      </c>
      <c r="AC46" s="24">
        <f t="shared" si="7"/>
        <v>1.2831399413442512</v>
      </c>
      <c r="AD46" s="25">
        <f t="shared" si="6"/>
        <v>-0.74633569449553949</v>
      </c>
      <c r="AE46" s="25">
        <f t="shared" si="1"/>
        <v>-0.61165413125061574</v>
      </c>
      <c r="AF46" s="25">
        <f t="shared" si="2"/>
        <v>0.7672882018566618</v>
      </c>
      <c r="AG46" s="25">
        <f t="shared" si="3"/>
        <v>0.33493888993725646</v>
      </c>
    </row>
    <row r="47" spans="1:33" x14ac:dyDescent="0.2">
      <c r="A47" t="s">
        <v>109</v>
      </c>
      <c r="B47" s="22">
        <v>7.5447488030000001</v>
      </c>
      <c r="C47" s="22">
        <v>7.6460811069999997</v>
      </c>
      <c r="D47" s="22">
        <v>7.7163415779999998</v>
      </c>
      <c r="E47" s="22">
        <v>7.6305568829999997</v>
      </c>
      <c r="F47" s="22">
        <v>7.7181688719999997</v>
      </c>
      <c r="G47" s="22">
        <v>7.6239936029999997</v>
      </c>
      <c r="H47" s="22">
        <v>7.0686064049999997</v>
      </c>
      <c r="I47" s="22">
        <v>7.032838387</v>
      </c>
      <c r="J47" s="22">
        <v>6.9880414200000001</v>
      </c>
      <c r="K47" s="22">
        <v>7.1963009390000003</v>
      </c>
      <c r="L47" s="22">
        <v>7.2891617210000001</v>
      </c>
      <c r="M47" s="22">
        <v>7.4958297610000004</v>
      </c>
      <c r="N47" s="22">
        <v>7.7184067499999998</v>
      </c>
      <c r="O47" s="23">
        <v>7.4360827868461525</v>
      </c>
      <c r="P47" s="23">
        <f t="shared" si="4"/>
        <v>0.27002841086388812</v>
      </c>
      <c r="Q47" s="24">
        <f t="shared" si="8"/>
        <v>0.40242438122047186</v>
      </c>
      <c r="R47" s="24">
        <f t="shared" si="8"/>
        <v>0.7776897233961797</v>
      </c>
      <c r="S47" s="24">
        <f t="shared" si="8"/>
        <v>1.0378863107671876</v>
      </c>
      <c r="T47" s="24">
        <f t="shared" si="8"/>
        <v>0.72019864699301861</v>
      </c>
      <c r="U47" s="24">
        <f t="shared" si="7"/>
        <v>1.0446533542577372</v>
      </c>
      <c r="V47" s="24">
        <f t="shared" si="7"/>
        <v>0.69589276014577017</v>
      </c>
      <c r="W47" s="24">
        <f t="shared" si="7"/>
        <v>-1.3608804372491932</v>
      </c>
      <c r="X47" s="24">
        <f t="shared" si="7"/>
        <v>-1.4933406398092457</v>
      </c>
      <c r="Y47" s="24">
        <f t="shared" si="7"/>
        <v>-1.6592378757952047</v>
      </c>
      <c r="Z47" s="24">
        <f t="shared" si="7"/>
        <v>-0.88798747909166431</v>
      </c>
      <c r="AA47" s="24">
        <f t="shared" si="7"/>
        <v>-0.54409484311711986</v>
      </c>
      <c r="AB47" s="24">
        <f t="shared" si="7"/>
        <v>0.22126180709171467</v>
      </c>
      <c r="AC47" s="24">
        <f t="shared" si="7"/>
        <v>1.0455342911904069</v>
      </c>
      <c r="AD47" s="25">
        <f t="shared" si="6"/>
        <v>0.73933347179461306</v>
      </c>
      <c r="AE47" s="25">
        <f t="shared" si="1"/>
        <v>0.82024825379884192</v>
      </c>
      <c r="AF47" s="25">
        <f t="shared" si="2"/>
        <v>-1.3503616079863268</v>
      </c>
      <c r="AG47" s="25">
        <f t="shared" si="3"/>
        <v>0.24090041838833387</v>
      </c>
    </row>
    <row r="48" spans="1:33" x14ac:dyDescent="0.2">
      <c r="A48" t="s">
        <v>110</v>
      </c>
      <c r="B48" s="22">
        <v>-2.2368902049999999</v>
      </c>
      <c r="C48" s="22">
        <v>-2.2378126680000001</v>
      </c>
      <c r="D48" s="22">
        <v>-2.2196109939999999</v>
      </c>
      <c r="E48" s="22">
        <v>-2.237189103</v>
      </c>
      <c r="F48" s="22">
        <v>-2.2374197090000001</v>
      </c>
      <c r="G48" s="22">
        <v>-2.2383093939999998</v>
      </c>
      <c r="H48" s="22">
        <v>-2.2386519979999999</v>
      </c>
      <c r="I48" s="22">
        <v>-2.2363634189999999</v>
      </c>
      <c r="J48" s="22">
        <v>-2.2349905639999998</v>
      </c>
      <c r="K48" s="22">
        <v>-2.2367427310000001</v>
      </c>
      <c r="L48" s="22">
        <v>-2.2348376999999999</v>
      </c>
      <c r="M48" s="22">
        <v>-2.2343178419999998</v>
      </c>
      <c r="N48" s="22">
        <v>-2.2364415370000001</v>
      </c>
      <c r="O48" s="23">
        <v>-2.2353521433846155</v>
      </c>
      <c r="P48" s="23">
        <f t="shared" si="4"/>
        <v>4.715731287517253E-3</v>
      </c>
      <c r="Q48" s="24">
        <f t="shared" si="8"/>
        <v>-0.3261554829164473</v>
      </c>
      <c r="R48" s="24">
        <f t="shared" si="8"/>
        <v>-0.52176947017691877</v>
      </c>
      <c r="S48" s="24">
        <f t="shared" si="8"/>
        <v>3.3380081316938228</v>
      </c>
      <c r="T48" s="24">
        <f t="shared" si="8"/>
        <v>-0.38953865336791971</v>
      </c>
      <c r="U48" s="24">
        <f t="shared" si="7"/>
        <v>-0.43844008263522283</v>
      </c>
      <c r="V48" s="24">
        <f t="shared" si="7"/>
        <v>-0.62710329216855365</v>
      </c>
      <c r="W48" s="24">
        <f t="shared" si="7"/>
        <v>-0.69975459036846743</v>
      </c>
      <c r="X48" s="24">
        <f t="shared" si="7"/>
        <v>-0.21444725191642686</v>
      </c>
      <c r="Y48" s="24">
        <f t="shared" si="7"/>
        <v>7.6675145925466509E-2</v>
      </c>
      <c r="Z48" s="24">
        <f t="shared" si="7"/>
        <v>-0.29488270866186156</v>
      </c>
      <c r="AA48" s="24">
        <f t="shared" si="7"/>
        <v>0.10909090303286509</v>
      </c>
      <c r="AB48" s="24">
        <f t="shared" si="7"/>
        <v>0.21933000876312203</v>
      </c>
      <c r="AC48" s="24">
        <f t="shared" si="7"/>
        <v>-0.23101265720298753</v>
      </c>
      <c r="AD48" s="25">
        <f t="shared" si="6"/>
        <v>0.83002772620015219</v>
      </c>
      <c r="AE48" s="25">
        <f t="shared" si="1"/>
        <v>-0.48502734272389869</v>
      </c>
      <c r="AF48" s="25">
        <f t="shared" si="2"/>
        <v>-0.28310235125532235</v>
      </c>
      <c r="AG48" s="25">
        <f t="shared" si="3"/>
        <v>3.2469418197666522E-2</v>
      </c>
    </row>
    <row r="49" spans="1:33" x14ac:dyDescent="0.2">
      <c r="A49" t="s">
        <v>111</v>
      </c>
      <c r="B49" s="22">
        <v>10.37368287</v>
      </c>
      <c r="C49" s="22">
        <v>10.435752369999999</v>
      </c>
      <c r="D49" s="22">
        <v>10.43720643</v>
      </c>
      <c r="E49" s="22">
        <v>10.52874435</v>
      </c>
      <c r="F49" s="22">
        <v>10.437236309999999</v>
      </c>
      <c r="G49" s="22">
        <v>10.54101672</v>
      </c>
      <c r="H49" s="22">
        <v>10.158099569999999</v>
      </c>
      <c r="I49" s="22">
        <v>10.09105622</v>
      </c>
      <c r="J49" s="22">
        <v>10.47712411</v>
      </c>
      <c r="K49" s="22">
        <v>10.21566161</v>
      </c>
      <c r="L49" s="22">
        <v>10.16441745</v>
      </c>
      <c r="M49" s="22">
        <v>10.501310500000001</v>
      </c>
      <c r="N49" s="22">
        <v>10.448878949999999</v>
      </c>
      <c r="O49" s="23">
        <v>10.37001442</v>
      </c>
      <c r="P49" s="23">
        <f t="shared" si="4"/>
        <v>0.14975793468510726</v>
      </c>
      <c r="Q49" s="24">
        <f t="shared" si="8"/>
        <v>2.4495863993536222E-2</v>
      </c>
      <c r="R49" s="24">
        <f t="shared" si="8"/>
        <v>0.4389613821679953</v>
      </c>
      <c r="S49" s="24">
        <f t="shared" si="8"/>
        <v>0.44867078423111662</v>
      </c>
      <c r="T49" s="24">
        <f t="shared" si="8"/>
        <v>1.0599099829585508</v>
      </c>
      <c r="U49" s="24">
        <f t="shared" si="7"/>
        <v>0.44887030621345714</v>
      </c>
      <c r="V49" s="24">
        <f t="shared" si="7"/>
        <v>1.1418580281543174</v>
      </c>
      <c r="W49" s="24">
        <f t="shared" si="7"/>
        <v>-1.4150492289145811</v>
      </c>
      <c r="X49" s="24">
        <f t="shared" si="7"/>
        <v>-1.8627273445414378</v>
      </c>
      <c r="Y49" s="24">
        <f t="shared" si="7"/>
        <v>0.7152187977566391</v>
      </c>
      <c r="Z49" s="24">
        <f t="shared" si="7"/>
        <v>-1.0306820157780285</v>
      </c>
      <c r="AA49" s="24">
        <f t="shared" si="7"/>
        <v>-1.3728619483989577</v>
      </c>
      <c r="AB49" s="24">
        <f t="shared" si="7"/>
        <v>0.8767220266229877</v>
      </c>
      <c r="AC49" s="24">
        <f t="shared" si="7"/>
        <v>0.52661336553435745</v>
      </c>
      <c r="AD49" s="25">
        <f t="shared" si="6"/>
        <v>0.30404267679754937</v>
      </c>
      <c r="AE49" s="25">
        <f t="shared" si="1"/>
        <v>0.88354610577544168</v>
      </c>
      <c r="AF49" s="25">
        <f t="shared" si="2"/>
        <v>-0.89830994786935214</v>
      </c>
      <c r="AG49" s="25">
        <f t="shared" si="3"/>
        <v>1.0157814586129152E-2</v>
      </c>
    </row>
    <row r="50" spans="1:33" x14ac:dyDescent="0.2">
      <c r="A50" t="s">
        <v>112</v>
      </c>
      <c r="B50" s="22">
        <v>11.23888341</v>
      </c>
      <c r="C50" s="22">
        <v>11.24117221</v>
      </c>
      <c r="D50" s="22">
        <v>11.29439597</v>
      </c>
      <c r="E50" s="22">
        <v>11.181816919999999</v>
      </c>
      <c r="F50" s="22">
        <v>11.204453040000001</v>
      </c>
      <c r="G50" s="22">
        <v>11.21090012</v>
      </c>
      <c r="H50" s="22">
        <v>11.16480838</v>
      </c>
      <c r="I50" s="22">
        <v>10.95611517</v>
      </c>
      <c r="J50" s="22">
        <v>11.05586725</v>
      </c>
      <c r="K50" s="22">
        <v>11.05113837</v>
      </c>
      <c r="L50" s="22">
        <v>10.963224629999999</v>
      </c>
      <c r="M50" s="22">
        <v>11.20251569</v>
      </c>
      <c r="N50" s="22">
        <v>11.30682629</v>
      </c>
      <c r="O50" s="23">
        <v>11.159393650000002</v>
      </c>
      <c r="P50" s="23">
        <f t="shared" si="4"/>
        <v>0.11172927730706</v>
      </c>
      <c r="Q50" s="24">
        <f t="shared" si="8"/>
        <v>0.71144969264895541</v>
      </c>
      <c r="R50" s="24">
        <f t="shared" si="8"/>
        <v>0.73193492315582009</v>
      </c>
      <c r="S50" s="24">
        <f t="shared" si="8"/>
        <v>1.2082985163233266</v>
      </c>
      <c r="T50" s="24">
        <f t="shared" si="8"/>
        <v>0.20069287603438601</v>
      </c>
      <c r="U50" s="24">
        <f t="shared" si="7"/>
        <v>0.40329080332421935</v>
      </c>
      <c r="V50" s="24">
        <f t="shared" si="7"/>
        <v>0.46099349464550099</v>
      </c>
      <c r="W50" s="24">
        <f t="shared" si="7"/>
        <v>4.8462946601876118E-2</v>
      </c>
      <c r="X50" s="24">
        <f t="shared" si="7"/>
        <v>-1.8193841838011846</v>
      </c>
      <c r="Y50" s="24">
        <f t="shared" si="7"/>
        <v>-0.92658256184263255</v>
      </c>
      <c r="Z50" s="24">
        <f t="shared" si="7"/>
        <v>-0.96890700995486645</v>
      </c>
      <c r="AA50" s="24">
        <f t="shared" si="7"/>
        <v>-1.7557530553149581</v>
      </c>
      <c r="AB50" s="24">
        <f t="shared" si="7"/>
        <v>0.38595112256466274</v>
      </c>
      <c r="AC50" s="24">
        <f t="shared" si="7"/>
        <v>1.3195524356146719</v>
      </c>
      <c r="AD50" s="25">
        <f t="shared" si="6"/>
        <v>0.88389437737603416</v>
      </c>
      <c r="AE50" s="25">
        <f t="shared" si="1"/>
        <v>0.35499239133470212</v>
      </c>
      <c r="AF50" s="25">
        <f t="shared" si="2"/>
        <v>-0.91660270224920182</v>
      </c>
      <c r="AG50" s="25">
        <f t="shared" si="3"/>
        <v>-1.6749832378541107E-2</v>
      </c>
    </row>
    <row r="51" spans="1:33" x14ac:dyDescent="0.2">
      <c r="A51" t="s">
        <v>113</v>
      </c>
      <c r="B51" s="22">
        <v>11.702341690000001</v>
      </c>
      <c r="C51" s="22">
        <v>11.78580511</v>
      </c>
      <c r="D51" s="22">
        <v>11.92615451</v>
      </c>
      <c r="E51" s="22">
        <v>12.044503369999999</v>
      </c>
      <c r="F51" s="22">
        <v>11.814011929999999</v>
      </c>
      <c r="G51" s="22">
        <v>11.90485393</v>
      </c>
      <c r="H51" s="22">
        <v>11.5882699</v>
      </c>
      <c r="I51" s="22">
        <v>11.653407489999999</v>
      </c>
      <c r="J51" s="22">
        <v>11.63350462</v>
      </c>
      <c r="K51" s="22">
        <v>11.681608300000001</v>
      </c>
      <c r="L51" s="22">
        <v>11.65287459</v>
      </c>
      <c r="M51" s="22">
        <v>11.71144372</v>
      </c>
      <c r="N51" s="22">
        <v>11.84417738</v>
      </c>
      <c r="O51" s="23">
        <v>11.764842810769229</v>
      </c>
      <c r="P51" s="23">
        <f t="shared" si="4"/>
        <v>0.13010465121492487</v>
      </c>
      <c r="Q51" s="24">
        <f t="shared" si="8"/>
        <v>-0.48039113271961764</v>
      </c>
      <c r="R51" s="24">
        <f t="shared" si="8"/>
        <v>0.16111875351898317</v>
      </c>
      <c r="S51" s="24">
        <f t="shared" si="8"/>
        <v>1.2398611250591927</v>
      </c>
      <c r="T51" s="24">
        <f t="shared" si="8"/>
        <v>2.1495046996343574</v>
      </c>
      <c r="U51" s="24">
        <f t="shared" si="7"/>
        <v>0.37791976514003184</v>
      </c>
      <c r="V51" s="24">
        <f t="shared" si="7"/>
        <v>1.0761423048548875</v>
      </c>
      <c r="W51" s="24">
        <f t="shared" si="7"/>
        <v>-1.3571606327704728</v>
      </c>
      <c r="X51" s="24">
        <f t="shared" ref="X51:AC65" si="9">(I51-$O51)/$P51</f>
        <v>-0.85650528039267193</v>
      </c>
      <c r="Y51" s="24">
        <f t="shared" si="9"/>
        <v>-1.0094811334013467</v>
      </c>
      <c r="Z51" s="24">
        <f t="shared" si="9"/>
        <v>-0.63975046235457356</v>
      </c>
      <c r="AA51" s="24">
        <f t="shared" si="9"/>
        <v>-0.86060121389714983</v>
      </c>
      <c r="AB51" s="24">
        <f t="shared" si="9"/>
        <v>-0.41043183522330196</v>
      </c>
      <c r="AC51" s="24">
        <f t="shared" si="9"/>
        <v>0.60977504255181847</v>
      </c>
      <c r="AD51" s="25">
        <f t="shared" si="6"/>
        <v>0.30686291528618609</v>
      </c>
      <c r="AE51" s="25">
        <f t="shared" si="1"/>
        <v>1.2011889232097588</v>
      </c>
      <c r="AF51" s="25">
        <f t="shared" si="2"/>
        <v>-0.96572437722976634</v>
      </c>
      <c r="AG51" s="25">
        <f t="shared" si="3"/>
        <v>-0.22041933552287776</v>
      </c>
    </row>
    <row r="52" spans="1:33" x14ac:dyDescent="0.2">
      <c r="A52" t="s">
        <v>114</v>
      </c>
      <c r="B52" s="22">
        <v>12.08357962</v>
      </c>
      <c r="C52" s="22">
        <v>12.086247309999999</v>
      </c>
      <c r="D52" s="22">
        <v>12.079758740000001</v>
      </c>
      <c r="E52" s="22">
        <v>11.94224264</v>
      </c>
      <c r="F52" s="22">
        <v>12.0632316</v>
      </c>
      <c r="G52" s="22">
        <v>12.05469628</v>
      </c>
      <c r="H52" s="22">
        <v>11.903609769999999</v>
      </c>
      <c r="I52" s="22">
        <v>11.847944679999999</v>
      </c>
      <c r="J52" s="22">
        <v>12.126714570000001</v>
      </c>
      <c r="K52" s="22">
        <v>11.941041309999999</v>
      </c>
      <c r="L52" s="22">
        <v>11.93728174</v>
      </c>
      <c r="M52" s="22">
        <v>11.983411950000001</v>
      </c>
      <c r="N52" s="22">
        <v>12.011517830000001</v>
      </c>
      <c r="O52" s="23">
        <v>12.004713695384616</v>
      </c>
      <c r="P52" s="23">
        <f t="shared" si="4"/>
        <v>8.1857570007020666E-2</v>
      </c>
      <c r="Q52" s="24">
        <f t="shared" si="8"/>
        <v>0.96345303932940707</v>
      </c>
      <c r="R52" s="24">
        <f t="shared" si="8"/>
        <v>0.99604245042199524</v>
      </c>
      <c r="S52" s="24">
        <f t="shared" si="8"/>
        <v>0.91677586579894987</v>
      </c>
      <c r="T52" s="24">
        <f t="shared" si="8"/>
        <v>-0.76316772388013043</v>
      </c>
      <c r="U52" s="24">
        <f t="shared" si="8"/>
        <v>0.71487468551002364</v>
      </c>
      <c r="V52" s="24">
        <f t="shared" si="8"/>
        <v>0.61060430466109339</v>
      </c>
      <c r="W52" s="24">
        <f t="shared" si="8"/>
        <v>-1.2351200429715388</v>
      </c>
      <c r="X52" s="24">
        <f t="shared" si="9"/>
        <v>-1.9151437719342421</v>
      </c>
      <c r="Y52" s="24">
        <f t="shared" si="9"/>
        <v>1.4904043035350403</v>
      </c>
      <c r="Z52" s="24">
        <f t="shared" si="9"/>
        <v>-0.77784358098042827</v>
      </c>
      <c r="AA52" s="24">
        <f t="shared" si="9"/>
        <v>-0.82377177063567053</v>
      </c>
      <c r="AB52" s="24">
        <f t="shared" si="9"/>
        <v>-0.26022938847059124</v>
      </c>
      <c r="AC52" s="24">
        <f t="shared" si="9"/>
        <v>8.3121629615939718E-2</v>
      </c>
      <c r="AD52" s="25">
        <f t="shared" si="6"/>
        <v>0.95875711851678413</v>
      </c>
      <c r="AE52" s="25">
        <f t="shared" si="1"/>
        <v>0.18743708876366219</v>
      </c>
      <c r="AF52" s="25">
        <f t="shared" si="2"/>
        <v>-0.60942577308779222</v>
      </c>
      <c r="AG52" s="25">
        <f t="shared" si="3"/>
        <v>-0.33362650983010739</v>
      </c>
    </row>
    <row r="53" spans="1:33" x14ac:dyDescent="0.2">
      <c r="A53" t="s">
        <v>115</v>
      </c>
      <c r="B53" s="22">
        <v>16.16178622</v>
      </c>
      <c r="C53" s="22">
        <v>16.478489620000001</v>
      </c>
      <c r="D53" s="22">
        <v>16.612784000000001</v>
      </c>
      <c r="E53" s="22">
        <v>16.26830455</v>
      </c>
      <c r="F53" s="22">
        <v>16.36428707</v>
      </c>
      <c r="G53" s="22">
        <v>16.14666497</v>
      </c>
      <c r="H53" s="22">
        <v>16.772301970000001</v>
      </c>
      <c r="I53" s="22">
        <v>16.688562090000001</v>
      </c>
      <c r="J53" s="22">
        <v>17.601874670000001</v>
      </c>
      <c r="K53" s="22">
        <v>17.284664020000001</v>
      </c>
      <c r="L53" s="22">
        <v>16.412777200000001</v>
      </c>
      <c r="M53" s="22">
        <v>16.362265600000001</v>
      </c>
      <c r="N53" s="22">
        <v>16.570321799999999</v>
      </c>
      <c r="O53" s="23">
        <v>16.594237213846153</v>
      </c>
      <c r="P53" s="23">
        <f t="shared" si="4"/>
        <v>0.4095140276488114</v>
      </c>
      <c r="Q53" s="24">
        <f t="shared" si="8"/>
        <v>-1.0560102088053791</v>
      </c>
      <c r="R53" s="24">
        <f t="shared" si="8"/>
        <v>-0.28264622462557926</v>
      </c>
      <c r="S53" s="24">
        <f t="shared" si="8"/>
        <v>4.5289745653728029E-2</v>
      </c>
      <c r="T53" s="24">
        <f t="shared" si="8"/>
        <v>-0.79590109700873168</v>
      </c>
      <c r="U53" s="24">
        <f t="shared" si="8"/>
        <v>-0.56151957764766136</v>
      </c>
      <c r="V53" s="24">
        <f t="shared" si="8"/>
        <v>-1.0929350733498671</v>
      </c>
      <c r="W53" s="24">
        <f t="shared" si="8"/>
        <v>0.43481967437401609</v>
      </c>
      <c r="X53" s="24">
        <f t="shared" si="9"/>
        <v>0.23033368770150897</v>
      </c>
      <c r="Y53" s="24">
        <f t="shared" si="9"/>
        <v>2.4605688404353554</v>
      </c>
      <c r="Z53" s="24">
        <f t="shared" si="9"/>
        <v>1.6859661929479501</v>
      </c>
      <c r="AA53" s="24">
        <f t="shared" si="9"/>
        <v>-0.44311061793899664</v>
      </c>
      <c r="AB53" s="24">
        <f t="shared" si="9"/>
        <v>-0.56645584322958797</v>
      </c>
      <c r="AC53" s="24">
        <f t="shared" si="9"/>
        <v>-5.8399498506711972E-2</v>
      </c>
      <c r="AD53" s="25">
        <f t="shared" si="6"/>
        <v>-0.43112222925907678</v>
      </c>
      <c r="AE53" s="25">
        <f t="shared" si="1"/>
        <v>-0.81678524933542007</v>
      </c>
      <c r="AF53" s="25">
        <f t="shared" si="2"/>
        <v>1.2029220988647076</v>
      </c>
      <c r="AG53" s="25">
        <f t="shared" si="3"/>
        <v>-0.35598865322509887</v>
      </c>
    </row>
    <row r="54" spans="1:33" x14ac:dyDescent="0.2">
      <c r="A54" t="s">
        <v>116</v>
      </c>
      <c r="B54" s="22">
        <v>8.2554556340000005</v>
      </c>
      <c r="C54" s="22">
        <v>8.2369700320000003</v>
      </c>
      <c r="D54" s="22">
        <v>8.4113266689999993</v>
      </c>
      <c r="E54" s="22">
        <v>8.4508408690000003</v>
      </c>
      <c r="F54" s="22">
        <v>8.4179217899999994</v>
      </c>
      <c r="G54" s="22">
        <v>8.3597223350000007</v>
      </c>
      <c r="H54" s="22">
        <v>7.7743598150000004</v>
      </c>
      <c r="I54" s="22">
        <v>7.8159827589999997</v>
      </c>
      <c r="J54" s="22">
        <v>7.7437591130000003</v>
      </c>
      <c r="K54" s="22">
        <v>8.0670346080000002</v>
      </c>
      <c r="L54" s="22">
        <v>7.8669027869999999</v>
      </c>
      <c r="M54" s="22">
        <v>8.1359890539999995</v>
      </c>
      <c r="N54" s="22">
        <v>8.0699740329999994</v>
      </c>
      <c r="O54" s="23">
        <v>8.1235568844615376</v>
      </c>
      <c r="P54" s="23">
        <f t="shared" si="4"/>
        <v>0.24736914998023288</v>
      </c>
      <c r="Q54" s="24">
        <f t="shared" si="8"/>
        <v>0.53320613968638719</v>
      </c>
      <c r="R54" s="24">
        <f t="shared" si="8"/>
        <v>0.45847733053020373</v>
      </c>
      <c r="S54" s="24">
        <f t="shared" si="8"/>
        <v>1.1633212329082152</v>
      </c>
      <c r="T54" s="24">
        <f t="shared" si="8"/>
        <v>1.3230590175234698</v>
      </c>
      <c r="U54" s="24">
        <f t="shared" si="8"/>
        <v>1.189982281792149</v>
      </c>
      <c r="V54" s="24">
        <f t="shared" si="8"/>
        <v>0.95470858252670154</v>
      </c>
      <c r="W54" s="24">
        <f t="shared" si="8"/>
        <v>-1.4116435678799935</v>
      </c>
      <c r="X54" s="24">
        <f t="shared" si="9"/>
        <v>-1.2433810985974441</v>
      </c>
      <c r="Y54" s="24">
        <f t="shared" si="9"/>
        <v>-1.5353481688880228</v>
      </c>
      <c r="Z54" s="24">
        <f t="shared" si="9"/>
        <v>-0.22849363579110032</v>
      </c>
      <c r="AA54" s="24">
        <f t="shared" si="9"/>
        <v>-1.0375347834685398</v>
      </c>
      <c r="AB54" s="24">
        <f t="shared" si="9"/>
        <v>5.0257558549460922E-2</v>
      </c>
      <c r="AC54" s="24">
        <f t="shared" si="9"/>
        <v>-0.21661088889144001</v>
      </c>
      <c r="AD54" s="25">
        <f t="shared" si="6"/>
        <v>0.71833490104160214</v>
      </c>
      <c r="AE54" s="25">
        <f t="shared" si="1"/>
        <v>1.1559166272807735</v>
      </c>
      <c r="AF54" s="25">
        <f t="shared" si="2"/>
        <v>-1.1047166177891401</v>
      </c>
      <c r="AG54" s="25">
        <f t="shared" si="3"/>
        <v>-0.4012960379368396</v>
      </c>
    </row>
    <row r="55" spans="1:33" x14ac:dyDescent="0.2">
      <c r="A55" t="s">
        <v>117</v>
      </c>
      <c r="B55" s="22">
        <v>16.305133009999999</v>
      </c>
      <c r="C55" s="22">
        <v>16.308454000000001</v>
      </c>
      <c r="D55" s="22">
        <v>16.460799009999999</v>
      </c>
      <c r="E55" s="22">
        <v>16.591650489999999</v>
      </c>
      <c r="F55" s="22">
        <v>16.30713699</v>
      </c>
      <c r="G55" s="22">
        <v>16.446319450000001</v>
      </c>
      <c r="H55" s="22">
        <v>16.28439474</v>
      </c>
      <c r="I55" s="22">
        <v>16.482266800000001</v>
      </c>
      <c r="J55" s="22">
        <v>16.5569785</v>
      </c>
      <c r="K55" s="22">
        <v>16.300251639999999</v>
      </c>
      <c r="L55" s="22">
        <v>16.365158489999999</v>
      </c>
      <c r="M55" s="22">
        <v>16.198914039999998</v>
      </c>
      <c r="N55" s="22">
        <v>16.458828319999999</v>
      </c>
      <c r="O55" s="23">
        <v>16.389714267692309</v>
      </c>
      <c r="P55" s="23">
        <f t="shared" si="4"/>
        <v>0.11335281097500004</v>
      </c>
      <c r="Q55" s="24">
        <f t="shared" si="8"/>
        <v>-0.7461769758049015</v>
      </c>
      <c r="R55" s="24">
        <f t="shared" si="8"/>
        <v>-0.71687915803190549</v>
      </c>
      <c r="S55" s="24">
        <f t="shared" si="8"/>
        <v>0.62711053829417296</v>
      </c>
      <c r="T55" s="24">
        <f t="shared" si="8"/>
        <v>1.7814840282366478</v>
      </c>
      <c r="U55" s="24">
        <f t="shared" si="8"/>
        <v>-0.72849783769827503</v>
      </c>
      <c r="V55" s="24">
        <f t="shared" si="8"/>
        <v>0.49937166816424272</v>
      </c>
      <c r="W55" s="24">
        <f t="shared" si="8"/>
        <v>-0.929130268463632</v>
      </c>
      <c r="X55" s="24">
        <f t="shared" si="9"/>
        <v>0.81649966605684809</v>
      </c>
      <c r="Y55" s="24">
        <f t="shared" si="9"/>
        <v>1.4756072731586767</v>
      </c>
      <c r="Z55" s="24">
        <f t="shared" si="9"/>
        <v>-0.78924048660814261</v>
      </c>
      <c r="AA55" s="24">
        <f t="shared" si="9"/>
        <v>-0.21663139609061627</v>
      </c>
      <c r="AB55" s="24">
        <f t="shared" si="9"/>
        <v>-1.6832421362218501</v>
      </c>
      <c r="AC55" s="24">
        <f t="shared" si="9"/>
        <v>0.60972508500854683</v>
      </c>
      <c r="AD55" s="25">
        <f t="shared" si="6"/>
        <v>-0.27864853184754462</v>
      </c>
      <c r="AE55" s="25">
        <f t="shared" si="1"/>
        <v>0.51745261956753852</v>
      </c>
      <c r="AF55" s="25">
        <f t="shared" si="2"/>
        <v>0.14343404603593757</v>
      </c>
      <c r="AG55" s="25">
        <f t="shared" si="3"/>
        <v>-0.43004948243463986</v>
      </c>
    </row>
    <row r="56" spans="1:33" x14ac:dyDescent="0.2">
      <c r="A56" t="s">
        <v>118</v>
      </c>
      <c r="B56" s="22">
        <v>10.155117450000001</v>
      </c>
      <c r="C56" s="22">
        <v>10.27095699</v>
      </c>
      <c r="D56" s="22">
        <v>10.42521614</v>
      </c>
      <c r="E56" s="22">
        <v>10.289081319999999</v>
      </c>
      <c r="F56" s="22">
        <v>10.36260045</v>
      </c>
      <c r="G56" s="22">
        <v>10.260560720000001</v>
      </c>
      <c r="H56" s="22">
        <v>10.11658815</v>
      </c>
      <c r="I56" s="22">
        <v>10.21784605</v>
      </c>
      <c r="J56" s="22">
        <v>10.68270053</v>
      </c>
      <c r="K56" s="22">
        <v>10.29662574</v>
      </c>
      <c r="L56" s="22">
        <v>10.10774895</v>
      </c>
      <c r="M56" s="22">
        <v>10.292336499999999</v>
      </c>
      <c r="N56" s="22">
        <v>10.24060424</v>
      </c>
      <c r="O56" s="23">
        <v>10.285998710000001</v>
      </c>
      <c r="P56" s="23">
        <f t="shared" si="4"/>
        <v>0.14357144130455529</v>
      </c>
      <c r="Q56" s="24">
        <f t="shared" si="8"/>
        <v>-0.91161068531982492</v>
      </c>
      <c r="R56" s="24">
        <f t="shared" si="8"/>
        <v>-0.10476818971325452</v>
      </c>
      <c r="S56" s="24">
        <f t="shared" si="8"/>
        <v>0.96967355579219572</v>
      </c>
      <c r="T56" s="24">
        <f t="shared" si="8"/>
        <v>2.1470913518650398E-2</v>
      </c>
      <c r="U56" s="24">
        <f t="shared" si="8"/>
        <v>0.53354441039221323</v>
      </c>
      <c r="V56" s="24">
        <f t="shared" si="8"/>
        <v>-0.17718001413692883</v>
      </c>
      <c r="W56" s="24">
        <f t="shared" si="8"/>
        <v>-1.1799739451011972</v>
      </c>
      <c r="X56" s="24">
        <f t="shared" si="9"/>
        <v>-0.47469510217864264</v>
      </c>
      <c r="Y56" s="24">
        <f t="shared" si="9"/>
        <v>2.7630970086765583</v>
      </c>
      <c r="Z56" s="24">
        <f t="shared" si="9"/>
        <v>7.4019107863210185E-2</v>
      </c>
      <c r="AA56" s="24">
        <f t="shared" si="9"/>
        <v>-1.2415405068051379</v>
      </c>
      <c r="AB56" s="24">
        <f t="shared" si="9"/>
        <v>4.4143807030214963E-2</v>
      </c>
      <c r="AC56" s="24">
        <f t="shared" si="9"/>
        <v>-0.31618036001816768</v>
      </c>
      <c r="AD56" s="25">
        <f t="shared" si="6"/>
        <v>-1.5568439746961205E-2</v>
      </c>
      <c r="AE56" s="25">
        <f t="shared" si="1"/>
        <v>0.12594510325797825</v>
      </c>
      <c r="AF56" s="25">
        <f t="shared" si="2"/>
        <v>0.29561176731498218</v>
      </c>
      <c r="AG56" s="25">
        <f t="shared" si="3"/>
        <v>-0.50452568659769692</v>
      </c>
    </row>
    <row r="57" spans="1:33" x14ac:dyDescent="0.2">
      <c r="A57" t="s">
        <v>119</v>
      </c>
      <c r="B57" s="22">
        <v>13.02821644</v>
      </c>
      <c r="C57" s="22">
        <v>13.15533162</v>
      </c>
      <c r="D57" s="22">
        <v>13.29226394</v>
      </c>
      <c r="E57" s="22">
        <v>13.2181383</v>
      </c>
      <c r="F57" s="22">
        <v>13.0563202</v>
      </c>
      <c r="G57" s="22">
        <v>13.09484758</v>
      </c>
      <c r="H57" s="22">
        <v>12.90919953</v>
      </c>
      <c r="I57" s="22">
        <v>12.846762119999999</v>
      </c>
      <c r="J57" s="22">
        <v>13.60229047</v>
      </c>
      <c r="K57" s="22">
        <v>13.17929202</v>
      </c>
      <c r="L57" s="22">
        <v>12.967587290000001</v>
      </c>
      <c r="M57" s="22">
        <v>13.0291649</v>
      </c>
      <c r="N57" s="22">
        <v>13.02036566</v>
      </c>
      <c r="O57" s="23">
        <v>13.107675390000001</v>
      </c>
      <c r="P57" s="23">
        <f t="shared" si="4"/>
        <v>0.18570338607453818</v>
      </c>
      <c r="Q57" s="24">
        <f t="shared" si="8"/>
        <v>-0.42788099710851618</v>
      </c>
      <c r="R57" s="24">
        <f t="shared" si="8"/>
        <v>0.25662553067756672</v>
      </c>
      <c r="S57" s="24">
        <f t="shared" si="8"/>
        <v>0.99399668418489884</v>
      </c>
      <c r="T57" s="24">
        <f t="shared" si="8"/>
        <v>0.59483519571183818</v>
      </c>
      <c r="U57" s="24">
        <f t="shared" si="8"/>
        <v>-0.27654417663330899</v>
      </c>
      <c r="V57" s="24">
        <f t="shared" si="8"/>
        <v>-6.907687722426413E-2</v>
      </c>
      <c r="W57" s="24">
        <f t="shared" si="8"/>
        <v>-1.0687788962573652</v>
      </c>
      <c r="X57" s="24">
        <f t="shared" si="9"/>
        <v>-1.4050000676631458</v>
      </c>
      <c r="Y57" s="24">
        <f t="shared" si="9"/>
        <v>2.6634682891644692</v>
      </c>
      <c r="Z57" s="24">
        <f t="shared" si="9"/>
        <v>0.38565064167033392</v>
      </c>
      <c r="AA57" s="24">
        <f t="shared" si="9"/>
        <v>-0.75436481240988706</v>
      </c>
      <c r="AB57" s="24">
        <f t="shared" si="9"/>
        <v>-0.42277360504610467</v>
      </c>
      <c r="AC57" s="24">
        <f t="shared" si="9"/>
        <v>-0.4701569090665722</v>
      </c>
      <c r="AD57" s="25">
        <f t="shared" si="6"/>
        <v>0.27424707258464981</v>
      </c>
      <c r="AE57" s="25">
        <f t="shared" si="1"/>
        <v>8.3071380618088345E-2</v>
      </c>
      <c r="AF57" s="25">
        <f t="shared" si="2"/>
        <v>0.14383499172857309</v>
      </c>
      <c r="AG57" s="25">
        <f t="shared" si="3"/>
        <v>-0.54909844217418802</v>
      </c>
    </row>
    <row r="58" spans="1:33" x14ac:dyDescent="0.2">
      <c r="A58" t="s">
        <v>120</v>
      </c>
      <c r="B58" s="22">
        <v>8.9507244620000002</v>
      </c>
      <c r="C58" s="22">
        <v>8.9807527369999995</v>
      </c>
      <c r="D58" s="22">
        <v>9.2874915280000003</v>
      </c>
      <c r="E58" s="22">
        <v>9.1182986960000001</v>
      </c>
      <c r="F58" s="22">
        <v>9.389581003</v>
      </c>
      <c r="G58" s="22">
        <v>8.9702447500000009</v>
      </c>
      <c r="H58" s="22">
        <v>7.9398057050000004</v>
      </c>
      <c r="I58" s="22">
        <v>7.5335677810000004</v>
      </c>
      <c r="J58" s="22">
        <v>7.9050615850000003</v>
      </c>
      <c r="K58" s="22">
        <v>8.0388512490000004</v>
      </c>
      <c r="L58" s="22">
        <v>7.8591575100000002</v>
      </c>
      <c r="M58" s="22">
        <v>8.2987562300000004</v>
      </c>
      <c r="N58" s="22">
        <v>8.1784401350000007</v>
      </c>
      <c r="O58" s="23">
        <v>8.4962102593076914</v>
      </c>
      <c r="P58" s="23">
        <f t="shared" si="4"/>
        <v>0.608782351278923</v>
      </c>
      <c r="Q58" s="24">
        <f t="shared" si="8"/>
        <v>0.74659556364843782</v>
      </c>
      <c r="R58" s="24">
        <f t="shared" si="8"/>
        <v>0.79592070413077332</v>
      </c>
      <c r="S58" s="24">
        <f t="shared" si="8"/>
        <v>1.2997769515328332</v>
      </c>
      <c r="T58" s="24">
        <f t="shared" si="8"/>
        <v>1.0218568842960583</v>
      </c>
      <c r="U58" s="24">
        <f t="shared" si="8"/>
        <v>1.4674714893024174</v>
      </c>
      <c r="V58" s="24">
        <f t="shared" si="8"/>
        <v>0.77866004114025855</v>
      </c>
      <c r="W58" s="24">
        <f t="shared" si="8"/>
        <v>-0.91396301673135338</v>
      </c>
      <c r="X58" s="24">
        <f t="shared" si="9"/>
        <v>-1.5812588460972672</v>
      </c>
      <c r="Y58" s="24">
        <f t="shared" si="9"/>
        <v>-0.97103451351014469</v>
      </c>
      <c r="Z58" s="24">
        <f t="shared" si="9"/>
        <v>-0.75126851057176081</v>
      </c>
      <c r="AA58" s="24">
        <f t="shared" si="9"/>
        <v>-1.0464376110269591</v>
      </c>
      <c r="AB58" s="24">
        <f t="shared" si="9"/>
        <v>-0.32434256494604646</v>
      </c>
      <c r="AC58" s="24">
        <f t="shared" si="9"/>
        <v>-0.52197657116722074</v>
      </c>
      <c r="AD58" s="25">
        <f t="shared" si="6"/>
        <v>0.94743107310401486</v>
      </c>
      <c r="AE58" s="25">
        <f t="shared" si="1"/>
        <v>1.089329471579578</v>
      </c>
      <c r="AF58" s="25">
        <f t="shared" si="2"/>
        <v>-1.0543812217276314</v>
      </c>
      <c r="AG58" s="25">
        <f t="shared" si="3"/>
        <v>-0.63091891571340886</v>
      </c>
    </row>
    <row r="59" spans="1:33" x14ac:dyDescent="0.2">
      <c r="A59" t="s">
        <v>121</v>
      </c>
      <c r="B59" s="22">
        <v>6.5591788859999998</v>
      </c>
      <c r="C59" s="22">
        <v>6.0704443220000002</v>
      </c>
      <c r="D59" s="22">
        <v>6.4658477660000004</v>
      </c>
      <c r="E59" s="22">
        <v>6.3860457039999998</v>
      </c>
      <c r="F59" s="22">
        <v>6.5183336499999998</v>
      </c>
      <c r="G59" s="22">
        <v>6.9113208930000001</v>
      </c>
      <c r="H59" s="22">
        <v>6.772957796</v>
      </c>
      <c r="I59" s="22">
        <v>6.9012170130000001</v>
      </c>
      <c r="J59" s="22">
        <v>6.8570801530000001</v>
      </c>
      <c r="K59" s="22">
        <v>6.7821928710000003</v>
      </c>
      <c r="L59" s="22">
        <v>6.5597895270000004</v>
      </c>
      <c r="M59" s="22">
        <v>6.3940061989999997</v>
      </c>
      <c r="N59" s="22">
        <v>6.1318249930000004</v>
      </c>
      <c r="O59" s="23">
        <v>6.5623261363846161</v>
      </c>
      <c r="P59" s="23">
        <f t="shared" si="4"/>
        <v>0.265181574086511</v>
      </c>
      <c r="Q59" s="24">
        <f t="shared" si="8"/>
        <v>-1.1868284572402634E-2</v>
      </c>
      <c r="R59" s="24">
        <f t="shared" si="8"/>
        <v>-1.8548868490544064</v>
      </c>
      <c r="S59" s="24">
        <f t="shared" si="8"/>
        <v>-0.36382003808885027</v>
      </c>
      <c r="T59" s="24">
        <f t="shared" si="8"/>
        <v>-0.66475369939205442</v>
      </c>
      <c r="U59" s="24">
        <f t="shared" si="8"/>
        <v>-0.16589571329063982</v>
      </c>
      <c r="V59" s="24">
        <f t="shared" si="8"/>
        <v>1.31605960111516</v>
      </c>
      <c r="W59" s="24">
        <f t="shared" si="8"/>
        <v>0.79429221408373141</v>
      </c>
      <c r="X59" s="24">
        <f t="shared" si="9"/>
        <v>1.277957858809702</v>
      </c>
      <c r="Y59" s="24">
        <f t="shared" si="9"/>
        <v>1.1115177124607662</v>
      </c>
      <c r="Z59" s="24">
        <f t="shared" si="9"/>
        <v>0.82911769180333927</v>
      </c>
      <c r="AA59" s="24">
        <f t="shared" si="9"/>
        <v>-9.5655567071497409E-3</v>
      </c>
      <c r="AB59" s="24">
        <f t="shared" si="9"/>
        <v>-0.63473466421805369</v>
      </c>
      <c r="AC59" s="24">
        <f t="shared" si="9"/>
        <v>-1.6234202729491758</v>
      </c>
      <c r="AD59" s="25">
        <f t="shared" si="6"/>
        <v>-0.74352505723855311</v>
      </c>
      <c r="AE59" s="25">
        <f t="shared" si="1"/>
        <v>0.16180339614415526</v>
      </c>
      <c r="AF59" s="25">
        <f t="shared" si="2"/>
        <v>1.0032213692893848</v>
      </c>
      <c r="AG59" s="25">
        <f t="shared" si="3"/>
        <v>-0.75590683129145975</v>
      </c>
    </row>
    <row r="60" spans="1:33" x14ac:dyDescent="0.2">
      <c r="A60" t="s">
        <v>122</v>
      </c>
      <c r="B60" s="22">
        <v>13.16224147</v>
      </c>
      <c r="C60" s="22">
        <v>13.079039809999999</v>
      </c>
      <c r="D60" s="22">
        <v>12.93789993</v>
      </c>
      <c r="E60" s="22">
        <v>13.08123239</v>
      </c>
      <c r="F60" s="22">
        <v>13.039673329999999</v>
      </c>
      <c r="G60" s="22">
        <v>13.151256460000001</v>
      </c>
      <c r="H60" s="22">
        <v>13.16237954</v>
      </c>
      <c r="I60" s="22">
        <v>12.90923338</v>
      </c>
      <c r="J60" s="22">
        <v>12.83775247</v>
      </c>
      <c r="K60" s="22">
        <v>12.929783860000001</v>
      </c>
      <c r="L60" s="22">
        <v>12.654359189999999</v>
      </c>
      <c r="M60" s="22">
        <v>12.789015900000001</v>
      </c>
      <c r="N60" s="22">
        <v>13.0163929</v>
      </c>
      <c r="O60" s="23">
        <v>12.98078927923077</v>
      </c>
      <c r="P60" s="23">
        <f t="shared" si="4"/>
        <v>0.15007443571561763</v>
      </c>
      <c r="Q60" s="24">
        <f t="shared" si="8"/>
        <v>1.2090812795929569</v>
      </c>
      <c r="R60" s="24">
        <f t="shared" si="8"/>
        <v>0.65467866196351188</v>
      </c>
      <c r="S60" s="24">
        <f t="shared" si="8"/>
        <v>-0.28578717638520529</v>
      </c>
      <c r="T60" s="24">
        <f t="shared" si="8"/>
        <v>0.6692886119496354</v>
      </c>
      <c r="U60" s="24">
        <f t="shared" si="8"/>
        <v>0.39236563168434307</v>
      </c>
      <c r="V60" s="24">
        <f t="shared" si="8"/>
        <v>1.1358842027715934</v>
      </c>
      <c r="W60" s="24">
        <f t="shared" si="8"/>
        <v>1.2100012897155461</v>
      </c>
      <c r="X60" s="24">
        <f t="shared" si="9"/>
        <v>-0.47680272052706013</v>
      </c>
      <c r="Y60" s="24">
        <f t="shared" si="9"/>
        <v>-0.95310576080936504</v>
      </c>
      <c r="Z60" s="24">
        <f t="shared" si="9"/>
        <v>-0.33986747301466785</v>
      </c>
      <c r="AA60" s="24">
        <f t="shared" si="9"/>
        <v>-2.1751212168429319</v>
      </c>
      <c r="AB60" s="24">
        <f t="shared" si="9"/>
        <v>-1.2778550744922903</v>
      </c>
      <c r="AC60" s="24">
        <f t="shared" si="9"/>
        <v>0.23723974439388631</v>
      </c>
      <c r="AD60" s="25">
        <f t="shared" si="6"/>
        <v>0.5259909217237545</v>
      </c>
      <c r="AE60" s="25">
        <f t="shared" si="1"/>
        <v>0.73251281546852398</v>
      </c>
      <c r="AF60" s="25">
        <f t="shared" si="2"/>
        <v>-0.13994366615888676</v>
      </c>
      <c r="AG60" s="25">
        <f t="shared" si="3"/>
        <v>-1.0719121823137787</v>
      </c>
    </row>
    <row r="61" spans="1:33" x14ac:dyDescent="0.2">
      <c r="A61" t="s">
        <v>123</v>
      </c>
      <c r="B61" s="22">
        <v>5.2867970509999997</v>
      </c>
      <c r="C61" s="22">
        <v>4.5572544759999998</v>
      </c>
      <c r="D61" s="22">
        <v>5.1160990850000001</v>
      </c>
      <c r="E61" s="22">
        <v>4.4506115629999998</v>
      </c>
      <c r="F61" s="22">
        <v>4.6923127300000003</v>
      </c>
      <c r="G61" s="22">
        <v>4.7200386099999996</v>
      </c>
      <c r="H61" s="22">
        <v>4.6936537639999996</v>
      </c>
      <c r="I61" s="22">
        <v>4.8244577749999999</v>
      </c>
      <c r="J61" s="22">
        <v>6.1071166909999999</v>
      </c>
      <c r="K61" s="22">
        <v>5.511805292</v>
      </c>
      <c r="L61" s="22">
        <v>4.0207007079999997</v>
      </c>
      <c r="M61" s="22">
        <v>4.5363244969999998</v>
      </c>
      <c r="N61" s="22">
        <v>3.8897411399999999</v>
      </c>
      <c r="O61" s="23">
        <v>4.8005317986153848</v>
      </c>
      <c r="P61" s="23">
        <f t="shared" si="4"/>
        <v>0.57300867472941719</v>
      </c>
      <c r="Q61" s="24">
        <f t="shared" si="8"/>
        <v>0.84861761056974616</v>
      </c>
      <c r="R61" s="24">
        <f t="shared" si="8"/>
        <v>-0.42456132576049399</v>
      </c>
      <c r="S61" s="24">
        <f t="shared" si="8"/>
        <v>0.55071991106178386</v>
      </c>
      <c r="T61" s="24">
        <f t="shared" si="8"/>
        <v>-0.61067179442025421</v>
      </c>
      <c r="U61" s="24">
        <f t="shared" si="8"/>
        <v>-0.18886113489728079</v>
      </c>
      <c r="V61" s="24">
        <f t="shared" si="8"/>
        <v>-0.14047464229646306</v>
      </c>
      <c r="W61" s="24">
        <f t="shared" si="8"/>
        <v>-0.18652079685504688</v>
      </c>
      <c r="X61" s="24">
        <f t="shared" si="9"/>
        <v>4.175499855375369E-2</v>
      </c>
      <c r="Y61" s="24">
        <f t="shared" si="9"/>
        <v>2.2802183457372664</v>
      </c>
      <c r="Z61" s="24">
        <f t="shared" si="9"/>
        <v>1.2412962050190404</v>
      </c>
      <c r="AA61" s="24">
        <f t="shared" si="9"/>
        <v>-1.3609411602427004</v>
      </c>
      <c r="AB61" s="24">
        <f t="shared" si="9"/>
        <v>-0.46108778674275291</v>
      </c>
      <c r="AC61" s="24">
        <f t="shared" si="9"/>
        <v>-1.5894884297266061</v>
      </c>
      <c r="AD61" s="25">
        <f t="shared" si="6"/>
        <v>0.3249253986236787</v>
      </c>
      <c r="AE61" s="25">
        <f t="shared" si="1"/>
        <v>-0.31333585720466606</v>
      </c>
      <c r="AF61" s="25">
        <f t="shared" si="2"/>
        <v>0.84418718811375348</v>
      </c>
      <c r="AG61" s="25">
        <f t="shared" si="3"/>
        <v>-1.13717245890402</v>
      </c>
    </row>
    <row r="62" spans="1:33" x14ac:dyDescent="0.2">
      <c r="A62" t="s">
        <v>124</v>
      </c>
      <c r="B62" s="22">
        <v>7.6148640629999997</v>
      </c>
      <c r="C62" s="22">
        <v>7.5857299520000003</v>
      </c>
      <c r="D62" s="22">
        <v>7.631955906</v>
      </c>
      <c r="E62" s="22">
        <v>7.3297418009999999</v>
      </c>
      <c r="F62" s="22">
        <v>7.5900893250000001</v>
      </c>
      <c r="G62" s="22">
        <v>7.1804169890000002</v>
      </c>
      <c r="H62" s="22">
        <v>6.9596405050000003</v>
      </c>
      <c r="I62" s="22">
        <v>6.7122669119999996</v>
      </c>
      <c r="J62" s="22">
        <v>7.935024877</v>
      </c>
      <c r="K62" s="22">
        <v>7.3241928219999997</v>
      </c>
      <c r="L62" s="22">
        <v>6.4946009450000002</v>
      </c>
      <c r="M62" s="22">
        <v>6.6814098609999997</v>
      </c>
      <c r="N62" s="22">
        <v>6.5286478800000003</v>
      </c>
      <c r="O62" s="23">
        <v>7.1975832183076927</v>
      </c>
      <c r="P62" s="23">
        <f t="shared" si="4"/>
        <v>0.45954616225451883</v>
      </c>
      <c r="Q62" s="24">
        <f t="shared" si="8"/>
        <v>0.9080281350738314</v>
      </c>
      <c r="R62" s="24">
        <f t="shared" si="8"/>
        <v>0.84463056287549476</v>
      </c>
      <c r="S62" s="24">
        <f t="shared" si="8"/>
        <v>0.94522101014028437</v>
      </c>
      <c r="T62" s="24">
        <f t="shared" si="8"/>
        <v>0.28758499917384034</v>
      </c>
      <c r="U62" s="24">
        <f t="shared" si="8"/>
        <v>0.85411681987873644</v>
      </c>
      <c r="V62" s="24">
        <f t="shared" si="8"/>
        <v>-3.7354744131635066E-2</v>
      </c>
      <c r="W62" s="24">
        <f t="shared" si="8"/>
        <v>-0.51777760941436868</v>
      </c>
      <c r="X62" s="24">
        <f t="shared" si="9"/>
        <v>-1.0560773784438688</v>
      </c>
      <c r="Y62" s="24">
        <f t="shared" si="9"/>
        <v>1.6047172607740692</v>
      </c>
      <c r="Z62" s="24">
        <f t="shared" si="9"/>
        <v>0.27551008819476225</v>
      </c>
      <c r="AA62" s="24">
        <f t="shared" si="9"/>
        <v>-1.5297315722513791</v>
      </c>
      <c r="AB62" s="24">
        <f t="shared" si="9"/>
        <v>-1.1232241713767404</v>
      </c>
      <c r="AC62" s="24">
        <f t="shared" si="9"/>
        <v>-1.4556434004930363</v>
      </c>
      <c r="AD62" s="25">
        <f t="shared" si="6"/>
        <v>0.8992932360298701</v>
      </c>
      <c r="AE62" s="25">
        <f t="shared" si="1"/>
        <v>0.36811569164031388</v>
      </c>
      <c r="AF62" s="25">
        <f t="shared" si="2"/>
        <v>7.6593090277648476E-2</v>
      </c>
      <c r="AG62" s="25">
        <f t="shared" si="3"/>
        <v>-1.3695330480403853</v>
      </c>
    </row>
    <row r="63" spans="1:33" x14ac:dyDescent="0.2">
      <c r="A63" t="s">
        <v>125</v>
      </c>
      <c r="B63" s="22">
        <v>13.9622239</v>
      </c>
      <c r="C63" s="22">
        <v>13.94745015</v>
      </c>
      <c r="D63" s="22">
        <v>13.9599821</v>
      </c>
      <c r="E63" s="22">
        <v>14.012615609999999</v>
      </c>
      <c r="F63" s="22">
        <v>14.00946695</v>
      </c>
      <c r="G63" s="22">
        <v>14.01464124</v>
      </c>
      <c r="H63" s="22">
        <v>14.074993449999999</v>
      </c>
      <c r="I63" s="22">
        <v>14.204485289999999</v>
      </c>
      <c r="J63" s="22">
        <v>14.05781582</v>
      </c>
      <c r="K63" s="22">
        <v>13.974136039999999</v>
      </c>
      <c r="L63" s="22">
        <v>13.63333989</v>
      </c>
      <c r="M63" s="22">
        <v>13.758397049999999</v>
      </c>
      <c r="N63" s="22">
        <v>13.80688994</v>
      </c>
      <c r="O63" s="23">
        <v>13.955110571538462</v>
      </c>
      <c r="P63" s="23">
        <f t="shared" si="4"/>
        <v>0.14185862058349244</v>
      </c>
      <c r="Q63" s="24">
        <f t="shared" si="8"/>
        <v>5.0143787048534158E-2</v>
      </c>
      <c r="R63" s="24">
        <f t="shared" si="8"/>
        <v>-5.4000394949235628E-2</v>
      </c>
      <c r="S63" s="24">
        <f t="shared" si="8"/>
        <v>3.4340729111136926E-2</v>
      </c>
      <c r="T63" s="24">
        <f t="shared" si="8"/>
        <v>0.40536865665976052</v>
      </c>
      <c r="U63" s="24">
        <f t="shared" si="8"/>
        <v>0.38317289592947873</v>
      </c>
      <c r="V63" s="24">
        <f t="shared" si="8"/>
        <v>0.41964787347202415</v>
      </c>
      <c r="W63" s="24">
        <f t="shared" si="8"/>
        <v>0.84508701669616559</v>
      </c>
      <c r="X63" s="24">
        <f t="shared" si="9"/>
        <v>1.7579102167764609</v>
      </c>
      <c r="Y63" s="24">
        <f t="shared" si="9"/>
        <v>0.7239972307575735</v>
      </c>
      <c r="Z63" s="24">
        <f t="shared" si="9"/>
        <v>0.13411570183949123</v>
      </c>
      <c r="AA63" s="24">
        <f t="shared" si="9"/>
        <v>-2.2682490511676754</v>
      </c>
      <c r="AB63" s="24">
        <f t="shared" si="9"/>
        <v>-1.3866871165766419</v>
      </c>
      <c r="AC63" s="24">
        <f t="shared" si="9"/>
        <v>-1.0448475455971729</v>
      </c>
      <c r="AD63" s="25">
        <f t="shared" si="6"/>
        <v>1.0161373736811819E-2</v>
      </c>
      <c r="AE63" s="25">
        <f t="shared" si="1"/>
        <v>0.4027298086870878</v>
      </c>
      <c r="AF63" s="25">
        <f t="shared" si="2"/>
        <v>0.86527754151742287</v>
      </c>
      <c r="AG63" s="25">
        <f t="shared" si="3"/>
        <v>-1.56659457111383</v>
      </c>
    </row>
    <row r="64" spans="1:33" x14ac:dyDescent="0.2">
      <c r="A64" t="s">
        <v>126</v>
      </c>
      <c r="B64" s="22">
        <v>6.100459184</v>
      </c>
      <c r="C64" s="22">
        <v>6.2125892499999997</v>
      </c>
      <c r="D64" s="22">
        <v>5.8779384160000001</v>
      </c>
      <c r="E64" s="22">
        <v>5.6324038239999998</v>
      </c>
      <c r="F64" s="22">
        <v>5.8699699379999997</v>
      </c>
      <c r="G64" s="22">
        <v>5.9046427809999997</v>
      </c>
      <c r="H64" s="22">
        <v>5.7783981520000003</v>
      </c>
      <c r="I64" s="22">
        <v>5.705294683</v>
      </c>
      <c r="J64" s="22">
        <v>6.1930165009999998</v>
      </c>
      <c r="K64" s="22">
        <v>6.2268802379999997</v>
      </c>
      <c r="L64" s="22">
        <v>4.5378338029999998</v>
      </c>
      <c r="M64" s="22">
        <v>4.6141939990000003</v>
      </c>
      <c r="N64" s="22">
        <v>4.5103010819999998</v>
      </c>
      <c r="O64" s="23">
        <v>5.6279939885384618</v>
      </c>
      <c r="P64" s="23">
        <f t="shared" si="4"/>
        <v>0.61610080531223621</v>
      </c>
      <c r="Q64" s="24">
        <f t="shared" si="8"/>
        <v>0.76686346031003105</v>
      </c>
      <c r="R64" s="24">
        <f t="shared" si="8"/>
        <v>0.94886300491892483</v>
      </c>
      <c r="S64" s="24">
        <f t="shared" si="8"/>
        <v>0.40568755194998973</v>
      </c>
      <c r="T64" s="24">
        <f t="shared" si="8"/>
        <v>7.1576524872470834E-3</v>
      </c>
      <c r="U64" s="24">
        <f t="shared" si="8"/>
        <v>0.39275382758005961</v>
      </c>
      <c r="V64" s="24">
        <f t="shared" si="8"/>
        <v>0.44903170078041693</v>
      </c>
      <c r="W64" s="24">
        <f t="shared" si="8"/>
        <v>0.2441226535734109</v>
      </c>
      <c r="X64" s="24">
        <f t="shared" si="9"/>
        <v>0.125467608214475</v>
      </c>
      <c r="Y64" s="24">
        <f t="shared" si="9"/>
        <v>0.91709426053288146</v>
      </c>
      <c r="Z64" s="24">
        <f t="shared" si="9"/>
        <v>0.9720588648768701</v>
      </c>
      <c r="AA64" s="24">
        <f t="shared" si="9"/>
        <v>-1.7694509991526066</v>
      </c>
      <c r="AB64" s="24">
        <f t="shared" si="9"/>
        <v>-1.6455099243453735</v>
      </c>
      <c r="AC64" s="24">
        <f t="shared" si="9"/>
        <v>-1.8141396617263337</v>
      </c>
      <c r="AD64" s="25">
        <f t="shared" si="6"/>
        <v>0.70713800572631513</v>
      </c>
      <c r="AE64" s="25">
        <f t="shared" si="1"/>
        <v>0.28298106028257458</v>
      </c>
      <c r="AF64" s="25">
        <f t="shared" si="2"/>
        <v>0.56468584679940936</v>
      </c>
      <c r="AG64" s="25">
        <f t="shared" si="3"/>
        <v>-1.7430335284081047</v>
      </c>
    </row>
    <row r="65" spans="1:33" x14ac:dyDescent="0.2">
      <c r="A65" t="s">
        <v>127</v>
      </c>
      <c r="B65" s="22">
        <v>9.2765218709999999</v>
      </c>
      <c r="C65" s="22">
        <v>9.2025767100000007</v>
      </c>
      <c r="D65" s="22">
        <v>9.0790343819999997</v>
      </c>
      <c r="E65" s="22">
        <v>8.8791220099999997</v>
      </c>
      <c r="F65" s="22">
        <v>9.0264440700000002</v>
      </c>
      <c r="G65" s="22">
        <v>8.9261901819999991</v>
      </c>
      <c r="H65" s="22">
        <v>9.1055826110000009</v>
      </c>
      <c r="I65" s="22">
        <v>8.6224689310000002</v>
      </c>
      <c r="J65" s="22">
        <v>8.7429798180000002</v>
      </c>
      <c r="K65" s="22">
        <v>9.2139508249999995</v>
      </c>
      <c r="L65" s="22">
        <v>7.4555913169999997</v>
      </c>
      <c r="M65" s="22">
        <v>7.4001819199999996</v>
      </c>
      <c r="N65" s="22">
        <v>7.2912682569999996</v>
      </c>
      <c r="O65" s="23">
        <v>8.632454838769231</v>
      </c>
      <c r="P65" s="23">
        <f t="shared" si="4"/>
        <v>0.70809799086184511</v>
      </c>
      <c r="Q65" s="24">
        <f t="shared" si="8"/>
        <v>0.90957330841577111</v>
      </c>
      <c r="R65" s="24">
        <f t="shared" si="8"/>
        <v>0.80514544397571153</v>
      </c>
      <c r="S65" s="24">
        <f t="shared" si="8"/>
        <v>0.63067477805893035</v>
      </c>
      <c r="T65" s="24">
        <f t="shared" si="8"/>
        <v>0.3483517456821808</v>
      </c>
      <c r="U65" s="24">
        <f t="shared" si="8"/>
        <v>0.55640495569156212</v>
      </c>
      <c r="V65" s="24">
        <f t="shared" si="8"/>
        <v>0.41482301464131388</v>
      </c>
      <c r="W65" s="24">
        <f t="shared" si="8"/>
        <v>0.66816708751695975</v>
      </c>
      <c r="X65" s="24">
        <f t="shared" si="9"/>
        <v>-1.4102437654252753E-2</v>
      </c>
      <c r="Y65" s="24">
        <f t="shared" si="9"/>
        <v>0.1560871244617518</v>
      </c>
      <c r="Z65" s="24">
        <f t="shared" si="9"/>
        <v>0.82120835496654088</v>
      </c>
      <c r="AA65" s="24">
        <f t="shared" si="9"/>
        <v>-1.6620065823613468</v>
      </c>
      <c r="AB65" s="24">
        <f t="shared" si="9"/>
        <v>-1.7402576121835891</v>
      </c>
      <c r="AC65" s="24">
        <f t="shared" si="9"/>
        <v>-1.89406918121154</v>
      </c>
      <c r="AD65" s="25">
        <f t="shared" si="6"/>
        <v>0.78179784348347103</v>
      </c>
      <c r="AE65" s="25">
        <f t="shared" si="1"/>
        <v>0.43985990533835229</v>
      </c>
      <c r="AF65" s="25">
        <f t="shared" si="2"/>
        <v>0.4078400323227499</v>
      </c>
      <c r="AG65" s="25">
        <f t="shared" si="3"/>
        <v>-1.7654444585854918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074D8-4284-F049-9DF6-583857060D5E}">
  <dimension ref="A1:P6"/>
  <sheetViews>
    <sheetView workbookViewId="0">
      <selection activeCell="M17" sqref="M17"/>
    </sheetView>
  </sheetViews>
  <sheetFormatPr baseColWidth="10" defaultColWidth="11" defaultRowHeight="16" x14ac:dyDescent="0.2"/>
  <cols>
    <col min="1" max="1" width="6.6640625" style="6" bestFit="1" customWidth="1"/>
    <col min="2" max="2" width="10.5" style="6" bestFit="1" customWidth="1"/>
    <col min="3" max="4" width="9.33203125" style="6" bestFit="1" customWidth="1"/>
    <col min="5" max="5" width="10.5" style="6" bestFit="1" customWidth="1"/>
    <col min="6" max="6" width="9.33203125" style="6" bestFit="1" customWidth="1"/>
    <col min="7" max="7" width="10.5" style="6" bestFit="1" customWidth="1"/>
    <col min="8" max="8" width="9.33203125" style="6" bestFit="1" customWidth="1"/>
    <col min="9" max="11" width="10.5" style="6" bestFit="1" customWidth="1"/>
    <col min="12" max="12" width="9.33203125" style="6" bestFit="1" customWidth="1"/>
    <col min="13" max="13" width="11.83203125" style="6" bestFit="1" customWidth="1"/>
    <col min="14" max="14" width="10.5" style="6" bestFit="1" customWidth="1"/>
    <col min="15" max="15" width="11.83203125" style="6" bestFit="1" customWidth="1"/>
    <col min="16" max="16" width="10.5" style="6" bestFit="1" customWidth="1"/>
    <col min="17" max="16384" width="11" style="6"/>
  </cols>
  <sheetData>
    <row r="1" spans="1:16" x14ac:dyDescent="0.2">
      <c r="A1" s="6" t="s">
        <v>128</v>
      </c>
      <c r="B1" s="116" t="s">
        <v>129</v>
      </c>
      <c r="C1" s="115"/>
      <c r="D1" s="115"/>
      <c r="E1" s="115"/>
      <c r="F1" s="115"/>
      <c r="G1" s="115"/>
      <c r="H1" s="115"/>
      <c r="I1" s="115"/>
      <c r="J1" s="116" t="s">
        <v>130</v>
      </c>
      <c r="K1" s="116"/>
      <c r="L1" s="116"/>
      <c r="M1" s="116"/>
      <c r="N1" s="116"/>
      <c r="O1" s="116"/>
      <c r="P1" s="116"/>
    </row>
    <row r="2" spans="1:16" x14ac:dyDescent="0.2">
      <c r="A2" s="6">
        <v>0</v>
      </c>
      <c r="B2" s="2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15">
        <v>0</v>
      </c>
      <c r="J2" s="2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15">
        <v>0</v>
      </c>
    </row>
    <row r="3" spans="1:16" x14ac:dyDescent="0.2">
      <c r="A3" s="6">
        <v>0.5</v>
      </c>
      <c r="B3" s="8">
        <v>6.5545</v>
      </c>
      <c r="C3" s="6">
        <v>6.4574999999999996</v>
      </c>
      <c r="D3" s="6">
        <v>13.355499999999999</v>
      </c>
      <c r="E3" s="6">
        <v>3.1884999999999999</v>
      </c>
      <c r="F3" s="6">
        <v>3.4929999999999999</v>
      </c>
      <c r="G3" s="6">
        <v>7.2335000000000003</v>
      </c>
      <c r="H3" s="6">
        <v>7.3194999999999997</v>
      </c>
      <c r="I3" s="9">
        <v>27.396000000000001</v>
      </c>
      <c r="J3" s="8">
        <v>7.5650000000000004</v>
      </c>
      <c r="K3" s="6">
        <v>3.7805</v>
      </c>
      <c r="L3" s="6">
        <v>4.8319999999999999</v>
      </c>
      <c r="M3" s="6">
        <v>1E-3</v>
      </c>
      <c r="N3" s="6">
        <v>5.1230000000000002</v>
      </c>
      <c r="O3" s="6">
        <v>3.7145000000000001</v>
      </c>
      <c r="P3" s="9">
        <v>2.3809999999999998</v>
      </c>
    </row>
    <row r="4" spans="1:16" x14ac:dyDescent="0.2">
      <c r="A4" s="6">
        <v>1</v>
      </c>
      <c r="B4" s="8">
        <v>92.135000000000005</v>
      </c>
      <c r="C4" s="6">
        <v>51.819000000000003</v>
      </c>
      <c r="D4" s="6">
        <v>82.87</v>
      </c>
      <c r="E4" s="6">
        <v>4.1100000000000003</v>
      </c>
      <c r="F4" s="6">
        <v>70.73</v>
      </c>
      <c r="G4" s="6">
        <v>28.257999999999999</v>
      </c>
      <c r="H4" s="6">
        <v>42.662500000000001</v>
      </c>
      <c r="I4" s="9">
        <v>14.298</v>
      </c>
      <c r="J4" s="8">
        <v>48.801499999999997</v>
      </c>
      <c r="K4" s="6">
        <v>50.052500000000002</v>
      </c>
      <c r="L4" s="6">
        <v>47.771000000000001</v>
      </c>
      <c r="M4" s="6">
        <v>17.675999999999998</v>
      </c>
      <c r="N4" s="6">
        <v>99.522999999999996</v>
      </c>
      <c r="O4" s="6">
        <v>43.281500000000001</v>
      </c>
      <c r="P4" s="9">
        <v>65.191500000000005</v>
      </c>
    </row>
    <row r="5" spans="1:16" x14ac:dyDescent="0.2">
      <c r="A5" s="6">
        <v>2</v>
      </c>
      <c r="B5" s="8">
        <v>311.96249999999998</v>
      </c>
      <c r="C5" s="6">
        <v>198.875</v>
      </c>
      <c r="D5" s="6">
        <v>324.245</v>
      </c>
      <c r="E5" s="6">
        <v>122.488</v>
      </c>
      <c r="F5" s="6">
        <v>251.119</v>
      </c>
      <c r="G5" s="6">
        <v>246.86850000000001</v>
      </c>
      <c r="H5" s="6">
        <v>265.67099999999999</v>
      </c>
      <c r="I5" s="9">
        <v>112.81</v>
      </c>
      <c r="J5" s="8">
        <v>218.6215</v>
      </c>
      <c r="K5" s="6">
        <v>375.9015</v>
      </c>
      <c r="L5" s="6">
        <v>217.88</v>
      </c>
      <c r="M5" s="6">
        <v>156.44200000000001</v>
      </c>
      <c r="N5" s="6">
        <v>426.79599999999999</v>
      </c>
      <c r="O5" s="6">
        <v>298.7715</v>
      </c>
      <c r="P5" s="9">
        <v>281.03199999999998</v>
      </c>
    </row>
    <row r="6" spans="1:16" x14ac:dyDescent="0.2">
      <c r="A6" s="6">
        <v>4</v>
      </c>
      <c r="B6" s="11">
        <v>596.87099999999998</v>
      </c>
      <c r="C6" s="12">
        <v>380.34</v>
      </c>
      <c r="D6" s="12">
        <v>675.40200000000004</v>
      </c>
      <c r="E6" s="12">
        <v>173.9975</v>
      </c>
      <c r="F6" s="12">
        <v>377.21</v>
      </c>
      <c r="G6" s="12">
        <v>504.93599999999998</v>
      </c>
      <c r="H6" s="12">
        <v>528.26400000000001</v>
      </c>
      <c r="I6" s="13">
        <v>333.07850000000002</v>
      </c>
      <c r="J6" s="11">
        <v>611.68949999999995</v>
      </c>
      <c r="K6" s="12">
        <v>695.09950000000003</v>
      </c>
      <c r="L6" s="12">
        <v>531.46100000000001</v>
      </c>
      <c r="M6" s="12">
        <v>426.4205</v>
      </c>
      <c r="N6" s="12">
        <v>1056.8430000000001</v>
      </c>
      <c r="O6" s="12">
        <v>507.24849999999998</v>
      </c>
      <c r="P6" s="13">
        <v>750.702</v>
      </c>
    </row>
  </sheetData>
  <mergeCells count="2">
    <mergeCell ref="J1:P1"/>
    <mergeCell ref="B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438F-7912-1F46-848E-18BAF3E7E922}">
  <dimension ref="A1:K9"/>
  <sheetViews>
    <sheetView workbookViewId="0">
      <selection activeCell="G24" sqref="G24"/>
    </sheetView>
  </sheetViews>
  <sheetFormatPr baseColWidth="10" defaultRowHeight="16" x14ac:dyDescent="0.2"/>
  <cols>
    <col min="1" max="3" width="10.83203125" style="6"/>
    <col min="4" max="4" width="14.6640625" style="6" bestFit="1" customWidth="1"/>
    <col min="5" max="5" width="10.83203125" style="6"/>
    <col min="6" max="6" width="11.1640625" style="6" bestFit="1" customWidth="1"/>
    <col min="7" max="16384" width="10.83203125" style="6"/>
  </cols>
  <sheetData>
    <row r="1" spans="1:11" x14ac:dyDescent="0.2">
      <c r="A1" s="6" t="s">
        <v>0</v>
      </c>
      <c r="B1" s="107" t="s">
        <v>131</v>
      </c>
      <c r="C1" s="107"/>
      <c r="D1" s="107"/>
      <c r="E1" s="107"/>
      <c r="F1" s="107"/>
      <c r="G1" s="107" t="s">
        <v>132</v>
      </c>
      <c r="H1" s="107"/>
      <c r="I1" s="107"/>
      <c r="J1" s="107"/>
      <c r="K1" s="107"/>
    </row>
    <row r="2" spans="1:11" x14ac:dyDescent="0.2">
      <c r="A2" s="6">
        <v>0</v>
      </c>
      <c r="B2" s="2">
        <v>159.23613499999999</v>
      </c>
      <c r="C2" s="3">
        <v>18.653821700000002</v>
      </c>
      <c r="D2" s="3">
        <v>103.0174919</v>
      </c>
      <c r="E2" s="3" t="s">
        <v>133</v>
      </c>
      <c r="F2" s="15">
        <v>119.092552</v>
      </c>
      <c r="G2" s="2">
        <v>48.939078000000002</v>
      </c>
      <c r="H2" s="3">
        <v>137.96858700000001</v>
      </c>
      <c r="I2" s="3">
        <v>153.431837</v>
      </c>
      <c r="J2" s="3">
        <v>127.559185</v>
      </c>
      <c r="K2" s="15">
        <v>114.090593</v>
      </c>
    </row>
    <row r="3" spans="1:11" x14ac:dyDescent="0.2">
      <c r="A3" s="6">
        <v>1</v>
      </c>
      <c r="B3" s="8">
        <v>397.575245</v>
      </c>
      <c r="C3" s="6">
        <v>400.25161400000002</v>
      </c>
      <c r="D3" s="6">
        <v>118.7909204</v>
      </c>
      <c r="E3" s="6">
        <v>248.15479790000001</v>
      </c>
      <c r="F3" s="9">
        <v>177.860533</v>
      </c>
      <c r="G3" s="8">
        <v>554.11087399999997</v>
      </c>
      <c r="H3" s="6">
        <v>550.68203200000005</v>
      </c>
      <c r="I3" s="6">
        <v>294.68123800000001</v>
      </c>
      <c r="J3" s="6">
        <v>253.91465199999999</v>
      </c>
      <c r="K3" s="9">
        <v>189.15767500000001</v>
      </c>
    </row>
    <row r="4" spans="1:11" x14ac:dyDescent="0.2">
      <c r="A4" s="6">
        <v>2</v>
      </c>
      <c r="B4" s="8">
        <v>396.08437600000002</v>
      </c>
      <c r="C4" s="6">
        <v>409.47140999999999</v>
      </c>
      <c r="D4" s="6" t="s">
        <v>134</v>
      </c>
      <c r="E4" s="6">
        <v>443.1185011</v>
      </c>
      <c r="F4" s="9">
        <v>135.588674</v>
      </c>
      <c r="G4" s="8">
        <v>507.58756699999998</v>
      </c>
      <c r="H4" s="6">
        <v>434.253018</v>
      </c>
      <c r="I4" s="6">
        <v>367.19536299999999</v>
      </c>
      <c r="J4" s="6">
        <v>222.984308</v>
      </c>
      <c r="K4" s="9">
        <v>219.300558</v>
      </c>
    </row>
    <row r="5" spans="1:11" x14ac:dyDescent="0.2">
      <c r="A5" s="6">
        <v>3</v>
      </c>
      <c r="B5" s="8">
        <v>194.45371700000001</v>
      </c>
      <c r="C5" s="6">
        <v>1.60033179</v>
      </c>
      <c r="D5" s="6">
        <v>292.3583807</v>
      </c>
      <c r="E5" s="6">
        <v>267.59721469999999</v>
      </c>
      <c r="F5" s="9">
        <v>263.72116299999999</v>
      </c>
      <c r="G5" s="8">
        <v>473.63047599999999</v>
      </c>
      <c r="H5" s="6">
        <v>548.28752799999995</v>
      </c>
      <c r="I5" s="6">
        <v>442.37902700000001</v>
      </c>
      <c r="J5" s="6">
        <v>377.45587499999999</v>
      </c>
      <c r="K5" s="9">
        <v>208.02595099999999</v>
      </c>
    </row>
    <row r="6" spans="1:11" x14ac:dyDescent="0.2">
      <c r="A6" s="6">
        <v>4</v>
      </c>
      <c r="B6" s="8">
        <v>61.875920499999999</v>
      </c>
      <c r="C6" s="6">
        <v>156.177053</v>
      </c>
      <c r="D6" s="6">
        <v>281.90325610000002</v>
      </c>
      <c r="E6" s="6">
        <v>100.716109</v>
      </c>
      <c r="F6" s="9">
        <v>77.332260000000005</v>
      </c>
      <c r="G6" s="8">
        <v>658.73469699999998</v>
      </c>
      <c r="H6" s="6">
        <v>307.09030999999999</v>
      </c>
      <c r="I6" s="6">
        <v>387.349266</v>
      </c>
      <c r="J6" s="6">
        <v>319.20865199999997</v>
      </c>
      <c r="K6" s="9">
        <v>262.78928100000002</v>
      </c>
    </row>
    <row r="7" spans="1:11" x14ac:dyDescent="0.2">
      <c r="A7" s="6">
        <v>5</v>
      </c>
      <c r="B7" s="8">
        <v>6.9375603400000001</v>
      </c>
      <c r="C7" s="6">
        <v>76.222497200000007</v>
      </c>
      <c r="D7" s="6">
        <v>38.48946454</v>
      </c>
      <c r="E7" s="6">
        <v>93.113803849999996</v>
      </c>
      <c r="F7" s="9">
        <v>7.4159630600000002</v>
      </c>
      <c r="G7" s="8">
        <v>90.645856300000005</v>
      </c>
      <c r="H7" s="6">
        <v>3.3321175099999998</v>
      </c>
      <c r="I7" s="6">
        <v>43.309752400000001</v>
      </c>
      <c r="J7" s="6">
        <v>14.4843791</v>
      </c>
      <c r="K7" s="9">
        <v>116.66001900000001</v>
      </c>
    </row>
    <row r="8" spans="1:11" x14ac:dyDescent="0.2">
      <c r="A8" s="6">
        <v>6</v>
      </c>
      <c r="B8" s="8">
        <v>4.9154583199999999</v>
      </c>
      <c r="C8" s="6">
        <v>102.42804099999999</v>
      </c>
      <c r="D8" s="6">
        <v>32.299925620000003</v>
      </c>
      <c r="E8" s="6">
        <v>38.165391569999997</v>
      </c>
      <c r="F8" s="9">
        <v>116.361282</v>
      </c>
      <c r="G8" s="8">
        <v>72.397446000000002</v>
      </c>
      <c r="H8" s="6">
        <v>2.8240072299999999</v>
      </c>
      <c r="I8" s="6">
        <v>18.4077366</v>
      </c>
      <c r="J8" s="6">
        <v>35.785475400000003</v>
      </c>
      <c r="K8" s="9">
        <v>32.369352300000003</v>
      </c>
    </row>
    <row r="9" spans="1:11" x14ac:dyDescent="0.2">
      <c r="A9" s="6">
        <v>7</v>
      </c>
      <c r="B9" s="11">
        <v>3.6805227199999999</v>
      </c>
      <c r="C9" s="12">
        <v>49.9794451</v>
      </c>
      <c r="D9" s="12" t="s">
        <v>135</v>
      </c>
      <c r="E9" s="12">
        <v>21.26336032</v>
      </c>
      <c r="F9" s="13">
        <v>27.6232574</v>
      </c>
      <c r="G9" s="11">
        <v>3.04427622</v>
      </c>
      <c r="H9" s="12">
        <v>2.0999640199999998</v>
      </c>
      <c r="I9" s="12">
        <v>6.3379467199999997</v>
      </c>
      <c r="J9" s="12">
        <v>44.191642899999998</v>
      </c>
      <c r="K9" s="13">
        <v>3.7853944300000002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7BC2-1307-C241-A47A-5CDFDDC67CB6}">
  <dimension ref="A1:Q6"/>
  <sheetViews>
    <sheetView workbookViewId="0">
      <selection activeCell="M38" sqref="M38"/>
    </sheetView>
  </sheetViews>
  <sheetFormatPr baseColWidth="10" defaultRowHeight="16" x14ac:dyDescent="0.2"/>
  <cols>
    <col min="1" max="16384" width="10.83203125" style="6"/>
  </cols>
  <sheetData>
    <row r="1" spans="1:17" x14ac:dyDescent="0.2">
      <c r="A1" s="6" t="s">
        <v>128</v>
      </c>
      <c r="B1" s="116" t="s">
        <v>129</v>
      </c>
      <c r="C1" s="116"/>
      <c r="D1" s="116"/>
      <c r="E1" s="116"/>
      <c r="F1" s="116"/>
      <c r="G1" s="116"/>
      <c r="H1" s="116"/>
      <c r="I1" s="116" t="s">
        <v>130</v>
      </c>
      <c r="J1" s="116"/>
      <c r="K1" s="116"/>
      <c r="L1" s="116"/>
      <c r="M1" s="116"/>
      <c r="N1" s="116"/>
      <c r="O1" s="116"/>
      <c r="P1" s="116"/>
      <c r="Q1" s="116"/>
    </row>
    <row r="2" spans="1:17" x14ac:dyDescent="0.2">
      <c r="A2" s="6">
        <v>0</v>
      </c>
      <c r="B2" s="2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15">
        <v>0</v>
      </c>
      <c r="I2" s="2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15">
        <v>0</v>
      </c>
    </row>
    <row r="3" spans="1:17" x14ac:dyDescent="0.2">
      <c r="A3" s="6">
        <v>0.5</v>
      </c>
      <c r="B3" s="8">
        <v>7.0594999999999999</v>
      </c>
      <c r="C3" s="6">
        <v>3.278</v>
      </c>
      <c r="D3" s="6">
        <v>0</v>
      </c>
      <c r="E3" s="6">
        <v>10.920500000000001</v>
      </c>
      <c r="F3" s="6">
        <v>9.7089999999999996</v>
      </c>
      <c r="G3" s="6">
        <v>2.2475000000000001</v>
      </c>
      <c r="H3" s="9">
        <v>10.093999999999999</v>
      </c>
      <c r="I3" s="8">
        <v>1.9E-2</v>
      </c>
      <c r="J3" s="6">
        <v>6.3334999999999999</v>
      </c>
      <c r="K3" s="6">
        <v>10.308999999999999</v>
      </c>
      <c r="L3" s="6">
        <v>7.3205</v>
      </c>
      <c r="M3" s="6">
        <v>0.70599999999999996</v>
      </c>
      <c r="N3" s="6">
        <v>2.1829999999999998</v>
      </c>
      <c r="O3" s="6">
        <v>8.9930000000000003</v>
      </c>
      <c r="P3" s="6">
        <v>6.4524999999999997</v>
      </c>
      <c r="Q3" s="9">
        <v>6.9314999999999998</v>
      </c>
    </row>
    <row r="4" spans="1:17" x14ac:dyDescent="0.2">
      <c r="A4" s="6">
        <v>1</v>
      </c>
      <c r="B4" s="8">
        <v>72.295500000000004</v>
      </c>
      <c r="C4" s="6">
        <v>40.858499999999999</v>
      </c>
      <c r="D4" s="6">
        <v>80.587000000000003</v>
      </c>
      <c r="E4" s="6">
        <v>139.22749999999999</v>
      </c>
      <c r="F4" s="6">
        <v>97.501000000000005</v>
      </c>
      <c r="G4" s="6">
        <v>16.669</v>
      </c>
      <c r="H4" s="9">
        <v>96.169499999999999</v>
      </c>
      <c r="I4" s="8">
        <v>65.346999999999994</v>
      </c>
      <c r="J4" s="6">
        <v>164.75749999999999</v>
      </c>
      <c r="K4" s="6">
        <v>150.06049999999999</v>
      </c>
      <c r="L4" s="6">
        <v>115.1215</v>
      </c>
      <c r="M4" s="6">
        <v>33.280999999999999</v>
      </c>
      <c r="N4" s="6">
        <v>61.121499999999997</v>
      </c>
      <c r="O4" s="6">
        <v>101.9945</v>
      </c>
      <c r="P4" s="6">
        <v>89.641999999999996</v>
      </c>
      <c r="Q4" s="9">
        <v>47.856499999999997</v>
      </c>
    </row>
    <row r="5" spans="1:17" x14ac:dyDescent="0.2">
      <c r="A5" s="6">
        <v>2</v>
      </c>
      <c r="B5" s="8">
        <v>205.78649999999999</v>
      </c>
      <c r="C5" s="6">
        <v>82.825500000000005</v>
      </c>
      <c r="D5" s="6">
        <v>135.24700000000001</v>
      </c>
      <c r="E5" s="6">
        <v>171.82</v>
      </c>
      <c r="F5" s="6">
        <v>185.98949999999999</v>
      </c>
      <c r="G5" s="6">
        <v>99.286000000000001</v>
      </c>
      <c r="H5" s="9">
        <v>124.22150000000001</v>
      </c>
      <c r="I5" s="8">
        <v>219.392</v>
      </c>
      <c r="J5" s="6">
        <v>262.63749999999999</v>
      </c>
      <c r="K5" s="6">
        <v>373.79450000000003</v>
      </c>
      <c r="L5" s="6">
        <v>230.667</v>
      </c>
      <c r="M5" s="6">
        <v>100.19499999999999</v>
      </c>
      <c r="N5" s="6">
        <v>246.71700000000001</v>
      </c>
      <c r="O5" s="6">
        <v>252.87549999999999</v>
      </c>
      <c r="P5" s="6">
        <v>212.9085</v>
      </c>
      <c r="Q5" s="9">
        <v>97.983500000000006</v>
      </c>
    </row>
    <row r="6" spans="1:17" x14ac:dyDescent="0.2">
      <c r="A6" s="6">
        <v>4</v>
      </c>
      <c r="B6" s="11">
        <v>273.17149999999998</v>
      </c>
      <c r="C6" s="12">
        <v>195.68549999999999</v>
      </c>
      <c r="D6" s="12">
        <v>285.44450000000001</v>
      </c>
      <c r="E6" s="12">
        <v>227.9385</v>
      </c>
      <c r="F6" s="12">
        <v>254.4675</v>
      </c>
      <c r="G6" s="12">
        <v>139.16050000000001</v>
      </c>
      <c r="H6" s="13">
        <v>108.643</v>
      </c>
      <c r="I6" s="11">
        <v>375.9325</v>
      </c>
      <c r="J6" s="12">
        <v>294.87099999999998</v>
      </c>
      <c r="K6" s="12">
        <v>493.024</v>
      </c>
      <c r="L6" s="12">
        <v>287.779</v>
      </c>
      <c r="M6" s="12">
        <v>148.5085</v>
      </c>
      <c r="N6" s="12">
        <v>392.78649999999999</v>
      </c>
      <c r="O6" s="12">
        <v>343.50099999999998</v>
      </c>
      <c r="P6" s="12">
        <v>291.04750000000001</v>
      </c>
      <c r="Q6" s="13">
        <v>221.72049999999999</v>
      </c>
    </row>
  </sheetData>
  <mergeCells count="2">
    <mergeCell ref="B1:H1"/>
    <mergeCell ref="I1:Q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CCF7-0FEA-474A-8116-26D5EB62E67A}">
  <dimension ref="A1:N9"/>
  <sheetViews>
    <sheetView workbookViewId="0">
      <selection activeCell="S11" sqref="S11"/>
    </sheetView>
  </sheetViews>
  <sheetFormatPr baseColWidth="10" defaultRowHeight="16" x14ac:dyDescent="0.2"/>
  <cols>
    <col min="1" max="7" width="10.83203125" style="6"/>
    <col min="8" max="8" width="16.6640625" style="6" bestFit="1" customWidth="1"/>
    <col min="9" max="16384" width="10.83203125" style="6"/>
  </cols>
  <sheetData>
    <row r="1" spans="1:14" x14ac:dyDescent="0.2">
      <c r="A1" s="6" t="s">
        <v>0</v>
      </c>
      <c r="B1" s="107" t="s">
        <v>136</v>
      </c>
      <c r="C1" s="107"/>
      <c r="D1" s="107"/>
      <c r="E1" s="107"/>
      <c r="F1" s="107"/>
      <c r="G1" s="107"/>
      <c r="H1" s="107" t="s">
        <v>137</v>
      </c>
      <c r="I1" s="107"/>
      <c r="J1" s="107"/>
      <c r="K1" s="107"/>
      <c r="L1" s="107"/>
      <c r="M1" s="107"/>
      <c r="N1" s="107"/>
    </row>
    <row r="2" spans="1:14" x14ac:dyDescent="0.2">
      <c r="A2" s="6">
        <v>0</v>
      </c>
      <c r="B2" s="2">
        <v>130.60238000000001</v>
      </c>
      <c r="C2" s="3">
        <v>118.461668</v>
      </c>
      <c r="D2" s="3">
        <v>134.411542</v>
      </c>
      <c r="E2" s="3">
        <v>37.035533100000002</v>
      </c>
      <c r="F2" s="3">
        <v>33.3355648</v>
      </c>
      <c r="G2" s="15">
        <v>146.153312</v>
      </c>
      <c r="H2" s="2">
        <v>479.35839099999998</v>
      </c>
      <c r="I2" s="3">
        <v>17.835641200000001</v>
      </c>
      <c r="J2" s="3">
        <v>138.838786</v>
      </c>
      <c r="K2" s="3">
        <v>117.164196</v>
      </c>
      <c r="L2" s="3">
        <v>94.828203700000003</v>
      </c>
      <c r="M2" s="3">
        <v>123.54731200000001</v>
      </c>
      <c r="N2" s="15">
        <v>85.049239499999999</v>
      </c>
    </row>
    <row r="3" spans="1:14" x14ac:dyDescent="0.2">
      <c r="A3" s="6">
        <v>1</v>
      </c>
      <c r="B3" s="8">
        <v>45.275632700000003</v>
      </c>
      <c r="C3" s="6">
        <v>143.871152</v>
      </c>
      <c r="D3" s="6">
        <v>73.232700300000005</v>
      </c>
      <c r="E3" s="6">
        <v>55.383489900000001</v>
      </c>
      <c r="F3" s="6">
        <v>179.84885800000001</v>
      </c>
      <c r="G3" s="9">
        <v>110.56133699999999</v>
      </c>
      <c r="H3" s="8" t="s">
        <v>138</v>
      </c>
      <c r="I3" s="6">
        <v>207.21150700000001</v>
      </c>
      <c r="J3" s="6">
        <v>172.335688</v>
      </c>
      <c r="K3" s="6">
        <v>125.548675</v>
      </c>
      <c r="L3" s="6">
        <v>477.07066400000002</v>
      </c>
      <c r="M3" s="6">
        <v>85.740192899999997</v>
      </c>
      <c r="N3" s="9">
        <v>140.33418599999999</v>
      </c>
    </row>
    <row r="4" spans="1:14" x14ac:dyDescent="0.2">
      <c r="A4" s="6">
        <v>2</v>
      </c>
      <c r="B4" s="8">
        <v>26.0742382</v>
      </c>
      <c r="C4" s="6">
        <v>160.397829</v>
      </c>
      <c r="D4" s="6">
        <v>150.02123599999999</v>
      </c>
      <c r="E4" s="6">
        <v>130.52140700000001</v>
      </c>
      <c r="F4" s="6">
        <v>135.99064000000001</v>
      </c>
      <c r="G4" s="9">
        <v>151.29602199999999</v>
      </c>
      <c r="H4" s="8">
        <v>217.752104</v>
      </c>
      <c r="I4" s="6">
        <v>261.44586700000002</v>
      </c>
      <c r="J4" s="6">
        <v>259.365656</v>
      </c>
      <c r="K4" s="6">
        <v>194.21613099999999</v>
      </c>
      <c r="L4" s="6">
        <v>317.06930699999998</v>
      </c>
      <c r="M4" s="6">
        <v>166.756057</v>
      </c>
      <c r="N4" s="9">
        <v>122.430898</v>
      </c>
    </row>
    <row r="5" spans="1:14" x14ac:dyDescent="0.2">
      <c r="A5" s="6">
        <v>3</v>
      </c>
      <c r="B5" s="8">
        <v>18.5028118</v>
      </c>
      <c r="C5" s="6">
        <v>37.784392099999998</v>
      </c>
      <c r="D5" s="6">
        <v>63.347048700000002</v>
      </c>
      <c r="E5" s="6">
        <v>54.886211400000001</v>
      </c>
      <c r="F5" s="6">
        <v>24.013685299999999</v>
      </c>
      <c r="G5" s="9">
        <v>108.498226</v>
      </c>
      <c r="H5" s="8">
        <v>107.345602</v>
      </c>
      <c r="I5" s="6">
        <v>268.26874800000002</v>
      </c>
      <c r="J5" s="6">
        <v>345.56552699999997</v>
      </c>
      <c r="K5" s="6">
        <v>357.82251000000002</v>
      </c>
      <c r="L5" s="6">
        <v>65.872804799999997</v>
      </c>
      <c r="M5" s="6">
        <v>122.732855</v>
      </c>
      <c r="N5" s="9">
        <v>84.024866599999996</v>
      </c>
    </row>
    <row r="6" spans="1:14" x14ac:dyDescent="0.2">
      <c r="A6" s="6">
        <v>4</v>
      </c>
      <c r="B6" s="8">
        <v>41.001779599999999</v>
      </c>
      <c r="C6" s="6">
        <v>64.928045499999996</v>
      </c>
      <c r="D6" s="6">
        <v>49.0314026</v>
      </c>
      <c r="E6" s="6">
        <v>64.882390900000004</v>
      </c>
      <c r="F6" s="6">
        <v>114.975593</v>
      </c>
      <c r="G6" s="9">
        <v>113.77920399999999</v>
      </c>
      <c r="H6" s="8">
        <v>308.570852</v>
      </c>
      <c r="I6" s="6">
        <v>190.09894800000001</v>
      </c>
      <c r="J6" s="6">
        <v>57.424580200000001</v>
      </c>
      <c r="K6" s="6">
        <v>184.56214700000001</v>
      </c>
      <c r="L6" s="6">
        <v>77.070453599999993</v>
      </c>
      <c r="M6" s="6">
        <v>80.884813199999996</v>
      </c>
      <c r="N6" s="9">
        <v>89.922799800000007</v>
      </c>
    </row>
    <row r="7" spans="1:14" x14ac:dyDescent="0.2">
      <c r="A7" s="6">
        <v>5</v>
      </c>
      <c r="B7" s="8">
        <v>4.0090921399999999</v>
      </c>
      <c r="C7" s="6">
        <v>36.5533109</v>
      </c>
      <c r="D7" s="6">
        <v>36.4852542</v>
      </c>
      <c r="E7" s="6">
        <v>87.216824000000003</v>
      </c>
      <c r="F7" s="6">
        <v>126.153666</v>
      </c>
      <c r="G7" s="9">
        <v>77.317719400000001</v>
      </c>
      <c r="H7" s="8">
        <v>129.65914699999999</v>
      </c>
      <c r="I7" s="6">
        <v>332.01309400000002</v>
      </c>
      <c r="J7" s="6">
        <v>68.873246699999996</v>
      </c>
      <c r="K7" s="6">
        <v>148.78861900000001</v>
      </c>
      <c r="L7" s="6">
        <v>66.257575700000004</v>
      </c>
      <c r="M7" s="6">
        <v>59.302953600000002</v>
      </c>
      <c r="N7" s="9">
        <v>21.6511201</v>
      </c>
    </row>
    <row r="8" spans="1:14" x14ac:dyDescent="0.2">
      <c r="A8" s="6">
        <v>6</v>
      </c>
      <c r="B8" s="8">
        <v>23.739176</v>
      </c>
      <c r="C8" s="6">
        <v>19.048958599999999</v>
      </c>
      <c r="D8" s="6">
        <v>14.1769666</v>
      </c>
      <c r="E8" s="6">
        <v>13.0197111</v>
      </c>
      <c r="F8" s="6">
        <v>38.234020200000003</v>
      </c>
      <c r="G8" s="9">
        <v>37.971043199999997</v>
      </c>
      <c r="H8" s="8">
        <v>170.613169</v>
      </c>
      <c r="I8" s="6">
        <v>84.800774099999998</v>
      </c>
      <c r="J8" s="6">
        <v>11.6196663</v>
      </c>
      <c r="K8" s="6">
        <v>20.0949873</v>
      </c>
      <c r="L8" s="6">
        <v>22.637810500000001</v>
      </c>
      <c r="M8" s="6">
        <v>107.66994200000001</v>
      </c>
      <c r="N8" s="9">
        <v>6.2260205199999996</v>
      </c>
    </row>
    <row r="9" spans="1:14" x14ac:dyDescent="0.2">
      <c r="A9" s="6">
        <v>7</v>
      </c>
      <c r="B9" s="11">
        <v>21.7590532</v>
      </c>
      <c r="C9" s="12">
        <v>12.8010085</v>
      </c>
      <c r="D9" s="12">
        <v>10.763425</v>
      </c>
      <c r="E9" s="12">
        <v>23.599206599999999</v>
      </c>
      <c r="F9" s="12">
        <v>24.057574800000001</v>
      </c>
      <c r="G9" s="13">
        <v>12.9368908</v>
      </c>
      <c r="H9" s="11">
        <v>148.35750200000001</v>
      </c>
      <c r="I9" s="12">
        <v>30.621487200000001</v>
      </c>
      <c r="J9" s="12">
        <v>4.8232628000000002</v>
      </c>
      <c r="K9" s="12">
        <v>6.8366779400000004</v>
      </c>
      <c r="L9" s="12">
        <v>23.407301499999999</v>
      </c>
      <c r="M9" s="12">
        <v>73.228864999999999</v>
      </c>
      <c r="N9" s="13">
        <v>17.386762600000001</v>
      </c>
    </row>
  </sheetData>
  <mergeCells count="2">
    <mergeCell ref="B1:G1"/>
    <mergeCell ref="H1:N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863D-A6A7-A540-9432-E67D833A1285}">
  <dimension ref="A1:D87"/>
  <sheetViews>
    <sheetView workbookViewId="0">
      <selection activeCell="C15" sqref="C15"/>
    </sheetView>
  </sheetViews>
  <sheetFormatPr baseColWidth="10" defaultColWidth="8.6640625" defaultRowHeight="16" x14ac:dyDescent="0.2"/>
  <cols>
    <col min="1" max="1" width="8.5" style="6" bestFit="1" customWidth="1"/>
    <col min="2" max="3" width="19.33203125" style="6" bestFit="1" customWidth="1"/>
    <col min="4" max="4" width="22.33203125" style="6" bestFit="1" customWidth="1"/>
    <col min="5" max="16384" width="8.6640625" style="6"/>
  </cols>
  <sheetData>
    <row r="1" spans="1:4" x14ac:dyDescent="0.2">
      <c r="A1" s="6" t="s">
        <v>139</v>
      </c>
      <c r="B1" s="6" t="s">
        <v>140</v>
      </c>
      <c r="C1" s="6" t="s">
        <v>141</v>
      </c>
      <c r="D1" s="6" t="s">
        <v>142</v>
      </c>
    </row>
    <row r="2" spans="1:4" x14ac:dyDescent="0.2">
      <c r="A2" s="6">
        <v>1</v>
      </c>
      <c r="B2" s="6">
        <v>-9.0600000000000003E-3</v>
      </c>
      <c r="C2" s="6">
        <v>-8.0700000000000008E-3</v>
      </c>
      <c r="D2" s="6">
        <v>-1.14E-3</v>
      </c>
    </row>
    <row r="3" spans="1:4" x14ac:dyDescent="0.2">
      <c r="A3" s="6">
        <v>2</v>
      </c>
      <c r="B3" s="6">
        <v>-9.0600000000000003E-3</v>
      </c>
      <c r="C3" s="6">
        <v>-8.5699999999999995E-3</v>
      </c>
      <c r="D3" s="6">
        <v>-5.1000000000000004E-3</v>
      </c>
    </row>
    <row r="4" spans="1:4" x14ac:dyDescent="0.2">
      <c r="A4" s="6">
        <v>3</v>
      </c>
      <c r="B4" s="6">
        <v>-9.0600000000000003E-3</v>
      </c>
      <c r="C4" s="6">
        <v>-9.0600000000000003E-3</v>
      </c>
      <c r="D4" s="6">
        <v>-5.1000000000000004E-3</v>
      </c>
    </row>
    <row r="5" spans="1:4" x14ac:dyDescent="0.2">
      <c r="A5" s="6">
        <v>4</v>
      </c>
      <c r="B5" s="6">
        <v>-8.5699999999999995E-3</v>
      </c>
      <c r="C5" s="6">
        <v>-7.5799999999999999E-3</v>
      </c>
      <c r="D5" s="6">
        <v>-4.5999999999999999E-3</v>
      </c>
    </row>
    <row r="6" spans="1:4" x14ac:dyDescent="0.2">
      <c r="A6" s="6">
        <v>5</v>
      </c>
      <c r="B6" s="6">
        <v>-8.5699999999999995E-3</v>
      </c>
      <c r="C6" s="6">
        <v>-8.0700000000000008E-3</v>
      </c>
      <c r="D6" s="6">
        <v>-4.1099999999999999E-3</v>
      </c>
    </row>
    <row r="7" spans="1:4" x14ac:dyDescent="0.2">
      <c r="A7" s="6">
        <v>6</v>
      </c>
      <c r="B7" s="6">
        <v>-8.5699999999999995E-3</v>
      </c>
      <c r="C7" s="6">
        <v>-7.5799999999999999E-3</v>
      </c>
      <c r="D7" s="6">
        <v>-4.1099999999999999E-3</v>
      </c>
    </row>
    <row r="8" spans="1:4" x14ac:dyDescent="0.2">
      <c r="A8" s="6">
        <v>7</v>
      </c>
      <c r="B8" s="6">
        <v>-7.5799999999999999E-3</v>
      </c>
      <c r="C8" s="6">
        <v>-5.5999999999999999E-3</v>
      </c>
      <c r="D8" s="6">
        <v>-3.1199999999999999E-3</v>
      </c>
    </row>
    <row r="9" spans="1:4" x14ac:dyDescent="0.2">
      <c r="A9" s="6">
        <v>8</v>
      </c>
      <c r="B9" s="6">
        <v>-6.5900000000000004E-3</v>
      </c>
      <c r="C9" s="6">
        <v>-6.5900000000000004E-3</v>
      </c>
      <c r="D9" s="6">
        <v>-2.6199999999999999E-3</v>
      </c>
    </row>
    <row r="10" spans="1:4" x14ac:dyDescent="0.2">
      <c r="A10" s="6">
        <v>9</v>
      </c>
      <c r="B10" s="6">
        <v>-7.0800000000000004E-3</v>
      </c>
      <c r="C10" s="6">
        <v>-6.5900000000000004E-3</v>
      </c>
      <c r="D10" s="6">
        <v>-1.6299999999999999E-3</v>
      </c>
    </row>
    <row r="11" spans="1:4" x14ac:dyDescent="0.2">
      <c r="A11" s="6">
        <v>10</v>
      </c>
      <c r="B11" s="6">
        <v>-6.5900000000000004E-3</v>
      </c>
      <c r="C11" s="6">
        <v>-7.0800000000000004E-3</v>
      </c>
      <c r="D11" s="6">
        <v>-2.6199999999999999E-3</v>
      </c>
    </row>
    <row r="12" spans="1:4" x14ac:dyDescent="0.2">
      <c r="A12" s="6">
        <v>11</v>
      </c>
      <c r="B12" s="6">
        <v>-6.5900000000000004E-3</v>
      </c>
      <c r="C12" s="6">
        <v>-6.5900000000000004E-3</v>
      </c>
      <c r="D12" s="6">
        <v>-2.6199999999999999E-3</v>
      </c>
    </row>
    <row r="13" spans="1:4" x14ac:dyDescent="0.2">
      <c r="A13" s="6">
        <v>12</v>
      </c>
      <c r="B13" s="6">
        <v>-6.0899999999999999E-3</v>
      </c>
      <c r="C13" s="6">
        <v>-6.0899999999999999E-3</v>
      </c>
      <c r="D13" s="6">
        <v>-3.1199999999999999E-3</v>
      </c>
    </row>
    <row r="14" spans="1:4" x14ac:dyDescent="0.2">
      <c r="A14" s="6">
        <v>13</v>
      </c>
      <c r="B14" s="6">
        <v>-6.5900000000000004E-3</v>
      </c>
      <c r="C14" s="6">
        <v>-5.5999999999999999E-3</v>
      </c>
      <c r="D14" s="6">
        <v>-2.1299999999999999E-3</v>
      </c>
    </row>
    <row r="15" spans="1:4" x14ac:dyDescent="0.2">
      <c r="A15" s="6">
        <v>14</v>
      </c>
      <c r="B15" s="6">
        <v>-5.5999999999999999E-3</v>
      </c>
      <c r="C15" s="6">
        <v>-6.0899999999999999E-3</v>
      </c>
      <c r="D15" s="6">
        <v>-2.1299999999999999E-3</v>
      </c>
    </row>
    <row r="16" spans="1:4" x14ac:dyDescent="0.2">
      <c r="A16" s="6">
        <v>15</v>
      </c>
      <c r="B16" s="6">
        <v>-6.5900000000000004E-3</v>
      </c>
      <c r="C16" s="6">
        <v>-5.1000000000000004E-3</v>
      </c>
      <c r="D16" s="6">
        <v>-1.6299999999999999E-3</v>
      </c>
    </row>
    <row r="17" spans="1:4" x14ac:dyDescent="0.2">
      <c r="A17" s="6">
        <v>16</v>
      </c>
      <c r="B17" s="6">
        <v>-5.1000000000000004E-3</v>
      </c>
      <c r="C17" s="6">
        <v>-4.1099999999999999E-3</v>
      </c>
      <c r="D17" s="6">
        <v>-6.4000000000000005E-4</v>
      </c>
    </row>
    <row r="18" spans="1:4" x14ac:dyDescent="0.2">
      <c r="A18" s="6">
        <v>17</v>
      </c>
      <c r="B18" s="6">
        <v>-6.0899999999999999E-3</v>
      </c>
      <c r="C18" s="6">
        <v>-6.0899999999999999E-3</v>
      </c>
      <c r="D18" s="6">
        <v>-1.6299999999999999E-3</v>
      </c>
    </row>
    <row r="19" spans="1:4" x14ac:dyDescent="0.2">
      <c r="A19" s="6">
        <v>18</v>
      </c>
      <c r="B19" s="6">
        <v>-5.5999999999999999E-3</v>
      </c>
      <c r="C19" s="6">
        <v>-5.1000000000000004E-3</v>
      </c>
      <c r="D19" s="6">
        <v>-1.14E-3</v>
      </c>
    </row>
    <row r="20" spans="1:4" x14ac:dyDescent="0.2">
      <c r="A20" s="6">
        <v>19</v>
      </c>
      <c r="B20" s="6">
        <v>-6.0899999999999999E-3</v>
      </c>
      <c r="C20" s="6">
        <v>-6.0899999999999999E-3</v>
      </c>
      <c r="D20" s="6">
        <v>-3.1199999999999999E-3</v>
      </c>
    </row>
    <row r="21" spans="1:4" x14ac:dyDescent="0.2">
      <c r="A21" s="6">
        <v>20</v>
      </c>
      <c r="B21" s="6">
        <v>-6.5900000000000004E-3</v>
      </c>
      <c r="C21" s="6">
        <v>-6.0899999999999999E-3</v>
      </c>
      <c r="D21" s="6">
        <v>-2.6199999999999999E-3</v>
      </c>
    </row>
    <row r="22" spans="1:4" x14ac:dyDescent="0.2">
      <c r="A22" s="6">
        <v>21</v>
      </c>
      <c r="B22" s="6">
        <v>-6.0899999999999999E-3</v>
      </c>
      <c r="C22" s="6">
        <v>-5.1000000000000004E-3</v>
      </c>
      <c r="D22" s="6">
        <v>-2.6199999999999999E-3</v>
      </c>
    </row>
    <row r="23" spans="1:4" x14ac:dyDescent="0.2">
      <c r="A23" s="6">
        <v>22</v>
      </c>
      <c r="B23" s="6">
        <v>-5.5999999999999999E-3</v>
      </c>
      <c r="C23" s="6">
        <v>-4.1099999999999999E-3</v>
      </c>
      <c r="D23" s="6">
        <v>-1.14E-3</v>
      </c>
    </row>
    <row r="24" spans="1:4" x14ac:dyDescent="0.2">
      <c r="A24" s="6">
        <v>23</v>
      </c>
      <c r="B24" s="6">
        <v>-5.5999999999999999E-3</v>
      </c>
      <c r="C24" s="6">
        <v>-4.5999999999999999E-3</v>
      </c>
      <c r="D24" s="6">
        <v>-1.6299999999999999E-3</v>
      </c>
    </row>
    <row r="25" spans="1:4" x14ac:dyDescent="0.2">
      <c r="A25" s="6">
        <v>24</v>
      </c>
      <c r="B25" s="6">
        <v>-5.5999999999999999E-3</v>
      </c>
      <c r="C25" s="6">
        <v>-4.1099999999999999E-3</v>
      </c>
      <c r="D25" s="6">
        <v>-1.14E-3</v>
      </c>
    </row>
    <row r="26" spans="1:4" x14ac:dyDescent="0.2">
      <c r="A26" s="6">
        <v>25</v>
      </c>
      <c r="B26" s="6">
        <v>-5.5999999999999999E-3</v>
      </c>
      <c r="C26" s="6">
        <v>-5.1000000000000004E-3</v>
      </c>
      <c r="D26" s="6">
        <v>-1.4999999999999999E-4</v>
      </c>
    </row>
    <row r="27" spans="1:4" x14ac:dyDescent="0.2">
      <c r="A27" s="6">
        <v>26</v>
      </c>
      <c r="B27" s="6">
        <v>-3.1199999999999999E-3</v>
      </c>
      <c r="C27" s="6">
        <v>-4.5999999999999999E-3</v>
      </c>
      <c r="D27" s="6">
        <v>-1.14E-3</v>
      </c>
    </row>
    <row r="28" spans="1:4" x14ac:dyDescent="0.2">
      <c r="A28" s="6">
        <v>27</v>
      </c>
      <c r="B28" s="6">
        <v>-6.0899999999999999E-3</v>
      </c>
      <c r="C28" s="6">
        <v>-4.5999999999999999E-3</v>
      </c>
      <c r="D28" s="6">
        <v>-2.6199999999999999E-3</v>
      </c>
    </row>
    <row r="29" spans="1:4" x14ac:dyDescent="0.2">
      <c r="A29" s="6">
        <v>28</v>
      </c>
      <c r="B29" s="6">
        <v>-5.5999999999999999E-3</v>
      </c>
      <c r="C29" s="6">
        <v>-5.1000000000000004E-3</v>
      </c>
      <c r="D29" s="6">
        <v>3.4699999999999998E-4</v>
      </c>
    </row>
    <row r="30" spans="1:4" x14ac:dyDescent="0.2">
      <c r="A30" s="6">
        <v>29</v>
      </c>
      <c r="B30" s="6">
        <v>-1.14E-3</v>
      </c>
      <c r="C30" s="6">
        <v>-1.4999999999999999E-4</v>
      </c>
      <c r="D30" s="6">
        <v>4.5900000000000003E-2</v>
      </c>
    </row>
    <row r="31" spans="1:4" x14ac:dyDescent="0.2">
      <c r="A31" s="6">
        <v>30</v>
      </c>
      <c r="B31" s="6">
        <v>3.8968000000000003E-2</v>
      </c>
      <c r="C31" s="6">
        <v>3.2036000000000002E-2</v>
      </c>
      <c r="D31" s="6">
        <v>0.170182</v>
      </c>
    </row>
    <row r="32" spans="1:4" x14ac:dyDescent="0.2">
      <c r="A32" s="6">
        <v>31</v>
      </c>
      <c r="B32" s="6">
        <v>0.15631800000000001</v>
      </c>
      <c r="C32" s="6">
        <v>0.103337</v>
      </c>
      <c r="D32" s="6">
        <v>0.28703699999999999</v>
      </c>
    </row>
    <row r="33" spans="1:4" x14ac:dyDescent="0.2">
      <c r="A33" s="6">
        <v>32</v>
      </c>
      <c r="B33" s="6">
        <v>0.19147400000000001</v>
      </c>
      <c r="C33" s="6">
        <v>0.13156100000000001</v>
      </c>
      <c r="D33" s="6">
        <v>0.23702699999999999</v>
      </c>
    </row>
    <row r="34" spans="1:4" x14ac:dyDescent="0.2">
      <c r="A34" s="6">
        <v>33</v>
      </c>
      <c r="B34" s="6">
        <v>9.6405000000000005E-2</v>
      </c>
      <c r="C34" s="6">
        <v>6.9667000000000007E-2</v>
      </c>
      <c r="D34" s="6">
        <v>0.122153</v>
      </c>
    </row>
    <row r="35" spans="1:4" x14ac:dyDescent="0.2">
      <c r="A35" s="6">
        <v>34</v>
      </c>
      <c r="B35" s="6">
        <v>4.6890000000000001E-2</v>
      </c>
      <c r="C35" s="6">
        <v>3.7977999999999998E-2</v>
      </c>
      <c r="D35" s="6">
        <v>7.0657999999999999E-2</v>
      </c>
    </row>
    <row r="36" spans="1:4" x14ac:dyDescent="0.2">
      <c r="A36" s="6">
        <v>35</v>
      </c>
      <c r="B36" s="6">
        <v>3.0054999999999998E-2</v>
      </c>
      <c r="C36" s="6">
        <v>2.7085000000000001E-2</v>
      </c>
      <c r="D36" s="6">
        <v>4.5900000000000003E-2</v>
      </c>
    </row>
    <row r="37" spans="1:4" x14ac:dyDescent="0.2">
      <c r="A37" s="6">
        <v>36</v>
      </c>
      <c r="B37" s="6">
        <v>2.2627999999999999E-2</v>
      </c>
      <c r="C37" s="6">
        <v>1.8667E-2</v>
      </c>
      <c r="D37" s="6">
        <v>3.5501999999999999E-2</v>
      </c>
    </row>
    <row r="38" spans="1:4" x14ac:dyDescent="0.2">
      <c r="A38" s="6">
        <v>37</v>
      </c>
      <c r="B38" s="6">
        <v>1.8172000000000001E-2</v>
      </c>
      <c r="C38" s="6">
        <v>1.5696000000000002E-2</v>
      </c>
      <c r="D38" s="6">
        <v>2.8074999999999999E-2</v>
      </c>
    </row>
    <row r="39" spans="1:4" x14ac:dyDescent="0.2">
      <c r="A39" s="6">
        <v>38</v>
      </c>
      <c r="B39" s="6">
        <v>1.6191000000000001E-2</v>
      </c>
      <c r="C39" s="6">
        <v>1.4706E-2</v>
      </c>
      <c r="D39" s="6">
        <v>2.5599E-2</v>
      </c>
    </row>
    <row r="40" spans="1:4" x14ac:dyDescent="0.2">
      <c r="A40" s="6">
        <v>39</v>
      </c>
      <c r="B40" s="6">
        <v>1.5200999999999999E-2</v>
      </c>
      <c r="C40" s="6">
        <v>1.6191000000000001E-2</v>
      </c>
      <c r="D40" s="6">
        <v>2.4114E-2</v>
      </c>
    </row>
    <row r="41" spans="1:4" x14ac:dyDescent="0.2">
      <c r="A41" s="6">
        <v>40</v>
      </c>
      <c r="B41" s="6">
        <v>1.5696000000000002E-2</v>
      </c>
      <c r="C41" s="6">
        <v>1.6191000000000001E-2</v>
      </c>
      <c r="D41" s="6">
        <v>2.2133E-2</v>
      </c>
    </row>
    <row r="42" spans="1:4" x14ac:dyDescent="0.2">
      <c r="A42" s="6">
        <v>41</v>
      </c>
      <c r="B42" s="6">
        <v>1.6191000000000001E-2</v>
      </c>
      <c r="C42" s="6">
        <v>1.4211E-2</v>
      </c>
      <c r="D42" s="6">
        <v>2.2133E-2</v>
      </c>
    </row>
    <row r="43" spans="1:4" x14ac:dyDescent="0.2">
      <c r="A43" s="6">
        <v>42</v>
      </c>
      <c r="B43" s="6">
        <v>1.7181999999999999E-2</v>
      </c>
      <c r="C43" s="6">
        <v>1.7181999999999999E-2</v>
      </c>
      <c r="D43" s="6">
        <v>2.1638000000000001E-2</v>
      </c>
    </row>
    <row r="44" spans="1:4" x14ac:dyDescent="0.2">
      <c r="A44" s="6">
        <v>43</v>
      </c>
      <c r="B44" s="6">
        <v>2.0153000000000001E-2</v>
      </c>
      <c r="C44" s="6">
        <v>1.6685999999999999E-2</v>
      </c>
      <c r="D44" s="6">
        <v>2.2627999999999999E-2</v>
      </c>
    </row>
    <row r="45" spans="1:4" x14ac:dyDescent="0.2">
      <c r="A45" s="6">
        <v>44</v>
      </c>
      <c r="B45" s="6">
        <v>2.0648E-2</v>
      </c>
      <c r="C45" s="6">
        <v>1.7676999999999998E-2</v>
      </c>
      <c r="D45" s="6">
        <v>2.3619000000000001E-2</v>
      </c>
    </row>
    <row r="46" spans="1:4" x14ac:dyDescent="0.2">
      <c r="A46" s="6">
        <v>45</v>
      </c>
      <c r="B46" s="6">
        <v>2.0648E-2</v>
      </c>
      <c r="C46" s="6">
        <v>1.8172000000000001E-2</v>
      </c>
      <c r="D46" s="6">
        <v>2.4114E-2</v>
      </c>
    </row>
    <row r="47" spans="1:4" x14ac:dyDescent="0.2">
      <c r="A47" s="6">
        <v>46</v>
      </c>
      <c r="B47" s="6">
        <v>2.0153000000000001E-2</v>
      </c>
      <c r="C47" s="6">
        <v>1.7676999999999998E-2</v>
      </c>
      <c r="D47" s="6">
        <v>2.5104000000000001E-2</v>
      </c>
    </row>
    <row r="48" spans="1:4" x14ac:dyDescent="0.2">
      <c r="A48" s="6">
        <v>47</v>
      </c>
      <c r="B48" s="6">
        <v>2.0153000000000001E-2</v>
      </c>
      <c r="C48" s="6">
        <v>1.8667E-2</v>
      </c>
      <c r="D48" s="6">
        <v>2.4608999999999999E-2</v>
      </c>
    </row>
    <row r="49" spans="1:4" x14ac:dyDescent="0.2">
      <c r="A49" s="6">
        <v>48</v>
      </c>
      <c r="B49" s="6">
        <v>1.124E-2</v>
      </c>
      <c r="C49" s="6">
        <v>1.6685999999999999E-2</v>
      </c>
      <c r="D49" s="6">
        <v>2.4114E-2</v>
      </c>
    </row>
    <row r="50" spans="1:4" x14ac:dyDescent="0.2">
      <c r="A50" s="6">
        <v>49</v>
      </c>
      <c r="B50" s="6">
        <v>1.5696000000000002E-2</v>
      </c>
      <c r="C50" s="6">
        <v>1.2725E-2</v>
      </c>
      <c r="D50" s="6">
        <v>2.2133E-2</v>
      </c>
    </row>
    <row r="51" spans="1:4" x14ac:dyDescent="0.2">
      <c r="A51" s="6">
        <v>50</v>
      </c>
      <c r="B51" s="6">
        <v>1.5200999999999999E-2</v>
      </c>
      <c r="C51" s="6">
        <v>1.3716000000000001E-2</v>
      </c>
      <c r="D51" s="6">
        <v>2.0153000000000001E-2</v>
      </c>
    </row>
    <row r="52" spans="1:4" x14ac:dyDescent="0.2">
      <c r="A52" s="6">
        <v>51</v>
      </c>
      <c r="B52" s="6">
        <v>1.2725E-2</v>
      </c>
      <c r="C52" s="6">
        <v>1.0744999999999999E-2</v>
      </c>
      <c r="D52" s="6">
        <v>1.8667E-2</v>
      </c>
    </row>
    <row r="53" spans="1:4" x14ac:dyDescent="0.2">
      <c r="A53" s="6">
        <v>52</v>
      </c>
      <c r="B53" s="6">
        <v>1.2725E-2</v>
      </c>
      <c r="C53" s="6">
        <v>1.223E-2</v>
      </c>
      <c r="D53" s="6">
        <v>1.8667E-2</v>
      </c>
    </row>
    <row r="54" spans="1:4" x14ac:dyDescent="0.2">
      <c r="A54" s="6">
        <v>53</v>
      </c>
      <c r="B54" s="6">
        <v>1.223E-2</v>
      </c>
      <c r="C54" s="6">
        <v>1.1735000000000001E-2</v>
      </c>
      <c r="D54" s="6">
        <v>1.9161999999999998E-2</v>
      </c>
    </row>
    <row r="55" spans="1:4" x14ac:dyDescent="0.2">
      <c r="A55" s="6">
        <v>54</v>
      </c>
      <c r="B55" s="6">
        <v>1.1735000000000001E-2</v>
      </c>
      <c r="C55" s="6">
        <v>1.124E-2</v>
      </c>
      <c r="D55" s="6">
        <v>2.0648E-2</v>
      </c>
    </row>
    <row r="56" spans="1:4" x14ac:dyDescent="0.2">
      <c r="A56" s="6">
        <v>55</v>
      </c>
      <c r="B56" s="6">
        <v>1.124E-2</v>
      </c>
      <c r="C56" s="6">
        <v>1.124E-2</v>
      </c>
      <c r="D56" s="6">
        <v>2.0648E-2</v>
      </c>
    </row>
    <row r="57" spans="1:4" x14ac:dyDescent="0.2">
      <c r="A57" s="6">
        <v>56</v>
      </c>
      <c r="B57" s="6">
        <v>9.2589999999999999E-3</v>
      </c>
      <c r="C57" s="6">
        <v>1.1735000000000001E-2</v>
      </c>
      <c r="D57" s="6">
        <v>2.1142999999999999E-2</v>
      </c>
    </row>
    <row r="58" spans="1:4" x14ac:dyDescent="0.2">
      <c r="A58" s="6">
        <v>57</v>
      </c>
      <c r="B58" s="6">
        <v>7.7739999999999997E-3</v>
      </c>
      <c r="C58" s="6">
        <v>9.2589999999999999E-3</v>
      </c>
      <c r="D58" s="6">
        <v>1.7676999999999998E-2</v>
      </c>
    </row>
    <row r="59" spans="1:4" x14ac:dyDescent="0.2">
      <c r="A59" s="6">
        <v>58</v>
      </c>
      <c r="B59" s="6">
        <v>7.7739999999999997E-3</v>
      </c>
      <c r="C59" s="6">
        <v>1.0744999999999999E-2</v>
      </c>
      <c r="D59" s="6">
        <v>1.7181999999999999E-2</v>
      </c>
    </row>
    <row r="60" spans="1:4" x14ac:dyDescent="0.2">
      <c r="A60" s="6">
        <v>59</v>
      </c>
      <c r="B60" s="6">
        <v>6.2880000000000002E-3</v>
      </c>
      <c r="C60" s="6">
        <v>7.2789999999999999E-3</v>
      </c>
      <c r="D60" s="6">
        <v>1.4706E-2</v>
      </c>
    </row>
    <row r="61" spans="1:4" x14ac:dyDescent="0.2">
      <c r="A61" s="6">
        <v>60</v>
      </c>
      <c r="B61" s="6">
        <v>5.7930000000000004E-3</v>
      </c>
      <c r="C61" s="6">
        <v>7.7739999999999997E-3</v>
      </c>
      <c r="D61" s="6">
        <v>1.5200999999999999E-2</v>
      </c>
    </row>
    <row r="62" spans="1:4" x14ac:dyDescent="0.2">
      <c r="A62" s="6">
        <v>61</v>
      </c>
      <c r="B62" s="6">
        <v>5.2979999999999998E-3</v>
      </c>
      <c r="C62" s="6">
        <v>7.2789999999999999E-3</v>
      </c>
      <c r="D62" s="6">
        <v>1.4211E-2</v>
      </c>
    </row>
    <row r="63" spans="1:4" x14ac:dyDescent="0.2">
      <c r="A63" s="6">
        <v>62</v>
      </c>
      <c r="B63" s="6">
        <v>4.803E-3</v>
      </c>
      <c r="C63" s="6">
        <v>7.2789999999999999E-3</v>
      </c>
      <c r="D63" s="6">
        <v>1.3716000000000001E-2</v>
      </c>
    </row>
    <row r="64" spans="1:4" x14ac:dyDescent="0.2">
      <c r="A64" s="6">
        <v>63</v>
      </c>
      <c r="B64" s="6">
        <v>2.3270000000000001E-3</v>
      </c>
      <c r="C64" s="6">
        <v>5.7930000000000004E-3</v>
      </c>
      <c r="D64" s="6">
        <v>5.2979999999999998E-3</v>
      </c>
    </row>
    <row r="65" spans="1:4" x14ac:dyDescent="0.2">
      <c r="A65" s="6">
        <v>64</v>
      </c>
      <c r="B65" s="6">
        <v>1.8320000000000001E-3</v>
      </c>
      <c r="C65" s="6">
        <v>5.2979999999999998E-3</v>
      </c>
      <c r="D65" s="6">
        <v>1.124E-2</v>
      </c>
    </row>
    <row r="66" spans="1:4" x14ac:dyDescent="0.2">
      <c r="A66" s="6">
        <v>65</v>
      </c>
      <c r="B66" s="6">
        <v>-2.1299999999999999E-3</v>
      </c>
      <c r="C66" s="6">
        <v>2.3270000000000001E-3</v>
      </c>
      <c r="D66" s="6">
        <v>8.7639999999999992E-3</v>
      </c>
    </row>
    <row r="67" spans="1:4" x14ac:dyDescent="0.2">
      <c r="A67" s="6">
        <v>66</v>
      </c>
      <c r="B67" s="6">
        <v>-2.6199999999999999E-3</v>
      </c>
      <c r="C67" s="6">
        <v>1.3370000000000001E-3</v>
      </c>
      <c r="D67" s="6">
        <v>4.3080000000000002E-3</v>
      </c>
    </row>
    <row r="68" spans="1:4" x14ac:dyDescent="0.2">
      <c r="A68" s="6">
        <v>67</v>
      </c>
      <c r="B68" s="6">
        <v>-2.1299999999999999E-3</v>
      </c>
      <c r="C68" s="6">
        <v>8.4199999999999998E-4</v>
      </c>
      <c r="D68" s="6">
        <v>3.813E-3</v>
      </c>
    </row>
    <row r="69" spans="1:4" x14ac:dyDescent="0.2">
      <c r="A69" s="6">
        <v>68</v>
      </c>
      <c r="B69" s="6">
        <v>-1.14E-3</v>
      </c>
      <c r="C69" s="6">
        <v>1.3370000000000001E-3</v>
      </c>
      <c r="D69" s="6">
        <v>3.813E-3</v>
      </c>
    </row>
    <row r="70" spans="1:4" x14ac:dyDescent="0.2">
      <c r="A70" s="6">
        <v>69</v>
      </c>
      <c r="B70" s="6">
        <v>2.3270000000000001E-3</v>
      </c>
      <c r="C70" s="6">
        <v>2.8219999999999999E-3</v>
      </c>
      <c r="D70" s="6">
        <v>3.813E-3</v>
      </c>
    </row>
    <row r="71" spans="1:4" x14ac:dyDescent="0.2">
      <c r="A71" s="6">
        <v>70</v>
      </c>
      <c r="B71" s="6">
        <v>9.2589999999999999E-3</v>
      </c>
      <c r="C71" s="6">
        <v>5.7930000000000004E-3</v>
      </c>
      <c r="D71" s="6">
        <v>4.3080000000000002E-3</v>
      </c>
    </row>
    <row r="72" spans="1:4" x14ac:dyDescent="0.2">
      <c r="A72" s="6">
        <v>71</v>
      </c>
      <c r="B72" s="6">
        <v>9.7540000000000005E-3</v>
      </c>
      <c r="C72" s="6">
        <v>9.7540000000000005E-3</v>
      </c>
      <c r="D72" s="6">
        <v>8.7639999999999992E-3</v>
      </c>
    </row>
    <row r="73" spans="1:4" x14ac:dyDescent="0.2">
      <c r="A73" s="6">
        <v>72</v>
      </c>
      <c r="B73" s="6">
        <v>6.7840000000000001E-3</v>
      </c>
      <c r="C73" s="6">
        <v>1.223E-2</v>
      </c>
      <c r="D73" s="6">
        <v>9.2589999999999999E-3</v>
      </c>
    </row>
    <row r="74" spans="1:4" x14ac:dyDescent="0.2">
      <c r="A74" s="6">
        <v>73</v>
      </c>
      <c r="B74" s="6">
        <v>7.2789999999999999E-3</v>
      </c>
      <c r="C74" s="6">
        <v>1.0744999999999999E-2</v>
      </c>
      <c r="D74" s="6">
        <v>8.7639999999999992E-3</v>
      </c>
    </row>
    <row r="75" spans="1:4" x14ac:dyDescent="0.2">
      <c r="A75" s="6">
        <v>74</v>
      </c>
      <c r="B75" s="6">
        <v>1.1735000000000001E-2</v>
      </c>
      <c r="C75" s="6">
        <v>6.2880000000000002E-3</v>
      </c>
      <c r="D75" s="6">
        <v>6.7840000000000001E-3</v>
      </c>
    </row>
    <row r="76" spans="1:4" x14ac:dyDescent="0.2">
      <c r="A76" s="6">
        <v>75</v>
      </c>
      <c r="B76" s="6">
        <v>1.3716000000000001E-2</v>
      </c>
      <c r="C76" s="6">
        <v>1.3370000000000001E-3</v>
      </c>
      <c r="D76" s="6">
        <v>1.0744999999999999E-2</v>
      </c>
    </row>
    <row r="77" spans="1:4" x14ac:dyDescent="0.2">
      <c r="A77" s="6">
        <v>76</v>
      </c>
      <c r="B77" s="6">
        <v>1.124E-2</v>
      </c>
      <c r="C77" s="6">
        <v>-6.4000000000000005E-4</v>
      </c>
      <c r="D77" s="6">
        <v>1.1735000000000001E-2</v>
      </c>
    </row>
    <row r="78" spans="1:4" x14ac:dyDescent="0.2">
      <c r="A78" s="6">
        <v>77</v>
      </c>
      <c r="B78" s="6">
        <v>4.3080000000000002E-3</v>
      </c>
      <c r="C78" s="6">
        <v>1.3370000000000001E-3</v>
      </c>
      <c r="D78" s="6">
        <v>9.2589999999999999E-3</v>
      </c>
    </row>
    <row r="79" spans="1:4" x14ac:dyDescent="0.2">
      <c r="A79" s="6">
        <v>78</v>
      </c>
      <c r="B79" s="6">
        <v>2.8219999999999999E-3</v>
      </c>
      <c r="C79" s="6">
        <v>5.7930000000000004E-3</v>
      </c>
      <c r="D79" s="6">
        <v>1.1735000000000001E-2</v>
      </c>
    </row>
    <row r="80" spans="1:4" x14ac:dyDescent="0.2">
      <c r="A80" s="6">
        <v>79</v>
      </c>
      <c r="B80" s="6">
        <v>1.124E-2</v>
      </c>
      <c r="C80" s="6">
        <v>1.4211E-2</v>
      </c>
      <c r="D80" s="6">
        <v>3.1046000000000001E-2</v>
      </c>
    </row>
    <row r="81" spans="1:4" x14ac:dyDescent="0.2">
      <c r="A81" s="6">
        <v>80</v>
      </c>
      <c r="B81" s="6">
        <v>4.0948999999999999E-2</v>
      </c>
      <c r="C81" s="6">
        <v>3.8473E-2</v>
      </c>
      <c r="D81" s="6">
        <v>7.3133000000000004E-2</v>
      </c>
    </row>
    <row r="82" spans="1:4" x14ac:dyDescent="0.2">
      <c r="A82" s="6">
        <v>81</v>
      </c>
      <c r="B82" s="6">
        <v>6.7686999999999997E-2</v>
      </c>
      <c r="C82" s="6">
        <v>0.10234699999999999</v>
      </c>
      <c r="D82" s="6">
        <v>0.11323999999999999</v>
      </c>
    </row>
    <row r="83" spans="1:4" x14ac:dyDescent="0.2">
      <c r="A83" s="6">
        <v>82</v>
      </c>
      <c r="B83" s="6">
        <v>8.2045999999999994E-2</v>
      </c>
      <c r="C83" s="6">
        <v>0.16820199999999999</v>
      </c>
      <c r="D83" s="6">
        <v>0.104328</v>
      </c>
    </row>
    <row r="84" spans="1:4" x14ac:dyDescent="0.2">
      <c r="A84" s="6">
        <v>83</v>
      </c>
      <c r="B84" s="6">
        <v>6.8182000000000006E-2</v>
      </c>
      <c r="C84" s="6">
        <v>0.12759999999999999</v>
      </c>
      <c r="D84" s="6">
        <v>8.4027000000000004E-2</v>
      </c>
    </row>
    <row r="85" spans="1:4" x14ac:dyDescent="0.2">
      <c r="A85" s="6">
        <v>84</v>
      </c>
      <c r="B85" s="6">
        <v>4.2929000000000002E-2</v>
      </c>
      <c r="C85" s="6">
        <v>4.4415000000000003E-2</v>
      </c>
      <c r="D85" s="6">
        <v>4.7385999999999998E-2</v>
      </c>
    </row>
    <row r="86" spans="1:4" x14ac:dyDescent="0.2">
      <c r="A86" s="6">
        <v>85</v>
      </c>
      <c r="B86" s="6">
        <v>1.0744999999999999E-2</v>
      </c>
      <c r="C86" s="6">
        <v>-5.1000000000000004E-3</v>
      </c>
      <c r="D86" s="6">
        <v>1.5696000000000002E-2</v>
      </c>
    </row>
    <row r="87" spans="1:4" x14ac:dyDescent="0.2">
      <c r="A87" s="6">
        <v>86</v>
      </c>
      <c r="B87" s="6">
        <v>-5.1000000000000004E-3</v>
      </c>
      <c r="C87" s="6">
        <v>-5.1000000000000004E-3</v>
      </c>
      <c r="D87" s="6">
        <v>1.025E-2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E0E19-1AC1-D346-B54A-F2C711012852}">
  <dimension ref="A1:I3"/>
  <sheetViews>
    <sheetView workbookViewId="0">
      <selection activeCell="C10" sqref="C10"/>
    </sheetView>
  </sheetViews>
  <sheetFormatPr baseColWidth="10" defaultColWidth="11.5" defaultRowHeight="16" x14ac:dyDescent="0.2"/>
  <cols>
    <col min="1" max="1" width="24" style="6" customWidth="1"/>
    <col min="2" max="16384" width="11.5" style="6"/>
  </cols>
  <sheetData>
    <row r="1" spans="1:9" x14ac:dyDescent="0.2">
      <c r="A1" s="6" t="s">
        <v>143</v>
      </c>
      <c r="B1" s="107" t="s">
        <v>8</v>
      </c>
      <c r="C1" s="107"/>
      <c r="D1" s="107"/>
      <c r="E1" s="107"/>
      <c r="F1" s="107" t="s">
        <v>9</v>
      </c>
      <c r="G1" s="107"/>
      <c r="H1" s="107"/>
      <c r="I1" s="107"/>
    </row>
    <row r="2" spans="1:9" x14ac:dyDescent="0.2">
      <c r="A2" s="6" t="s">
        <v>144</v>
      </c>
      <c r="B2" s="2">
        <v>78.599999999999994</v>
      </c>
      <c r="C2" s="3">
        <v>101.7</v>
      </c>
      <c r="D2" s="3">
        <v>136.19999999999999</v>
      </c>
      <c r="E2" s="15">
        <v>83.6</v>
      </c>
      <c r="F2" s="2">
        <v>215.6</v>
      </c>
      <c r="G2" s="3">
        <v>176.4</v>
      </c>
      <c r="H2" s="3">
        <v>203.1</v>
      </c>
      <c r="I2" s="15">
        <v>160.6</v>
      </c>
    </row>
    <row r="3" spans="1:9" x14ac:dyDescent="0.2">
      <c r="A3" s="6" t="s">
        <v>145</v>
      </c>
      <c r="B3" s="11">
        <v>150.69999999999999</v>
      </c>
      <c r="C3" s="12">
        <v>104.5</v>
      </c>
      <c r="D3" s="12">
        <v>48.8</v>
      </c>
      <c r="E3" s="13">
        <v>95.9</v>
      </c>
      <c r="F3" s="11">
        <v>534.20000000000005</v>
      </c>
      <c r="G3" s="12">
        <v>628.1</v>
      </c>
      <c r="H3" s="12">
        <v>519.20000000000005</v>
      </c>
      <c r="I3" s="13">
        <v>518.29999999999995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3A80A-7DFB-F641-9F3A-E587401D773D}">
  <dimension ref="A1:AF10"/>
  <sheetViews>
    <sheetView workbookViewId="0">
      <selection activeCell="Z35" sqref="Z35"/>
    </sheetView>
  </sheetViews>
  <sheetFormatPr baseColWidth="10" defaultRowHeight="16" x14ac:dyDescent="0.2"/>
  <cols>
    <col min="1" max="16384" width="10.83203125" style="6"/>
  </cols>
  <sheetData>
    <row r="1" spans="1:32" x14ac:dyDescent="0.2">
      <c r="A1" s="6" t="s">
        <v>0</v>
      </c>
      <c r="B1" s="116" t="s">
        <v>146</v>
      </c>
      <c r="C1" s="116"/>
      <c r="D1" s="116"/>
      <c r="E1" s="116"/>
      <c r="F1" s="116"/>
      <c r="G1" s="116"/>
      <c r="H1" s="116"/>
      <c r="I1" s="116"/>
      <c r="J1" s="116" t="s">
        <v>147</v>
      </c>
      <c r="K1" s="115"/>
      <c r="L1" s="115"/>
      <c r="M1" s="115"/>
      <c r="N1" s="115"/>
      <c r="O1" s="115"/>
      <c r="P1" s="115"/>
      <c r="Q1" s="116" t="s">
        <v>259</v>
      </c>
      <c r="R1" s="115"/>
      <c r="S1" s="115"/>
      <c r="T1" s="115"/>
      <c r="U1" s="115"/>
      <c r="V1" s="115"/>
      <c r="W1" s="115"/>
      <c r="X1" s="115"/>
      <c r="Y1" s="116" t="s">
        <v>260</v>
      </c>
      <c r="Z1" s="115"/>
      <c r="AA1" s="115"/>
      <c r="AB1" s="115"/>
      <c r="AC1" s="115"/>
      <c r="AD1" s="115"/>
      <c r="AE1" s="115"/>
      <c r="AF1" s="115"/>
    </row>
    <row r="2" spans="1:32" x14ac:dyDescent="0.2">
      <c r="A2" s="6">
        <v>0.33</v>
      </c>
      <c r="B2" s="2">
        <v>27.6</v>
      </c>
      <c r="C2" s="3">
        <v>31.6</v>
      </c>
      <c r="D2" s="3">
        <v>28</v>
      </c>
      <c r="E2" s="3">
        <v>25.5</v>
      </c>
      <c r="F2" s="3">
        <v>26.6</v>
      </c>
      <c r="G2" s="3">
        <v>27.2</v>
      </c>
      <c r="H2" s="3">
        <v>26.4</v>
      </c>
      <c r="I2" s="15">
        <v>28.2</v>
      </c>
      <c r="J2" s="2">
        <v>50</v>
      </c>
      <c r="K2" s="3">
        <v>46.5</v>
      </c>
      <c r="L2" s="3">
        <v>50.1</v>
      </c>
      <c r="M2" s="3">
        <v>49.4</v>
      </c>
      <c r="N2" s="3">
        <v>44.8</v>
      </c>
      <c r="O2" s="3">
        <v>41.8</v>
      </c>
      <c r="P2" s="15">
        <v>45.6</v>
      </c>
      <c r="Q2" s="2">
        <v>44.5</v>
      </c>
      <c r="R2" s="3">
        <v>51.3</v>
      </c>
      <c r="S2" s="3">
        <v>44.1</v>
      </c>
      <c r="T2" s="3">
        <v>48.1</v>
      </c>
      <c r="U2" s="3">
        <v>48.8</v>
      </c>
      <c r="V2" s="3">
        <v>41.2</v>
      </c>
      <c r="W2" s="3">
        <v>43.1</v>
      </c>
      <c r="X2" s="15">
        <v>44.2</v>
      </c>
      <c r="Y2" s="2">
        <v>50.9</v>
      </c>
      <c r="Z2" s="3">
        <v>48.4</v>
      </c>
      <c r="AA2" s="3">
        <v>48.8</v>
      </c>
      <c r="AB2" s="3">
        <v>47.3</v>
      </c>
      <c r="AC2" s="3">
        <v>49.8</v>
      </c>
      <c r="AD2" s="3">
        <v>44.2</v>
      </c>
      <c r="AE2" s="3">
        <v>39.5</v>
      </c>
      <c r="AF2" s="15">
        <v>43.8</v>
      </c>
    </row>
    <row r="3" spans="1:32" x14ac:dyDescent="0.2">
      <c r="A3" s="6">
        <v>0.66</v>
      </c>
      <c r="B3" s="8">
        <v>28.1</v>
      </c>
      <c r="C3" s="6">
        <v>31.2</v>
      </c>
      <c r="D3" s="6">
        <v>28.4</v>
      </c>
      <c r="E3" s="6">
        <v>25.3</v>
      </c>
      <c r="F3" s="6">
        <v>27.1</v>
      </c>
      <c r="G3" s="6">
        <v>27.5</v>
      </c>
      <c r="H3" s="6">
        <v>26.6</v>
      </c>
      <c r="I3" s="9">
        <v>27.6</v>
      </c>
      <c r="J3" s="8">
        <v>49.7</v>
      </c>
      <c r="K3" s="6">
        <v>46.4</v>
      </c>
      <c r="L3" s="6">
        <v>50.7</v>
      </c>
      <c r="M3" s="6">
        <v>49.4</v>
      </c>
      <c r="N3" s="6">
        <v>44.7</v>
      </c>
      <c r="O3" s="6">
        <v>41.6</v>
      </c>
      <c r="P3" s="9">
        <v>45.6</v>
      </c>
      <c r="Q3" s="8">
        <v>41.3</v>
      </c>
      <c r="R3" s="6">
        <v>48.7</v>
      </c>
      <c r="S3" s="6">
        <v>39.5</v>
      </c>
      <c r="T3" s="6">
        <v>44.6</v>
      </c>
      <c r="U3" s="6">
        <v>44.2</v>
      </c>
      <c r="V3" s="6">
        <v>38.299999999999997</v>
      </c>
      <c r="W3" s="6">
        <v>40.799999999999997</v>
      </c>
      <c r="X3" s="9">
        <v>41.8</v>
      </c>
      <c r="Y3" s="8">
        <v>47.7</v>
      </c>
      <c r="Z3" s="6">
        <v>44.5</v>
      </c>
      <c r="AA3" s="6">
        <v>47.4</v>
      </c>
      <c r="AB3" s="6">
        <v>43.8</v>
      </c>
      <c r="AC3" s="6">
        <v>45.5</v>
      </c>
      <c r="AD3" s="6">
        <v>42.9</v>
      </c>
      <c r="AE3" s="6">
        <v>38</v>
      </c>
      <c r="AF3" s="9">
        <v>40.799999999999997</v>
      </c>
    </row>
    <row r="4" spans="1:32" x14ac:dyDescent="0.2">
      <c r="A4" s="6">
        <v>1</v>
      </c>
      <c r="B4" s="8">
        <v>27.9</v>
      </c>
      <c r="C4" s="6">
        <v>30.5</v>
      </c>
      <c r="D4" s="6">
        <v>28.1</v>
      </c>
      <c r="E4" s="6">
        <v>25.1</v>
      </c>
      <c r="F4" s="6">
        <v>26.6</v>
      </c>
      <c r="G4" s="6">
        <v>27.4</v>
      </c>
      <c r="H4" s="6">
        <v>27.2</v>
      </c>
      <c r="I4" s="9">
        <v>28.2</v>
      </c>
      <c r="J4" s="8">
        <v>50.6</v>
      </c>
      <c r="K4" s="6">
        <v>45.7</v>
      </c>
      <c r="L4" s="6">
        <v>49.5</v>
      </c>
      <c r="M4" s="6">
        <v>48.6</v>
      </c>
      <c r="N4" s="6">
        <v>44.6</v>
      </c>
      <c r="O4" s="6">
        <v>41</v>
      </c>
      <c r="P4" s="9">
        <v>45.8</v>
      </c>
      <c r="Q4" s="8">
        <v>38.9</v>
      </c>
      <c r="R4" s="6">
        <v>48</v>
      </c>
      <c r="S4" s="6">
        <v>38.4</v>
      </c>
      <c r="T4" s="6">
        <v>44.9</v>
      </c>
      <c r="U4" s="6">
        <v>42.5</v>
      </c>
      <c r="V4" s="6">
        <v>37.4</v>
      </c>
      <c r="W4" s="6">
        <v>40.4</v>
      </c>
      <c r="X4" s="9">
        <v>42.2</v>
      </c>
      <c r="Y4" s="8">
        <v>45.7</v>
      </c>
      <c r="Z4" s="6">
        <v>42.9</v>
      </c>
      <c r="AA4" s="6">
        <v>47.2</v>
      </c>
      <c r="AB4" s="6">
        <v>43.1</v>
      </c>
      <c r="AC4" s="6">
        <v>42.9</v>
      </c>
      <c r="AD4" s="6">
        <v>42</v>
      </c>
      <c r="AE4" s="6">
        <v>38</v>
      </c>
      <c r="AF4" s="9">
        <v>40.700000000000003</v>
      </c>
    </row>
    <row r="5" spans="1:32" x14ac:dyDescent="0.2">
      <c r="A5" s="6">
        <v>1.33</v>
      </c>
      <c r="B5" s="8">
        <v>27.7</v>
      </c>
      <c r="C5" s="6">
        <v>30</v>
      </c>
      <c r="D5" s="6">
        <v>28.4</v>
      </c>
      <c r="E5" s="6">
        <v>25.4</v>
      </c>
      <c r="F5" s="6">
        <v>27.3</v>
      </c>
      <c r="G5" s="6">
        <v>27.3</v>
      </c>
      <c r="H5" s="6">
        <v>26.7</v>
      </c>
      <c r="I5" s="9">
        <v>27.7</v>
      </c>
      <c r="J5" s="8">
        <v>49.7</v>
      </c>
      <c r="K5" s="6">
        <v>45.9</v>
      </c>
      <c r="L5" s="6">
        <v>49.5</v>
      </c>
      <c r="M5" s="6">
        <v>48.4</v>
      </c>
      <c r="N5" s="6">
        <v>43.8</v>
      </c>
      <c r="O5" s="6">
        <v>40.4</v>
      </c>
      <c r="P5" s="9">
        <v>45.6</v>
      </c>
      <c r="Q5" s="8">
        <v>38.6</v>
      </c>
      <c r="R5" s="6">
        <v>47.8</v>
      </c>
      <c r="S5" s="6">
        <v>37.4</v>
      </c>
      <c r="T5" s="6">
        <v>44.2</v>
      </c>
      <c r="U5" s="6">
        <v>41.1</v>
      </c>
      <c r="V5" s="6">
        <v>37</v>
      </c>
      <c r="W5" s="6">
        <v>39.700000000000003</v>
      </c>
      <c r="X5" s="9">
        <v>41</v>
      </c>
      <c r="Y5" s="8">
        <v>46.2</v>
      </c>
      <c r="Z5" s="6">
        <v>41.9</v>
      </c>
      <c r="AA5" s="6">
        <v>47.6</v>
      </c>
      <c r="AB5" s="6">
        <v>42.5</v>
      </c>
      <c r="AC5" s="6">
        <v>41.6</v>
      </c>
      <c r="AD5" s="6">
        <v>42.2</v>
      </c>
      <c r="AE5" s="6">
        <v>38.5</v>
      </c>
      <c r="AF5" s="9">
        <v>40.4</v>
      </c>
    </row>
    <row r="6" spans="1:32" x14ac:dyDescent="0.2">
      <c r="A6" s="6">
        <v>1.66</v>
      </c>
      <c r="B6" s="8">
        <v>27.7</v>
      </c>
      <c r="C6" s="6">
        <v>30</v>
      </c>
      <c r="D6" s="6">
        <v>28</v>
      </c>
      <c r="E6" s="6">
        <v>25.6</v>
      </c>
      <c r="F6" s="6">
        <v>27.1</v>
      </c>
      <c r="G6" s="6">
        <v>26.6</v>
      </c>
      <c r="H6" s="6">
        <v>26.8</v>
      </c>
      <c r="I6" s="9">
        <v>27.2</v>
      </c>
      <c r="J6" s="8">
        <v>49.7</v>
      </c>
      <c r="K6" s="6">
        <v>44.4</v>
      </c>
      <c r="L6" s="6">
        <v>48.4</v>
      </c>
      <c r="M6" s="6">
        <v>48.2</v>
      </c>
      <c r="N6" s="6">
        <v>43.9</v>
      </c>
      <c r="O6" s="6">
        <v>40.799999999999997</v>
      </c>
      <c r="P6" s="9">
        <v>45.8</v>
      </c>
      <c r="Q6" s="8">
        <v>38.6</v>
      </c>
      <c r="R6" s="6">
        <v>47.8</v>
      </c>
      <c r="S6" s="6">
        <v>36.799999999999997</v>
      </c>
      <c r="T6" s="6">
        <v>43.6</v>
      </c>
      <c r="U6" s="6">
        <v>39.799999999999997</v>
      </c>
      <c r="V6" s="6">
        <v>37.6</v>
      </c>
      <c r="W6" s="6">
        <v>39.4</v>
      </c>
      <c r="X6" s="9">
        <v>41.4</v>
      </c>
      <c r="Y6" s="8">
        <v>46.7</v>
      </c>
      <c r="Z6" s="6">
        <v>41.9</v>
      </c>
      <c r="AA6" s="6">
        <v>47.6</v>
      </c>
      <c r="AB6" s="6">
        <v>42.5</v>
      </c>
      <c r="AC6" s="6">
        <v>41.4</v>
      </c>
      <c r="AD6" s="6">
        <v>42.7</v>
      </c>
      <c r="AE6" s="6">
        <v>39.1</v>
      </c>
      <c r="AF6" s="9">
        <v>40.299999999999997</v>
      </c>
    </row>
    <row r="7" spans="1:32" x14ac:dyDescent="0.2">
      <c r="A7" s="6">
        <v>2</v>
      </c>
      <c r="B7" s="8">
        <v>27.9</v>
      </c>
      <c r="C7" s="6">
        <v>29.6</v>
      </c>
      <c r="D7" s="6">
        <v>27.9</v>
      </c>
      <c r="E7" s="6">
        <v>24.9</v>
      </c>
      <c r="F7" s="6">
        <v>27</v>
      </c>
      <c r="G7" s="6">
        <v>27.3</v>
      </c>
      <c r="H7" s="6">
        <v>26.9</v>
      </c>
      <c r="I7" s="9">
        <v>27.8</v>
      </c>
      <c r="J7" s="8">
        <v>48.5</v>
      </c>
      <c r="K7" s="6">
        <v>44.8</v>
      </c>
      <c r="L7" s="6">
        <v>48.5</v>
      </c>
      <c r="M7" s="6">
        <v>48.6</v>
      </c>
      <c r="N7" s="6">
        <v>44.4</v>
      </c>
      <c r="O7" s="6">
        <v>40.299999999999997</v>
      </c>
      <c r="P7" s="9">
        <v>45.3</v>
      </c>
      <c r="Q7" s="8">
        <v>38.6</v>
      </c>
      <c r="R7" s="6">
        <v>48.1</v>
      </c>
      <c r="S7" s="6">
        <v>36.700000000000003</v>
      </c>
      <c r="T7" s="6">
        <v>43.7</v>
      </c>
      <c r="U7" s="6">
        <v>39.700000000000003</v>
      </c>
      <c r="V7" s="6">
        <v>38</v>
      </c>
      <c r="W7" s="6">
        <v>39.6</v>
      </c>
      <c r="X7" s="9">
        <v>40.9</v>
      </c>
      <c r="Y7" s="8">
        <v>46.9</v>
      </c>
      <c r="Z7" s="6">
        <v>41.9</v>
      </c>
      <c r="AA7" s="6">
        <v>47.4</v>
      </c>
      <c r="AB7" s="6">
        <v>43.1</v>
      </c>
      <c r="AC7" s="6">
        <v>41</v>
      </c>
      <c r="AD7" s="6">
        <v>43.3</v>
      </c>
      <c r="AE7" s="6">
        <v>39.299999999999997</v>
      </c>
      <c r="AF7" s="9">
        <v>40.299999999999997</v>
      </c>
    </row>
    <row r="8" spans="1:32" x14ac:dyDescent="0.2">
      <c r="A8" s="6">
        <v>2.33</v>
      </c>
      <c r="B8" s="8">
        <v>27.9</v>
      </c>
      <c r="C8" s="6">
        <v>29.3</v>
      </c>
      <c r="D8" s="6">
        <v>28</v>
      </c>
      <c r="E8" s="6">
        <v>25.1</v>
      </c>
      <c r="F8" s="6">
        <v>27.1</v>
      </c>
      <c r="G8" s="6">
        <v>27.2</v>
      </c>
      <c r="H8" s="6">
        <v>26.9</v>
      </c>
      <c r="I8" s="9">
        <v>28.1</v>
      </c>
      <c r="J8" s="8">
        <v>48.3</v>
      </c>
      <c r="K8" s="6">
        <v>44.2</v>
      </c>
      <c r="L8" s="6">
        <v>49</v>
      </c>
      <c r="M8" s="6">
        <v>48.5</v>
      </c>
      <c r="N8" s="6">
        <v>44.4</v>
      </c>
      <c r="O8" s="6">
        <v>40</v>
      </c>
      <c r="P8" s="9">
        <v>45.8</v>
      </c>
      <c r="Q8" s="8">
        <v>38.200000000000003</v>
      </c>
      <c r="R8" s="6">
        <v>48.5</v>
      </c>
      <c r="S8" s="6">
        <v>37</v>
      </c>
      <c r="T8" s="6">
        <v>43.9</v>
      </c>
      <c r="U8" s="6">
        <v>38.9</v>
      </c>
      <c r="V8" s="6">
        <v>39.1</v>
      </c>
      <c r="W8" s="6">
        <v>40.299999999999997</v>
      </c>
      <c r="X8" s="9">
        <v>40.9</v>
      </c>
      <c r="Y8" s="8">
        <v>47.4</v>
      </c>
      <c r="Z8" s="6">
        <v>42.3</v>
      </c>
      <c r="AA8" s="6">
        <v>47</v>
      </c>
      <c r="AB8" s="6">
        <v>42.7</v>
      </c>
      <c r="AC8" s="6">
        <v>41.3</v>
      </c>
      <c r="AD8" s="6">
        <v>43.6</v>
      </c>
      <c r="AE8" s="6">
        <v>40.6</v>
      </c>
      <c r="AF8" s="9">
        <v>41.3</v>
      </c>
    </row>
    <row r="9" spans="1:32" x14ac:dyDescent="0.2">
      <c r="A9" s="6">
        <v>2.66</v>
      </c>
      <c r="B9" s="8">
        <v>28.2</v>
      </c>
      <c r="C9" s="6">
        <v>29.8</v>
      </c>
      <c r="D9" s="6">
        <v>27.8</v>
      </c>
      <c r="E9" s="6">
        <v>25</v>
      </c>
      <c r="F9" s="6">
        <v>27.2</v>
      </c>
      <c r="G9" s="6">
        <v>27.3</v>
      </c>
      <c r="H9" s="6">
        <v>27.9</v>
      </c>
      <c r="I9" s="9">
        <v>27.8</v>
      </c>
      <c r="J9" s="8">
        <v>48.9</v>
      </c>
      <c r="K9" s="6">
        <v>44.7</v>
      </c>
      <c r="L9" s="6">
        <v>49.4</v>
      </c>
      <c r="M9" s="6">
        <v>48.6</v>
      </c>
      <c r="N9" s="6">
        <v>44.6</v>
      </c>
      <c r="O9" s="6">
        <v>40.299999999999997</v>
      </c>
      <c r="P9" s="9">
        <v>46.1</v>
      </c>
      <c r="Q9" s="8">
        <v>38.200000000000003</v>
      </c>
      <c r="R9" s="6">
        <v>48.4</v>
      </c>
      <c r="S9" s="6">
        <v>37.4</v>
      </c>
      <c r="T9" s="6">
        <v>43.9</v>
      </c>
      <c r="U9" s="6">
        <v>38.5</v>
      </c>
      <c r="V9" s="6">
        <v>39.6</v>
      </c>
      <c r="W9" s="6">
        <v>40.5</v>
      </c>
      <c r="X9" s="9">
        <v>40.9</v>
      </c>
      <c r="Y9" s="8">
        <v>47.3</v>
      </c>
      <c r="Z9" s="6">
        <v>42.1</v>
      </c>
      <c r="AA9" s="6">
        <v>47.1</v>
      </c>
      <c r="AB9" s="6">
        <v>42.7</v>
      </c>
      <c r="AC9" s="6">
        <v>41.7</v>
      </c>
      <c r="AD9" s="6">
        <v>43.8</v>
      </c>
      <c r="AE9" s="6">
        <v>42.2</v>
      </c>
      <c r="AF9" s="9">
        <v>41.9</v>
      </c>
    </row>
    <row r="10" spans="1:32" x14ac:dyDescent="0.2">
      <c r="A10" s="6">
        <v>3</v>
      </c>
      <c r="B10" s="11">
        <v>27.9</v>
      </c>
      <c r="C10" s="12">
        <v>29.1</v>
      </c>
      <c r="D10" s="12">
        <v>28</v>
      </c>
      <c r="E10" s="12">
        <v>25.1</v>
      </c>
      <c r="F10" s="12">
        <v>27.5</v>
      </c>
      <c r="G10" s="12">
        <v>27.6</v>
      </c>
      <c r="H10" s="12">
        <v>27.4</v>
      </c>
      <c r="I10" s="13">
        <v>28</v>
      </c>
      <c r="J10" s="11">
        <v>49.6</v>
      </c>
      <c r="K10" s="12">
        <v>45.4</v>
      </c>
      <c r="L10" s="12">
        <v>49.9</v>
      </c>
      <c r="M10" s="12">
        <v>49.4</v>
      </c>
      <c r="N10" s="12">
        <v>45.5</v>
      </c>
      <c r="O10" s="12">
        <v>40.1</v>
      </c>
      <c r="P10" s="13">
        <v>46.4</v>
      </c>
      <c r="Q10" s="11">
        <v>38.5</v>
      </c>
      <c r="R10" s="12">
        <v>48.2</v>
      </c>
      <c r="S10" s="12">
        <v>37.700000000000003</v>
      </c>
      <c r="T10" s="12">
        <v>44</v>
      </c>
      <c r="U10" s="12">
        <v>39.799999999999997</v>
      </c>
      <c r="V10" s="12">
        <v>39.6</v>
      </c>
      <c r="W10" s="12">
        <v>41</v>
      </c>
      <c r="X10" s="13">
        <v>41</v>
      </c>
      <c r="Y10" s="11">
        <v>47.4</v>
      </c>
      <c r="Z10" s="12">
        <v>41.6</v>
      </c>
      <c r="AA10" s="12">
        <v>46.6</v>
      </c>
      <c r="AB10" s="12">
        <v>42.2</v>
      </c>
      <c r="AC10" s="12">
        <v>40.799999999999997</v>
      </c>
      <c r="AD10" s="12">
        <v>43.9</v>
      </c>
      <c r="AE10" s="12">
        <v>42.5</v>
      </c>
      <c r="AF10" s="13">
        <v>42.2</v>
      </c>
    </row>
  </sheetData>
  <mergeCells count="4">
    <mergeCell ref="B1:I1"/>
    <mergeCell ref="J1:P1"/>
    <mergeCell ref="Q1:X1"/>
    <mergeCell ref="Y1:A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F754-1EEE-1847-B203-A7AA80510FFF}">
  <dimension ref="A1:AF9"/>
  <sheetViews>
    <sheetView workbookViewId="0">
      <selection activeCell="X27" sqref="X27"/>
    </sheetView>
  </sheetViews>
  <sheetFormatPr baseColWidth="10" defaultRowHeight="16" x14ac:dyDescent="0.2"/>
  <cols>
    <col min="1" max="1" width="9.33203125" style="6" bestFit="1" customWidth="1"/>
    <col min="2" max="9" width="20.83203125" style="6" bestFit="1" customWidth="1"/>
    <col min="10" max="16" width="12" style="6" bestFit="1" customWidth="1"/>
    <col min="17" max="24" width="25.5" style="6" bestFit="1" customWidth="1"/>
    <col min="25" max="32" width="24.33203125" style="6" bestFit="1" customWidth="1"/>
    <col min="33" max="16384" width="10.83203125" style="6"/>
  </cols>
  <sheetData>
    <row r="1" spans="1:32" x14ac:dyDescent="0.2">
      <c r="A1" s="6" t="s">
        <v>0</v>
      </c>
      <c r="B1" s="6" t="s">
        <v>148</v>
      </c>
      <c r="C1" s="6" t="s">
        <v>148</v>
      </c>
      <c r="D1" s="6" t="s">
        <v>148</v>
      </c>
      <c r="E1" s="6" t="s">
        <v>148</v>
      </c>
      <c r="F1" s="6" t="s">
        <v>148</v>
      </c>
      <c r="G1" s="6" t="s">
        <v>148</v>
      </c>
      <c r="H1" s="6" t="s">
        <v>148</v>
      </c>
      <c r="I1" s="6" t="s">
        <v>148</v>
      </c>
      <c r="J1" s="6" t="s">
        <v>149</v>
      </c>
      <c r="K1" s="6" t="s">
        <v>149</v>
      </c>
      <c r="L1" s="6" t="s">
        <v>149</v>
      </c>
      <c r="M1" s="6" t="s">
        <v>149</v>
      </c>
      <c r="N1" s="6" t="s">
        <v>149</v>
      </c>
      <c r="O1" s="6" t="s">
        <v>149</v>
      </c>
      <c r="P1" s="6" t="s">
        <v>149</v>
      </c>
      <c r="Q1" s="6" t="s">
        <v>257</v>
      </c>
      <c r="R1" s="6" t="s">
        <v>257</v>
      </c>
      <c r="S1" s="6" t="s">
        <v>257</v>
      </c>
      <c r="T1" s="6" t="s">
        <v>257</v>
      </c>
      <c r="U1" s="6" t="s">
        <v>257</v>
      </c>
      <c r="V1" s="6" t="s">
        <v>257</v>
      </c>
      <c r="W1" s="6" t="s">
        <v>257</v>
      </c>
      <c r="X1" s="6" t="s">
        <v>257</v>
      </c>
      <c r="Y1" s="6" t="s">
        <v>258</v>
      </c>
      <c r="Z1" s="6" t="s">
        <v>258</v>
      </c>
      <c r="AA1" s="6" t="s">
        <v>258</v>
      </c>
      <c r="AB1" s="6" t="s">
        <v>258</v>
      </c>
      <c r="AC1" s="6" t="s">
        <v>258</v>
      </c>
      <c r="AD1" s="6" t="s">
        <v>258</v>
      </c>
      <c r="AE1" s="6" t="s">
        <v>258</v>
      </c>
      <c r="AF1" s="6" t="s">
        <v>258</v>
      </c>
    </row>
    <row r="2" spans="1:32" x14ac:dyDescent="0.2">
      <c r="A2" s="6">
        <v>0.33</v>
      </c>
      <c r="B2" s="6">
        <v>10.89</v>
      </c>
      <c r="C2" s="6">
        <v>10.89</v>
      </c>
      <c r="D2" s="6">
        <v>14.74</v>
      </c>
      <c r="E2" s="6">
        <v>14.74</v>
      </c>
      <c r="F2" s="6">
        <v>13.99</v>
      </c>
      <c r="G2" s="6">
        <v>13.99</v>
      </c>
      <c r="H2" s="6">
        <v>9.6999999999999993</v>
      </c>
      <c r="I2" s="6">
        <v>9.6999999999999993</v>
      </c>
      <c r="J2" s="6">
        <v>12.05</v>
      </c>
      <c r="K2" s="6">
        <v>14.12</v>
      </c>
      <c r="L2" s="6">
        <v>14.12</v>
      </c>
      <c r="M2" s="6">
        <v>13.73</v>
      </c>
      <c r="N2" s="6">
        <v>13.73</v>
      </c>
      <c r="O2" s="6">
        <v>13.03</v>
      </c>
      <c r="P2" s="6">
        <v>13.03</v>
      </c>
      <c r="Q2" s="6">
        <v>3.94</v>
      </c>
      <c r="R2" s="6">
        <v>3.94</v>
      </c>
      <c r="S2" s="6">
        <v>5.47</v>
      </c>
      <c r="T2" s="6">
        <v>5.47</v>
      </c>
      <c r="U2" s="6">
        <v>5.47</v>
      </c>
      <c r="V2" s="6">
        <v>5.0999999999999996</v>
      </c>
      <c r="W2" s="6">
        <v>5.0999999999999996</v>
      </c>
      <c r="X2" s="6">
        <v>5.0999999999999996</v>
      </c>
      <c r="Y2" s="6">
        <v>6.03</v>
      </c>
      <c r="Z2" s="6">
        <v>6.03</v>
      </c>
      <c r="AA2" s="6">
        <v>6.03</v>
      </c>
      <c r="AB2" s="6">
        <v>2.5499999999999998</v>
      </c>
      <c r="AC2" s="6">
        <v>2.5499999999999998</v>
      </c>
      <c r="AD2" s="6">
        <v>5.31</v>
      </c>
      <c r="AE2" s="6">
        <v>5.31</v>
      </c>
      <c r="AF2" s="6">
        <v>5.31</v>
      </c>
    </row>
    <row r="3" spans="1:32" x14ac:dyDescent="0.2">
      <c r="A3" s="6">
        <v>0.66</v>
      </c>
      <c r="B3" s="6">
        <v>7.71</v>
      </c>
      <c r="C3" s="6">
        <v>7.71</v>
      </c>
      <c r="D3" s="6">
        <v>13.16</v>
      </c>
      <c r="E3" s="6">
        <v>13.16</v>
      </c>
      <c r="F3" s="6">
        <v>12.78</v>
      </c>
      <c r="G3" s="6">
        <v>12.78</v>
      </c>
      <c r="H3" s="6">
        <v>10.42</v>
      </c>
      <c r="I3" s="6">
        <v>10.42</v>
      </c>
      <c r="J3" s="6">
        <v>13.85</v>
      </c>
      <c r="K3" s="6">
        <v>12.65</v>
      </c>
      <c r="L3" s="6">
        <v>12.65</v>
      </c>
      <c r="M3" s="6">
        <v>12.88</v>
      </c>
      <c r="N3" s="6">
        <v>12.88</v>
      </c>
      <c r="O3" s="6">
        <v>12.77</v>
      </c>
      <c r="P3" s="6">
        <v>12.77</v>
      </c>
      <c r="Q3" s="6">
        <v>5.23</v>
      </c>
      <c r="R3" s="6">
        <v>5.23</v>
      </c>
      <c r="S3" s="6">
        <v>6.34</v>
      </c>
      <c r="T3" s="6">
        <v>6.34</v>
      </c>
      <c r="U3" s="6">
        <v>6.34</v>
      </c>
      <c r="V3" s="6">
        <v>9.19</v>
      </c>
      <c r="W3" s="6">
        <v>9.19</v>
      </c>
      <c r="X3" s="6">
        <v>9.19</v>
      </c>
      <c r="Y3" s="6">
        <v>6.65</v>
      </c>
      <c r="Z3" s="6">
        <v>6.65</v>
      </c>
      <c r="AA3" s="6">
        <v>6.65</v>
      </c>
      <c r="AB3" s="6">
        <v>7.6</v>
      </c>
      <c r="AC3" s="6">
        <v>7.6</v>
      </c>
      <c r="AD3" s="6">
        <v>9.61</v>
      </c>
      <c r="AE3" s="6">
        <v>9.61</v>
      </c>
      <c r="AF3" s="6">
        <v>9.61</v>
      </c>
    </row>
    <row r="4" spans="1:32" x14ac:dyDescent="0.2">
      <c r="A4" s="6">
        <v>1</v>
      </c>
      <c r="B4" s="6">
        <v>8.3699999999999992</v>
      </c>
      <c r="C4" s="6">
        <v>8.3699999999999992</v>
      </c>
      <c r="D4" s="6">
        <v>11.71</v>
      </c>
      <c r="E4" s="6">
        <v>11.71</v>
      </c>
      <c r="F4" s="6">
        <v>12.8</v>
      </c>
      <c r="G4" s="6">
        <v>12.8</v>
      </c>
      <c r="H4" s="6">
        <v>9.93</v>
      </c>
      <c r="I4" s="6">
        <v>9.93</v>
      </c>
      <c r="J4" s="6">
        <v>13.8</v>
      </c>
      <c r="K4" s="6">
        <v>11.23</v>
      </c>
      <c r="L4" s="6">
        <v>11.23</v>
      </c>
      <c r="M4" s="6">
        <v>11.38</v>
      </c>
      <c r="N4" s="6">
        <v>11.38</v>
      </c>
      <c r="O4" s="6">
        <v>12.45</v>
      </c>
      <c r="P4" s="6">
        <v>12.45</v>
      </c>
      <c r="Q4" s="6">
        <v>10.65</v>
      </c>
      <c r="R4" s="6">
        <v>10.65</v>
      </c>
      <c r="S4" s="6">
        <v>4.6500000000000004</v>
      </c>
      <c r="T4" s="6">
        <v>4.6500000000000004</v>
      </c>
      <c r="U4" s="6">
        <v>4.6500000000000004</v>
      </c>
      <c r="V4" s="6">
        <v>10.67</v>
      </c>
      <c r="W4" s="6">
        <v>10.67</v>
      </c>
      <c r="X4" s="6">
        <v>10.67</v>
      </c>
      <c r="Y4" s="6">
        <v>9.8000000000000007</v>
      </c>
      <c r="Z4" s="6">
        <v>9.8000000000000007</v>
      </c>
      <c r="AA4" s="6">
        <v>9.8000000000000007</v>
      </c>
      <c r="AB4" s="6">
        <v>9.85</v>
      </c>
      <c r="AC4" s="6">
        <v>9.85</v>
      </c>
      <c r="AD4" s="6">
        <v>12.58</v>
      </c>
      <c r="AE4" s="6">
        <v>12.58</v>
      </c>
      <c r="AF4" s="6">
        <v>12.58</v>
      </c>
    </row>
    <row r="5" spans="1:32" x14ac:dyDescent="0.2">
      <c r="A5" s="6">
        <v>1.33</v>
      </c>
      <c r="B5" s="6">
        <v>8.49</v>
      </c>
      <c r="C5" s="6">
        <v>8.49</v>
      </c>
      <c r="D5" s="6">
        <v>11.73</v>
      </c>
      <c r="E5" s="6">
        <v>11.73</v>
      </c>
      <c r="F5" s="6">
        <v>12.84</v>
      </c>
      <c r="G5" s="6">
        <v>12.84</v>
      </c>
      <c r="H5" s="6">
        <v>10.25</v>
      </c>
      <c r="I5" s="6">
        <v>10.25</v>
      </c>
      <c r="J5" s="6">
        <v>11.23</v>
      </c>
      <c r="K5" s="6">
        <v>11.84</v>
      </c>
      <c r="L5" s="6">
        <v>11.84</v>
      </c>
      <c r="M5" s="6">
        <v>11.8</v>
      </c>
      <c r="N5" s="6">
        <v>11.8</v>
      </c>
      <c r="O5" s="6">
        <v>14.23</v>
      </c>
      <c r="P5" s="6">
        <v>14.23</v>
      </c>
      <c r="Q5" s="6">
        <v>13.62</v>
      </c>
      <c r="R5" s="6">
        <v>13.62</v>
      </c>
      <c r="S5" s="6">
        <v>5.94</v>
      </c>
      <c r="T5" s="6">
        <v>5.94</v>
      </c>
      <c r="U5" s="6">
        <v>5.94</v>
      </c>
      <c r="V5" s="6">
        <v>12.72</v>
      </c>
      <c r="W5" s="6">
        <v>12.72</v>
      </c>
      <c r="X5" s="6">
        <v>12.72</v>
      </c>
      <c r="Y5" s="6">
        <v>13.83</v>
      </c>
      <c r="Z5" s="6">
        <v>13.84</v>
      </c>
      <c r="AA5" s="6">
        <v>13.84</v>
      </c>
      <c r="AB5" s="6">
        <v>12.12</v>
      </c>
      <c r="AC5" s="6">
        <v>12.12</v>
      </c>
      <c r="AD5" s="6">
        <v>12.94</v>
      </c>
      <c r="AE5" s="6">
        <v>12.94</v>
      </c>
      <c r="AF5" s="6">
        <v>12.94</v>
      </c>
    </row>
    <row r="6" spans="1:32" x14ac:dyDescent="0.2">
      <c r="A6" s="6">
        <v>1.66</v>
      </c>
      <c r="B6" s="6">
        <v>9.5399999999999991</v>
      </c>
      <c r="C6" s="6">
        <v>9.5399999999999991</v>
      </c>
      <c r="D6" s="6">
        <v>10.83</v>
      </c>
      <c r="E6" s="6">
        <v>10.83</v>
      </c>
      <c r="F6" s="6">
        <v>12.47</v>
      </c>
      <c r="G6" s="6">
        <v>12.47</v>
      </c>
      <c r="H6" s="6">
        <v>9.99</v>
      </c>
      <c r="I6" s="6">
        <v>9.99</v>
      </c>
      <c r="J6" s="6">
        <v>6</v>
      </c>
      <c r="K6" s="6">
        <v>13.47</v>
      </c>
      <c r="L6" s="6">
        <v>13.47</v>
      </c>
      <c r="M6" s="6">
        <v>13.13</v>
      </c>
      <c r="N6" s="6">
        <v>13.13</v>
      </c>
      <c r="O6" s="6">
        <v>12.79</v>
      </c>
      <c r="P6" s="6">
        <v>12.79</v>
      </c>
      <c r="Q6" s="6">
        <v>13.86</v>
      </c>
      <c r="R6" s="6">
        <v>13.86</v>
      </c>
      <c r="S6" s="6">
        <v>11.76</v>
      </c>
      <c r="T6" s="6">
        <v>11.76</v>
      </c>
      <c r="U6" s="6">
        <v>11.76</v>
      </c>
      <c r="V6" s="6">
        <v>12.37</v>
      </c>
      <c r="W6" s="6">
        <v>12.37</v>
      </c>
      <c r="X6" s="6">
        <v>12.37</v>
      </c>
      <c r="Y6" s="6">
        <v>15.22</v>
      </c>
      <c r="Z6" s="6">
        <v>15.22</v>
      </c>
      <c r="AA6" s="6">
        <v>15.22</v>
      </c>
      <c r="AB6" s="6">
        <v>12.09</v>
      </c>
      <c r="AC6" s="6">
        <v>12.09</v>
      </c>
      <c r="AD6" s="6">
        <v>13.47</v>
      </c>
      <c r="AE6" s="6">
        <v>13.47</v>
      </c>
      <c r="AF6" s="6">
        <v>13.47</v>
      </c>
    </row>
    <row r="7" spans="1:32" x14ac:dyDescent="0.2">
      <c r="A7" s="6">
        <v>2</v>
      </c>
      <c r="B7" s="6">
        <v>9.8800000000000008</v>
      </c>
      <c r="C7" s="6">
        <v>9.8800000000000008</v>
      </c>
      <c r="D7" s="6">
        <v>12.86</v>
      </c>
      <c r="E7" s="6">
        <v>12.86</v>
      </c>
      <c r="F7" s="6">
        <v>13.5</v>
      </c>
      <c r="G7" s="6">
        <v>13.5</v>
      </c>
      <c r="H7" s="6">
        <v>9.3699999999999992</v>
      </c>
      <c r="I7" s="6">
        <v>9.3699999999999992</v>
      </c>
      <c r="J7" s="6">
        <v>13.5</v>
      </c>
      <c r="K7" s="6">
        <v>15.18</v>
      </c>
      <c r="L7" s="6">
        <v>15.18</v>
      </c>
      <c r="M7" s="6">
        <v>13.9</v>
      </c>
      <c r="N7" s="6">
        <v>13.9</v>
      </c>
      <c r="O7" s="6">
        <v>11.64</v>
      </c>
      <c r="P7" s="6">
        <v>11.64</v>
      </c>
      <c r="Q7" s="6">
        <v>12.67</v>
      </c>
      <c r="R7" s="6">
        <v>12.67</v>
      </c>
      <c r="S7" s="6">
        <v>21.24</v>
      </c>
      <c r="T7" s="6">
        <v>21.24</v>
      </c>
      <c r="U7" s="6">
        <v>21.24</v>
      </c>
      <c r="V7" s="6">
        <v>13.94</v>
      </c>
      <c r="W7" s="6">
        <v>13.94</v>
      </c>
      <c r="X7" s="6">
        <v>13.94</v>
      </c>
      <c r="Y7" s="6">
        <v>14.36</v>
      </c>
      <c r="Z7" s="6">
        <v>14.36</v>
      </c>
      <c r="AA7" s="6">
        <v>14.36</v>
      </c>
      <c r="AB7" s="6">
        <v>12.38</v>
      </c>
      <c r="AC7" s="6">
        <v>12.38</v>
      </c>
      <c r="AD7" s="6">
        <v>14.11</v>
      </c>
      <c r="AE7" s="6">
        <v>14.11</v>
      </c>
      <c r="AF7" s="6">
        <v>14.11</v>
      </c>
    </row>
    <row r="8" spans="1:32" x14ac:dyDescent="0.2">
      <c r="A8" s="6">
        <v>2.33</v>
      </c>
      <c r="B8" s="6">
        <v>10.85</v>
      </c>
      <c r="C8" s="6">
        <v>10.85</v>
      </c>
      <c r="D8" s="6">
        <v>23.18</v>
      </c>
      <c r="E8" s="6">
        <v>23.18</v>
      </c>
      <c r="F8" s="6">
        <v>14.68</v>
      </c>
      <c r="G8" s="6">
        <v>14.68</v>
      </c>
      <c r="H8" s="6">
        <v>10.08</v>
      </c>
      <c r="I8" s="6">
        <v>10.08</v>
      </c>
      <c r="J8" s="6">
        <v>14.75</v>
      </c>
      <c r="K8" s="6">
        <v>15.82</v>
      </c>
      <c r="L8" s="6">
        <v>15.82</v>
      </c>
      <c r="M8" s="6">
        <v>14.44</v>
      </c>
      <c r="N8" s="6">
        <v>14.44</v>
      </c>
      <c r="O8" s="6">
        <v>14.78</v>
      </c>
      <c r="P8" s="6">
        <v>14.78</v>
      </c>
      <c r="Q8" s="6">
        <v>12.21</v>
      </c>
      <c r="R8" s="6">
        <v>12.21</v>
      </c>
      <c r="S8" s="6">
        <v>13.57</v>
      </c>
      <c r="T8" s="6">
        <v>13.56</v>
      </c>
      <c r="U8" s="6">
        <v>13.56</v>
      </c>
      <c r="V8" s="6">
        <v>14.25</v>
      </c>
      <c r="W8" s="6">
        <v>14.25</v>
      </c>
      <c r="X8" s="6">
        <v>14.25</v>
      </c>
      <c r="Y8" s="6">
        <v>12.72</v>
      </c>
      <c r="Z8" s="6">
        <v>12.72</v>
      </c>
      <c r="AA8" s="6">
        <v>12.72</v>
      </c>
      <c r="AB8" s="6">
        <v>11.86</v>
      </c>
      <c r="AC8" s="6">
        <v>11.86</v>
      </c>
      <c r="AD8" s="6">
        <v>15.26</v>
      </c>
      <c r="AE8" s="6">
        <v>15.26</v>
      </c>
      <c r="AF8" s="6">
        <v>15.26</v>
      </c>
    </row>
    <row r="9" spans="1:32" x14ac:dyDescent="0.2">
      <c r="A9" s="6">
        <v>2.66</v>
      </c>
      <c r="B9" s="6">
        <v>8.64</v>
      </c>
      <c r="C9" s="6">
        <v>8.64</v>
      </c>
      <c r="D9" s="6">
        <v>6.83</v>
      </c>
      <c r="E9" s="6">
        <v>6.83</v>
      </c>
      <c r="F9" s="6">
        <v>14.42</v>
      </c>
      <c r="G9" s="6">
        <v>14.42</v>
      </c>
      <c r="H9" s="6">
        <v>10.06</v>
      </c>
      <c r="I9" s="6">
        <v>10.06</v>
      </c>
      <c r="J9" s="6">
        <v>16.87</v>
      </c>
      <c r="K9" s="6">
        <v>16.23</v>
      </c>
      <c r="L9" s="6">
        <v>16.23</v>
      </c>
      <c r="M9" s="6">
        <v>16.149999999999999</v>
      </c>
      <c r="N9" s="6">
        <v>16.149999999999999</v>
      </c>
      <c r="O9" s="6">
        <v>14.44</v>
      </c>
      <c r="P9" s="6">
        <v>14.44</v>
      </c>
      <c r="Q9" s="6">
        <v>12.43</v>
      </c>
      <c r="R9" s="6">
        <v>12.43</v>
      </c>
      <c r="S9" s="6">
        <v>13.97</v>
      </c>
      <c r="T9" s="6">
        <v>13.97</v>
      </c>
      <c r="U9" s="6">
        <v>13.97</v>
      </c>
      <c r="V9" s="6">
        <v>14.24</v>
      </c>
      <c r="W9" s="6">
        <v>14.24</v>
      </c>
      <c r="X9" s="6">
        <v>14.19</v>
      </c>
      <c r="Y9" s="6">
        <v>12.86</v>
      </c>
      <c r="Z9" s="6">
        <v>12.86</v>
      </c>
      <c r="AA9" s="6">
        <v>12.88</v>
      </c>
      <c r="AB9" s="6">
        <v>11.31</v>
      </c>
      <c r="AC9" s="6">
        <v>11.32</v>
      </c>
      <c r="AD9" s="6">
        <v>14.67</v>
      </c>
      <c r="AE9" s="6">
        <v>14.67</v>
      </c>
      <c r="AF9" s="6">
        <v>14.67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D71F-7CB4-3D41-A879-2D59E3C3ECC1}">
  <dimension ref="A1:C5"/>
  <sheetViews>
    <sheetView workbookViewId="0">
      <selection activeCell="E34" sqref="E34"/>
    </sheetView>
  </sheetViews>
  <sheetFormatPr baseColWidth="10" defaultRowHeight="16" x14ac:dyDescent="0.2"/>
  <cols>
    <col min="1" max="1" width="46.83203125" style="6" bestFit="1" customWidth="1"/>
    <col min="2" max="2" width="38.1640625" style="6" bestFit="1" customWidth="1"/>
    <col min="3" max="3" width="56.33203125" style="6" bestFit="1" customWidth="1"/>
    <col min="4" max="16384" width="10.83203125" style="6"/>
  </cols>
  <sheetData>
    <row r="1" spans="1:3" x14ac:dyDescent="0.2">
      <c r="A1" s="6" t="s">
        <v>150</v>
      </c>
      <c r="B1" s="6" t="s">
        <v>151</v>
      </c>
      <c r="C1" s="6" t="s">
        <v>256</v>
      </c>
    </row>
    <row r="2" spans="1:3" x14ac:dyDescent="0.2">
      <c r="A2" s="6">
        <v>72</v>
      </c>
      <c r="B2" s="6">
        <v>130</v>
      </c>
      <c r="C2" s="6">
        <v>93</v>
      </c>
    </row>
    <row r="3" spans="1:3" x14ac:dyDescent="0.2">
      <c r="A3" s="6">
        <v>83</v>
      </c>
      <c r="B3" s="6">
        <v>128</v>
      </c>
      <c r="C3" s="6">
        <v>123</v>
      </c>
    </row>
    <row r="4" spans="1:3" x14ac:dyDescent="0.2">
      <c r="A4" s="6">
        <v>78</v>
      </c>
      <c r="B4" s="6">
        <v>128</v>
      </c>
      <c r="C4" s="6">
        <v>85</v>
      </c>
    </row>
    <row r="5" spans="1:3" x14ac:dyDescent="0.2">
      <c r="A5" s="6">
        <v>87</v>
      </c>
      <c r="B5" s="6">
        <v>97</v>
      </c>
      <c r="C5" s="6">
        <v>79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D7CC-B1ED-C14B-B835-5682D1A891E2}">
  <dimension ref="A1:K50"/>
  <sheetViews>
    <sheetView workbookViewId="0">
      <selection activeCell="H28" sqref="H28"/>
    </sheetView>
  </sheetViews>
  <sheetFormatPr baseColWidth="10" defaultColWidth="11" defaultRowHeight="16" x14ac:dyDescent="0.2"/>
  <cols>
    <col min="1" max="1" width="13.33203125" style="26" bestFit="1" customWidth="1"/>
    <col min="2" max="2" width="18.83203125" style="26" bestFit="1" customWidth="1"/>
    <col min="3" max="4" width="11" style="26"/>
    <col min="5" max="5" width="15" style="26" bestFit="1" customWidth="1"/>
    <col min="6" max="6" width="11" style="91"/>
    <col min="7" max="7" width="13.33203125" style="26" bestFit="1" customWidth="1"/>
    <col min="8" max="8" width="18.83203125" style="26" bestFit="1" customWidth="1"/>
    <col min="9" max="10" width="11" style="26"/>
    <col min="11" max="11" width="15" style="26" bestFit="1" customWidth="1"/>
    <col min="12" max="16384" width="11" style="90"/>
  </cols>
  <sheetData>
    <row r="1" spans="1:11" ht="17" thickBot="1" x14ac:dyDescent="0.25"/>
    <row r="2" spans="1:11" ht="17" thickBot="1" x14ac:dyDescent="0.25">
      <c r="A2" s="27" t="s">
        <v>152</v>
      </c>
      <c r="B2" s="97" t="s">
        <v>153</v>
      </c>
      <c r="C2" s="98"/>
      <c r="D2" s="98"/>
      <c r="E2" s="98"/>
      <c r="G2" s="28" t="s">
        <v>154</v>
      </c>
      <c r="H2" s="97" t="s">
        <v>153</v>
      </c>
      <c r="I2" s="98"/>
      <c r="J2" s="98"/>
      <c r="K2" s="98"/>
    </row>
    <row r="3" spans="1:11" ht="17" thickBot="1" x14ac:dyDescent="0.25">
      <c r="B3" s="29" t="s">
        <v>155</v>
      </c>
      <c r="C3" s="30" t="s">
        <v>156</v>
      </c>
      <c r="D3" s="31" t="s">
        <v>157</v>
      </c>
      <c r="E3" s="32" t="s">
        <v>158</v>
      </c>
      <c r="H3" s="29" t="s">
        <v>155</v>
      </c>
      <c r="I3" s="30" t="s">
        <v>156</v>
      </c>
      <c r="J3" s="31" t="s">
        <v>157</v>
      </c>
      <c r="K3" s="32" t="s">
        <v>158</v>
      </c>
    </row>
    <row r="4" spans="1:11" x14ac:dyDescent="0.2">
      <c r="B4" s="33">
        <v>2.4700000000000002</v>
      </c>
      <c r="C4" s="34">
        <v>2.4300000000000002</v>
      </c>
      <c r="D4" s="35">
        <v>2.69</v>
      </c>
      <c r="E4" s="36">
        <v>2.78</v>
      </c>
      <c r="H4" s="33">
        <v>23.83</v>
      </c>
      <c r="I4" s="34">
        <v>23.59</v>
      </c>
      <c r="J4" s="37">
        <v>23.69</v>
      </c>
      <c r="K4" s="35">
        <v>23.69</v>
      </c>
    </row>
    <row r="5" spans="1:11" x14ac:dyDescent="0.2">
      <c r="B5" s="38">
        <v>4.62</v>
      </c>
      <c r="C5" s="38">
        <v>4.18</v>
      </c>
      <c r="D5" s="39">
        <v>3.74</v>
      </c>
      <c r="E5" s="40">
        <v>3.95</v>
      </c>
      <c r="H5" s="38">
        <v>25.57</v>
      </c>
      <c r="I5" s="38">
        <v>24.13</v>
      </c>
      <c r="J5" s="41">
        <v>23.77</v>
      </c>
      <c r="K5" s="39">
        <v>24.29</v>
      </c>
    </row>
    <row r="6" spans="1:11" x14ac:dyDescent="0.2">
      <c r="B6" s="38">
        <v>1.41</v>
      </c>
      <c r="C6" s="38">
        <v>1.65</v>
      </c>
      <c r="D6" s="39">
        <v>2.1</v>
      </c>
      <c r="E6" s="40">
        <v>2.2400000000000002</v>
      </c>
      <c r="H6" s="38">
        <v>24.94</v>
      </c>
      <c r="I6" s="38">
        <v>24.97</v>
      </c>
      <c r="J6" s="41">
        <v>24.31</v>
      </c>
      <c r="K6" s="39">
        <v>24.21</v>
      </c>
    </row>
    <row r="7" spans="1:11" x14ac:dyDescent="0.2">
      <c r="B7" s="38">
        <v>2.38</v>
      </c>
      <c r="C7" s="38">
        <v>1.73</v>
      </c>
      <c r="D7" s="39">
        <v>1.89</v>
      </c>
      <c r="E7" s="40">
        <v>1.91</v>
      </c>
      <c r="H7" s="38">
        <v>20.98</v>
      </c>
      <c r="I7" s="38">
        <v>22.13</v>
      </c>
      <c r="J7" s="41">
        <v>21.51</v>
      </c>
      <c r="K7" s="39">
        <v>21.93</v>
      </c>
    </row>
    <row r="8" spans="1:11" x14ac:dyDescent="0.2">
      <c r="B8" s="38">
        <v>0.98</v>
      </c>
      <c r="C8" s="38">
        <v>1.34</v>
      </c>
      <c r="D8" s="39">
        <v>1.37</v>
      </c>
      <c r="E8" s="40">
        <v>1.0900000000000001</v>
      </c>
      <c r="H8" s="38">
        <v>24.01</v>
      </c>
      <c r="I8" s="38">
        <v>24.46</v>
      </c>
      <c r="J8" s="41">
        <v>24.03</v>
      </c>
      <c r="K8" s="39">
        <v>24.81</v>
      </c>
    </row>
    <row r="9" spans="1:11" x14ac:dyDescent="0.2">
      <c r="B9" s="38">
        <v>1.17</v>
      </c>
      <c r="C9" s="38">
        <v>1.27</v>
      </c>
      <c r="D9" s="39">
        <v>1.0900000000000001</v>
      </c>
      <c r="E9" s="40">
        <v>1.1599999999999999</v>
      </c>
      <c r="H9" s="38">
        <v>24.94</v>
      </c>
      <c r="I9" s="38">
        <v>24.87</v>
      </c>
      <c r="J9" s="41">
        <v>24.92</v>
      </c>
      <c r="K9" s="39">
        <v>24.8</v>
      </c>
    </row>
    <row r="10" spans="1:11" x14ac:dyDescent="0.2">
      <c r="B10" s="42">
        <v>3.53</v>
      </c>
      <c r="C10" s="42">
        <v>3.44</v>
      </c>
      <c r="D10" s="43">
        <v>4.0199999999999996</v>
      </c>
      <c r="E10" s="44">
        <v>4.3499999999999996</v>
      </c>
      <c r="H10" s="42">
        <v>21.82</v>
      </c>
      <c r="I10" s="42">
        <v>21.76</v>
      </c>
      <c r="J10" s="42">
        <v>21.59</v>
      </c>
      <c r="K10" s="43">
        <v>21.86</v>
      </c>
    </row>
    <row r="11" spans="1:11" ht="17" thickBot="1" x14ac:dyDescent="0.25">
      <c r="B11" s="45">
        <v>3.13</v>
      </c>
      <c r="C11" s="45">
        <v>3.37</v>
      </c>
      <c r="D11" s="46">
        <v>3.79</v>
      </c>
      <c r="E11" s="47">
        <v>3.79</v>
      </c>
      <c r="H11" s="45">
        <v>23.74</v>
      </c>
      <c r="I11" s="45">
        <v>22.94</v>
      </c>
      <c r="J11" s="45">
        <v>22.73</v>
      </c>
      <c r="K11" s="46">
        <v>22.74</v>
      </c>
    </row>
    <row r="14" spans="1:11" ht="17" thickBot="1" x14ac:dyDescent="0.25"/>
    <row r="15" spans="1:11" ht="17" thickBot="1" x14ac:dyDescent="0.25">
      <c r="B15" s="99" t="s">
        <v>159</v>
      </c>
      <c r="C15" s="100"/>
      <c r="D15" s="100"/>
      <c r="E15" s="100"/>
      <c r="H15" s="99" t="s">
        <v>159</v>
      </c>
      <c r="I15" s="100"/>
      <c r="J15" s="100"/>
      <c r="K15" s="100"/>
    </row>
    <row r="16" spans="1:11" ht="17" thickBot="1" x14ac:dyDescent="0.25">
      <c r="B16" s="48" t="s">
        <v>155</v>
      </c>
      <c r="C16" s="49" t="s">
        <v>156</v>
      </c>
      <c r="D16" s="50" t="s">
        <v>157</v>
      </c>
      <c r="E16" s="51" t="s">
        <v>158</v>
      </c>
      <c r="H16" s="52" t="s">
        <v>155</v>
      </c>
      <c r="I16" s="53" t="s">
        <v>156</v>
      </c>
      <c r="J16" s="54" t="s">
        <v>157</v>
      </c>
      <c r="K16" s="55" t="s">
        <v>158</v>
      </c>
    </row>
    <row r="17" spans="2:11" x14ac:dyDescent="0.2">
      <c r="B17" s="56">
        <v>21.87</v>
      </c>
      <c r="C17" s="56">
        <v>21.34</v>
      </c>
      <c r="D17" s="57">
        <v>20.190000000000001</v>
      </c>
      <c r="E17" s="58">
        <v>21.88</v>
      </c>
      <c r="H17" s="56">
        <v>26.94</v>
      </c>
      <c r="I17" s="56">
        <v>26.68</v>
      </c>
      <c r="J17" s="57">
        <v>26.61</v>
      </c>
      <c r="K17" s="58">
        <v>27.11</v>
      </c>
    </row>
    <row r="18" spans="2:11" x14ac:dyDescent="0.2">
      <c r="B18" s="59"/>
      <c r="C18" s="59"/>
      <c r="D18" s="60"/>
      <c r="E18" s="61"/>
      <c r="H18" s="59"/>
      <c r="I18" s="59"/>
      <c r="J18" s="60"/>
      <c r="K18" s="61"/>
    </row>
    <row r="19" spans="2:11" x14ac:dyDescent="0.2">
      <c r="B19" s="59">
        <v>17.98</v>
      </c>
      <c r="C19" s="59">
        <v>16.739999999999998</v>
      </c>
      <c r="D19" s="60">
        <v>16.440000000000001</v>
      </c>
      <c r="E19" s="61">
        <v>17.39</v>
      </c>
      <c r="H19" s="59">
        <v>26.85</v>
      </c>
      <c r="I19" s="59">
        <v>26.81</v>
      </c>
      <c r="J19" s="60">
        <v>26.46</v>
      </c>
      <c r="K19" s="61">
        <v>26.73</v>
      </c>
    </row>
    <row r="20" spans="2:11" x14ac:dyDescent="0.2">
      <c r="B20" s="59">
        <v>20.91</v>
      </c>
      <c r="C20" s="59">
        <v>19.489999999999998</v>
      </c>
      <c r="D20" s="60">
        <v>19.559999999999999</v>
      </c>
      <c r="E20" s="61">
        <v>20.5</v>
      </c>
      <c r="H20" s="59">
        <v>28.11</v>
      </c>
      <c r="I20" s="59">
        <v>28.19</v>
      </c>
      <c r="J20" s="60">
        <v>27.95</v>
      </c>
      <c r="K20" s="61">
        <v>27.96</v>
      </c>
    </row>
    <row r="21" spans="2:11" x14ac:dyDescent="0.2">
      <c r="B21" s="59">
        <v>18.09</v>
      </c>
      <c r="C21" s="59">
        <v>17</v>
      </c>
      <c r="D21" s="60">
        <v>17</v>
      </c>
      <c r="E21" s="61">
        <v>17.920000000000002</v>
      </c>
      <c r="H21" s="59">
        <v>29.65</v>
      </c>
      <c r="I21" s="59">
        <v>29.45</v>
      </c>
      <c r="J21" s="60">
        <v>29.65</v>
      </c>
      <c r="K21" s="61">
        <v>30.123000000000001</v>
      </c>
    </row>
    <row r="22" spans="2:11" x14ac:dyDescent="0.2">
      <c r="B22" s="59">
        <v>16.38</v>
      </c>
      <c r="C22" s="59">
        <v>16.02</v>
      </c>
      <c r="D22" s="60">
        <v>16.07</v>
      </c>
      <c r="E22" s="61">
        <v>16.95</v>
      </c>
      <c r="H22" s="59">
        <v>26.6</v>
      </c>
      <c r="I22" s="59">
        <v>26.49</v>
      </c>
      <c r="J22" s="60">
        <v>26.96</v>
      </c>
      <c r="K22" s="61">
        <v>27.42</v>
      </c>
    </row>
    <row r="23" spans="2:11" x14ac:dyDescent="0.2">
      <c r="B23" s="59">
        <v>14.75</v>
      </c>
      <c r="C23" s="59">
        <v>13.49</v>
      </c>
      <c r="D23" s="60">
        <v>13.29</v>
      </c>
      <c r="E23" s="61">
        <v>13.26</v>
      </c>
      <c r="H23" s="59">
        <v>25.76</v>
      </c>
      <c r="I23" s="59">
        <v>25.63</v>
      </c>
      <c r="J23" s="60">
        <v>25.44</v>
      </c>
      <c r="K23" s="61">
        <v>25.65</v>
      </c>
    </row>
    <row r="24" spans="2:11" ht="17" thickBot="1" x14ac:dyDescent="0.25">
      <c r="B24" s="62">
        <v>16.260000000000002</v>
      </c>
      <c r="C24" s="62">
        <v>15.97</v>
      </c>
      <c r="D24" s="63">
        <v>15.89</v>
      </c>
      <c r="E24" s="64">
        <v>16.77</v>
      </c>
      <c r="H24" s="62">
        <v>27.59</v>
      </c>
      <c r="I24" s="62">
        <v>28.08</v>
      </c>
      <c r="J24" s="63">
        <v>28.24</v>
      </c>
      <c r="K24" s="64">
        <v>28.77</v>
      </c>
    </row>
    <row r="27" spans="2:11" ht="17" thickBot="1" x14ac:dyDescent="0.25"/>
    <row r="28" spans="2:11" ht="17" thickBot="1" x14ac:dyDescent="0.25">
      <c r="B28" s="101" t="s">
        <v>254</v>
      </c>
      <c r="C28" s="102"/>
      <c r="D28" s="102"/>
      <c r="E28" s="102"/>
      <c r="H28" s="101" t="s">
        <v>254</v>
      </c>
      <c r="I28" s="102"/>
      <c r="J28" s="102"/>
      <c r="K28" s="102"/>
    </row>
    <row r="29" spans="2:11" ht="17" thickBot="1" x14ac:dyDescent="0.25">
      <c r="B29" s="65" t="s">
        <v>155</v>
      </c>
      <c r="C29" s="66" t="s">
        <v>156</v>
      </c>
      <c r="D29" s="67" t="s">
        <v>157</v>
      </c>
      <c r="E29" s="66" t="s">
        <v>158</v>
      </c>
      <c r="H29" s="65" t="s">
        <v>155</v>
      </c>
      <c r="I29" s="66" t="s">
        <v>156</v>
      </c>
      <c r="J29" s="67" t="s">
        <v>157</v>
      </c>
      <c r="K29" s="66" t="s">
        <v>158</v>
      </c>
    </row>
    <row r="30" spans="2:11" x14ac:dyDescent="0.2">
      <c r="B30" s="68">
        <v>18.64</v>
      </c>
      <c r="C30" s="68">
        <v>13.29</v>
      </c>
      <c r="D30" s="69">
        <v>12.79</v>
      </c>
      <c r="E30" s="70">
        <v>13.23</v>
      </c>
      <c r="H30" s="68">
        <v>24.91</v>
      </c>
      <c r="I30" s="68">
        <v>24.1</v>
      </c>
      <c r="J30" s="69">
        <v>24.23</v>
      </c>
      <c r="K30" s="70">
        <v>24.45</v>
      </c>
    </row>
    <row r="31" spans="2:11" x14ac:dyDescent="0.2">
      <c r="B31" s="71">
        <v>22.1</v>
      </c>
      <c r="C31" s="71">
        <v>19.04</v>
      </c>
      <c r="D31" s="72">
        <v>19.59</v>
      </c>
      <c r="E31" s="73">
        <v>19.829999999999998</v>
      </c>
      <c r="H31" s="71">
        <v>28.39</v>
      </c>
      <c r="I31" s="71">
        <v>27.06</v>
      </c>
      <c r="J31" s="72">
        <v>27.21</v>
      </c>
      <c r="K31" s="73">
        <v>27.3</v>
      </c>
    </row>
    <row r="32" spans="2:11" x14ac:dyDescent="0.2">
      <c r="B32" s="71">
        <v>18.54</v>
      </c>
      <c r="C32" s="71">
        <v>13.13</v>
      </c>
      <c r="D32" s="72">
        <v>12</v>
      </c>
      <c r="E32" s="73">
        <v>12.61</v>
      </c>
      <c r="H32" s="71">
        <v>24.84</v>
      </c>
      <c r="I32" s="71">
        <v>23.25</v>
      </c>
      <c r="J32" s="72">
        <v>23.46</v>
      </c>
      <c r="K32" s="73">
        <v>23.32</v>
      </c>
    </row>
    <row r="33" spans="2:11" x14ac:dyDescent="0.2">
      <c r="B33" s="71">
        <v>19.420000000000002</v>
      </c>
      <c r="C33" s="71">
        <v>16.579999999999998</v>
      </c>
      <c r="D33" s="72">
        <v>15.89</v>
      </c>
      <c r="E33" s="73">
        <v>15.69</v>
      </c>
      <c r="H33" s="71">
        <v>27.68</v>
      </c>
      <c r="I33" s="71">
        <v>26.51</v>
      </c>
      <c r="J33" s="72">
        <v>26.7</v>
      </c>
      <c r="K33" s="73">
        <v>26.72</v>
      </c>
    </row>
    <row r="34" spans="2:11" x14ac:dyDescent="0.2">
      <c r="B34" s="71">
        <v>19.88</v>
      </c>
      <c r="C34" s="71">
        <v>13.55</v>
      </c>
      <c r="D34" s="72">
        <v>10.83</v>
      </c>
      <c r="E34" s="73">
        <v>11.14</v>
      </c>
      <c r="H34" s="71">
        <v>27.86</v>
      </c>
      <c r="I34" s="71">
        <v>26.18</v>
      </c>
      <c r="J34" s="72">
        <v>26.43</v>
      </c>
      <c r="K34" s="73">
        <v>22.79</v>
      </c>
    </row>
    <row r="35" spans="2:11" x14ac:dyDescent="0.2">
      <c r="B35" s="71">
        <v>12.74</v>
      </c>
      <c r="C35" s="71">
        <v>8.1</v>
      </c>
      <c r="D35" s="72">
        <v>9.4600000000000009</v>
      </c>
      <c r="E35" s="73">
        <v>10.5</v>
      </c>
      <c r="H35" s="71">
        <v>28.63</v>
      </c>
      <c r="I35" s="71">
        <v>27.68</v>
      </c>
      <c r="J35" s="72">
        <v>28.17</v>
      </c>
      <c r="K35" s="73">
        <v>28.27</v>
      </c>
    </row>
    <row r="36" spans="2:11" x14ac:dyDescent="0.2">
      <c r="B36" s="71">
        <v>16.690000000000001</v>
      </c>
      <c r="C36" s="71">
        <v>12.63</v>
      </c>
      <c r="D36" s="72">
        <v>12.61</v>
      </c>
      <c r="E36" s="73">
        <v>13.26</v>
      </c>
      <c r="H36" s="71">
        <v>26.37</v>
      </c>
      <c r="I36" s="71">
        <v>25.75</v>
      </c>
      <c r="J36" s="72">
        <v>26.39</v>
      </c>
      <c r="K36" s="73">
        <v>26.02</v>
      </c>
    </row>
    <row r="37" spans="2:11" ht="17" thickBot="1" x14ac:dyDescent="0.25">
      <c r="B37" s="74">
        <v>16.600000000000001</v>
      </c>
      <c r="C37" s="74">
        <v>13.23</v>
      </c>
      <c r="D37" s="75">
        <v>12.34</v>
      </c>
      <c r="E37" s="76">
        <v>12.95</v>
      </c>
      <c r="H37" s="74">
        <v>27.23</v>
      </c>
      <c r="I37" s="74">
        <v>26.5</v>
      </c>
      <c r="J37" s="75">
        <v>26.91</v>
      </c>
      <c r="K37" s="76">
        <v>27.31</v>
      </c>
    </row>
    <row r="38" spans="2:11" x14ac:dyDescent="0.2">
      <c r="B38" s="77"/>
      <c r="H38" s="77"/>
    </row>
    <row r="39" spans="2:11" x14ac:dyDescent="0.2">
      <c r="B39" s="77"/>
      <c r="H39" s="77"/>
    </row>
    <row r="40" spans="2:11" ht="17" thickBot="1" x14ac:dyDescent="0.25">
      <c r="B40" s="77"/>
      <c r="H40" s="77"/>
    </row>
    <row r="41" spans="2:11" ht="17" thickBot="1" x14ac:dyDescent="0.25">
      <c r="B41" s="103" t="s">
        <v>255</v>
      </c>
      <c r="C41" s="104"/>
      <c r="D41" s="104"/>
      <c r="E41" s="104"/>
      <c r="H41" s="103" t="s">
        <v>255</v>
      </c>
      <c r="I41" s="104"/>
      <c r="J41" s="104"/>
      <c r="K41" s="104"/>
    </row>
    <row r="42" spans="2:11" ht="17" thickBot="1" x14ac:dyDescent="0.25">
      <c r="B42" s="78" t="s">
        <v>155</v>
      </c>
      <c r="C42" s="78" t="s">
        <v>156</v>
      </c>
      <c r="D42" s="79" t="s">
        <v>157</v>
      </c>
      <c r="E42" s="80" t="s">
        <v>158</v>
      </c>
      <c r="H42" s="78" t="s">
        <v>155</v>
      </c>
      <c r="I42" s="78" t="s">
        <v>156</v>
      </c>
      <c r="J42" s="79" t="s">
        <v>157</v>
      </c>
      <c r="K42" s="80" t="s">
        <v>158</v>
      </c>
    </row>
    <row r="43" spans="2:11" x14ac:dyDescent="0.2">
      <c r="B43" s="81">
        <v>21.3</v>
      </c>
      <c r="C43" s="81">
        <v>17.05</v>
      </c>
      <c r="D43" s="82">
        <v>18.29</v>
      </c>
      <c r="E43" s="83">
        <v>18.75</v>
      </c>
      <c r="H43" s="81">
        <v>28.39</v>
      </c>
      <c r="I43" s="81">
        <v>27.59</v>
      </c>
      <c r="J43" s="82">
        <v>27.5</v>
      </c>
      <c r="K43" s="83">
        <v>28.26</v>
      </c>
    </row>
    <row r="44" spans="2:11" x14ac:dyDescent="0.2">
      <c r="B44" s="84">
        <v>19.579999999999998</v>
      </c>
      <c r="C44" s="84">
        <v>14.52</v>
      </c>
      <c r="D44" s="85">
        <v>14.58</v>
      </c>
      <c r="E44" s="86">
        <v>14.64</v>
      </c>
      <c r="H44" s="84">
        <v>27.27</v>
      </c>
      <c r="I44" s="84">
        <v>26.1</v>
      </c>
      <c r="J44" s="85">
        <v>26.38</v>
      </c>
      <c r="K44" s="86">
        <v>26.61</v>
      </c>
    </row>
    <row r="45" spans="2:11" x14ac:dyDescent="0.2">
      <c r="B45" s="84">
        <v>17.809999999999999</v>
      </c>
      <c r="C45" s="84">
        <v>15.79</v>
      </c>
      <c r="D45" s="85">
        <v>15.28</v>
      </c>
      <c r="E45" s="86">
        <v>15.45</v>
      </c>
      <c r="H45" s="84">
        <v>29.31</v>
      </c>
      <c r="I45" s="84">
        <v>29.75</v>
      </c>
      <c r="J45" s="85">
        <v>29.94</v>
      </c>
      <c r="K45" s="86">
        <v>30.22</v>
      </c>
    </row>
    <row r="46" spans="2:11" x14ac:dyDescent="0.2">
      <c r="B46" s="84">
        <v>20.23</v>
      </c>
      <c r="C46" s="84">
        <v>16.07</v>
      </c>
      <c r="D46" s="85">
        <v>15.96</v>
      </c>
      <c r="E46" s="86">
        <v>15.68</v>
      </c>
      <c r="H46" s="84">
        <v>26.05</v>
      </c>
      <c r="I46" s="84">
        <v>24.9</v>
      </c>
      <c r="J46" s="85">
        <v>25.21</v>
      </c>
      <c r="K46" s="86">
        <v>25.36</v>
      </c>
    </row>
    <row r="47" spans="2:11" x14ac:dyDescent="0.2">
      <c r="B47" s="84">
        <v>21.68</v>
      </c>
      <c r="C47" s="84">
        <v>15.36</v>
      </c>
      <c r="D47" s="85">
        <v>15.3</v>
      </c>
      <c r="E47" s="86">
        <v>15.21</v>
      </c>
      <c r="H47" s="84">
        <v>27.03</v>
      </c>
      <c r="I47" s="84">
        <v>24.65</v>
      </c>
      <c r="J47" s="85">
        <v>24.36</v>
      </c>
      <c r="K47" s="86">
        <v>24.61</v>
      </c>
    </row>
    <row r="48" spans="2:11" x14ac:dyDescent="0.2">
      <c r="B48" s="84">
        <v>15.04</v>
      </c>
      <c r="C48" s="84">
        <v>12.89</v>
      </c>
      <c r="D48" s="85">
        <v>14.05</v>
      </c>
      <c r="E48" s="86">
        <v>14.65</v>
      </c>
      <c r="H48" s="84">
        <v>28.24</v>
      </c>
      <c r="I48" s="84">
        <v>27.62</v>
      </c>
      <c r="J48" s="85">
        <v>28.03</v>
      </c>
      <c r="K48" s="86">
        <v>28.18</v>
      </c>
    </row>
    <row r="49" spans="2:11" x14ac:dyDescent="0.2">
      <c r="B49" s="84">
        <v>12.82</v>
      </c>
      <c r="C49" s="84">
        <v>10.94</v>
      </c>
      <c r="D49" s="85">
        <v>12.49</v>
      </c>
      <c r="E49" s="86">
        <v>14.44</v>
      </c>
      <c r="H49" s="84">
        <v>25.97</v>
      </c>
      <c r="I49" s="84">
        <v>25.86</v>
      </c>
      <c r="J49" s="85">
        <v>26.67</v>
      </c>
      <c r="K49" s="86">
        <v>26.66</v>
      </c>
    </row>
    <row r="50" spans="2:11" ht="17" thickBot="1" x14ac:dyDescent="0.25">
      <c r="B50" s="87">
        <v>17.739999999999998</v>
      </c>
      <c r="C50" s="87">
        <v>14.5</v>
      </c>
      <c r="D50" s="88">
        <v>14.99</v>
      </c>
      <c r="E50" s="89">
        <v>15.89</v>
      </c>
      <c r="H50" s="87">
        <v>25.36</v>
      </c>
      <c r="I50" s="87">
        <v>24.63</v>
      </c>
      <c r="J50" s="88">
        <v>25.09</v>
      </c>
      <c r="K50" s="89">
        <v>25.41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5795-36E9-F14D-8E4E-79C59DE70332}">
  <dimension ref="A1:P3"/>
  <sheetViews>
    <sheetView workbookViewId="0">
      <selection activeCell="F15" sqref="F15"/>
    </sheetView>
  </sheetViews>
  <sheetFormatPr baseColWidth="10" defaultRowHeight="16" x14ac:dyDescent="0.2"/>
  <cols>
    <col min="1" max="1" width="15" style="6" bestFit="1" customWidth="1"/>
    <col min="2" max="16384" width="10.83203125" style="6"/>
  </cols>
  <sheetData>
    <row r="1" spans="1:16" x14ac:dyDescent="0.2">
      <c r="A1" s="6" t="s">
        <v>160</v>
      </c>
      <c r="B1" s="107" t="s">
        <v>8</v>
      </c>
      <c r="C1" s="107"/>
      <c r="D1" s="107"/>
      <c r="E1" s="107"/>
      <c r="F1" s="107"/>
      <c r="G1" s="107"/>
      <c r="H1" s="107"/>
      <c r="I1" s="107" t="s">
        <v>9</v>
      </c>
      <c r="J1" s="107"/>
      <c r="K1" s="107"/>
      <c r="L1" s="107"/>
      <c r="M1" s="107"/>
      <c r="N1" s="107"/>
      <c r="O1" s="107"/>
      <c r="P1" s="107"/>
    </row>
    <row r="2" spans="1:16" x14ac:dyDescent="0.2">
      <c r="A2" s="6" t="s">
        <v>14</v>
      </c>
      <c r="B2" s="2">
        <v>6.5380000000000003</v>
      </c>
      <c r="C2" s="3">
        <v>6.67</v>
      </c>
      <c r="D2" s="3">
        <v>6.6269999999999998</v>
      </c>
      <c r="E2" s="3">
        <v>5.7939999999999996</v>
      </c>
      <c r="F2" s="3">
        <v>6.4080000000000004</v>
      </c>
      <c r="G2" s="3">
        <v>6.23</v>
      </c>
      <c r="H2" s="15">
        <v>6.3150000000000004</v>
      </c>
      <c r="I2" s="2">
        <v>6.8150000000000004</v>
      </c>
      <c r="J2" s="3">
        <v>6.1989999999999998</v>
      </c>
      <c r="K2" s="3">
        <v>6.27</v>
      </c>
      <c r="L2" s="3">
        <v>5.2190000000000003</v>
      </c>
      <c r="M2" s="3">
        <v>6.15</v>
      </c>
      <c r="N2" s="3">
        <v>6.1529999999999996</v>
      </c>
      <c r="O2" s="3">
        <v>5.444</v>
      </c>
      <c r="P2" s="15">
        <v>6.23</v>
      </c>
    </row>
    <row r="3" spans="1:16" x14ac:dyDescent="0.2">
      <c r="A3" s="6" t="s">
        <v>15</v>
      </c>
      <c r="B3" s="11">
        <v>6.2789999999999999</v>
      </c>
      <c r="C3" s="12">
        <v>6.4470000000000001</v>
      </c>
      <c r="D3" s="12">
        <v>5.7949999999999999</v>
      </c>
      <c r="E3" s="12">
        <v>6.476</v>
      </c>
      <c r="F3" s="12">
        <v>6.4279999999999999</v>
      </c>
      <c r="G3" s="12">
        <v>6.3070000000000004</v>
      </c>
      <c r="H3" s="13">
        <v>6.4710000000000001</v>
      </c>
      <c r="I3" s="11">
        <v>6.6719999999999997</v>
      </c>
      <c r="J3" s="12">
        <v>5.9249999999999998</v>
      </c>
      <c r="K3" s="12">
        <v>6.3449999999999998</v>
      </c>
      <c r="L3" s="12">
        <v>5.9269999999999996</v>
      </c>
      <c r="M3" s="12">
        <v>5.8860000000000001</v>
      </c>
      <c r="N3" s="12">
        <v>5.8739999999999997</v>
      </c>
      <c r="O3" s="12">
        <v>5.681</v>
      </c>
      <c r="P3" s="13">
        <v>6.1109999999999998</v>
      </c>
    </row>
  </sheetData>
  <mergeCells count="2">
    <mergeCell ref="B1:H1"/>
    <mergeCell ref="I1:P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3C43-600E-3246-B38C-45C4876C7DAF}">
  <dimension ref="A1:P3"/>
  <sheetViews>
    <sheetView workbookViewId="0">
      <selection activeCell="N48" sqref="N48"/>
    </sheetView>
  </sheetViews>
  <sheetFormatPr baseColWidth="10" defaultRowHeight="16" x14ac:dyDescent="0.2"/>
  <cols>
    <col min="1" max="16384" width="10.83203125" style="6"/>
  </cols>
  <sheetData>
    <row r="1" spans="1:16" x14ac:dyDescent="0.2">
      <c r="A1" s="6" t="s">
        <v>161</v>
      </c>
      <c r="B1" s="107" t="s">
        <v>8</v>
      </c>
      <c r="C1" s="107"/>
      <c r="D1" s="107"/>
      <c r="E1" s="107"/>
      <c r="F1" s="107"/>
      <c r="G1" s="107"/>
      <c r="H1" s="107"/>
      <c r="I1" s="107" t="s">
        <v>9</v>
      </c>
      <c r="J1" s="107"/>
      <c r="K1" s="107"/>
      <c r="L1" s="107"/>
      <c r="M1" s="107"/>
      <c r="N1" s="107"/>
      <c r="O1" s="107"/>
      <c r="P1" s="107"/>
    </row>
    <row r="2" spans="1:16" x14ac:dyDescent="0.2">
      <c r="A2" s="6" t="s">
        <v>14</v>
      </c>
      <c r="B2" s="2">
        <v>0.99073882000000002</v>
      </c>
      <c r="C2" s="3">
        <v>1.4600520699999999</v>
      </c>
      <c r="D2" s="3">
        <v>1.3874479</v>
      </c>
      <c r="E2" s="3">
        <v>1.02147035</v>
      </c>
      <c r="F2" s="3">
        <v>0.89616333999999997</v>
      </c>
      <c r="G2" s="3">
        <v>0.62136488000000001</v>
      </c>
      <c r="H2" s="15">
        <v>1.0886177699999999</v>
      </c>
      <c r="I2" s="2">
        <v>1.20287195</v>
      </c>
      <c r="J2" s="3">
        <v>1.7714850900000001</v>
      </c>
      <c r="K2" s="3">
        <v>0.63289563000000004</v>
      </c>
      <c r="L2" s="3">
        <v>0.45130321000000001</v>
      </c>
      <c r="M2" s="3">
        <v>2.85715494</v>
      </c>
      <c r="N2" s="3">
        <v>2.1677380400000001</v>
      </c>
      <c r="O2" s="3">
        <v>1.1936601899999999</v>
      </c>
      <c r="P2" s="15">
        <v>1.4010205</v>
      </c>
    </row>
    <row r="3" spans="1:16" x14ac:dyDescent="0.2">
      <c r="A3" s="6" t="s">
        <v>15</v>
      </c>
      <c r="B3" s="11">
        <v>3.6834226700000001</v>
      </c>
      <c r="C3" s="12">
        <v>4.0468471600000004</v>
      </c>
      <c r="D3" s="12">
        <v>3.2648760100000001</v>
      </c>
      <c r="E3" s="12">
        <v>2.72739273</v>
      </c>
      <c r="F3" s="12">
        <v>1.2626265400000001</v>
      </c>
      <c r="G3" s="12">
        <v>3.6457726500000001</v>
      </c>
      <c r="H3" s="13">
        <v>4.2108467899999997</v>
      </c>
      <c r="I3" s="11">
        <v>1.3008375599999999</v>
      </c>
      <c r="J3" s="12">
        <v>5.2466953199999997</v>
      </c>
      <c r="K3" s="12">
        <v>2.8423345200000001</v>
      </c>
      <c r="L3" s="12">
        <v>0.96122638000000005</v>
      </c>
      <c r="M3" s="12">
        <v>2.65441963</v>
      </c>
      <c r="N3" s="12">
        <v>3.64952634</v>
      </c>
      <c r="O3" s="12">
        <v>3.3382461399999999</v>
      </c>
      <c r="P3" s="13">
        <v>4.49137158</v>
      </c>
    </row>
  </sheetData>
  <mergeCells count="2">
    <mergeCell ref="B1:H1"/>
    <mergeCell ref="I1:P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31BA-4968-D84D-ADB5-32D3C9AA9DCC}">
  <dimension ref="A1:K3"/>
  <sheetViews>
    <sheetView workbookViewId="0">
      <selection activeCell="L43" sqref="L43"/>
    </sheetView>
  </sheetViews>
  <sheetFormatPr baseColWidth="10" defaultRowHeight="16" x14ac:dyDescent="0.2"/>
  <cols>
    <col min="1" max="1" width="26.33203125" style="6" bestFit="1" customWidth="1"/>
    <col min="2" max="11" width="14" style="6" bestFit="1" customWidth="1"/>
    <col min="12" max="16384" width="10.83203125" style="6"/>
  </cols>
  <sheetData>
    <row r="1" spans="1:11" x14ac:dyDescent="0.2">
      <c r="A1" s="6" t="s">
        <v>162</v>
      </c>
      <c r="B1" s="107" t="s">
        <v>8</v>
      </c>
      <c r="C1" s="107"/>
      <c r="D1" s="107"/>
      <c r="E1" s="107"/>
      <c r="F1" s="107"/>
      <c r="G1" s="107" t="s">
        <v>9</v>
      </c>
      <c r="H1" s="112"/>
      <c r="I1" s="112"/>
      <c r="J1" s="112"/>
      <c r="K1" s="112"/>
    </row>
    <row r="2" spans="1:11" x14ac:dyDescent="0.2">
      <c r="A2" s="6" t="s">
        <v>163</v>
      </c>
      <c r="B2" s="2">
        <v>0.47422402299999999</v>
      </c>
      <c r="C2" s="3">
        <v>0.105465749</v>
      </c>
      <c r="D2" s="3">
        <v>0.30409054200000002</v>
      </c>
      <c r="E2" s="3">
        <v>2.432278358</v>
      </c>
      <c r="F2" s="15">
        <v>1.683941328</v>
      </c>
      <c r="G2" s="2">
        <v>3.0805254000000001E-2</v>
      </c>
      <c r="H2" s="3">
        <v>2.9424342999999999E-2</v>
      </c>
      <c r="I2" s="3">
        <v>1.7372455309999999</v>
      </c>
      <c r="J2" s="3">
        <v>0.70966321899999996</v>
      </c>
      <c r="K2" s="15"/>
    </row>
    <row r="3" spans="1:11" x14ac:dyDescent="0.2">
      <c r="A3" s="6" t="s">
        <v>164</v>
      </c>
      <c r="B3" s="11">
        <v>0.157056578</v>
      </c>
      <c r="C3" s="12">
        <v>0.107243993</v>
      </c>
      <c r="D3" s="12">
        <v>0.43582831799999999</v>
      </c>
      <c r="E3" s="12">
        <v>2.9918336029999999</v>
      </c>
      <c r="F3" s="13">
        <v>1.3080375070000001</v>
      </c>
      <c r="G3" s="11">
        <v>4.0837059000000002E-2</v>
      </c>
      <c r="H3" s="12">
        <v>0.10343002699999999</v>
      </c>
      <c r="I3" s="12">
        <v>3.0316250010000001</v>
      </c>
      <c r="J3" s="12">
        <v>1.5101714879999999</v>
      </c>
      <c r="K3" s="13">
        <v>0.36452188899999999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1809-3648-644D-B225-315722DC9DCD}">
  <dimension ref="A1:P17"/>
  <sheetViews>
    <sheetView workbookViewId="0">
      <selection activeCell="O28" sqref="O28"/>
    </sheetView>
  </sheetViews>
  <sheetFormatPr baseColWidth="10" defaultRowHeight="16" x14ac:dyDescent="0.2"/>
  <cols>
    <col min="1" max="2" width="8" style="90" bestFit="1" customWidth="1"/>
    <col min="3" max="3" width="18.1640625" style="90" bestFit="1" customWidth="1"/>
    <col min="4" max="4" width="10.83203125" style="90"/>
    <col min="5" max="6" width="8" style="90" bestFit="1" customWidth="1"/>
    <col min="7" max="7" width="18.1640625" style="90" bestFit="1" customWidth="1"/>
    <col min="8" max="8" width="10.83203125" style="90"/>
    <col min="9" max="10" width="8" style="90" bestFit="1" customWidth="1"/>
    <col min="11" max="11" width="18.1640625" style="90" bestFit="1" customWidth="1"/>
    <col min="12" max="14" width="10.83203125" style="90"/>
    <col min="15" max="15" width="18.1640625" style="90" bestFit="1" customWidth="1"/>
    <col min="16" max="16384" width="10.83203125" style="90"/>
  </cols>
  <sheetData>
    <row r="1" spans="1:16" x14ac:dyDescent="0.2">
      <c r="A1" s="106" t="s">
        <v>165</v>
      </c>
      <c r="B1" s="107"/>
      <c r="C1" s="107"/>
      <c r="E1" s="106" t="s">
        <v>166</v>
      </c>
      <c r="F1" s="107"/>
      <c r="G1" s="107"/>
      <c r="I1" s="106" t="s">
        <v>167</v>
      </c>
      <c r="J1" s="107"/>
      <c r="K1" s="107"/>
      <c r="M1" s="106" t="s">
        <v>168</v>
      </c>
      <c r="N1" s="107"/>
      <c r="O1" s="107"/>
    </row>
    <row r="2" spans="1:16" x14ac:dyDescent="0.2">
      <c r="A2" s="90" t="s">
        <v>169</v>
      </c>
      <c r="B2" s="90" t="s">
        <v>170</v>
      </c>
      <c r="C2" s="90" t="s">
        <v>171</v>
      </c>
      <c r="E2" s="90" t="s">
        <v>169</v>
      </c>
      <c r="F2" s="90" t="s">
        <v>170</v>
      </c>
      <c r="G2" s="90" t="s">
        <v>171</v>
      </c>
      <c r="I2" s="90" t="s">
        <v>169</v>
      </c>
      <c r="J2" s="90" t="s">
        <v>170</v>
      </c>
      <c r="K2" s="90" t="s">
        <v>171</v>
      </c>
      <c r="M2" s="90" t="s">
        <v>169</v>
      </c>
      <c r="N2" s="90" t="s">
        <v>170</v>
      </c>
      <c r="O2" s="90" t="s">
        <v>171</v>
      </c>
    </row>
    <row r="3" spans="1:16" ht="18" x14ac:dyDescent="0.2">
      <c r="A3" s="90">
        <v>20</v>
      </c>
      <c r="B3" s="90">
        <v>21.4</v>
      </c>
      <c r="C3" s="90">
        <f>B3/A3*100</f>
        <v>106.99999999999999</v>
      </c>
      <c r="E3" s="90">
        <v>24.8</v>
      </c>
      <c r="F3" s="90">
        <v>28.3</v>
      </c>
      <c r="G3" s="90">
        <f>F3/E3*100</f>
        <v>114.11290322580645</v>
      </c>
      <c r="I3" s="91">
        <v>25</v>
      </c>
      <c r="J3" s="91">
        <v>26.2</v>
      </c>
      <c r="K3" s="90">
        <f>J3/I3*100</f>
        <v>104.80000000000001</v>
      </c>
      <c r="L3" s="91"/>
      <c r="M3" s="92">
        <v>24.6</v>
      </c>
      <c r="N3" s="92">
        <v>29</v>
      </c>
      <c r="O3" s="91">
        <f>N3/M3*100</f>
        <v>117.88617886178861</v>
      </c>
      <c r="P3" s="91"/>
    </row>
    <row r="4" spans="1:16" ht="18" x14ac:dyDescent="0.2">
      <c r="A4" s="90">
        <v>21</v>
      </c>
      <c r="B4" s="90">
        <v>22.3</v>
      </c>
      <c r="C4" s="90">
        <f t="shared" ref="C4:C10" si="0">B4/A4*100</f>
        <v>106.19047619047619</v>
      </c>
      <c r="E4" s="90">
        <v>23.2</v>
      </c>
      <c r="F4" s="90">
        <v>25.6</v>
      </c>
      <c r="G4" s="90">
        <f t="shared" ref="G4:G9" si="1">F4/E4*100</f>
        <v>110.34482758620689</v>
      </c>
      <c r="I4" s="91">
        <v>21.7</v>
      </c>
      <c r="J4" s="91">
        <v>23</v>
      </c>
      <c r="K4" s="90">
        <f t="shared" ref="K4:K14" si="2">J4/I4*100</f>
        <v>105.99078341013825</v>
      </c>
      <c r="M4" s="92">
        <v>21.8</v>
      </c>
      <c r="N4" s="92">
        <v>24.6</v>
      </c>
      <c r="O4" s="91">
        <f t="shared" ref="O4:O11" si="3">N4/M4*100</f>
        <v>112.84403669724772</v>
      </c>
    </row>
    <row r="5" spans="1:16" ht="18" x14ac:dyDescent="0.2">
      <c r="A5" s="90">
        <v>19.8</v>
      </c>
      <c r="B5" s="90">
        <v>20.9</v>
      </c>
      <c r="C5" s="90">
        <f t="shared" si="0"/>
        <v>105.55555555555554</v>
      </c>
      <c r="E5" s="90">
        <v>21.9</v>
      </c>
      <c r="F5" s="90">
        <v>24.6</v>
      </c>
      <c r="G5" s="90">
        <f t="shared" si="1"/>
        <v>112.32876712328768</v>
      </c>
      <c r="I5" s="91">
        <v>24.2</v>
      </c>
      <c r="J5" s="91">
        <v>26.1</v>
      </c>
      <c r="K5" s="90">
        <f t="shared" si="2"/>
        <v>107.85123966942149</v>
      </c>
      <c r="M5" s="92">
        <v>22.2</v>
      </c>
      <c r="N5" s="92">
        <v>24.9</v>
      </c>
      <c r="O5" s="91">
        <f t="shared" si="3"/>
        <v>112.16216216216215</v>
      </c>
    </row>
    <row r="6" spans="1:16" ht="18" x14ac:dyDescent="0.2">
      <c r="A6" s="90">
        <v>21.2</v>
      </c>
      <c r="B6" s="90">
        <v>22</v>
      </c>
      <c r="C6" s="90">
        <f t="shared" si="0"/>
        <v>103.77358490566037</v>
      </c>
      <c r="E6" s="90">
        <v>19.5</v>
      </c>
      <c r="F6" s="90">
        <v>21.9</v>
      </c>
      <c r="G6" s="90">
        <f t="shared" si="1"/>
        <v>112.30769230769231</v>
      </c>
      <c r="I6" s="91">
        <v>25.1</v>
      </c>
      <c r="J6" s="91">
        <v>26.5</v>
      </c>
      <c r="K6" s="90">
        <f t="shared" si="2"/>
        <v>105.57768924302789</v>
      </c>
      <c r="M6" s="92">
        <v>20.9</v>
      </c>
      <c r="N6" s="92">
        <v>23.4</v>
      </c>
      <c r="O6" s="91">
        <f t="shared" si="3"/>
        <v>111.96172248803829</v>
      </c>
    </row>
    <row r="7" spans="1:16" ht="18" x14ac:dyDescent="0.2">
      <c r="A7" s="90">
        <v>22</v>
      </c>
      <c r="B7" s="90">
        <v>22.2</v>
      </c>
      <c r="C7" s="90">
        <f t="shared" si="0"/>
        <v>100.90909090909091</v>
      </c>
      <c r="E7" s="90">
        <v>22.8</v>
      </c>
      <c r="F7" s="90">
        <v>25.5</v>
      </c>
      <c r="G7" s="90">
        <f t="shared" si="1"/>
        <v>111.8421052631579</v>
      </c>
      <c r="I7" s="91">
        <v>19.3</v>
      </c>
      <c r="J7" s="91">
        <v>20.9</v>
      </c>
      <c r="K7" s="90">
        <f t="shared" si="2"/>
        <v>108.29015544041449</v>
      </c>
      <c r="M7" s="92">
        <v>23.8</v>
      </c>
      <c r="N7" s="92">
        <v>26.2</v>
      </c>
      <c r="O7" s="91">
        <f t="shared" si="3"/>
        <v>110.08403361344537</v>
      </c>
    </row>
    <row r="8" spans="1:16" ht="18" x14ac:dyDescent="0.2">
      <c r="A8" s="90">
        <v>22.5</v>
      </c>
      <c r="B8" s="90">
        <v>23.1</v>
      </c>
      <c r="C8" s="90">
        <f t="shared" si="0"/>
        <v>102.66666666666669</v>
      </c>
      <c r="E8" s="90">
        <v>22.9</v>
      </c>
      <c r="F8" s="90">
        <v>23.3</v>
      </c>
      <c r="G8" s="90">
        <f t="shared" si="1"/>
        <v>101.7467248908297</v>
      </c>
      <c r="I8" s="91">
        <v>20.2</v>
      </c>
      <c r="J8" s="91">
        <v>21.2</v>
      </c>
      <c r="K8" s="90">
        <f t="shared" si="2"/>
        <v>104.95049504950495</v>
      </c>
      <c r="M8" s="92">
        <v>21</v>
      </c>
      <c r="N8" s="92">
        <v>23.6</v>
      </c>
      <c r="O8" s="91">
        <f t="shared" si="3"/>
        <v>112.38095238095238</v>
      </c>
    </row>
    <row r="9" spans="1:16" ht="18" x14ac:dyDescent="0.2">
      <c r="A9" s="90">
        <v>21.7</v>
      </c>
      <c r="B9" s="90">
        <v>22.6</v>
      </c>
      <c r="C9" s="90">
        <f t="shared" si="0"/>
        <v>104.14746543778803</v>
      </c>
      <c r="E9" s="90">
        <v>24.7</v>
      </c>
      <c r="F9" s="90">
        <v>25.6</v>
      </c>
      <c r="G9" s="90">
        <f t="shared" si="1"/>
        <v>103.64372469635627</v>
      </c>
      <c r="I9" s="91">
        <v>24.7</v>
      </c>
      <c r="J9" s="91">
        <v>26</v>
      </c>
      <c r="K9" s="90">
        <f t="shared" si="2"/>
        <v>105.26315789473684</v>
      </c>
      <c r="M9" s="92">
        <v>23.5</v>
      </c>
      <c r="N9" s="92">
        <v>25.5</v>
      </c>
      <c r="O9" s="91">
        <f t="shared" si="3"/>
        <v>108.51063829787233</v>
      </c>
    </row>
    <row r="10" spans="1:16" ht="18" x14ac:dyDescent="0.2">
      <c r="A10" s="90">
        <v>27.8</v>
      </c>
      <c r="B10" s="90">
        <v>29</v>
      </c>
      <c r="C10" s="90">
        <f t="shared" si="0"/>
        <v>104.31654676258992</v>
      </c>
      <c r="I10" s="91">
        <v>25.2</v>
      </c>
      <c r="J10" s="91">
        <v>26.2</v>
      </c>
      <c r="K10" s="90">
        <f t="shared" si="2"/>
        <v>103.96825396825398</v>
      </c>
      <c r="M10" s="92">
        <v>22.5</v>
      </c>
      <c r="N10" s="92">
        <v>25.2</v>
      </c>
      <c r="O10" s="91">
        <f t="shared" si="3"/>
        <v>111.99999999999999</v>
      </c>
    </row>
    <row r="11" spans="1:16" ht="18" x14ac:dyDescent="0.2">
      <c r="I11" s="91">
        <v>25.2</v>
      </c>
      <c r="J11" s="91">
        <v>26.2</v>
      </c>
      <c r="K11" s="90">
        <f t="shared" si="2"/>
        <v>103.96825396825398</v>
      </c>
      <c r="M11" s="92">
        <v>21.7</v>
      </c>
      <c r="N11" s="92">
        <v>24.5</v>
      </c>
      <c r="O11" s="91">
        <f t="shared" si="3"/>
        <v>112.90322580645163</v>
      </c>
    </row>
    <row r="12" spans="1:16" x14ac:dyDescent="0.2">
      <c r="I12" s="91">
        <v>25.4</v>
      </c>
      <c r="J12" s="91">
        <v>26.3</v>
      </c>
      <c r="K12" s="90">
        <f t="shared" si="2"/>
        <v>103.54330708661419</v>
      </c>
    </row>
    <row r="13" spans="1:16" x14ac:dyDescent="0.2">
      <c r="I13" s="91">
        <v>24.7</v>
      </c>
      <c r="J13" s="91">
        <v>26.4</v>
      </c>
      <c r="K13" s="90">
        <f t="shared" si="2"/>
        <v>106.8825910931174</v>
      </c>
    </row>
    <row r="14" spans="1:16" x14ac:dyDescent="0.2">
      <c r="I14" s="91">
        <v>25.1</v>
      </c>
      <c r="J14" s="91">
        <v>27.3</v>
      </c>
      <c r="K14" s="90">
        <f t="shared" si="2"/>
        <v>108.76494023904382</v>
      </c>
    </row>
    <row r="17" spans="3:14" x14ac:dyDescent="0.2"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F6E4-7679-8342-B3AA-4911AB4B3D9B}">
  <dimension ref="A1:X15"/>
  <sheetViews>
    <sheetView workbookViewId="0">
      <selection activeCell="O20" sqref="O20"/>
    </sheetView>
  </sheetViews>
  <sheetFormatPr baseColWidth="10" defaultRowHeight="16" x14ac:dyDescent="0.2"/>
  <cols>
    <col min="1" max="2" width="8" style="90" bestFit="1" customWidth="1"/>
    <col min="3" max="3" width="18.1640625" style="90" bestFit="1" customWidth="1"/>
    <col min="4" max="4" width="10.83203125" style="90"/>
    <col min="5" max="6" width="8" style="90" bestFit="1" customWidth="1"/>
    <col min="7" max="7" width="18.1640625" style="90" bestFit="1" customWidth="1"/>
    <col min="8" max="8" width="10.83203125" style="90"/>
    <col min="9" max="10" width="8" style="90" bestFit="1" customWidth="1"/>
    <col min="11" max="11" width="18.1640625" style="90" bestFit="1" customWidth="1"/>
    <col min="12" max="12" width="10.83203125" style="90"/>
    <col min="13" max="14" width="8" style="90" bestFit="1" customWidth="1"/>
    <col min="15" max="15" width="24" style="90" customWidth="1"/>
    <col min="16" max="16384" width="10.83203125" style="90"/>
  </cols>
  <sheetData>
    <row r="1" spans="1:24" x14ac:dyDescent="0.2">
      <c r="A1" s="106" t="s">
        <v>165</v>
      </c>
      <c r="B1" s="107"/>
      <c r="C1" s="107"/>
      <c r="E1" s="106" t="s">
        <v>166</v>
      </c>
      <c r="F1" s="107"/>
      <c r="G1" s="107"/>
      <c r="I1" s="106" t="s">
        <v>167</v>
      </c>
      <c r="J1" s="107"/>
      <c r="K1" s="107"/>
      <c r="M1" s="106" t="s">
        <v>168</v>
      </c>
      <c r="N1" s="107"/>
      <c r="O1" s="107"/>
    </row>
    <row r="2" spans="1:24" x14ac:dyDescent="0.2">
      <c r="A2" s="90" t="s">
        <v>169</v>
      </c>
      <c r="B2" s="90" t="s">
        <v>170</v>
      </c>
      <c r="C2" s="90" t="s">
        <v>171</v>
      </c>
      <c r="E2" s="90" t="s">
        <v>169</v>
      </c>
      <c r="F2" s="90" t="s">
        <v>170</v>
      </c>
      <c r="G2" s="90" t="s">
        <v>171</v>
      </c>
      <c r="I2" s="90" t="s">
        <v>169</v>
      </c>
      <c r="J2" s="90" t="s">
        <v>170</v>
      </c>
      <c r="K2" s="90" t="s">
        <v>171</v>
      </c>
      <c r="M2" s="90" t="s">
        <v>169</v>
      </c>
      <c r="N2" s="90" t="s">
        <v>170</v>
      </c>
      <c r="O2" s="90" t="s">
        <v>171</v>
      </c>
    </row>
    <row r="3" spans="1:24" x14ac:dyDescent="0.2">
      <c r="A3" s="90">
        <v>20.399999999999999</v>
      </c>
      <c r="B3" s="91">
        <v>21.5</v>
      </c>
      <c r="C3" s="90">
        <f>B3/A3*100</f>
        <v>105.3921568627451</v>
      </c>
      <c r="D3" s="91"/>
      <c r="E3" s="91">
        <v>19.5</v>
      </c>
      <c r="F3" s="91">
        <v>21.9</v>
      </c>
      <c r="G3" s="91">
        <f>F3/E3*100</f>
        <v>112.30769230769231</v>
      </c>
      <c r="H3" s="91"/>
      <c r="I3" s="91">
        <v>18.600000000000001</v>
      </c>
      <c r="J3" s="91">
        <v>20.2</v>
      </c>
      <c r="K3" s="91">
        <f>J3/I3*100</f>
        <v>108.6021505376344</v>
      </c>
      <c r="L3" s="91"/>
      <c r="M3" s="91">
        <v>19.100000000000001</v>
      </c>
      <c r="N3" s="91">
        <v>20.3</v>
      </c>
      <c r="O3" s="91">
        <f>N3/M3*100</f>
        <v>106.28272251308901</v>
      </c>
      <c r="P3" s="91"/>
      <c r="Q3" s="91"/>
      <c r="R3" s="91"/>
      <c r="S3" s="91"/>
      <c r="T3" s="91"/>
      <c r="U3" s="91"/>
      <c r="V3" s="91"/>
      <c r="W3" s="91"/>
      <c r="X3" s="91"/>
    </row>
    <row r="4" spans="1:24" x14ac:dyDescent="0.2">
      <c r="A4" s="90">
        <v>20.7</v>
      </c>
      <c r="B4" s="91">
        <v>22</v>
      </c>
      <c r="C4" s="90">
        <f t="shared" ref="C4:C13" si="0">B4/A4*100</f>
        <v>106.28019323671498</v>
      </c>
      <c r="E4" s="91">
        <v>17.8</v>
      </c>
      <c r="F4" s="91">
        <v>19.899999999999999</v>
      </c>
      <c r="G4" s="91">
        <f t="shared" ref="G4:G10" si="1">F4/E4*100</f>
        <v>111.79775280898876</v>
      </c>
      <c r="I4" s="91">
        <v>19.7</v>
      </c>
      <c r="J4" s="91">
        <v>20.3</v>
      </c>
      <c r="K4" s="91">
        <f t="shared" ref="K4:K15" si="2">J4/I4*100</f>
        <v>103.04568527918782</v>
      </c>
      <c r="M4" s="91">
        <v>18</v>
      </c>
      <c r="N4" s="91">
        <v>18.5</v>
      </c>
      <c r="O4" s="91">
        <f t="shared" ref="O4:O11" si="3">N4/M4*100</f>
        <v>102.77777777777777</v>
      </c>
    </row>
    <row r="5" spans="1:24" x14ac:dyDescent="0.2">
      <c r="A5" s="90">
        <v>19.3</v>
      </c>
      <c r="B5" s="91">
        <v>19.899999999999999</v>
      </c>
      <c r="C5" s="90">
        <f t="shared" si="0"/>
        <v>103.10880829015542</v>
      </c>
      <c r="E5" s="91">
        <v>17.100000000000001</v>
      </c>
      <c r="F5" s="91">
        <v>18.399999999999999</v>
      </c>
      <c r="G5" s="91">
        <f t="shared" si="1"/>
        <v>107.60233918128652</v>
      </c>
      <c r="I5" s="91">
        <v>18.100000000000001</v>
      </c>
      <c r="J5" s="91">
        <v>18.5</v>
      </c>
      <c r="K5" s="91">
        <f t="shared" si="2"/>
        <v>102.20994475138122</v>
      </c>
      <c r="M5" s="91">
        <v>17.8</v>
      </c>
      <c r="N5" s="91">
        <v>19.3</v>
      </c>
      <c r="O5" s="91">
        <f t="shared" si="3"/>
        <v>108.42696629213484</v>
      </c>
    </row>
    <row r="6" spans="1:24" x14ac:dyDescent="0.2">
      <c r="A6" s="90">
        <v>17.899999999999999</v>
      </c>
      <c r="B6" s="91">
        <v>18.399999999999999</v>
      </c>
      <c r="C6" s="90">
        <f t="shared" si="0"/>
        <v>102.79329608938548</v>
      </c>
      <c r="E6" s="91">
        <v>17.600000000000001</v>
      </c>
      <c r="F6" s="91">
        <v>19.3</v>
      </c>
      <c r="G6" s="91">
        <f t="shared" si="1"/>
        <v>109.65909090909089</v>
      </c>
      <c r="I6" s="91">
        <v>20.3</v>
      </c>
      <c r="J6" s="91">
        <v>20.6</v>
      </c>
      <c r="K6" s="91">
        <f t="shared" si="2"/>
        <v>101.47783251231527</v>
      </c>
      <c r="M6" s="91">
        <v>18.600000000000001</v>
      </c>
      <c r="N6" s="91">
        <v>19.7</v>
      </c>
      <c r="O6" s="91">
        <f t="shared" si="3"/>
        <v>105.91397849462365</v>
      </c>
    </row>
    <row r="7" spans="1:24" x14ac:dyDescent="0.2">
      <c r="A7" s="90">
        <v>19.399999999999999</v>
      </c>
      <c r="B7" s="91">
        <v>19.600000000000001</v>
      </c>
      <c r="C7" s="90">
        <f t="shared" si="0"/>
        <v>101.03092783505157</v>
      </c>
      <c r="E7" s="91">
        <v>17.2</v>
      </c>
      <c r="F7" s="91">
        <v>18.5</v>
      </c>
      <c r="G7" s="91">
        <f t="shared" si="1"/>
        <v>107.55813953488374</v>
      </c>
      <c r="I7" s="91">
        <v>21</v>
      </c>
      <c r="J7" s="91">
        <v>22.3</v>
      </c>
      <c r="K7" s="91">
        <f t="shared" si="2"/>
        <v>106.19047619047619</v>
      </c>
      <c r="M7" s="91">
        <v>18</v>
      </c>
      <c r="N7" s="91">
        <v>20</v>
      </c>
      <c r="O7" s="91">
        <f t="shared" si="3"/>
        <v>111.11111111111111</v>
      </c>
    </row>
    <row r="8" spans="1:24" x14ac:dyDescent="0.2">
      <c r="A8" s="90">
        <v>18.5</v>
      </c>
      <c r="B8" s="91">
        <v>18.5</v>
      </c>
      <c r="C8" s="90">
        <f t="shared" si="0"/>
        <v>100</v>
      </c>
      <c r="E8" s="91">
        <v>18.100000000000001</v>
      </c>
      <c r="F8" s="91">
        <v>19.600000000000001</v>
      </c>
      <c r="G8" s="91">
        <f t="shared" si="1"/>
        <v>108.28729281767954</v>
      </c>
      <c r="I8" s="91">
        <v>18.2</v>
      </c>
      <c r="J8" s="91">
        <v>18.5</v>
      </c>
      <c r="K8" s="91">
        <f t="shared" si="2"/>
        <v>101.64835164835165</v>
      </c>
      <c r="M8" s="91">
        <v>18.2</v>
      </c>
      <c r="N8" s="91">
        <v>17.600000000000001</v>
      </c>
      <c r="O8" s="91">
        <f t="shared" si="3"/>
        <v>96.703296703296715</v>
      </c>
    </row>
    <row r="9" spans="1:24" x14ac:dyDescent="0.2">
      <c r="A9" s="90">
        <v>18.5</v>
      </c>
      <c r="B9" s="91">
        <v>19</v>
      </c>
      <c r="C9" s="90">
        <f t="shared" si="0"/>
        <v>102.70270270270269</v>
      </c>
      <c r="E9" s="91">
        <v>17.7</v>
      </c>
      <c r="F9" s="91">
        <v>18.600000000000001</v>
      </c>
      <c r="G9" s="91">
        <f t="shared" si="1"/>
        <v>105.08474576271188</v>
      </c>
      <c r="I9" s="91">
        <v>18</v>
      </c>
      <c r="J9" s="91">
        <v>18.7</v>
      </c>
      <c r="K9" s="91">
        <f t="shared" si="2"/>
        <v>103.88888888888887</v>
      </c>
      <c r="M9" s="91">
        <v>17.399999999999999</v>
      </c>
      <c r="N9" s="91">
        <v>19.5</v>
      </c>
      <c r="O9" s="91">
        <f t="shared" si="3"/>
        <v>112.06896551724139</v>
      </c>
    </row>
    <row r="10" spans="1:24" x14ac:dyDescent="0.2">
      <c r="A10" s="90">
        <v>16.399999999999999</v>
      </c>
      <c r="B10" s="91">
        <v>17.8</v>
      </c>
      <c r="C10" s="90">
        <f t="shared" si="0"/>
        <v>108.53658536585367</v>
      </c>
      <c r="E10" s="91">
        <v>19</v>
      </c>
      <c r="F10" s="91">
        <v>21.3</v>
      </c>
      <c r="G10" s="91">
        <f t="shared" si="1"/>
        <v>112.10526315789473</v>
      </c>
      <c r="I10" s="91">
        <v>16.8</v>
      </c>
      <c r="J10" s="91">
        <v>18.399999999999999</v>
      </c>
      <c r="K10" s="91">
        <f t="shared" si="2"/>
        <v>109.52380952380952</v>
      </c>
      <c r="M10" s="91">
        <v>17.5</v>
      </c>
      <c r="N10" s="91">
        <v>20.2</v>
      </c>
      <c r="O10" s="91">
        <f t="shared" si="3"/>
        <v>115.42857142857142</v>
      </c>
    </row>
    <row r="11" spans="1:24" x14ac:dyDescent="0.2">
      <c r="A11" s="90">
        <v>16.5</v>
      </c>
      <c r="B11" s="91">
        <v>18</v>
      </c>
      <c r="C11" s="90">
        <f t="shared" si="0"/>
        <v>109.09090909090908</v>
      </c>
      <c r="I11" s="91">
        <v>16.2</v>
      </c>
      <c r="J11" s="91">
        <v>17.2</v>
      </c>
      <c r="K11" s="91">
        <f t="shared" si="2"/>
        <v>106.17283950617285</v>
      </c>
      <c r="M11" s="91">
        <v>15.8</v>
      </c>
      <c r="N11" s="91">
        <v>17.600000000000001</v>
      </c>
      <c r="O11" s="91">
        <f t="shared" si="3"/>
        <v>111.39240506329114</v>
      </c>
    </row>
    <row r="12" spans="1:24" x14ac:dyDescent="0.2">
      <c r="A12" s="90">
        <v>16.899999999999999</v>
      </c>
      <c r="B12" s="91">
        <v>17.5</v>
      </c>
      <c r="C12" s="90">
        <f t="shared" si="0"/>
        <v>103.55029585798819</v>
      </c>
      <c r="I12" s="91">
        <v>16.600000000000001</v>
      </c>
      <c r="J12" s="91">
        <v>18.8</v>
      </c>
      <c r="K12" s="91">
        <f t="shared" si="2"/>
        <v>113.25301204819276</v>
      </c>
    </row>
    <row r="13" spans="1:24" x14ac:dyDescent="0.2">
      <c r="A13" s="90">
        <v>17.3</v>
      </c>
      <c r="B13" s="91">
        <v>17.7</v>
      </c>
      <c r="C13" s="90">
        <f t="shared" si="0"/>
        <v>102.3121387283237</v>
      </c>
      <c r="I13" s="91">
        <v>17.600000000000001</v>
      </c>
      <c r="J13" s="91">
        <v>18.100000000000001</v>
      </c>
      <c r="K13" s="91">
        <f t="shared" si="2"/>
        <v>102.84090909090908</v>
      </c>
    </row>
    <row r="14" spans="1:24" x14ac:dyDescent="0.2">
      <c r="I14" s="91">
        <v>17.3</v>
      </c>
      <c r="J14" s="91">
        <v>18.5</v>
      </c>
      <c r="K14" s="91">
        <f t="shared" si="2"/>
        <v>106.93641618497109</v>
      </c>
    </row>
    <row r="15" spans="1:24" x14ac:dyDescent="0.2">
      <c r="I15" s="91">
        <v>17.100000000000001</v>
      </c>
      <c r="J15" s="91">
        <v>17.8</v>
      </c>
      <c r="K15" s="91">
        <f t="shared" si="2"/>
        <v>104.09356725146199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9741-8BB6-3F42-927B-344B070AC3B5}">
  <dimension ref="A1:AJ7"/>
  <sheetViews>
    <sheetView topLeftCell="O1" workbookViewId="0">
      <selection activeCell="U33" sqref="U33"/>
    </sheetView>
  </sheetViews>
  <sheetFormatPr baseColWidth="10" defaultRowHeight="16" x14ac:dyDescent="0.2"/>
  <cols>
    <col min="1" max="16384" width="10.83203125" style="6"/>
  </cols>
  <sheetData>
    <row r="1" spans="1:36" x14ac:dyDescent="0.2">
      <c r="A1" s="6" t="s">
        <v>20</v>
      </c>
      <c r="B1" s="107" t="s">
        <v>21</v>
      </c>
      <c r="C1" s="107"/>
      <c r="D1" s="107"/>
      <c r="E1" s="107"/>
      <c r="F1" s="107"/>
      <c r="G1" s="107"/>
      <c r="H1" s="107"/>
      <c r="I1" s="107"/>
      <c r="J1" s="107"/>
      <c r="K1" s="107"/>
      <c r="L1" s="107" t="s">
        <v>22</v>
      </c>
      <c r="M1" s="107"/>
      <c r="N1" s="107"/>
      <c r="O1" s="107"/>
      <c r="P1" s="107"/>
      <c r="Q1" s="107"/>
      <c r="R1" s="107"/>
      <c r="S1" s="107"/>
      <c r="T1" s="107"/>
      <c r="U1" s="107" t="s">
        <v>23</v>
      </c>
      <c r="V1" s="107"/>
      <c r="W1" s="107"/>
      <c r="X1" s="107"/>
      <c r="Y1" s="107"/>
      <c r="Z1" s="107"/>
      <c r="AA1" s="107"/>
      <c r="AB1" s="107"/>
      <c r="AC1" s="107"/>
      <c r="AD1" s="107" t="s">
        <v>24</v>
      </c>
      <c r="AE1" s="107"/>
      <c r="AF1" s="107"/>
      <c r="AG1" s="107"/>
      <c r="AH1" s="107"/>
      <c r="AI1" s="107"/>
      <c r="AJ1" s="107"/>
    </row>
    <row r="2" spans="1:36" x14ac:dyDescent="0.2">
      <c r="A2" s="6">
        <v>0</v>
      </c>
      <c r="B2" s="2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>
        <v>100</v>
      </c>
      <c r="K2" s="15">
        <v>100</v>
      </c>
      <c r="L2" s="2">
        <v>100</v>
      </c>
      <c r="M2" s="3">
        <v>100</v>
      </c>
      <c r="N2" s="3">
        <v>100</v>
      </c>
      <c r="O2" s="3">
        <v>100</v>
      </c>
      <c r="P2" s="3">
        <v>100</v>
      </c>
      <c r="Q2" s="3">
        <v>100</v>
      </c>
      <c r="R2" s="3">
        <v>100</v>
      </c>
      <c r="S2" s="3">
        <v>100</v>
      </c>
      <c r="T2" s="15">
        <v>100</v>
      </c>
      <c r="U2" s="2">
        <v>100</v>
      </c>
      <c r="V2" s="3">
        <v>100</v>
      </c>
      <c r="W2" s="3">
        <v>100</v>
      </c>
      <c r="X2" s="3">
        <v>100</v>
      </c>
      <c r="Y2" s="3">
        <v>100</v>
      </c>
      <c r="Z2" s="3">
        <v>100</v>
      </c>
      <c r="AA2" s="3">
        <v>100</v>
      </c>
      <c r="AB2" s="3">
        <v>100</v>
      </c>
      <c r="AC2" s="15">
        <v>100</v>
      </c>
      <c r="AD2" s="2">
        <v>100</v>
      </c>
      <c r="AE2" s="3">
        <v>100</v>
      </c>
      <c r="AF2" s="3">
        <v>100</v>
      </c>
      <c r="AG2" s="3">
        <v>100</v>
      </c>
      <c r="AH2" s="3">
        <v>100</v>
      </c>
      <c r="AI2" s="3">
        <v>100</v>
      </c>
      <c r="AJ2" s="15">
        <v>100</v>
      </c>
    </row>
    <row r="3" spans="1:36" x14ac:dyDescent="0.2">
      <c r="A3" s="6">
        <v>1</v>
      </c>
      <c r="B3" s="8">
        <v>100.917</v>
      </c>
      <c r="C3" s="6">
        <v>98.739500000000007</v>
      </c>
      <c r="D3" s="6">
        <v>97.379900000000006</v>
      </c>
      <c r="E3" s="6">
        <v>104.23699999999999</v>
      </c>
      <c r="F3" s="6">
        <v>100</v>
      </c>
      <c r="G3" s="6">
        <v>108.602</v>
      </c>
      <c r="H3" s="6">
        <v>106.667</v>
      </c>
      <c r="I3" s="6">
        <v>103.825</v>
      </c>
      <c r="J3" s="6">
        <v>102.857</v>
      </c>
      <c r="K3" s="9">
        <v>101.724</v>
      </c>
      <c r="L3" s="8">
        <v>99.489800000000002</v>
      </c>
      <c r="M3" s="6">
        <v>98.557699999999997</v>
      </c>
      <c r="N3" s="6">
        <v>103.44799999999999</v>
      </c>
      <c r="O3" s="6">
        <v>99.489800000000002</v>
      </c>
      <c r="P3" s="6">
        <v>100.541</v>
      </c>
      <c r="Q3" s="6">
        <v>102.874</v>
      </c>
      <c r="R3" s="6">
        <v>99.502499999999998</v>
      </c>
      <c r="S3" s="6">
        <v>100</v>
      </c>
      <c r="T3" s="9">
        <v>100.465</v>
      </c>
      <c r="U3" s="8">
        <v>104.286</v>
      </c>
      <c r="V3" s="6">
        <v>106.122</v>
      </c>
      <c r="W3" s="6">
        <v>104.348</v>
      </c>
      <c r="X3" s="6">
        <v>99.492400000000004</v>
      </c>
      <c r="Y3" s="6">
        <v>107.303</v>
      </c>
      <c r="Z3" s="6">
        <v>103.553</v>
      </c>
      <c r="AA3" s="6">
        <v>112.432</v>
      </c>
      <c r="AB3" s="6">
        <v>102.105</v>
      </c>
      <c r="AC3" s="9">
        <v>101.042</v>
      </c>
      <c r="AD3" s="8">
        <v>103.286</v>
      </c>
      <c r="AE3" s="6">
        <v>102.913</v>
      </c>
      <c r="AF3" s="6">
        <v>99.118899999999996</v>
      </c>
      <c r="AG3" s="6">
        <v>103.81</v>
      </c>
      <c r="AH3" s="6">
        <v>108.556</v>
      </c>
      <c r="AI3" s="6">
        <v>108</v>
      </c>
      <c r="AJ3" s="9">
        <v>101.98</v>
      </c>
    </row>
    <row r="4" spans="1:36" x14ac:dyDescent="0.2">
      <c r="A4" s="6">
        <v>4</v>
      </c>
      <c r="B4" s="8">
        <v>97.247699999999995</v>
      </c>
      <c r="C4" s="6">
        <v>95.798299999999998</v>
      </c>
      <c r="D4" s="6">
        <v>93.886499999999998</v>
      </c>
      <c r="E4" s="6">
        <v>97.881399999999999</v>
      </c>
      <c r="F4" s="6">
        <v>102.97</v>
      </c>
      <c r="G4" s="6">
        <v>104.839</v>
      </c>
      <c r="H4" s="6">
        <v>102.22199999999999</v>
      </c>
      <c r="I4" s="6">
        <v>100</v>
      </c>
      <c r="J4" s="6">
        <v>103.429</v>
      </c>
      <c r="K4" s="9">
        <v>102.874</v>
      </c>
      <c r="L4" s="8">
        <v>81.122399999999999</v>
      </c>
      <c r="M4" s="6">
        <v>92.788499999999999</v>
      </c>
      <c r="N4" s="6">
        <v>96.551699999999997</v>
      </c>
      <c r="O4" s="6">
        <v>95.918400000000005</v>
      </c>
      <c r="P4" s="6">
        <v>95.675700000000006</v>
      </c>
      <c r="Q4" s="6">
        <v>99.425299999999993</v>
      </c>
      <c r="R4" s="6">
        <v>97.5124</v>
      </c>
      <c r="S4" s="6">
        <v>97.802199999999999</v>
      </c>
      <c r="T4" s="9">
        <v>98.604699999999994</v>
      </c>
      <c r="U4" s="8">
        <v>100.952</v>
      </c>
      <c r="V4" s="6">
        <v>103.571</v>
      </c>
      <c r="W4" s="6">
        <v>102.41500000000001</v>
      </c>
      <c r="X4" s="6">
        <v>100.508</v>
      </c>
      <c r="Y4" s="6">
        <v>101.124</v>
      </c>
      <c r="Z4" s="6">
        <v>97.969499999999996</v>
      </c>
      <c r="AA4" s="6">
        <v>102.16200000000001</v>
      </c>
      <c r="AB4" s="6">
        <v>98.947400000000002</v>
      </c>
      <c r="AC4" s="9">
        <v>99.479200000000006</v>
      </c>
      <c r="AD4" s="8">
        <v>92.018799999999999</v>
      </c>
      <c r="AE4" s="6">
        <v>98.058300000000003</v>
      </c>
      <c r="AF4" s="6">
        <v>103.084</v>
      </c>
      <c r="AG4" s="6">
        <v>97.142899999999997</v>
      </c>
      <c r="AH4" s="6">
        <v>94.117599999999996</v>
      </c>
      <c r="AI4" s="6">
        <v>96.5</v>
      </c>
      <c r="AJ4" s="9">
        <v>90.594099999999997</v>
      </c>
    </row>
    <row r="5" spans="1:36" x14ac:dyDescent="0.2">
      <c r="A5" s="6">
        <v>5</v>
      </c>
      <c r="B5" s="8">
        <v>96.330299999999994</v>
      </c>
      <c r="C5" s="6">
        <v>95.378200000000007</v>
      </c>
      <c r="D5" s="6">
        <v>96.069900000000004</v>
      </c>
      <c r="E5" s="6">
        <v>97.881399999999999</v>
      </c>
      <c r="F5" s="6">
        <v>102.97</v>
      </c>
      <c r="G5" s="6">
        <v>106.989</v>
      </c>
      <c r="H5" s="6">
        <v>103.333</v>
      </c>
      <c r="I5" s="6">
        <v>100.54600000000001</v>
      </c>
      <c r="J5" s="6">
        <v>105.143</v>
      </c>
      <c r="K5" s="9">
        <v>103.44799999999999</v>
      </c>
      <c r="L5" s="8">
        <v>72.959199999999996</v>
      </c>
      <c r="M5" s="6">
        <v>89.903800000000004</v>
      </c>
      <c r="N5" s="6">
        <v>95.566500000000005</v>
      </c>
      <c r="O5" s="6">
        <v>93.877600000000001</v>
      </c>
      <c r="P5" s="6">
        <v>97.297300000000007</v>
      </c>
      <c r="Q5" s="6">
        <v>95.402299999999997</v>
      </c>
      <c r="R5" s="6">
        <v>95.522400000000005</v>
      </c>
      <c r="S5" s="6">
        <v>92.857100000000003</v>
      </c>
      <c r="T5" s="9">
        <v>96.744200000000006</v>
      </c>
      <c r="U5" s="8">
        <v>101.905</v>
      </c>
      <c r="V5" s="6">
        <v>102.551</v>
      </c>
      <c r="W5" s="6">
        <v>103.86499999999999</v>
      </c>
      <c r="X5" s="6">
        <v>100</v>
      </c>
      <c r="Y5" s="6">
        <v>100</v>
      </c>
      <c r="Z5" s="6">
        <v>95.4315</v>
      </c>
      <c r="AA5" s="6">
        <v>102.703</v>
      </c>
      <c r="AB5" s="6">
        <v>100.526</v>
      </c>
      <c r="AC5" s="9">
        <v>100</v>
      </c>
      <c r="AD5" s="8">
        <v>82.629099999999994</v>
      </c>
      <c r="AE5" s="6">
        <v>90.776700000000005</v>
      </c>
      <c r="AF5" s="6">
        <v>102.643</v>
      </c>
      <c r="AG5" s="6">
        <v>96.1905</v>
      </c>
      <c r="AH5" s="6">
        <v>88.235299999999995</v>
      </c>
      <c r="AI5" s="6">
        <v>94</v>
      </c>
      <c r="AJ5" s="9">
        <v>90.594099999999997</v>
      </c>
    </row>
    <row r="6" spans="1:36" x14ac:dyDescent="0.2">
      <c r="A6" s="6">
        <v>6</v>
      </c>
      <c r="B6" s="8">
        <v>98.165099999999995</v>
      </c>
      <c r="C6" s="6">
        <v>96.218500000000006</v>
      </c>
      <c r="D6" s="6">
        <v>97.816599999999994</v>
      </c>
      <c r="E6" s="6">
        <v>101.271</v>
      </c>
      <c r="F6" s="6">
        <v>104.95</v>
      </c>
      <c r="G6" s="6">
        <v>108.065</v>
      </c>
      <c r="H6" s="6">
        <v>106.111</v>
      </c>
      <c r="I6" s="6">
        <v>101.093</v>
      </c>
      <c r="J6" s="6">
        <v>107.429</v>
      </c>
      <c r="K6" s="9">
        <v>102.874</v>
      </c>
      <c r="L6" s="8" t="s">
        <v>25</v>
      </c>
      <c r="M6" s="6">
        <v>83.653800000000004</v>
      </c>
      <c r="N6" s="6">
        <v>93.596100000000007</v>
      </c>
      <c r="O6" s="6">
        <v>90.816299999999998</v>
      </c>
      <c r="P6" s="6">
        <v>91.351399999999998</v>
      </c>
      <c r="Q6" s="6">
        <v>93.678200000000004</v>
      </c>
      <c r="R6" s="6">
        <v>91.542299999999997</v>
      </c>
      <c r="S6" s="6">
        <v>90.659300000000002</v>
      </c>
      <c r="T6" s="9">
        <v>95.348799999999997</v>
      </c>
      <c r="U6" s="8">
        <v>100.952</v>
      </c>
      <c r="V6" s="6">
        <v>103.571</v>
      </c>
      <c r="W6" s="6">
        <v>104.348</v>
      </c>
      <c r="X6" s="6">
        <v>98.477199999999996</v>
      </c>
      <c r="Y6" s="6">
        <v>105.61799999999999</v>
      </c>
      <c r="Z6" s="6">
        <v>98.477199999999996</v>
      </c>
      <c r="AA6" s="6">
        <v>102.16200000000001</v>
      </c>
      <c r="AB6" s="6">
        <v>102.105</v>
      </c>
      <c r="AC6" s="9">
        <v>100</v>
      </c>
      <c r="AD6" s="8">
        <v>76.9953</v>
      </c>
      <c r="AE6" s="6">
        <v>85.922300000000007</v>
      </c>
      <c r="AF6" s="6">
        <v>99.5595</v>
      </c>
      <c r="AG6" s="6">
        <v>94.761899999999997</v>
      </c>
      <c r="AH6" s="6">
        <v>82.352900000000005</v>
      </c>
      <c r="AI6" s="6">
        <v>92</v>
      </c>
      <c r="AJ6" s="9">
        <v>91.584199999999996</v>
      </c>
    </row>
    <row r="7" spans="1:36" x14ac:dyDescent="0.2">
      <c r="A7" s="6">
        <v>7</v>
      </c>
      <c r="B7" s="11">
        <v>97.247699999999995</v>
      </c>
      <c r="C7" s="12">
        <v>97.478999999999999</v>
      </c>
      <c r="D7" s="12">
        <v>96.069900000000004</v>
      </c>
      <c r="E7" s="12">
        <v>103.39</v>
      </c>
      <c r="F7" s="12">
        <v>105.446</v>
      </c>
      <c r="G7" s="12">
        <v>112.366</v>
      </c>
      <c r="H7" s="12">
        <v>108.333</v>
      </c>
      <c r="I7" s="12">
        <v>101.093</v>
      </c>
      <c r="J7" s="12">
        <v>110.286</v>
      </c>
      <c r="K7" s="13">
        <v>104.598</v>
      </c>
      <c r="L7" s="11" t="s">
        <v>25</v>
      </c>
      <c r="M7" s="12">
        <v>82.211500000000001</v>
      </c>
      <c r="N7" s="12">
        <v>89.162599999999998</v>
      </c>
      <c r="O7" s="12">
        <v>89.795900000000003</v>
      </c>
      <c r="P7" s="12">
        <v>88.648600000000002</v>
      </c>
      <c r="Q7" s="12">
        <v>87.930999999999997</v>
      </c>
      <c r="R7" s="12">
        <v>89.552199999999999</v>
      </c>
      <c r="S7" s="12">
        <v>85.1648</v>
      </c>
      <c r="T7" s="13">
        <v>93.023300000000006</v>
      </c>
      <c r="U7" s="11">
        <v>101.905</v>
      </c>
      <c r="V7" s="12">
        <v>105.102</v>
      </c>
      <c r="W7" s="12">
        <v>105.797</v>
      </c>
      <c r="X7" s="12">
        <v>100</v>
      </c>
      <c r="Y7" s="12">
        <v>107.303</v>
      </c>
      <c r="Z7" s="12">
        <v>95.939099999999996</v>
      </c>
      <c r="AA7" s="12">
        <v>102.16200000000001</v>
      </c>
      <c r="AB7" s="12">
        <v>101.57899999999999</v>
      </c>
      <c r="AC7" s="13">
        <v>100.521</v>
      </c>
      <c r="AD7" s="11" t="s">
        <v>172</v>
      </c>
      <c r="AE7" s="12">
        <v>80.582499999999996</v>
      </c>
      <c r="AF7" s="12">
        <v>91.63</v>
      </c>
      <c r="AG7" s="12">
        <v>93.333299999999994</v>
      </c>
      <c r="AH7" s="12">
        <v>77.005300000000005</v>
      </c>
      <c r="AI7" s="12">
        <v>89.5</v>
      </c>
      <c r="AJ7" s="13">
        <v>90.594099999999997</v>
      </c>
    </row>
  </sheetData>
  <mergeCells count="4">
    <mergeCell ref="B1:K1"/>
    <mergeCell ref="L1:T1"/>
    <mergeCell ref="U1:AC1"/>
    <mergeCell ref="AD1:AJ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05814-E373-2E41-AC92-03C6CC6EC498}">
  <dimension ref="A1:T3"/>
  <sheetViews>
    <sheetView workbookViewId="0">
      <selection activeCell="M25" sqref="M25"/>
    </sheetView>
  </sheetViews>
  <sheetFormatPr baseColWidth="10" defaultColWidth="11" defaultRowHeight="16" x14ac:dyDescent="0.2"/>
  <cols>
    <col min="1" max="1" width="5.33203125" style="6" bestFit="1" customWidth="1"/>
    <col min="2" max="2" width="14.1640625" style="6" bestFit="1" customWidth="1"/>
    <col min="3" max="11" width="9.33203125" style="6" bestFit="1" customWidth="1"/>
    <col min="12" max="12" width="10.6640625" style="6" bestFit="1" customWidth="1"/>
    <col min="13" max="20" width="9.33203125" style="6" bestFit="1" customWidth="1"/>
    <col min="21" max="16384" width="11" style="6"/>
  </cols>
  <sheetData>
    <row r="1" spans="1:20" x14ac:dyDescent="0.2">
      <c r="B1" s="107" t="s">
        <v>8</v>
      </c>
      <c r="C1" s="107"/>
      <c r="D1" s="107"/>
      <c r="E1" s="107"/>
      <c r="F1" s="107"/>
      <c r="G1" s="107"/>
      <c r="H1" s="107"/>
      <c r="I1" s="107"/>
      <c r="J1" s="107"/>
      <c r="K1" s="107"/>
      <c r="L1" s="107" t="s">
        <v>9</v>
      </c>
      <c r="M1" s="107"/>
      <c r="N1" s="107"/>
      <c r="O1" s="107"/>
      <c r="P1" s="107"/>
      <c r="Q1" s="107"/>
      <c r="R1" s="107"/>
      <c r="S1" s="107"/>
      <c r="T1" s="107"/>
    </row>
    <row r="2" spans="1:20" x14ac:dyDescent="0.2">
      <c r="A2" s="6" t="s">
        <v>28</v>
      </c>
      <c r="B2" s="2">
        <v>97.247699999999995</v>
      </c>
      <c r="C2" s="3">
        <v>97.478999999999999</v>
      </c>
      <c r="D2" s="3">
        <v>96.069900000000004</v>
      </c>
      <c r="E2" s="3">
        <v>103.39</v>
      </c>
      <c r="F2" s="3">
        <v>105.446</v>
      </c>
      <c r="G2" s="3">
        <v>112.366</v>
      </c>
      <c r="H2" s="3">
        <v>108.333</v>
      </c>
      <c r="I2" s="3">
        <v>101.093</v>
      </c>
      <c r="J2" s="3">
        <v>110.286</v>
      </c>
      <c r="K2" s="15">
        <v>104.598</v>
      </c>
      <c r="L2" s="2">
        <v>101.905</v>
      </c>
      <c r="M2" s="3">
        <v>105.102</v>
      </c>
      <c r="N2" s="3">
        <v>105.797</v>
      </c>
      <c r="O2" s="3">
        <v>100</v>
      </c>
      <c r="P2" s="3">
        <v>107.303</v>
      </c>
      <c r="Q2" s="3">
        <v>95.939099999999996</v>
      </c>
      <c r="R2" s="3">
        <v>102.16200000000001</v>
      </c>
      <c r="S2" s="3">
        <v>101.57899999999999</v>
      </c>
      <c r="T2" s="15">
        <v>100.521</v>
      </c>
    </row>
    <row r="3" spans="1:20" x14ac:dyDescent="0.2">
      <c r="A3" s="6" t="s">
        <v>29</v>
      </c>
      <c r="B3" s="11">
        <v>82.211500000000001</v>
      </c>
      <c r="C3" s="12">
        <v>89.162599999999998</v>
      </c>
      <c r="D3" s="12">
        <v>89.795900000000003</v>
      </c>
      <c r="E3" s="12">
        <v>88.648600000000002</v>
      </c>
      <c r="F3" s="12">
        <v>87.930999999999997</v>
      </c>
      <c r="G3" s="12">
        <v>89.552199999999999</v>
      </c>
      <c r="H3" s="12">
        <v>85.1648</v>
      </c>
      <c r="I3" s="12">
        <v>93.023300000000006</v>
      </c>
      <c r="J3" s="12"/>
      <c r="K3" s="13"/>
      <c r="L3" s="11">
        <v>80.582499999999996</v>
      </c>
      <c r="M3" s="12">
        <v>91.63</v>
      </c>
      <c r="N3" s="12">
        <v>93.333299999999994</v>
      </c>
      <c r="O3" s="12">
        <v>77.005300000000005</v>
      </c>
      <c r="P3" s="12">
        <v>89.5</v>
      </c>
      <c r="Q3" s="12">
        <v>90.594099999999997</v>
      </c>
      <c r="R3" s="12"/>
      <c r="S3" s="12"/>
      <c r="T3" s="13"/>
    </row>
  </sheetData>
  <mergeCells count="2">
    <mergeCell ref="B1:K1"/>
    <mergeCell ref="L1:T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80D6-D336-C645-B6D9-DF49409A1FA5}">
  <dimension ref="A1:S3"/>
  <sheetViews>
    <sheetView workbookViewId="0">
      <selection activeCell="J16" sqref="J16"/>
    </sheetView>
  </sheetViews>
  <sheetFormatPr baseColWidth="10" defaultColWidth="11" defaultRowHeight="16" x14ac:dyDescent="0.2"/>
  <cols>
    <col min="1" max="1" width="18.5" style="6" bestFit="1" customWidth="1"/>
    <col min="2" max="19" width="11.1640625" style="6" bestFit="1" customWidth="1"/>
    <col min="20" max="16384" width="11" style="6"/>
  </cols>
  <sheetData>
    <row r="1" spans="1:19" x14ac:dyDescent="0.2">
      <c r="A1" s="6" t="s">
        <v>31</v>
      </c>
      <c r="B1" s="107" t="s">
        <v>8</v>
      </c>
      <c r="C1" s="107"/>
      <c r="D1" s="107"/>
      <c r="E1" s="107"/>
      <c r="F1" s="107"/>
      <c r="G1" s="107"/>
      <c r="H1" s="107"/>
      <c r="I1" s="107"/>
      <c r="J1" s="107"/>
      <c r="K1" s="107" t="s">
        <v>9</v>
      </c>
      <c r="L1" s="107"/>
      <c r="M1" s="107"/>
      <c r="N1" s="107"/>
      <c r="O1" s="107"/>
      <c r="P1" s="107"/>
      <c r="Q1" s="107"/>
      <c r="R1" s="107"/>
      <c r="S1" s="107"/>
    </row>
    <row r="2" spans="1:19" x14ac:dyDescent="0.2">
      <c r="A2" s="6" t="s">
        <v>28</v>
      </c>
      <c r="B2" s="2">
        <v>114.63808299999999</v>
      </c>
      <c r="C2" s="3">
        <v>98.156903299999996</v>
      </c>
      <c r="D2" s="3">
        <v>69.944421399999996</v>
      </c>
      <c r="E2" s="3">
        <v>136.179723</v>
      </c>
      <c r="F2" s="3">
        <v>76.021038300000001</v>
      </c>
      <c r="G2" s="3">
        <v>101.911147</v>
      </c>
      <c r="H2" s="3">
        <v>123.620363</v>
      </c>
      <c r="I2" s="3">
        <v>97.739753899999997</v>
      </c>
      <c r="J2" s="15">
        <v>121.948255</v>
      </c>
      <c r="K2" s="2">
        <v>100.65973700000001</v>
      </c>
      <c r="L2" s="3">
        <v>154.88786899999999</v>
      </c>
      <c r="M2" s="3">
        <v>97.322599600000004</v>
      </c>
      <c r="N2" s="3">
        <v>56.046429500000002</v>
      </c>
      <c r="O2" s="3">
        <v>69.105107599999997</v>
      </c>
      <c r="P2" s="3">
        <v>95.236726700000006</v>
      </c>
      <c r="Q2" s="3">
        <v>76.648911100000007</v>
      </c>
      <c r="R2" s="3">
        <v>167.35530600000001</v>
      </c>
      <c r="S2" s="15">
        <v>73.927192500000004</v>
      </c>
    </row>
    <row r="3" spans="1:19" x14ac:dyDescent="0.2">
      <c r="A3" s="6" t="s">
        <v>29</v>
      </c>
      <c r="B3" s="11">
        <v>3519.1078499999999</v>
      </c>
      <c r="C3" s="12">
        <v>3925.1403100000002</v>
      </c>
      <c r="D3" s="12">
        <v>651.13804300000004</v>
      </c>
      <c r="E3" s="12">
        <v>845.92767700000002</v>
      </c>
      <c r="F3" s="12">
        <v>891.85961399999997</v>
      </c>
      <c r="G3" s="12">
        <v>1828.67074</v>
      </c>
      <c r="H3" s="12">
        <v>3176.7873800000002</v>
      </c>
      <c r="I3" s="12"/>
      <c r="J3" s="13"/>
      <c r="K3" s="11">
        <v>7915.9942499999997</v>
      </c>
      <c r="L3" s="12">
        <v>1894.8602800000001</v>
      </c>
      <c r="M3" s="12">
        <v>1886.3084799999999</v>
      </c>
      <c r="N3" s="12">
        <v>4196.5654299999997</v>
      </c>
      <c r="O3" s="12">
        <v>2483.0424200000002</v>
      </c>
      <c r="P3" s="12">
        <v>1305.23615</v>
      </c>
      <c r="Q3" s="12">
        <v>7142.7617499999997</v>
      </c>
      <c r="R3" s="12"/>
      <c r="S3" s="13"/>
    </row>
  </sheetData>
  <mergeCells count="2">
    <mergeCell ref="B1:J1"/>
    <mergeCell ref="K1:S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D690-A342-C947-BBF4-CB9426EB2241}">
  <dimension ref="A1:Q3"/>
  <sheetViews>
    <sheetView workbookViewId="0">
      <selection activeCell="E14" sqref="E14"/>
    </sheetView>
  </sheetViews>
  <sheetFormatPr baseColWidth="10" defaultColWidth="11" defaultRowHeight="16" x14ac:dyDescent="0.2"/>
  <cols>
    <col min="1" max="1" width="23" style="6" bestFit="1" customWidth="1"/>
    <col min="2" max="2" width="14.1640625" style="6" bestFit="1" customWidth="1"/>
    <col min="3" max="4" width="12.83203125" style="6" bestFit="1" customWidth="1"/>
    <col min="5" max="5" width="11.6640625" style="6" bestFit="1" customWidth="1"/>
    <col min="6" max="17" width="12.83203125" style="6" bestFit="1" customWidth="1"/>
    <col min="18" max="16384" width="11" style="6"/>
  </cols>
  <sheetData>
    <row r="1" spans="1:17" x14ac:dyDescent="0.2">
      <c r="A1" s="6" t="s">
        <v>173</v>
      </c>
      <c r="B1" s="116" t="s">
        <v>8</v>
      </c>
      <c r="C1" s="116"/>
      <c r="D1" s="116"/>
      <c r="E1" s="116"/>
      <c r="F1" s="116"/>
      <c r="G1" s="116"/>
      <c r="H1" s="116"/>
      <c r="I1" s="107" t="s">
        <v>9</v>
      </c>
      <c r="J1" s="107"/>
      <c r="K1" s="107"/>
      <c r="L1" s="107"/>
      <c r="M1" s="107"/>
      <c r="N1" s="107"/>
      <c r="O1" s="107"/>
      <c r="P1" s="107"/>
      <c r="Q1" s="107"/>
    </row>
    <row r="2" spans="1:17" x14ac:dyDescent="0.2">
      <c r="A2" s="6" t="s">
        <v>28</v>
      </c>
      <c r="B2" s="2">
        <v>1.003886E-2</v>
      </c>
      <c r="C2" s="3">
        <v>4.0113299999999996E-3</v>
      </c>
      <c r="D2" s="3">
        <v>1.8892349999999999E-2</v>
      </c>
      <c r="E2" s="3">
        <v>2.0019439999999999E-2</v>
      </c>
      <c r="F2" s="3">
        <v>4.4260849999999997E-2</v>
      </c>
      <c r="G2" s="3">
        <v>2.8263300000000002E-3</v>
      </c>
      <c r="H2" s="15"/>
      <c r="I2" s="2">
        <v>3.3580699999999999E-3</v>
      </c>
      <c r="J2" s="3">
        <v>2.3005729999999999E-2</v>
      </c>
      <c r="K2" s="3">
        <v>2.7780600000000002E-3</v>
      </c>
      <c r="L2" s="3">
        <v>2.5542369999999998E-2</v>
      </c>
      <c r="M2" s="3">
        <v>2.4036769999999999E-2</v>
      </c>
      <c r="N2" s="3">
        <v>1.4405589999999999E-2</v>
      </c>
      <c r="O2" s="3">
        <v>4.72019E-3</v>
      </c>
      <c r="P2" s="3">
        <v>1.168959E-2</v>
      </c>
      <c r="Q2" s="15">
        <v>1.051644E-2</v>
      </c>
    </row>
    <row r="3" spans="1:17" x14ac:dyDescent="0.2">
      <c r="A3" s="6" t="s">
        <v>29</v>
      </c>
      <c r="B3" s="11">
        <v>15.1208992</v>
      </c>
      <c r="C3" s="12">
        <v>21.450005900000001</v>
      </c>
      <c r="D3" s="12">
        <v>2.4278586799999999</v>
      </c>
      <c r="E3" s="12">
        <v>6.0286708999999998</v>
      </c>
      <c r="F3" s="12">
        <v>15.465377999999999</v>
      </c>
      <c r="G3" s="12">
        <v>19.612973400000001</v>
      </c>
      <c r="H3" s="13">
        <v>19.2144178</v>
      </c>
      <c r="I3" s="11">
        <v>33.150309900000003</v>
      </c>
      <c r="J3" s="12">
        <v>20.769003000000001</v>
      </c>
      <c r="K3" s="12">
        <v>15.7170937</v>
      </c>
      <c r="L3" s="12">
        <v>27.262403299999999</v>
      </c>
      <c r="M3" s="12">
        <v>21.6992771</v>
      </c>
      <c r="N3" s="12">
        <v>36.117435800000003</v>
      </c>
      <c r="O3" s="12">
        <v>30.5354083</v>
      </c>
      <c r="P3" s="12"/>
      <c r="Q3" s="13"/>
    </row>
  </sheetData>
  <mergeCells count="2">
    <mergeCell ref="B1:H1"/>
    <mergeCell ref="I1:Q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085E-3DF2-4B4B-AECD-A3B51EDD8FEA}">
  <dimension ref="A1:O3"/>
  <sheetViews>
    <sheetView workbookViewId="0">
      <selection activeCell="S28" sqref="S28"/>
    </sheetView>
  </sheetViews>
  <sheetFormatPr baseColWidth="10" defaultColWidth="16" defaultRowHeight="16" x14ac:dyDescent="0.2"/>
  <cols>
    <col min="1" max="1" width="15.5" style="6" bestFit="1" customWidth="1"/>
    <col min="2" max="2" width="7.83203125" style="6" bestFit="1" customWidth="1"/>
    <col min="3" max="8" width="2.33203125" style="6" bestFit="1" customWidth="1"/>
    <col min="9" max="9" width="8.1640625" style="6" bestFit="1" customWidth="1"/>
    <col min="10" max="17" width="2.33203125" style="6" bestFit="1" customWidth="1"/>
    <col min="18" max="16384" width="16" style="6"/>
  </cols>
  <sheetData>
    <row r="1" spans="1:15" x14ac:dyDescent="0.2">
      <c r="A1" s="6" t="s">
        <v>42</v>
      </c>
      <c r="B1" s="116" t="s">
        <v>8</v>
      </c>
      <c r="C1" s="116"/>
      <c r="D1" s="116"/>
      <c r="E1" s="116"/>
      <c r="F1" s="116"/>
      <c r="G1" s="116"/>
      <c r="H1" s="116"/>
      <c r="I1" s="116" t="s">
        <v>9</v>
      </c>
      <c r="J1" s="116"/>
      <c r="K1" s="116"/>
      <c r="L1" s="116"/>
      <c r="M1" s="116"/>
      <c r="N1" s="116"/>
      <c r="O1" s="116"/>
    </row>
    <row r="2" spans="1:15" x14ac:dyDescent="0.2">
      <c r="A2" s="6" t="s">
        <v>28</v>
      </c>
      <c r="B2" s="2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15"/>
      <c r="I2" s="2">
        <v>0</v>
      </c>
      <c r="J2" s="3">
        <v>1</v>
      </c>
      <c r="K2" s="3">
        <v>1</v>
      </c>
      <c r="L2" s="3">
        <v>0</v>
      </c>
      <c r="M2" s="3">
        <v>1</v>
      </c>
      <c r="N2" s="3">
        <v>0</v>
      </c>
      <c r="O2" s="15">
        <v>0</v>
      </c>
    </row>
    <row r="3" spans="1:15" x14ac:dyDescent="0.2">
      <c r="A3" s="6" t="s">
        <v>29</v>
      </c>
      <c r="B3" s="11">
        <v>5</v>
      </c>
      <c r="C3" s="12">
        <v>8</v>
      </c>
      <c r="D3" s="12">
        <v>5</v>
      </c>
      <c r="E3" s="12">
        <v>7</v>
      </c>
      <c r="F3" s="12">
        <v>7</v>
      </c>
      <c r="G3" s="12">
        <v>7</v>
      </c>
      <c r="H3" s="13">
        <v>8</v>
      </c>
      <c r="I3" s="11">
        <v>8</v>
      </c>
      <c r="J3" s="12">
        <v>5</v>
      </c>
      <c r="K3" s="12">
        <v>7</v>
      </c>
      <c r="L3" s="12">
        <v>7</v>
      </c>
      <c r="M3" s="12">
        <v>8</v>
      </c>
      <c r="N3" s="12">
        <v>8</v>
      </c>
      <c r="O3" s="13"/>
    </row>
  </sheetData>
  <mergeCells count="2">
    <mergeCell ref="B1:H1"/>
    <mergeCell ref="I1:O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FDD9-0EDD-6F4F-BBC2-EE17FBEE1BC3}">
  <dimension ref="A1:R3"/>
  <sheetViews>
    <sheetView topLeftCell="B1" workbookViewId="0">
      <selection activeCell="I20" sqref="I20"/>
    </sheetView>
  </sheetViews>
  <sheetFormatPr baseColWidth="10" defaultColWidth="11" defaultRowHeight="16" x14ac:dyDescent="0.2"/>
  <cols>
    <col min="1" max="1" width="21" style="6" bestFit="1" customWidth="1"/>
    <col min="2" max="3" width="14" style="6" bestFit="1" customWidth="1"/>
    <col min="4" max="4" width="12.83203125" style="6" bestFit="1" customWidth="1"/>
    <col min="5" max="7" width="14" style="6" bestFit="1" customWidth="1"/>
    <col min="8" max="10" width="12.83203125" style="6" bestFit="1" customWidth="1"/>
    <col min="11" max="16" width="14" style="6" bestFit="1" customWidth="1"/>
    <col min="17" max="17" width="12.83203125" style="6" bestFit="1" customWidth="1"/>
    <col min="18" max="18" width="14" style="6" bestFit="1" customWidth="1"/>
    <col min="19" max="16384" width="11" style="6"/>
  </cols>
  <sheetData>
    <row r="1" spans="1:18" x14ac:dyDescent="0.2">
      <c r="A1" s="6" t="s">
        <v>174</v>
      </c>
      <c r="B1" s="107" t="s">
        <v>8</v>
      </c>
      <c r="C1" s="107"/>
      <c r="D1" s="107"/>
      <c r="E1" s="107"/>
      <c r="F1" s="107"/>
      <c r="G1" s="107"/>
      <c r="H1" s="107"/>
      <c r="I1" s="107"/>
      <c r="J1" s="107"/>
      <c r="K1" s="107" t="s">
        <v>9</v>
      </c>
      <c r="L1" s="107"/>
      <c r="M1" s="107"/>
      <c r="N1" s="107"/>
      <c r="O1" s="107"/>
      <c r="P1" s="107"/>
      <c r="Q1" s="107"/>
      <c r="R1" s="107"/>
    </row>
    <row r="2" spans="1:18" x14ac:dyDescent="0.2">
      <c r="A2" s="6" t="s">
        <v>28</v>
      </c>
      <c r="B2" s="2">
        <v>1.8515425700000001</v>
      </c>
      <c r="C2" s="3">
        <v>1.1556394800000001</v>
      </c>
      <c r="D2" s="3">
        <v>1.83237637</v>
      </c>
      <c r="E2" s="3">
        <v>2.0590423499999999</v>
      </c>
      <c r="F2" s="3">
        <v>2.4647270300000002</v>
      </c>
      <c r="G2" s="3">
        <v>3.5197294399999999</v>
      </c>
      <c r="H2" s="3">
        <v>3.0865327499999999</v>
      </c>
      <c r="I2" s="3">
        <v>2.2879552200000002</v>
      </c>
      <c r="J2" s="15">
        <v>3.6488879500000002</v>
      </c>
      <c r="K2" s="2">
        <v>1.7930142689999999</v>
      </c>
      <c r="L2" s="3">
        <v>1.8745096139999999</v>
      </c>
      <c r="M2" s="3">
        <v>2.6518595149999999</v>
      </c>
      <c r="N2" s="3">
        <v>1.349518099</v>
      </c>
      <c r="O2" s="3">
        <v>2.4415097029999999</v>
      </c>
      <c r="P2" s="3">
        <v>4.5900281319999996</v>
      </c>
      <c r="Q2" s="3">
        <v>3.5823293500000002</v>
      </c>
      <c r="R2" s="15">
        <v>2.7491726559999998</v>
      </c>
    </row>
    <row r="3" spans="1:18" x14ac:dyDescent="0.2">
      <c r="A3" s="6" t="s">
        <v>29</v>
      </c>
      <c r="B3" s="11">
        <v>11.533073330000001</v>
      </c>
      <c r="C3" s="12">
        <v>10.27690419</v>
      </c>
      <c r="D3" s="12">
        <v>5.7531206900000003</v>
      </c>
      <c r="E3" s="12">
        <v>7.858577661</v>
      </c>
      <c r="F3" s="12">
        <v>13.55402731</v>
      </c>
      <c r="G3" s="12">
        <v>13.35160147</v>
      </c>
      <c r="H3" s="12"/>
      <c r="I3" s="12"/>
      <c r="J3" s="13"/>
      <c r="K3" s="11">
        <v>9.2269112999999994</v>
      </c>
      <c r="L3" s="12">
        <v>3.2306288599999999</v>
      </c>
      <c r="M3" s="12">
        <v>4.4320842100000002</v>
      </c>
      <c r="N3" s="12">
        <v>8.4291972099999999</v>
      </c>
      <c r="O3" s="12">
        <v>6.8814979899999997</v>
      </c>
      <c r="P3" s="12">
        <v>2.9496175899999999</v>
      </c>
      <c r="Q3" s="12"/>
      <c r="R3" s="13"/>
    </row>
  </sheetData>
  <mergeCells count="2">
    <mergeCell ref="B1:J1"/>
    <mergeCell ref="K1:R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FAF4-0018-6D4C-BE4E-D476DED0CEBA}">
  <dimension ref="A1:AA3"/>
  <sheetViews>
    <sheetView workbookViewId="0">
      <selection activeCell="AB27" sqref="A1:XFD1048576"/>
    </sheetView>
  </sheetViews>
  <sheetFormatPr baseColWidth="10" defaultRowHeight="16" x14ac:dyDescent="0.2"/>
  <cols>
    <col min="1" max="1" width="24.6640625" style="6" bestFit="1" customWidth="1"/>
    <col min="2" max="27" width="4.6640625" style="6" bestFit="1" customWidth="1"/>
    <col min="28" max="16384" width="10.83203125" style="6"/>
  </cols>
  <sheetData>
    <row r="1" spans="1:27" x14ac:dyDescent="0.2">
      <c r="A1" s="6" t="s">
        <v>175</v>
      </c>
      <c r="B1" s="107" t="s">
        <v>8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 t="s">
        <v>9</v>
      </c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 x14ac:dyDescent="0.2">
      <c r="A2" s="6" t="s">
        <v>7</v>
      </c>
      <c r="B2" s="2">
        <v>210</v>
      </c>
      <c r="C2" s="3">
        <v>310</v>
      </c>
      <c r="D2" s="3">
        <v>291</v>
      </c>
      <c r="E2" s="3">
        <v>344</v>
      </c>
      <c r="F2" s="3">
        <v>238</v>
      </c>
      <c r="G2" s="3">
        <v>252</v>
      </c>
      <c r="H2" s="3">
        <v>330</v>
      </c>
      <c r="I2" s="3">
        <v>346</v>
      </c>
      <c r="J2" s="3">
        <v>305</v>
      </c>
      <c r="K2" s="3">
        <v>235</v>
      </c>
      <c r="L2" s="3">
        <v>302</v>
      </c>
      <c r="M2" s="3">
        <v>210</v>
      </c>
      <c r="N2" s="15">
        <v>213</v>
      </c>
      <c r="O2" s="2">
        <v>210</v>
      </c>
      <c r="P2" s="3">
        <v>214</v>
      </c>
      <c r="Q2" s="3">
        <v>275</v>
      </c>
      <c r="R2" s="3">
        <v>238</v>
      </c>
      <c r="S2" s="3">
        <v>256</v>
      </c>
      <c r="T2" s="3">
        <v>300</v>
      </c>
      <c r="U2" s="3">
        <v>292</v>
      </c>
      <c r="V2" s="3">
        <v>252</v>
      </c>
      <c r="W2" s="3">
        <v>233</v>
      </c>
      <c r="X2" s="3">
        <v>215</v>
      </c>
      <c r="Y2" s="3">
        <v>252</v>
      </c>
      <c r="Z2" s="3">
        <v>288</v>
      </c>
      <c r="AA2" s="15"/>
    </row>
    <row r="3" spans="1:27" x14ac:dyDescent="0.2">
      <c r="A3" s="6" t="s">
        <v>6</v>
      </c>
      <c r="B3" s="11">
        <v>287</v>
      </c>
      <c r="C3" s="12">
        <v>201</v>
      </c>
      <c r="D3" s="12">
        <v>143</v>
      </c>
      <c r="E3" s="12">
        <v>311</v>
      </c>
      <c r="F3" s="12">
        <v>267</v>
      </c>
      <c r="G3" s="12">
        <v>289</v>
      </c>
      <c r="H3" s="12">
        <v>317</v>
      </c>
      <c r="I3" s="12">
        <v>248</v>
      </c>
      <c r="J3" s="12">
        <v>223</v>
      </c>
      <c r="K3" s="12">
        <v>317</v>
      </c>
      <c r="L3" s="12">
        <v>248</v>
      </c>
      <c r="M3" s="12"/>
      <c r="N3" s="13"/>
      <c r="O3" s="11">
        <v>370</v>
      </c>
      <c r="P3" s="12">
        <v>360</v>
      </c>
      <c r="Q3" s="12">
        <v>336</v>
      </c>
      <c r="R3" s="12">
        <v>370</v>
      </c>
      <c r="S3" s="12">
        <v>375</v>
      </c>
      <c r="T3" s="12">
        <v>323</v>
      </c>
      <c r="U3" s="12">
        <v>303</v>
      </c>
      <c r="V3" s="12">
        <v>336</v>
      </c>
      <c r="W3" s="12">
        <v>267</v>
      </c>
      <c r="X3" s="12">
        <v>260</v>
      </c>
      <c r="Y3" s="12">
        <v>288</v>
      </c>
      <c r="Z3" s="12">
        <v>181</v>
      </c>
      <c r="AA3" s="13">
        <v>247</v>
      </c>
    </row>
  </sheetData>
  <mergeCells count="2">
    <mergeCell ref="B1:N1"/>
    <mergeCell ref="O1:AA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BDB1-C92B-4F4A-9FF2-13D234DD96EC}">
  <dimension ref="A1:Q13"/>
  <sheetViews>
    <sheetView workbookViewId="0">
      <selection activeCell="O27" sqref="O27"/>
    </sheetView>
  </sheetViews>
  <sheetFormatPr baseColWidth="10" defaultRowHeight="16" x14ac:dyDescent="0.2"/>
  <cols>
    <col min="1" max="1" width="14.83203125" style="6" bestFit="1" customWidth="1"/>
    <col min="2" max="17" width="5.83203125" style="6" bestFit="1" customWidth="1"/>
    <col min="18" max="16384" width="10.83203125" style="6"/>
  </cols>
  <sheetData>
    <row r="1" spans="1:17" x14ac:dyDescent="0.2">
      <c r="A1" s="6" t="s">
        <v>176</v>
      </c>
      <c r="B1" s="107" t="s">
        <v>11</v>
      </c>
      <c r="C1" s="107"/>
      <c r="D1" s="107"/>
      <c r="E1" s="107"/>
      <c r="F1" s="107"/>
      <c r="G1" s="107"/>
      <c r="H1" s="107"/>
      <c r="I1" s="107" t="s">
        <v>12</v>
      </c>
      <c r="J1" s="107"/>
      <c r="K1" s="107"/>
      <c r="L1" s="107"/>
      <c r="M1" s="107"/>
      <c r="N1" s="107"/>
      <c r="O1" s="107"/>
      <c r="P1" s="107"/>
      <c r="Q1" s="107"/>
    </row>
    <row r="2" spans="1:17" x14ac:dyDescent="0.2">
      <c r="A2" s="6">
        <v>0</v>
      </c>
      <c r="B2" s="2">
        <v>24.8</v>
      </c>
      <c r="C2" s="3">
        <v>23.2</v>
      </c>
      <c r="D2" s="3">
        <v>21.9</v>
      </c>
      <c r="E2" s="3">
        <v>19.5</v>
      </c>
      <c r="F2" s="3">
        <v>22.8</v>
      </c>
      <c r="G2" s="3">
        <v>22.9</v>
      </c>
      <c r="H2" s="15">
        <v>24.7</v>
      </c>
      <c r="I2" s="2">
        <v>24.6</v>
      </c>
      <c r="J2" s="3">
        <v>21.8</v>
      </c>
      <c r="K2" s="3">
        <v>22.2</v>
      </c>
      <c r="L2" s="3">
        <v>20.9</v>
      </c>
      <c r="M2" s="3">
        <v>23.8</v>
      </c>
      <c r="N2" s="3">
        <v>21</v>
      </c>
      <c r="O2" s="3">
        <v>23.5</v>
      </c>
      <c r="P2" s="3">
        <v>22.5</v>
      </c>
      <c r="Q2" s="15">
        <v>21.7</v>
      </c>
    </row>
    <row r="3" spans="1:17" x14ac:dyDescent="0.2">
      <c r="A3" s="6">
        <v>1</v>
      </c>
      <c r="B3" s="8">
        <v>28.3</v>
      </c>
      <c r="C3" s="6">
        <v>25.6</v>
      </c>
      <c r="D3" s="6">
        <v>24.6</v>
      </c>
      <c r="E3" s="6">
        <v>21.9</v>
      </c>
      <c r="F3" s="6">
        <v>25.5</v>
      </c>
      <c r="G3" s="6">
        <v>23.3</v>
      </c>
      <c r="H3" s="9">
        <v>25.6</v>
      </c>
      <c r="I3" s="8">
        <v>29</v>
      </c>
      <c r="J3" s="6">
        <v>24.6</v>
      </c>
      <c r="K3" s="6">
        <v>24.9</v>
      </c>
      <c r="L3" s="6">
        <v>23.4</v>
      </c>
      <c r="M3" s="6">
        <v>26.2</v>
      </c>
      <c r="N3" s="6">
        <v>23.6</v>
      </c>
      <c r="O3" s="6">
        <v>25.5</v>
      </c>
      <c r="P3" s="6">
        <v>25.2</v>
      </c>
      <c r="Q3" s="9">
        <v>24.5</v>
      </c>
    </row>
    <row r="4" spans="1:17" x14ac:dyDescent="0.2">
      <c r="A4" s="6">
        <v>2</v>
      </c>
      <c r="B4" s="8">
        <v>29.1</v>
      </c>
      <c r="C4" s="6">
        <v>26.5</v>
      </c>
      <c r="D4" s="6">
        <v>25.3</v>
      </c>
      <c r="E4" s="6">
        <v>23</v>
      </c>
      <c r="F4" s="6">
        <v>26.4</v>
      </c>
      <c r="G4" s="6">
        <v>23.6</v>
      </c>
      <c r="H4" s="9">
        <v>25.4</v>
      </c>
      <c r="I4" s="8">
        <v>29.2</v>
      </c>
      <c r="J4" s="6">
        <v>25.5</v>
      </c>
      <c r="K4" s="6">
        <v>26.2</v>
      </c>
      <c r="L4" s="6">
        <v>24.2</v>
      </c>
      <c r="M4" s="6">
        <v>25.7</v>
      </c>
      <c r="N4" s="6">
        <v>25.2</v>
      </c>
      <c r="O4" s="6">
        <v>26.4</v>
      </c>
      <c r="P4" s="6">
        <v>25.8</v>
      </c>
      <c r="Q4" s="9">
        <v>26.9</v>
      </c>
    </row>
    <row r="5" spans="1:17" x14ac:dyDescent="0.2">
      <c r="A5" s="6">
        <v>3</v>
      </c>
      <c r="B5" s="8">
        <v>29.6</v>
      </c>
      <c r="C5" s="6">
        <v>26.7</v>
      </c>
      <c r="D5" s="6">
        <v>26.6</v>
      </c>
      <c r="E5" s="6">
        <v>23.6</v>
      </c>
      <c r="F5" s="6">
        <v>27.5</v>
      </c>
      <c r="G5" s="6">
        <v>24.3</v>
      </c>
      <c r="H5" s="9">
        <v>25.2</v>
      </c>
      <c r="I5" s="8">
        <v>29.8</v>
      </c>
      <c r="J5" s="6">
        <v>26.3</v>
      </c>
      <c r="K5" s="6">
        <v>27.2</v>
      </c>
      <c r="L5" s="6">
        <v>25.3</v>
      </c>
      <c r="M5" s="6">
        <v>27.8</v>
      </c>
      <c r="N5" s="6">
        <v>26.2</v>
      </c>
      <c r="O5" s="6">
        <v>27.7</v>
      </c>
      <c r="P5" s="6">
        <v>26.1</v>
      </c>
      <c r="Q5" s="9">
        <v>26.3</v>
      </c>
    </row>
    <row r="6" spans="1:17" x14ac:dyDescent="0.2">
      <c r="A6" s="6">
        <v>4</v>
      </c>
      <c r="B6" s="8">
        <v>31</v>
      </c>
      <c r="C6" s="6">
        <v>27.5</v>
      </c>
      <c r="D6" s="6">
        <v>28.2</v>
      </c>
      <c r="E6" s="6">
        <v>24.8</v>
      </c>
      <c r="F6" s="6">
        <v>29.2</v>
      </c>
      <c r="G6" s="6">
        <v>24.8</v>
      </c>
      <c r="H6" s="9">
        <v>25.1</v>
      </c>
      <c r="I6" s="8">
        <v>31.7</v>
      </c>
      <c r="J6" s="6">
        <v>27.2</v>
      </c>
      <c r="K6" s="6">
        <v>27.9</v>
      </c>
      <c r="L6" s="6">
        <v>25.3</v>
      </c>
      <c r="M6" s="6">
        <v>29.2</v>
      </c>
      <c r="N6" s="6">
        <v>26.4</v>
      </c>
      <c r="O6" s="6">
        <v>27.7</v>
      </c>
      <c r="P6" s="6">
        <v>26.7</v>
      </c>
      <c r="Q6" s="9">
        <v>27</v>
      </c>
    </row>
    <row r="7" spans="1:17" x14ac:dyDescent="0.2">
      <c r="A7" s="6">
        <v>5</v>
      </c>
      <c r="B7" s="8">
        <v>31.3</v>
      </c>
      <c r="C7" s="6">
        <v>27.8</v>
      </c>
      <c r="D7" s="6">
        <v>28.8</v>
      </c>
      <c r="E7" s="6">
        <v>25.1</v>
      </c>
      <c r="F7" s="6">
        <v>30</v>
      </c>
      <c r="G7" s="6">
        <v>25.9</v>
      </c>
      <c r="H7" s="9">
        <v>26.3</v>
      </c>
      <c r="I7" s="8">
        <v>33.5</v>
      </c>
      <c r="J7" s="6">
        <v>28</v>
      </c>
      <c r="K7" s="6">
        <v>29.2</v>
      </c>
      <c r="L7" s="6">
        <v>26.4</v>
      </c>
      <c r="M7" s="6">
        <v>29.5</v>
      </c>
      <c r="N7" s="6">
        <v>27.8</v>
      </c>
      <c r="O7" s="6">
        <v>28.5</v>
      </c>
      <c r="P7" s="6">
        <v>26.5</v>
      </c>
      <c r="Q7" s="9">
        <v>27.9</v>
      </c>
    </row>
    <row r="8" spans="1:17" x14ac:dyDescent="0.2">
      <c r="A8" s="6">
        <v>6</v>
      </c>
      <c r="B8" s="8">
        <v>32.4</v>
      </c>
      <c r="C8" s="6">
        <v>28.8</v>
      </c>
      <c r="D8" s="6">
        <v>29.7</v>
      </c>
      <c r="E8" s="6">
        <v>26</v>
      </c>
      <c r="F8" s="6">
        <v>31.1</v>
      </c>
      <c r="G8" s="6">
        <v>24.8</v>
      </c>
      <c r="H8" s="9">
        <v>25.5</v>
      </c>
      <c r="I8" s="8">
        <v>35.1</v>
      </c>
      <c r="J8" s="6">
        <v>29.3</v>
      </c>
      <c r="K8" s="6">
        <v>28.8</v>
      </c>
      <c r="L8" s="6">
        <v>26.7</v>
      </c>
      <c r="M8" s="6">
        <v>30</v>
      </c>
      <c r="N8" s="6">
        <v>27.2</v>
      </c>
      <c r="O8" s="6">
        <v>28.5</v>
      </c>
      <c r="P8" s="6">
        <v>26.5</v>
      </c>
      <c r="Q8" s="9">
        <v>28.2</v>
      </c>
    </row>
    <row r="9" spans="1:17" x14ac:dyDescent="0.2">
      <c r="A9" s="6">
        <v>7</v>
      </c>
      <c r="B9" s="8">
        <v>33</v>
      </c>
      <c r="C9" s="6">
        <v>29.6</v>
      </c>
      <c r="D9" s="6">
        <v>30.6</v>
      </c>
      <c r="E9" s="6">
        <v>27.2</v>
      </c>
      <c r="F9" s="6">
        <v>32.700000000000003</v>
      </c>
      <c r="G9" s="6">
        <v>25.5</v>
      </c>
      <c r="H9" s="9">
        <v>26.7</v>
      </c>
      <c r="I9" s="8">
        <v>35.9</v>
      </c>
      <c r="J9" s="6">
        <v>29.1</v>
      </c>
      <c r="K9" s="6">
        <v>29.4</v>
      </c>
      <c r="L9" s="6">
        <v>27</v>
      </c>
      <c r="M9" s="6">
        <v>30.8</v>
      </c>
      <c r="N9" s="6">
        <v>28</v>
      </c>
      <c r="O9" s="6">
        <v>29.6</v>
      </c>
      <c r="P9" s="6">
        <v>26.9</v>
      </c>
      <c r="Q9" s="9">
        <v>29.5</v>
      </c>
    </row>
    <row r="10" spans="1:17" x14ac:dyDescent="0.2">
      <c r="A10" s="6">
        <v>8</v>
      </c>
      <c r="B10" s="8">
        <v>33.299999999999997</v>
      </c>
      <c r="C10" s="6">
        <v>30.2</v>
      </c>
      <c r="D10" s="6">
        <v>32.200000000000003</v>
      </c>
      <c r="E10" s="6">
        <v>27.6</v>
      </c>
      <c r="F10" s="6">
        <v>33.700000000000003</v>
      </c>
      <c r="G10" s="6">
        <v>26.4</v>
      </c>
      <c r="H10" s="9">
        <v>27.6</v>
      </c>
      <c r="I10" s="8">
        <v>39.299999999999997</v>
      </c>
      <c r="J10" s="6">
        <v>30</v>
      </c>
      <c r="K10" s="6">
        <v>30.6</v>
      </c>
      <c r="L10" s="6">
        <v>28.4</v>
      </c>
      <c r="M10" s="6">
        <v>32.5</v>
      </c>
      <c r="N10" s="6">
        <v>29.4</v>
      </c>
      <c r="O10" s="6">
        <v>30.6</v>
      </c>
      <c r="P10" s="6">
        <v>27.5</v>
      </c>
      <c r="Q10" s="9">
        <v>30.1</v>
      </c>
    </row>
    <row r="11" spans="1:17" x14ac:dyDescent="0.2">
      <c r="A11" s="6">
        <v>9</v>
      </c>
      <c r="B11" s="8">
        <v>34.1</v>
      </c>
      <c r="C11" s="6">
        <v>31.9</v>
      </c>
      <c r="D11" s="6">
        <v>32.299999999999997</v>
      </c>
      <c r="E11" s="6">
        <v>29.1</v>
      </c>
      <c r="F11" s="6">
        <v>35.4</v>
      </c>
      <c r="G11" s="6">
        <v>26.4</v>
      </c>
      <c r="H11" s="9">
        <v>28.6</v>
      </c>
      <c r="I11" s="8">
        <v>39.9</v>
      </c>
      <c r="J11" s="6">
        <v>30.6</v>
      </c>
      <c r="K11" s="6">
        <v>31</v>
      </c>
      <c r="L11" s="6">
        <v>29.5</v>
      </c>
      <c r="M11" s="6">
        <v>33</v>
      </c>
      <c r="N11" s="6">
        <v>30.1</v>
      </c>
      <c r="O11" s="6">
        <v>31.2</v>
      </c>
      <c r="P11" s="6">
        <v>27.8</v>
      </c>
      <c r="Q11" s="9">
        <v>31.2</v>
      </c>
    </row>
    <row r="12" spans="1:17" x14ac:dyDescent="0.2">
      <c r="A12" s="6">
        <v>10</v>
      </c>
      <c r="B12" s="8">
        <v>35.299999999999997</v>
      </c>
      <c r="C12" s="6">
        <v>33</v>
      </c>
      <c r="D12" s="6">
        <v>33</v>
      </c>
      <c r="E12" s="6">
        <v>30.1</v>
      </c>
      <c r="F12" s="6">
        <v>36.1</v>
      </c>
      <c r="G12" s="6">
        <v>26.8</v>
      </c>
      <c r="H12" s="9">
        <v>28.8</v>
      </c>
      <c r="I12" s="8">
        <v>41.6</v>
      </c>
      <c r="J12" s="6">
        <v>31</v>
      </c>
      <c r="K12" s="6">
        <v>31.3</v>
      </c>
      <c r="L12" s="6">
        <v>29.1</v>
      </c>
      <c r="M12" s="6">
        <v>34</v>
      </c>
      <c r="N12" s="6">
        <v>30.3</v>
      </c>
      <c r="O12" s="6">
        <v>32.1</v>
      </c>
      <c r="P12" s="6">
        <v>28.1</v>
      </c>
      <c r="Q12" s="9">
        <v>32</v>
      </c>
    </row>
    <row r="13" spans="1:17" x14ac:dyDescent="0.2">
      <c r="A13" s="6">
        <v>11</v>
      </c>
      <c r="B13" s="11">
        <v>36.299999999999997</v>
      </c>
      <c r="C13" s="12">
        <v>34.799999999999997</v>
      </c>
      <c r="D13" s="12">
        <v>34.799999999999997</v>
      </c>
      <c r="E13" s="12">
        <v>31.5</v>
      </c>
      <c r="F13" s="12">
        <v>38.200000000000003</v>
      </c>
      <c r="G13" s="12">
        <v>26.7</v>
      </c>
      <c r="H13" s="13">
        <v>28.9</v>
      </c>
      <c r="I13" s="11">
        <v>43.8</v>
      </c>
      <c r="J13" s="12">
        <v>31.6</v>
      </c>
      <c r="K13" s="12">
        <v>33.5</v>
      </c>
      <c r="L13" s="12">
        <v>29.4</v>
      </c>
      <c r="M13" s="12">
        <v>35.1</v>
      </c>
      <c r="N13" s="12">
        <v>32</v>
      </c>
      <c r="O13" s="12">
        <v>33.200000000000003</v>
      </c>
      <c r="P13" s="12">
        <v>28.3</v>
      </c>
      <c r="Q13" s="13">
        <v>32.9</v>
      </c>
    </row>
  </sheetData>
  <mergeCells count="2">
    <mergeCell ref="B1:H1"/>
    <mergeCell ref="I1:Q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7AEB-70AB-404D-8311-DF961A7C93BE}">
  <dimension ref="A1:L7"/>
  <sheetViews>
    <sheetView workbookViewId="0">
      <selection activeCell="G16" sqref="G16"/>
    </sheetView>
  </sheetViews>
  <sheetFormatPr baseColWidth="10" defaultRowHeight="16" x14ac:dyDescent="0.2"/>
  <cols>
    <col min="1" max="1" width="25.83203125" style="6" bestFit="1" customWidth="1"/>
    <col min="2" max="16384" width="10.83203125" style="6"/>
  </cols>
  <sheetData>
    <row r="1" spans="1:12" x14ac:dyDescent="0.2">
      <c r="A1" s="6" t="s">
        <v>177</v>
      </c>
      <c r="B1" s="107" t="s">
        <v>26</v>
      </c>
      <c r="C1" s="107"/>
      <c r="D1" s="107"/>
      <c r="E1" s="107"/>
      <c r="F1" s="107"/>
      <c r="G1" s="107"/>
      <c r="H1" s="107" t="s">
        <v>9</v>
      </c>
      <c r="I1" s="107"/>
      <c r="J1" s="107"/>
      <c r="K1" s="107"/>
      <c r="L1" s="107"/>
    </row>
    <row r="2" spans="1:12" x14ac:dyDescent="0.2">
      <c r="A2" s="6">
        <v>0</v>
      </c>
      <c r="B2" s="2">
        <v>183</v>
      </c>
      <c r="C2" s="3">
        <v>229</v>
      </c>
      <c r="D2" s="3">
        <v>186</v>
      </c>
      <c r="E2" s="3">
        <v>263</v>
      </c>
      <c r="F2" s="3">
        <v>136</v>
      </c>
      <c r="G2" s="15">
        <v>182</v>
      </c>
      <c r="H2" s="2">
        <v>154</v>
      </c>
      <c r="I2" s="3">
        <v>220</v>
      </c>
      <c r="J2" s="3">
        <v>204</v>
      </c>
      <c r="K2" s="3">
        <v>228</v>
      </c>
      <c r="L2" s="15">
        <v>267</v>
      </c>
    </row>
    <row r="3" spans="1:12" x14ac:dyDescent="0.2">
      <c r="A3" s="6">
        <v>15</v>
      </c>
      <c r="B3" s="8">
        <v>266</v>
      </c>
      <c r="C3" s="6">
        <v>499</v>
      </c>
      <c r="D3" s="6">
        <v>443</v>
      </c>
      <c r="E3" s="6">
        <v>507</v>
      </c>
      <c r="F3" s="6">
        <v>302</v>
      </c>
      <c r="G3" s="9">
        <v>287</v>
      </c>
      <c r="H3" s="8">
        <v>281</v>
      </c>
      <c r="I3" s="6">
        <v>416</v>
      </c>
      <c r="J3" s="6">
        <v>461</v>
      </c>
      <c r="K3" s="6">
        <v>442</v>
      </c>
      <c r="L3" s="9">
        <v>246</v>
      </c>
    </row>
    <row r="4" spans="1:12" x14ac:dyDescent="0.2">
      <c r="A4" s="6">
        <v>30</v>
      </c>
      <c r="B4" s="8">
        <v>391</v>
      </c>
      <c r="C4" s="6">
        <v>458</v>
      </c>
      <c r="D4" s="6">
        <v>436</v>
      </c>
      <c r="E4" s="6">
        <v>524</v>
      </c>
      <c r="F4" s="6">
        <v>280</v>
      </c>
      <c r="G4" s="9">
        <v>274</v>
      </c>
      <c r="H4" s="8">
        <v>318</v>
      </c>
      <c r="I4" s="6">
        <v>349</v>
      </c>
      <c r="J4" s="6">
        <v>409</v>
      </c>
      <c r="K4" s="6">
        <v>411</v>
      </c>
      <c r="L4" s="9">
        <v>405</v>
      </c>
    </row>
    <row r="5" spans="1:12" x14ac:dyDescent="0.2">
      <c r="A5" s="6">
        <v>45</v>
      </c>
      <c r="B5" s="8">
        <v>403</v>
      </c>
      <c r="C5" s="6">
        <v>377</v>
      </c>
      <c r="D5" s="6">
        <v>420</v>
      </c>
      <c r="E5" s="6">
        <v>504</v>
      </c>
      <c r="F5" s="6">
        <v>248</v>
      </c>
      <c r="G5" s="9">
        <v>291</v>
      </c>
      <c r="H5" s="8">
        <v>366</v>
      </c>
      <c r="I5" s="6">
        <v>317</v>
      </c>
      <c r="J5" s="6">
        <v>309</v>
      </c>
      <c r="K5" s="6">
        <v>340</v>
      </c>
      <c r="L5" s="9">
        <v>442</v>
      </c>
    </row>
    <row r="6" spans="1:12" x14ac:dyDescent="0.2">
      <c r="A6" s="6">
        <v>60</v>
      </c>
      <c r="B6" s="8">
        <v>313</v>
      </c>
      <c r="C6" s="6">
        <v>329</v>
      </c>
      <c r="D6" s="6">
        <v>302</v>
      </c>
      <c r="E6" s="6">
        <v>456</v>
      </c>
      <c r="F6" s="6">
        <v>233</v>
      </c>
      <c r="G6" s="9">
        <v>230</v>
      </c>
      <c r="H6" s="8">
        <v>405</v>
      </c>
      <c r="I6" s="6">
        <v>320</v>
      </c>
      <c r="J6" s="6">
        <v>302</v>
      </c>
      <c r="K6" s="6">
        <v>297</v>
      </c>
      <c r="L6" s="9">
        <v>368</v>
      </c>
    </row>
    <row r="7" spans="1:12" x14ac:dyDescent="0.2">
      <c r="A7" s="6">
        <v>120</v>
      </c>
      <c r="B7" s="11">
        <v>417</v>
      </c>
      <c r="C7" s="12">
        <v>190</v>
      </c>
      <c r="D7" s="12">
        <v>185</v>
      </c>
      <c r="E7" s="12">
        <v>231</v>
      </c>
      <c r="F7" s="12">
        <v>207</v>
      </c>
      <c r="G7" s="13">
        <v>180</v>
      </c>
      <c r="H7" s="11">
        <v>179</v>
      </c>
      <c r="I7" s="12">
        <v>201</v>
      </c>
      <c r="J7" s="12">
        <v>176</v>
      </c>
      <c r="K7" s="12">
        <v>191</v>
      </c>
      <c r="L7" s="13">
        <v>221</v>
      </c>
    </row>
  </sheetData>
  <mergeCells count="2">
    <mergeCell ref="B1:G1"/>
    <mergeCell ref="H1:L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C924B-4FE9-D74C-8F3C-9242A6AAA58C}">
  <dimension ref="A1:Y2"/>
  <sheetViews>
    <sheetView workbookViewId="0">
      <selection activeCell="I15" sqref="I15"/>
    </sheetView>
  </sheetViews>
  <sheetFormatPr baseColWidth="10" defaultRowHeight="16" x14ac:dyDescent="0.2"/>
  <cols>
    <col min="1" max="1" width="27.6640625" style="6" bestFit="1" customWidth="1"/>
    <col min="2" max="12" width="7.83203125" style="6" bestFit="1" customWidth="1"/>
    <col min="13" max="25" width="8.1640625" style="6" bestFit="1" customWidth="1"/>
    <col min="26" max="16384" width="10.83203125" style="6"/>
  </cols>
  <sheetData>
    <row r="1" spans="1:25" x14ac:dyDescent="0.2">
      <c r="A1" s="6" t="s">
        <v>178</v>
      </c>
      <c r="B1" s="107" t="s">
        <v>8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07" t="s">
        <v>9</v>
      </c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</row>
    <row r="2" spans="1:25" x14ac:dyDescent="0.2">
      <c r="A2" s="6" t="s">
        <v>15</v>
      </c>
      <c r="B2" s="93">
        <v>316</v>
      </c>
      <c r="C2" s="94">
        <v>293</v>
      </c>
      <c r="D2" s="94">
        <v>303</v>
      </c>
      <c r="E2" s="94">
        <v>293</v>
      </c>
      <c r="F2" s="94">
        <v>303</v>
      </c>
      <c r="G2" s="94">
        <v>355</v>
      </c>
      <c r="H2" s="94">
        <v>365</v>
      </c>
      <c r="I2" s="94">
        <v>296</v>
      </c>
      <c r="J2" s="94">
        <v>321</v>
      </c>
      <c r="K2" s="94">
        <v>315</v>
      </c>
      <c r="L2" s="95">
        <v>260</v>
      </c>
      <c r="M2" s="93">
        <v>355</v>
      </c>
      <c r="N2" s="94">
        <v>213</v>
      </c>
      <c r="O2" s="94">
        <v>292</v>
      </c>
      <c r="P2" s="94">
        <v>195</v>
      </c>
      <c r="Q2" s="94">
        <v>305</v>
      </c>
      <c r="R2" s="94">
        <v>324</v>
      </c>
      <c r="S2" s="94">
        <v>305</v>
      </c>
      <c r="T2" s="94">
        <v>305</v>
      </c>
      <c r="U2" s="94">
        <v>279</v>
      </c>
      <c r="V2" s="94">
        <v>295</v>
      </c>
      <c r="W2" s="94">
        <v>295</v>
      </c>
      <c r="X2" s="94">
        <v>248</v>
      </c>
      <c r="Y2" s="95">
        <v>295</v>
      </c>
    </row>
  </sheetData>
  <mergeCells count="2">
    <mergeCell ref="B1:L1"/>
    <mergeCell ref="M1:Y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8BDF2-858D-D948-8A1D-674057795245}">
  <dimension ref="A1:B8"/>
  <sheetViews>
    <sheetView workbookViewId="0">
      <selection activeCell="B6" sqref="B6"/>
    </sheetView>
  </sheetViews>
  <sheetFormatPr baseColWidth="10" defaultColWidth="15.83203125" defaultRowHeight="16" x14ac:dyDescent="0.2"/>
  <cols>
    <col min="1" max="16384" width="15.83203125" style="6"/>
  </cols>
  <sheetData>
    <row r="1" spans="1:2" x14ac:dyDescent="0.2">
      <c r="A1" s="107" t="s">
        <v>179</v>
      </c>
      <c r="B1" s="107"/>
    </row>
    <row r="2" spans="1:2" x14ac:dyDescent="0.2">
      <c r="A2" s="6" t="s">
        <v>8</v>
      </c>
      <c r="B2" s="6" t="s">
        <v>9</v>
      </c>
    </row>
    <row r="3" spans="1:2" x14ac:dyDescent="0.2">
      <c r="A3" s="6">
        <v>8.2490999999999995E-2</v>
      </c>
      <c r="B3" s="6">
        <v>0.103951</v>
      </c>
    </row>
    <row r="4" spans="1:2" x14ac:dyDescent="0.2">
      <c r="A4" s="6">
        <v>0.191445</v>
      </c>
      <c r="B4" s="6">
        <v>0.16017300000000001</v>
      </c>
    </row>
    <row r="5" spans="1:2" x14ac:dyDescent="0.2">
      <c r="A5" s="6">
        <v>0.21127699999999999</v>
      </c>
      <c r="B5" s="6">
        <v>0.17305200000000001</v>
      </c>
    </row>
    <row r="6" spans="1:2" x14ac:dyDescent="0.2">
      <c r="A6" s="6">
        <v>8.6785000000000001E-2</v>
      </c>
      <c r="B6" s="6">
        <v>0.126106</v>
      </c>
    </row>
    <row r="7" spans="1:2" x14ac:dyDescent="0.2">
      <c r="A7" s="6">
        <v>0.306809</v>
      </c>
      <c r="B7" s="6">
        <v>0.21543399999999999</v>
      </c>
    </row>
    <row r="8" spans="1:2" x14ac:dyDescent="0.2">
      <c r="A8" s="6">
        <v>0.21008399999999999</v>
      </c>
    </row>
  </sheetData>
  <mergeCells count="1">
    <mergeCell ref="A1:B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2131-959E-EA48-B8A0-9EA3C23F06EE}">
  <dimension ref="A1:L3"/>
  <sheetViews>
    <sheetView workbookViewId="0">
      <selection activeCell="K30" sqref="K30"/>
    </sheetView>
  </sheetViews>
  <sheetFormatPr baseColWidth="10" defaultRowHeight="16" x14ac:dyDescent="0.2"/>
  <cols>
    <col min="1" max="1" width="17.5" style="6" bestFit="1" customWidth="1"/>
    <col min="2" max="2" width="9.33203125" style="6" bestFit="1" customWidth="1"/>
    <col min="3" max="3" width="8.1640625" style="6" bestFit="1" customWidth="1"/>
    <col min="4" max="11" width="9.33203125" style="6" bestFit="1" customWidth="1"/>
    <col min="12" max="12" width="14.1640625" style="6" bestFit="1" customWidth="1"/>
    <col min="13" max="16384" width="10.83203125" style="6"/>
  </cols>
  <sheetData>
    <row r="1" spans="1:12" x14ac:dyDescent="0.2">
      <c r="A1" s="6" t="s">
        <v>180</v>
      </c>
      <c r="B1" s="107" t="s">
        <v>8</v>
      </c>
      <c r="C1" s="107"/>
      <c r="D1" s="107"/>
      <c r="E1" s="107"/>
      <c r="F1" s="107"/>
      <c r="G1" s="107" t="s">
        <v>9</v>
      </c>
      <c r="H1" s="107"/>
      <c r="I1" s="107"/>
      <c r="J1" s="107"/>
      <c r="K1" s="107"/>
      <c r="L1" s="107"/>
    </row>
    <row r="2" spans="1:12" x14ac:dyDescent="0.2">
      <c r="A2" s="6" t="s">
        <v>181</v>
      </c>
      <c r="B2" s="2">
        <v>6.9292999999999996</v>
      </c>
      <c r="C2" s="3">
        <v>5.5225999999999997</v>
      </c>
      <c r="D2" s="3">
        <v>4.4632300000000003</v>
      </c>
      <c r="E2" s="3">
        <v>5.2273699999999996</v>
      </c>
      <c r="F2" s="15">
        <v>6.1651699999999998</v>
      </c>
      <c r="G2" s="2">
        <v>5.5399700000000003</v>
      </c>
      <c r="H2" s="3">
        <v>4.3069300000000004</v>
      </c>
      <c r="I2" s="3">
        <v>4.77583</v>
      </c>
      <c r="J2" s="3">
        <v>4.2895700000000003</v>
      </c>
      <c r="K2" s="3">
        <v>4.5153299999999996</v>
      </c>
      <c r="L2" s="15">
        <v>5.14053</v>
      </c>
    </row>
    <row r="3" spans="1:12" x14ac:dyDescent="0.2">
      <c r="A3" s="6" t="s">
        <v>182</v>
      </c>
      <c r="B3" s="11">
        <v>6.75563</v>
      </c>
      <c r="C3" s="12">
        <v>7.7629000000000001</v>
      </c>
      <c r="D3" s="12">
        <v>9.0132999999999992</v>
      </c>
      <c r="E3" s="12">
        <v>6.1478000000000002</v>
      </c>
      <c r="F3" s="13">
        <v>6.5819700000000001</v>
      </c>
      <c r="G3" s="11">
        <v>6.5993300000000001</v>
      </c>
      <c r="H3" s="12">
        <v>7.7802699999999998</v>
      </c>
      <c r="I3" s="12">
        <v>7.6586999999999996</v>
      </c>
      <c r="J3" s="12">
        <v>7.6239699999999999</v>
      </c>
      <c r="K3" s="12">
        <v>7.0508699999999997</v>
      </c>
      <c r="L3" s="13"/>
    </row>
  </sheetData>
  <mergeCells count="2">
    <mergeCell ref="B1:F1"/>
    <mergeCell ref="G1:L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7F50-C0B9-CB4B-87EC-2D16D27CECBF}">
  <dimension ref="A1:L3"/>
  <sheetViews>
    <sheetView workbookViewId="0">
      <selection activeCell="L28" sqref="L28"/>
    </sheetView>
  </sheetViews>
  <sheetFormatPr baseColWidth="10" defaultRowHeight="16" x14ac:dyDescent="0.2"/>
  <cols>
    <col min="1" max="1" width="22.6640625" style="14" bestFit="1" customWidth="1"/>
    <col min="2" max="11" width="11.1640625" style="14" bestFit="1" customWidth="1"/>
    <col min="12" max="12" width="11.6640625" style="14" bestFit="1" customWidth="1"/>
    <col min="13" max="16384" width="10.83203125" style="14"/>
  </cols>
  <sheetData>
    <row r="1" spans="1:12" x14ac:dyDescent="0.2">
      <c r="A1" s="14" t="s">
        <v>19</v>
      </c>
      <c r="B1" s="112" t="s">
        <v>8</v>
      </c>
      <c r="C1" s="112"/>
      <c r="D1" s="112"/>
      <c r="E1" s="112"/>
      <c r="F1" s="112"/>
      <c r="G1" s="112" t="s">
        <v>9</v>
      </c>
      <c r="H1" s="112"/>
      <c r="I1" s="112"/>
      <c r="J1" s="112"/>
      <c r="K1" s="112"/>
      <c r="L1" s="112"/>
    </row>
    <row r="2" spans="1:12" x14ac:dyDescent="0.2">
      <c r="A2" s="14" t="s">
        <v>181</v>
      </c>
      <c r="B2" s="17">
        <v>0.12220988000000001</v>
      </c>
      <c r="C2" s="4">
        <v>0.10682012</v>
      </c>
      <c r="D2" s="4">
        <v>8.9264670000000004E-2</v>
      </c>
      <c r="E2" s="4">
        <v>0.11169587</v>
      </c>
      <c r="F2" s="5">
        <v>0.13549817</v>
      </c>
      <c r="G2" s="17">
        <v>0.11422612</v>
      </c>
      <c r="H2" s="4">
        <v>9.02921E-2</v>
      </c>
      <c r="I2" s="4">
        <v>0.10756381</v>
      </c>
      <c r="J2" s="4">
        <v>8.1088220000000003E-2</v>
      </c>
      <c r="K2" s="4">
        <v>0.12612662999999999</v>
      </c>
      <c r="L2" s="5">
        <v>0.15163815</v>
      </c>
    </row>
    <row r="3" spans="1:12" x14ac:dyDescent="0.2">
      <c r="A3" s="14" t="s">
        <v>182</v>
      </c>
      <c r="B3" s="20">
        <v>0.11914697</v>
      </c>
      <c r="C3" s="16">
        <v>0.1501528</v>
      </c>
      <c r="D3" s="16">
        <v>0.18026600000000001</v>
      </c>
      <c r="E3" s="16">
        <v>0.13136324999999999</v>
      </c>
      <c r="F3" s="21">
        <v>0.14465860999999999</v>
      </c>
      <c r="G3" s="20">
        <v>0.13606873</v>
      </c>
      <c r="H3" s="16">
        <v>0.16310832</v>
      </c>
      <c r="I3" s="16">
        <v>0.17249323999999999</v>
      </c>
      <c r="J3" s="16">
        <v>0.14412035000000001</v>
      </c>
      <c r="K3" s="16">
        <v>0.19695157999999999</v>
      </c>
      <c r="L3" s="21"/>
    </row>
  </sheetData>
  <mergeCells count="2">
    <mergeCell ref="B1:F1"/>
    <mergeCell ref="G1:L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9AFF-C07D-764F-8E08-DC3A45524C22}">
  <dimension ref="A1:K88"/>
  <sheetViews>
    <sheetView workbookViewId="0">
      <selection activeCell="N20" sqref="N20"/>
    </sheetView>
  </sheetViews>
  <sheetFormatPr baseColWidth="10" defaultRowHeight="16" x14ac:dyDescent="0.2"/>
  <cols>
    <col min="1" max="1" width="18.33203125" style="6" bestFit="1" customWidth="1"/>
    <col min="2" max="16384" width="10.83203125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2">
        <v>2393</v>
      </c>
      <c r="C3" s="3">
        <v>159.30000000000001</v>
      </c>
      <c r="D3" s="15">
        <v>4</v>
      </c>
      <c r="E3" s="2">
        <v>2351</v>
      </c>
      <c r="F3" s="3">
        <v>188.4</v>
      </c>
      <c r="G3" s="15">
        <v>6</v>
      </c>
    </row>
    <row r="4" spans="1:11" x14ac:dyDescent="0.2">
      <c r="A4" s="6" t="s">
        <v>182</v>
      </c>
      <c r="B4" s="11">
        <v>7556</v>
      </c>
      <c r="C4" s="12">
        <v>376.1</v>
      </c>
      <c r="D4" s="13">
        <v>4</v>
      </c>
      <c r="E4" s="11">
        <v>6508</v>
      </c>
      <c r="F4" s="12">
        <v>388.3</v>
      </c>
      <c r="G4" s="13">
        <v>6</v>
      </c>
    </row>
    <row r="6" spans="1:11" x14ac:dyDescent="0.2">
      <c r="A6" s="6" t="s">
        <v>187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188</v>
      </c>
      <c r="C7" s="6" t="s">
        <v>189</v>
      </c>
      <c r="D7" s="6" t="s">
        <v>190</v>
      </c>
      <c r="E7" s="6" t="s">
        <v>191</v>
      </c>
      <c r="F7" s="6" t="s">
        <v>188</v>
      </c>
      <c r="G7" s="6" t="s">
        <v>189</v>
      </c>
      <c r="H7" s="6" t="s">
        <v>190</v>
      </c>
      <c r="I7" s="6" t="s">
        <v>191</v>
      </c>
    </row>
    <row r="8" spans="1:11" x14ac:dyDescent="0.2">
      <c r="A8" s="6">
        <v>0</v>
      </c>
      <c r="B8" s="6">
        <v>398.8</v>
      </c>
      <c r="C8" s="6">
        <v>761.2</v>
      </c>
      <c r="D8" s="6">
        <v>143.4</v>
      </c>
      <c r="E8" s="6">
        <v>820</v>
      </c>
      <c r="F8" s="6">
        <v>108.4</v>
      </c>
      <c r="G8" s="6">
        <v>1532.4</v>
      </c>
      <c r="H8" s="6">
        <v>388.6</v>
      </c>
      <c r="I8" s="6">
        <v>704.6</v>
      </c>
      <c r="J8" s="6">
        <v>330</v>
      </c>
      <c r="K8" s="6">
        <v>620.20000000000005</v>
      </c>
    </row>
    <row r="9" spans="1:11" x14ac:dyDescent="0.2">
      <c r="A9" s="6">
        <v>0.3</v>
      </c>
      <c r="B9" s="6">
        <v>300.8</v>
      </c>
      <c r="C9" s="6">
        <v>248.2</v>
      </c>
      <c r="D9" s="6">
        <v>88.6</v>
      </c>
      <c r="E9" s="6">
        <v>528.20000000000005</v>
      </c>
      <c r="F9" s="6">
        <v>97.2</v>
      </c>
      <c r="G9" s="6">
        <v>1040.2</v>
      </c>
      <c r="H9" s="6">
        <v>654.20000000000005</v>
      </c>
      <c r="I9" s="6">
        <v>499.8</v>
      </c>
      <c r="J9" s="6">
        <v>73.2</v>
      </c>
      <c r="K9" s="6">
        <v>176.6</v>
      </c>
    </row>
    <row r="10" spans="1:11" x14ac:dyDescent="0.2">
      <c r="A10" s="6">
        <v>0.6</v>
      </c>
      <c r="B10" s="6">
        <v>305</v>
      </c>
      <c r="C10" s="6">
        <v>139.19999999999999</v>
      </c>
      <c r="D10" s="6">
        <v>237.2</v>
      </c>
      <c r="E10" s="6">
        <v>288.60000000000002</v>
      </c>
      <c r="F10" s="6">
        <v>178.4</v>
      </c>
      <c r="G10" s="6">
        <v>100.8</v>
      </c>
      <c r="H10" s="6">
        <v>683.2</v>
      </c>
      <c r="I10" s="6">
        <v>510.6</v>
      </c>
      <c r="J10" s="6">
        <v>31.6</v>
      </c>
      <c r="K10" s="6">
        <v>139.6</v>
      </c>
    </row>
    <row r="11" spans="1:11" x14ac:dyDescent="0.2">
      <c r="A11" s="6">
        <v>0.9</v>
      </c>
      <c r="B11" s="6">
        <v>79.400000000000006</v>
      </c>
      <c r="C11" s="6">
        <v>274.8</v>
      </c>
      <c r="D11" s="6">
        <v>133.19999999999999</v>
      </c>
      <c r="E11" s="6">
        <v>118.6</v>
      </c>
      <c r="F11" s="6">
        <v>146.80000000000001</v>
      </c>
      <c r="G11" s="6">
        <v>80.400000000000006</v>
      </c>
      <c r="H11" s="6">
        <v>211.8</v>
      </c>
      <c r="I11" s="6">
        <v>418</v>
      </c>
      <c r="J11" s="6">
        <v>148.4</v>
      </c>
      <c r="K11" s="6">
        <v>160.80000000000001</v>
      </c>
    </row>
    <row r="12" spans="1:11" x14ac:dyDescent="0.2">
      <c r="A12" s="6">
        <v>1.2</v>
      </c>
      <c r="B12" s="6">
        <v>230.2</v>
      </c>
      <c r="C12" s="6">
        <v>183.2</v>
      </c>
      <c r="D12" s="6">
        <v>266.2</v>
      </c>
      <c r="E12" s="6">
        <v>33.799999999999997</v>
      </c>
      <c r="F12" s="6">
        <v>181.4</v>
      </c>
      <c r="G12" s="6">
        <v>261.2</v>
      </c>
      <c r="H12" s="6">
        <v>75.599999999999994</v>
      </c>
      <c r="I12" s="6">
        <v>120.8</v>
      </c>
      <c r="J12" s="6">
        <v>173.4</v>
      </c>
      <c r="K12" s="6">
        <v>79.2</v>
      </c>
    </row>
    <row r="13" spans="1:11" x14ac:dyDescent="0.2">
      <c r="A13" s="6">
        <v>1.5</v>
      </c>
      <c r="B13" s="6">
        <v>158.19999999999999</v>
      </c>
      <c r="C13" s="6">
        <v>40.799999999999997</v>
      </c>
      <c r="D13" s="6">
        <v>132.80000000000001</v>
      </c>
      <c r="E13" s="6">
        <v>248</v>
      </c>
      <c r="F13" s="6">
        <v>153.19999999999999</v>
      </c>
      <c r="G13" s="6">
        <v>160.19999999999999</v>
      </c>
      <c r="H13" s="6">
        <v>34.6</v>
      </c>
      <c r="I13" s="6">
        <v>64.400000000000006</v>
      </c>
      <c r="J13" s="6">
        <v>117</v>
      </c>
      <c r="K13" s="6">
        <v>26.6</v>
      </c>
    </row>
    <row r="14" spans="1:11" x14ac:dyDescent="0.2">
      <c r="A14" s="6">
        <v>1.8</v>
      </c>
      <c r="B14" s="6">
        <v>167</v>
      </c>
      <c r="C14" s="6">
        <v>190.2</v>
      </c>
      <c r="D14" s="6">
        <v>151.4</v>
      </c>
      <c r="E14" s="6">
        <v>292.2</v>
      </c>
      <c r="F14" s="6">
        <v>185.2</v>
      </c>
      <c r="G14" s="6">
        <v>49.6</v>
      </c>
      <c r="H14" s="6">
        <v>190.4</v>
      </c>
      <c r="I14" s="6">
        <v>27.4</v>
      </c>
      <c r="J14" s="6">
        <v>88.2</v>
      </c>
      <c r="K14" s="6">
        <v>219</v>
      </c>
    </row>
    <row r="15" spans="1:11" x14ac:dyDescent="0.2">
      <c r="A15" s="6">
        <v>2.1</v>
      </c>
      <c r="B15" s="6">
        <v>197.8</v>
      </c>
      <c r="C15" s="6">
        <v>42.4</v>
      </c>
      <c r="D15" s="6">
        <v>36.799999999999997</v>
      </c>
      <c r="E15" s="6">
        <v>124.2</v>
      </c>
      <c r="F15" s="6">
        <v>178.2</v>
      </c>
      <c r="G15" s="6">
        <v>215.6</v>
      </c>
      <c r="H15" s="6">
        <v>550.20000000000005</v>
      </c>
      <c r="I15" s="6">
        <v>112.2</v>
      </c>
      <c r="J15" s="6">
        <v>53.2</v>
      </c>
      <c r="K15" s="6">
        <v>227</v>
      </c>
    </row>
    <row r="16" spans="1:11" x14ac:dyDescent="0.2">
      <c r="A16" s="6">
        <v>2.4</v>
      </c>
      <c r="B16" s="6">
        <v>121.8</v>
      </c>
      <c r="C16" s="6">
        <v>85</v>
      </c>
      <c r="D16" s="6">
        <v>31</v>
      </c>
      <c r="E16" s="6">
        <v>43.8</v>
      </c>
      <c r="F16" s="6">
        <v>188.4</v>
      </c>
      <c r="G16" s="6">
        <v>182.2</v>
      </c>
      <c r="H16" s="6">
        <v>299.2</v>
      </c>
      <c r="I16" s="6">
        <v>48.8</v>
      </c>
      <c r="J16" s="6">
        <v>163</v>
      </c>
      <c r="K16" s="6">
        <v>241.6</v>
      </c>
    </row>
    <row r="17" spans="1:11" x14ac:dyDescent="0.2">
      <c r="A17" s="6">
        <v>2.7</v>
      </c>
      <c r="B17" s="6">
        <v>46.2</v>
      </c>
      <c r="C17" s="6">
        <v>243.4</v>
      </c>
      <c r="D17" s="6">
        <v>114.4</v>
      </c>
      <c r="E17" s="6">
        <v>381</v>
      </c>
      <c r="F17" s="6">
        <v>29</v>
      </c>
      <c r="G17" s="6">
        <v>366.8</v>
      </c>
      <c r="H17" s="6">
        <v>36.4</v>
      </c>
      <c r="I17" s="6">
        <v>192.4</v>
      </c>
      <c r="J17" s="6">
        <v>108</v>
      </c>
      <c r="K17" s="6">
        <v>118</v>
      </c>
    </row>
    <row r="18" spans="1:11" x14ac:dyDescent="0.2">
      <c r="A18" s="6">
        <v>3</v>
      </c>
      <c r="B18" s="6">
        <v>217.8</v>
      </c>
      <c r="C18" s="6">
        <v>79.599999999999994</v>
      </c>
      <c r="D18" s="6">
        <v>146.6</v>
      </c>
      <c r="E18" s="6">
        <v>303.39999999999998</v>
      </c>
      <c r="F18" s="6">
        <v>186.8</v>
      </c>
      <c r="G18" s="6">
        <v>101.4</v>
      </c>
      <c r="H18" s="6">
        <v>72</v>
      </c>
      <c r="I18" s="6">
        <v>238.6</v>
      </c>
      <c r="J18" s="6">
        <v>192.8</v>
      </c>
      <c r="K18" s="6">
        <v>102.8</v>
      </c>
    </row>
    <row r="19" spans="1:11" x14ac:dyDescent="0.2">
      <c r="A19" s="6">
        <v>3.3</v>
      </c>
      <c r="B19" s="6">
        <v>118.6</v>
      </c>
      <c r="C19" s="6">
        <v>70.2</v>
      </c>
      <c r="D19" s="6">
        <v>318</v>
      </c>
      <c r="E19" s="6">
        <v>125.8</v>
      </c>
      <c r="F19" s="6">
        <v>34.200000000000003</v>
      </c>
      <c r="G19" s="6">
        <v>32.4</v>
      </c>
      <c r="H19" s="6">
        <v>292.8</v>
      </c>
      <c r="I19" s="6">
        <v>82.8</v>
      </c>
      <c r="J19" s="6">
        <v>30.8</v>
      </c>
      <c r="K19" s="6">
        <v>165.2</v>
      </c>
    </row>
    <row r="20" spans="1:11" x14ac:dyDescent="0.2">
      <c r="A20" s="6">
        <v>3.6</v>
      </c>
      <c r="B20" s="6">
        <v>81.599999999999994</v>
      </c>
      <c r="C20" s="6">
        <v>316.8</v>
      </c>
      <c r="D20" s="6">
        <v>26.6</v>
      </c>
      <c r="E20" s="6">
        <v>122.2</v>
      </c>
      <c r="F20" s="6">
        <v>257</v>
      </c>
      <c r="G20" s="6">
        <v>302.60000000000002</v>
      </c>
      <c r="H20" s="6">
        <v>209</v>
      </c>
      <c r="I20" s="6">
        <v>36</v>
      </c>
      <c r="J20" s="6">
        <v>97.8</v>
      </c>
      <c r="K20" s="6">
        <v>187.6</v>
      </c>
    </row>
    <row r="21" spans="1:11" x14ac:dyDescent="0.2">
      <c r="A21" s="6">
        <v>3.9</v>
      </c>
      <c r="B21" s="6">
        <v>170</v>
      </c>
      <c r="C21" s="6">
        <v>188.2</v>
      </c>
      <c r="D21" s="6">
        <v>13.4</v>
      </c>
      <c r="E21" s="6">
        <v>273</v>
      </c>
      <c r="F21" s="6">
        <v>512.20000000000005</v>
      </c>
      <c r="G21" s="6">
        <v>409.2</v>
      </c>
      <c r="H21" s="6">
        <v>187</v>
      </c>
      <c r="I21" s="6">
        <v>39</v>
      </c>
      <c r="J21" s="6">
        <v>124.2</v>
      </c>
      <c r="K21" s="6">
        <v>240.6</v>
      </c>
    </row>
    <row r="22" spans="1:11" x14ac:dyDescent="0.2">
      <c r="A22" s="6">
        <v>4.2</v>
      </c>
      <c r="B22" s="6">
        <v>332</v>
      </c>
      <c r="C22" s="6">
        <v>68</v>
      </c>
      <c r="D22" s="6">
        <v>191.6</v>
      </c>
      <c r="E22" s="6">
        <v>261.8</v>
      </c>
      <c r="F22" s="6">
        <v>163</v>
      </c>
      <c r="G22" s="6">
        <v>616.4</v>
      </c>
      <c r="H22" s="6">
        <v>185.8</v>
      </c>
      <c r="I22" s="6">
        <v>259.60000000000002</v>
      </c>
      <c r="J22" s="6">
        <v>37.200000000000003</v>
      </c>
      <c r="K22" s="6">
        <v>158.19999999999999</v>
      </c>
    </row>
    <row r="23" spans="1:11" x14ac:dyDescent="0.2">
      <c r="A23" s="6">
        <v>4.5</v>
      </c>
      <c r="B23" s="6">
        <v>304.2</v>
      </c>
      <c r="C23" s="6">
        <v>262</v>
      </c>
      <c r="D23" s="6">
        <v>497</v>
      </c>
      <c r="E23" s="6">
        <v>470.8</v>
      </c>
      <c r="F23" s="6">
        <v>450.8</v>
      </c>
      <c r="G23" s="6">
        <v>976</v>
      </c>
      <c r="H23" s="6">
        <v>182.2</v>
      </c>
      <c r="I23" s="6">
        <v>240.8</v>
      </c>
      <c r="J23" s="6">
        <v>173.6</v>
      </c>
      <c r="K23" s="6">
        <v>268.39999999999998</v>
      </c>
    </row>
    <row r="24" spans="1:11" x14ac:dyDescent="0.2">
      <c r="A24" s="6">
        <v>4.8</v>
      </c>
      <c r="B24" s="6">
        <v>403.6</v>
      </c>
      <c r="C24" s="6">
        <v>641.4</v>
      </c>
      <c r="D24" s="6">
        <v>524.79999999999995</v>
      </c>
      <c r="E24" s="6">
        <v>508.2</v>
      </c>
      <c r="F24" s="6">
        <v>63.2</v>
      </c>
      <c r="G24" s="6">
        <v>349.6</v>
      </c>
      <c r="H24" s="6">
        <v>479.8</v>
      </c>
      <c r="I24" s="6">
        <v>438.8</v>
      </c>
      <c r="J24" s="6">
        <v>350.2</v>
      </c>
      <c r="K24" s="6">
        <v>282.8</v>
      </c>
    </row>
    <row r="25" spans="1:11" x14ac:dyDescent="0.2">
      <c r="A25" s="6">
        <v>5.0999999999999996</v>
      </c>
      <c r="B25" s="6">
        <v>64.8</v>
      </c>
      <c r="C25" s="6">
        <v>253.2</v>
      </c>
      <c r="D25" s="6">
        <v>94.6</v>
      </c>
      <c r="E25" s="6">
        <v>195.8</v>
      </c>
      <c r="F25" s="6">
        <v>202.2</v>
      </c>
      <c r="G25" s="6">
        <v>358.4</v>
      </c>
      <c r="H25" s="6">
        <v>168.6</v>
      </c>
      <c r="I25" s="6">
        <v>126.8</v>
      </c>
      <c r="J25" s="6">
        <v>283.2</v>
      </c>
      <c r="K25" s="6">
        <v>163.4</v>
      </c>
    </row>
    <row r="26" spans="1:11" x14ac:dyDescent="0.2">
      <c r="A26" s="6">
        <v>5.4</v>
      </c>
      <c r="B26" s="6">
        <v>218.4</v>
      </c>
      <c r="C26" s="6">
        <v>383.8</v>
      </c>
      <c r="D26" s="6">
        <v>550.20000000000005</v>
      </c>
      <c r="E26" s="6">
        <v>405</v>
      </c>
      <c r="F26" s="6">
        <v>545</v>
      </c>
      <c r="G26" s="6">
        <v>546</v>
      </c>
      <c r="H26" s="6">
        <v>263.8</v>
      </c>
      <c r="I26" s="6">
        <v>282.2</v>
      </c>
      <c r="J26" s="6">
        <v>282.2</v>
      </c>
      <c r="K26" s="6">
        <v>365.8</v>
      </c>
    </row>
    <row r="27" spans="1:11" x14ac:dyDescent="0.2">
      <c r="A27" s="6">
        <v>5.7</v>
      </c>
      <c r="B27" s="6">
        <v>236.4</v>
      </c>
      <c r="C27" s="6">
        <v>254</v>
      </c>
      <c r="D27" s="6">
        <v>111</v>
      </c>
      <c r="E27" s="6">
        <v>373.6</v>
      </c>
      <c r="F27" s="6">
        <v>272.60000000000002</v>
      </c>
      <c r="G27" s="6">
        <v>56</v>
      </c>
      <c r="H27" s="6">
        <v>311.2</v>
      </c>
      <c r="I27" s="6">
        <v>333.4</v>
      </c>
      <c r="J27" s="6">
        <v>87.6</v>
      </c>
      <c r="K27" s="6">
        <v>211.6</v>
      </c>
    </row>
    <row r="28" spans="1:11" x14ac:dyDescent="0.2">
      <c r="A28" s="6">
        <v>6</v>
      </c>
      <c r="B28" s="6">
        <v>60.6</v>
      </c>
      <c r="C28" s="6">
        <v>36.4</v>
      </c>
      <c r="D28" s="6">
        <v>13.2</v>
      </c>
      <c r="E28" s="6">
        <v>191.4</v>
      </c>
      <c r="F28" s="6">
        <v>108.8</v>
      </c>
      <c r="G28" s="6">
        <v>46</v>
      </c>
      <c r="H28" s="6">
        <v>71.8</v>
      </c>
      <c r="I28" s="6">
        <v>133</v>
      </c>
      <c r="J28" s="6">
        <v>65.2</v>
      </c>
      <c r="K28" s="6">
        <v>66.400000000000006</v>
      </c>
    </row>
    <row r="29" spans="1:11" x14ac:dyDescent="0.2">
      <c r="A29" s="6">
        <v>6.3</v>
      </c>
      <c r="B29" s="6">
        <v>158.80000000000001</v>
      </c>
      <c r="C29" s="6">
        <v>159</v>
      </c>
      <c r="D29" s="6">
        <v>173.8</v>
      </c>
      <c r="E29" s="6">
        <v>115.4</v>
      </c>
      <c r="F29" s="6">
        <v>64.8</v>
      </c>
      <c r="G29" s="6">
        <v>167.6</v>
      </c>
      <c r="H29" s="6">
        <v>157</v>
      </c>
      <c r="I29" s="6">
        <v>130.4</v>
      </c>
      <c r="J29" s="6">
        <v>112</v>
      </c>
      <c r="K29" s="6">
        <v>162.4</v>
      </c>
    </row>
    <row r="30" spans="1:11" x14ac:dyDescent="0.2">
      <c r="A30" s="6">
        <v>6.6</v>
      </c>
      <c r="B30" s="6">
        <v>34.4</v>
      </c>
      <c r="C30" s="6">
        <v>98.2</v>
      </c>
      <c r="D30" s="6">
        <v>59</v>
      </c>
      <c r="E30" s="6">
        <v>108</v>
      </c>
      <c r="F30" s="6">
        <v>94</v>
      </c>
      <c r="G30" s="6">
        <v>163.19999999999999</v>
      </c>
      <c r="H30" s="6">
        <v>188</v>
      </c>
      <c r="I30" s="6">
        <v>90.8</v>
      </c>
      <c r="J30" s="6">
        <v>119.6</v>
      </c>
      <c r="K30" s="6">
        <v>28.2</v>
      </c>
    </row>
    <row r="31" spans="1:11" x14ac:dyDescent="0.2">
      <c r="A31" s="6">
        <v>6.9</v>
      </c>
      <c r="B31" s="6">
        <v>68.2</v>
      </c>
      <c r="C31" s="6">
        <v>20.399999999999999</v>
      </c>
      <c r="D31" s="6">
        <v>15.6</v>
      </c>
      <c r="E31" s="6">
        <v>307.39999999999998</v>
      </c>
      <c r="F31" s="6">
        <v>162</v>
      </c>
      <c r="G31" s="6">
        <v>96.8</v>
      </c>
      <c r="H31" s="6">
        <v>80.400000000000006</v>
      </c>
      <c r="I31" s="6">
        <v>100.2</v>
      </c>
      <c r="J31" s="6">
        <v>225.2</v>
      </c>
      <c r="K31" s="6">
        <v>111.6</v>
      </c>
    </row>
    <row r="32" spans="1:11" x14ac:dyDescent="0.2">
      <c r="A32" s="6">
        <v>7.2</v>
      </c>
      <c r="B32" s="6">
        <v>233.4</v>
      </c>
      <c r="C32" s="6">
        <v>182</v>
      </c>
      <c r="D32" s="6">
        <v>204.8</v>
      </c>
      <c r="E32" s="6">
        <v>114</v>
      </c>
      <c r="F32" s="6">
        <v>136</v>
      </c>
      <c r="G32" s="6">
        <v>24</v>
      </c>
      <c r="H32" s="6">
        <v>290.39999999999998</v>
      </c>
      <c r="I32" s="6">
        <v>212.8</v>
      </c>
      <c r="J32" s="6">
        <v>116.8</v>
      </c>
      <c r="K32" s="6">
        <v>251.6</v>
      </c>
    </row>
    <row r="33" spans="1:11" x14ac:dyDescent="0.2">
      <c r="A33" s="6">
        <v>7.5</v>
      </c>
      <c r="B33" s="6">
        <v>98.6</v>
      </c>
      <c r="C33" s="6">
        <v>304.60000000000002</v>
      </c>
      <c r="D33" s="6">
        <v>167.2</v>
      </c>
      <c r="E33" s="6">
        <v>343.4</v>
      </c>
      <c r="F33" s="6">
        <v>70.599999999999994</v>
      </c>
      <c r="G33" s="6">
        <v>108.6</v>
      </c>
      <c r="H33" s="6">
        <v>126.6</v>
      </c>
      <c r="I33" s="6">
        <v>53.6</v>
      </c>
      <c r="J33" s="6">
        <v>62.6</v>
      </c>
      <c r="K33" s="6">
        <v>132.80000000000001</v>
      </c>
    </row>
    <row r="34" spans="1:11" x14ac:dyDescent="0.2">
      <c r="A34" s="6">
        <v>7.8</v>
      </c>
      <c r="B34" s="6">
        <v>83.6</v>
      </c>
      <c r="C34" s="6">
        <v>36.6</v>
      </c>
      <c r="D34" s="6">
        <v>217</v>
      </c>
      <c r="E34" s="6">
        <v>303.2</v>
      </c>
      <c r="F34" s="6">
        <v>149</v>
      </c>
      <c r="G34" s="6">
        <v>164</v>
      </c>
      <c r="H34" s="6">
        <v>319.60000000000002</v>
      </c>
      <c r="I34" s="6">
        <v>137.6</v>
      </c>
      <c r="J34" s="6">
        <v>176.4</v>
      </c>
      <c r="K34" s="6">
        <v>38.6</v>
      </c>
    </row>
    <row r="35" spans="1:11" x14ac:dyDescent="0.2">
      <c r="A35" s="6">
        <v>8.1</v>
      </c>
      <c r="B35" s="6">
        <v>46.8</v>
      </c>
      <c r="C35" s="6">
        <v>104.4</v>
      </c>
      <c r="D35" s="6">
        <v>47</v>
      </c>
      <c r="E35" s="6">
        <v>265.2</v>
      </c>
      <c r="F35" s="6">
        <v>124.2</v>
      </c>
      <c r="G35" s="6">
        <v>128</v>
      </c>
      <c r="H35" s="6">
        <v>140</v>
      </c>
      <c r="I35" s="6">
        <v>297</v>
      </c>
      <c r="J35" s="6">
        <v>195.4</v>
      </c>
      <c r="K35" s="6">
        <v>255.6</v>
      </c>
    </row>
    <row r="36" spans="1:11" x14ac:dyDescent="0.2">
      <c r="A36" s="6">
        <v>8.4</v>
      </c>
      <c r="B36" s="6">
        <v>239.4</v>
      </c>
      <c r="C36" s="6">
        <v>253.2</v>
      </c>
      <c r="D36" s="6">
        <v>213.4</v>
      </c>
      <c r="E36" s="6">
        <v>186.2</v>
      </c>
      <c r="F36" s="6">
        <v>180.4</v>
      </c>
      <c r="G36" s="6">
        <v>201</v>
      </c>
      <c r="H36" s="6">
        <v>58.8</v>
      </c>
      <c r="I36" s="6">
        <v>322.8</v>
      </c>
      <c r="J36" s="6">
        <v>179.2</v>
      </c>
      <c r="K36" s="6">
        <v>143</v>
      </c>
    </row>
    <row r="37" spans="1:11" x14ac:dyDescent="0.2">
      <c r="A37" s="6">
        <v>8.6999999999999993</v>
      </c>
      <c r="B37" s="6">
        <v>161.4</v>
      </c>
      <c r="C37" s="6">
        <v>128.6</v>
      </c>
      <c r="D37" s="6">
        <v>79.400000000000006</v>
      </c>
      <c r="E37" s="6">
        <v>264.39999999999998</v>
      </c>
      <c r="F37" s="6">
        <v>261.8</v>
      </c>
      <c r="G37" s="6">
        <v>141.80000000000001</v>
      </c>
      <c r="H37" s="6">
        <v>143.80000000000001</v>
      </c>
      <c r="I37" s="6">
        <v>210.4</v>
      </c>
      <c r="J37" s="6">
        <v>309.2</v>
      </c>
      <c r="K37" s="6">
        <v>167</v>
      </c>
    </row>
    <row r="38" spans="1:11" x14ac:dyDescent="0.2">
      <c r="A38" s="6">
        <v>9</v>
      </c>
      <c r="B38" s="6">
        <v>62.6</v>
      </c>
      <c r="C38" s="6">
        <v>141</v>
      </c>
      <c r="D38" s="6">
        <v>194.2</v>
      </c>
      <c r="E38" s="6">
        <v>143</v>
      </c>
      <c r="F38" s="6">
        <v>121.6</v>
      </c>
      <c r="G38" s="6">
        <v>172</v>
      </c>
      <c r="H38" s="6">
        <v>271</v>
      </c>
      <c r="I38" s="6">
        <v>72</v>
      </c>
      <c r="J38" s="6">
        <v>124.8</v>
      </c>
      <c r="K38" s="6">
        <v>172.4</v>
      </c>
    </row>
    <row r="39" spans="1:11" x14ac:dyDescent="0.2">
      <c r="A39" s="6">
        <v>9.3000000000000007</v>
      </c>
      <c r="B39" s="6">
        <v>102.6</v>
      </c>
      <c r="C39" s="6">
        <v>321.2</v>
      </c>
      <c r="D39" s="6">
        <v>251.4</v>
      </c>
      <c r="E39" s="6">
        <v>236.6</v>
      </c>
      <c r="F39" s="6">
        <v>235</v>
      </c>
      <c r="G39" s="6">
        <v>89.8</v>
      </c>
      <c r="H39" s="6">
        <v>215.6</v>
      </c>
      <c r="I39" s="6">
        <v>51.2</v>
      </c>
      <c r="J39" s="6">
        <v>175.6</v>
      </c>
      <c r="K39" s="6">
        <v>156.4</v>
      </c>
    </row>
    <row r="40" spans="1:11" x14ac:dyDescent="0.2">
      <c r="A40" s="6">
        <v>9.6</v>
      </c>
      <c r="B40" s="6">
        <v>108.6</v>
      </c>
      <c r="C40" s="6">
        <v>193.6</v>
      </c>
      <c r="D40" s="6">
        <v>229</v>
      </c>
      <c r="E40" s="6">
        <v>518.20000000000005</v>
      </c>
      <c r="F40" s="6">
        <v>78.2</v>
      </c>
      <c r="G40" s="6">
        <v>74.8</v>
      </c>
      <c r="H40" s="6">
        <v>115.8</v>
      </c>
      <c r="I40" s="6">
        <v>165.4</v>
      </c>
      <c r="J40" s="6">
        <v>122.2</v>
      </c>
      <c r="K40" s="6">
        <v>269.8</v>
      </c>
    </row>
    <row r="41" spans="1:11" x14ac:dyDescent="0.2">
      <c r="A41" s="6">
        <v>9.9</v>
      </c>
      <c r="B41" s="6">
        <v>46.8</v>
      </c>
      <c r="C41" s="6">
        <v>36</v>
      </c>
      <c r="D41" s="6">
        <v>274.8</v>
      </c>
      <c r="E41" s="6">
        <v>225.6</v>
      </c>
      <c r="F41" s="6">
        <v>125.8</v>
      </c>
      <c r="G41" s="6">
        <v>232.8</v>
      </c>
      <c r="H41" s="6">
        <v>144.19999999999999</v>
      </c>
      <c r="I41" s="6">
        <v>334.8</v>
      </c>
      <c r="J41" s="6">
        <v>221.2</v>
      </c>
      <c r="K41" s="6">
        <v>93.4</v>
      </c>
    </row>
    <row r="42" spans="1:11" x14ac:dyDescent="0.2">
      <c r="A42" s="6">
        <v>10.199999999999999</v>
      </c>
      <c r="B42" s="6">
        <v>56.8</v>
      </c>
      <c r="C42" s="6">
        <v>171.6</v>
      </c>
      <c r="D42" s="6">
        <v>145.4</v>
      </c>
      <c r="E42" s="6">
        <v>90.4</v>
      </c>
      <c r="F42" s="6">
        <v>141.19999999999999</v>
      </c>
      <c r="G42" s="6">
        <v>257</v>
      </c>
      <c r="H42" s="6">
        <v>246.4</v>
      </c>
      <c r="I42" s="6">
        <v>354.8</v>
      </c>
      <c r="J42" s="6">
        <v>178</v>
      </c>
      <c r="K42" s="6">
        <v>186.4</v>
      </c>
    </row>
    <row r="43" spans="1:11" x14ac:dyDescent="0.2">
      <c r="A43" s="6">
        <v>10.5</v>
      </c>
      <c r="B43" s="6">
        <v>504.8</v>
      </c>
      <c r="C43" s="6">
        <v>126</v>
      </c>
      <c r="D43" s="6">
        <v>131</v>
      </c>
      <c r="E43" s="6">
        <v>162.4</v>
      </c>
      <c r="F43" s="6">
        <v>338</v>
      </c>
      <c r="G43" s="6">
        <v>380.6</v>
      </c>
      <c r="H43" s="6">
        <v>252.4</v>
      </c>
      <c r="I43" s="6">
        <v>70.2</v>
      </c>
      <c r="J43" s="6">
        <v>307.39999999999998</v>
      </c>
      <c r="K43" s="6">
        <v>230.6</v>
      </c>
    </row>
    <row r="44" spans="1:11" x14ac:dyDescent="0.2">
      <c r="A44" s="6">
        <v>10.8</v>
      </c>
      <c r="B44" s="6">
        <v>306</v>
      </c>
      <c r="C44" s="6">
        <v>214.4</v>
      </c>
      <c r="D44" s="6">
        <v>333.6</v>
      </c>
      <c r="E44" s="6">
        <v>370.6</v>
      </c>
      <c r="F44" s="6">
        <v>34.799999999999997</v>
      </c>
      <c r="G44" s="6">
        <v>168.4</v>
      </c>
      <c r="H44" s="6">
        <v>283</v>
      </c>
      <c r="I44" s="6">
        <v>189.4</v>
      </c>
      <c r="J44" s="6">
        <v>119.4</v>
      </c>
      <c r="K44" s="6">
        <v>261.39999999999998</v>
      </c>
    </row>
    <row r="45" spans="1:11" x14ac:dyDescent="0.2">
      <c r="A45" s="6">
        <v>11.1</v>
      </c>
      <c r="B45" s="6">
        <v>353.4</v>
      </c>
      <c r="C45" s="6">
        <v>55.2</v>
      </c>
      <c r="D45" s="6">
        <v>205</v>
      </c>
      <c r="E45" s="6">
        <v>733.8</v>
      </c>
      <c r="F45" s="6">
        <v>126.6</v>
      </c>
      <c r="G45" s="6">
        <v>229.8</v>
      </c>
      <c r="H45" s="6">
        <v>227.4</v>
      </c>
      <c r="I45" s="6">
        <v>192.4</v>
      </c>
      <c r="J45" s="6">
        <v>308.2</v>
      </c>
      <c r="K45" s="6">
        <v>311.39999999999998</v>
      </c>
    </row>
    <row r="46" spans="1:11" x14ac:dyDescent="0.2">
      <c r="A46" s="6">
        <v>11.4</v>
      </c>
      <c r="B46" s="6">
        <v>122.8</v>
      </c>
      <c r="C46" s="6">
        <v>233.8</v>
      </c>
      <c r="D46" s="6">
        <v>175.4</v>
      </c>
      <c r="E46" s="6">
        <v>511.2</v>
      </c>
      <c r="F46" s="6">
        <v>350.6</v>
      </c>
      <c r="G46" s="6">
        <v>61.2</v>
      </c>
      <c r="H46" s="6">
        <v>56.2</v>
      </c>
      <c r="I46" s="6">
        <v>252.4</v>
      </c>
      <c r="J46" s="6">
        <v>119.4</v>
      </c>
      <c r="K46" s="6">
        <v>156.80000000000001</v>
      </c>
    </row>
    <row r="47" spans="1:11" x14ac:dyDescent="0.2">
      <c r="A47" s="6">
        <v>11.7</v>
      </c>
      <c r="B47" s="6">
        <v>120.2</v>
      </c>
      <c r="C47" s="6">
        <v>166.6</v>
      </c>
      <c r="D47" s="6">
        <v>137.6</v>
      </c>
      <c r="E47" s="6">
        <v>323.2</v>
      </c>
      <c r="F47" s="6">
        <v>121.8</v>
      </c>
      <c r="G47" s="6">
        <v>240.4</v>
      </c>
      <c r="H47" s="6">
        <v>188.8</v>
      </c>
      <c r="I47" s="6">
        <v>399.2</v>
      </c>
      <c r="J47" s="6">
        <v>142.19999999999999</v>
      </c>
      <c r="K47" s="6">
        <v>186.2</v>
      </c>
    </row>
    <row r="48" spans="1:11" x14ac:dyDescent="0.2">
      <c r="A48" s="6">
        <v>12</v>
      </c>
      <c r="B48" s="6">
        <v>82.6</v>
      </c>
      <c r="C48" s="6">
        <v>208.8</v>
      </c>
      <c r="D48" s="6">
        <v>460.4</v>
      </c>
      <c r="E48" s="6">
        <v>164.4</v>
      </c>
      <c r="F48" s="6">
        <v>246.2</v>
      </c>
      <c r="G48" s="6">
        <v>53.8</v>
      </c>
      <c r="H48" s="6">
        <v>341.2</v>
      </c>
      <c r="I48" s="6">
        <v>218</v>
      </c>
      <c r="J48" s="6">
        <v>183.8</v>
      </c>
      <c r="K48" s="6">
        <v>356.8</v>
      </c>
    </row>
    <row r="49" spans="1:11" x14ac:dyDescent="0.2">
      <c r="A49" s="6">
        <v>12.3</v>
      </c>
      <c r="B49" s="6">
        <v>259.60000000000002</v>
      </c>
      <c r="C49" s="6">
        <v>257.39999999999998</v>
      </c>
      <c r="D49" s="6">
        <v>500.4</v>
      </c>
      <c r="E49" s="6">
        <v>441.2</v>
      </c>
      <c r="F49" s="6">
        <v>167.8</v>
      </c>
      <c r="G49" s="6">
        <v>410</v>
      </c>
      <c r="H49" s="6">
        <v>335.8</v>
      </c>
      <c r="I49" s="6">
        <v>266.8</v>
      </c>
      <c r="J49" s="6">
        <v>551</v>
      </c>
      <c r="K49" s="6">
        <v>673.2</v>
      </c>
    </row>
    <row r="50" spans="1:11" x14ac:dyDescent="0.2">
      <c r="A50" s="6">
        <v>12.6</v>
      </c>
      <c r="B50" s="6">
        <v>651.79999999999995</v>
      </c>
      <c r="C50" s="6">
        <v>505.8</v>
      </c>
      <c r="D50" s="6">
        <v>378.4</v>
      </c>
      <c r="E50" s="6">
        <v>470</v>
      </c>
      <c r="F50" s="6">
        <v>599</v>
      </c>
      <c r="G50" s="6">
        <v>982.4</v>
      </c>
      <c r="H50" s="6">
        <v>361.4</v>
      </c>
      <c r="I50" s="6">
        <v>244</v>
      </c>
      <c r="J50" s="6">
        <v>678.8</v>
      </c>
      <c r="K50" s="6">
        <v>1049</v>
      </c>
    </row>
    <row r="51" spans="1:11" x14ac:dyDescent="0.2">
      <c r="A51" s="6">
        <v>12.9</v>
      </c>
      <c r="B51" s="6">
        <v>442.4</v>
      </c>
      <c r="C51" s="6">
        <v>1481.8</v>
      </c>
      <c r="D51" s="6">
        <v>778.6</v>
      </c>
      <c r="E51" s="6">
        <v>1353.2</v>
      </c>
      <c r="F51" s="6">
        <v>1187</v>
      </c>
      <c r="G51" s="6">
        <v>920.8</v>
      </c>
      <c r="H51" s="6">
        <v>844</v>
      </c>
      <c r="I51" s="6">
        <v>563.6</v>
      </c>
      <c r="J51" s="6">
        <v>648.4</v>
      </c>
      <c r="K51" s="6">
        <v>975.4</v>
      </c>
    </row>
    <row r="52" spans="1:11" x14ac:dyDescent="0.2">
      <c r="A52" s="6">
        <v>13.2</v>
      </c>
      <c r="B52" s="6">
        <v>730.8</v>
      </c>
      <c r="C52" s="6">
        <v>1142</v>
      </c>
      <c r="D52" s="6">
        <v>1253.8</v>
      </c>
      <c r="E52" s="6">
        <v>1512.4</v>
      </c>
      <c r="F52" s="6">
        <v>866.6</v>
      </c>
      <c r="G52" s="6">
        <v>340.6</v>
      </c>
      <c r="H52" s="6">
        <v>870.8</v>
      </c>
      <c r="I52" s="6">
        <v>671.8</v>
      </c>
      <c r="J52" s="6">
        <v>695.2</v>
      </c>
      <c r="K52" s="6">
        <v>703.8</v>
      </c>
    </row>
    <row r="53" spans="1:11" x14ac:dyDescent="0.2">
      <c r="A53" s="6">
        <v>13.5</v>
      </c>
      <c r="B53" s="6">
        <v>869.6</v>
      </c>
      <c r="C53" s="6">
        <v>661.2</v>
      </c>
      <c r="D53" s="6">
        <v>581.4</v>
      </c>
      <c r="E53" s="6">
        <v>1308</v>
      </c>
      <c r="F53" s="6">
        <v>898.4</v>
      </c>
      <c r="G53" s="6">
        <v>875.2</v>
      </c>
      <c r="H53" s="6">
        <v>575</v>
      </c>
      <c r="I53" s="6">
        <v>350.2</v>
      </c>
      <c r="J53" s="6">
        <v>573.4</v>
      </c>
      <c r="K53" s="6">
        <v>709.6</v>
      </c>
    </row>
    <row r="54" spans="1:11" x14ac:dyDescent="0.2">
      <c r="A54" s="6">
        <v>13.8</v>
      </c>
      <c r="B54" s="6">
        <v>849.4</v>
      </c>
      <c r="C54" s="6">
        <v>566.79999999999995</v>
      </c>
      <c r="D54" s="6">
        <v>790.6</v>
      </c>
      <c r="E54" s="6">
        <v>414.4</v>
      </c>
      <c r="F54" s="6">
        <v>1058.5999999999999</v>
      </c>
      <c r="G54" s="6">
        <v>2055.6</v>
      </c>
      <c r="H54" s="6">
        <v>807</v>
      </c>
      <c r="I54" s="6">
        <v>792.2</v>
      </c>
      <c r="J54" s="6">
        <v>821.6</v>
      </c>
      <c r="K54" s="6">
        <v>899.6</v>
      </c>
    </row>
    <row r="55" spans="1:11" x14ac:dyDescent="0.2">
      <c r="A55" s="6">
        <v>14.1</v>
      </c>
      <c r="B55" s="6">
        <v>928.2</v>
      </c>
      <c r="C55" s="6">
        <v>176</v>
      </c>
      <c r="D55" s="6">
        <v>304.39999999999998</v>
      </c>
      <c r="E55" s="6">
        <v>935.8</v>
      </c>
      <c r="F55" s="6">
        <v>855.2</v>
      </c>
      <c r="G55" s="6">
        <v>1119</v>
      </c>
      <c r="H55" s="6">
        <v>825</v>
      </c>
      <c r="I55" s="6">
        <v>795.6</v>
      </c>
      <c r="J55" s="6">
        <v>1221.8</v>
      </c>
      <c r="K55" s="6">
        <v>765</v>
      </c>
    </row>
    <row r="56" spans="1:11" x14ac:dyDescent="0.2">
      <c r="A56" s="6">
        <v>14.4</v>
      </c>
      <c r="B56" s="6">
        <v>827.8</v>
      </c>
      <c r="C56" s="6">
        <v>624.20000000000005</v>
      </c>
      <c r="D56" s="6">
        <v>758.6</v>
      </c>
      <c r="E56" s="6">
        <v>1173.5999999999999</v>
      </c>
      <c r="F56" s="6">
        <v>739.4</v>
      </c>
      <c r="G56" s="6">
        <v>744.6</v>
      </c>
      <c r="H56" s="6">
        <v>822.2</v>
      </c>
      <c r="I56" s="6">
        <v>549.79999999999995</v>
      </c>
      <c r="J56" s="6">
        <v>371.8</v>
      </c>
      <c r="K56" s="6">
        <v>581.79999999999995</v>
      </c>
    </row>
    <row r="57" spans="1:11" x14ac:dyDescent="0.2">
      <c r="A57" s="6">
        <v>14.7</v>
      </c>
      <c r="B57" s="6">
        <v>1175.8</v>
      </c>
      <c r="C57" s="6">
        <v>979.4</v>
      </c>
      <c r="D57" s="6">
        <v>1048.8</v>
      </c>
      <c r="E57" s="6">
        <v>703.4</v>
      </c>
      <c r="F57" s="6">
        <v>718.6</v>
      </c>
      <c r="G57" s="6">
        <v>707</v>
      </c>
      <c r="H57" s="6">
        <v>179.8</v>
      </c>
      <c r="I57" s="6">
        <v>367.6</v>
      </c>
      <c r="J57" s="6">
        <v>126</v>
      </c>
      <c r="K57" s="6">
        <v>326.60000000000002</v>
      </c>
    </row>
    <row r="58" spans="1:11" x14ac:dyDescent="0.2">
      <c r="A58" s="6">
        <v>15</v>
      </c>
      <c r="B58" s="6">
        <v>576.79999999999995</v>
      </c>
      <c r="C58" s="6">
        <v>973.4</v>
      </c>
      <c r="D58" s="6">
        <v>1084.2</v>
      </c>
      <c r="E58" s="6">
        <v>1059.5999999999999</v>
      </c>
      <c r="F58" s="6">
        <v>483.2</v>
      </c>
      <c r="G58" s="6">
        <v>1329.6</v>
      </c>
      <c r="H58" s="6">
        <v>698.6</v>
      </c>
      <c r="I58" s="6">
        <v>489.8</v>
      </c>
      <c r="J58" s="6">
        <v>432.4</v>
      </c>
      <c r="K58" s="6">
        <v>462.2</v>
      </c>
    </row>
    <row r="59" spans="1:11" x14ac:dyDescent="0.2">
      <c r="A59" s="6">
        <v>15.3</v>
      </c>
      <c r="B59" s="6">
        <v>725.2</v>
      </c>
      <c r="C59" s="6">
        <v>536.6</v>
      </c>
      <c r="D59" s="6">
        <v>1145.2</v>
      </c>
      <c r="E59" s="6">
        <v>683.4</v>
      </c>
      <c r="F59" s="6">
        <v>682.8</v>
      </c>
      <c r="G59" s="6">
        <v>345.4</v>
      </c>
      <c r="H59" s="6">
        <v>673.4</v>
      </c>
      <c r="I59" s="6">
        <v>284.60000000000002</v>
      </c>
      <c r="J59" s="6">
        <v>465.2</v>
      </c>
      <c r="K59" s="6">
        <v>193.6</v>
      </c>
    </row>
    <row r="60" spans="1:11" x14ac:dyDescent="0.2">
      <c r="A60" s="6">
        <v>15.6</v>
      </c>
      <c r="B60" s="6">
        <v>1243</v>
      </c>
      <c r="C60" s="6">
        <v>163.19999999999999</v>
      </c>
      <c r="D60" s="6">
        <v>807.8</v>
      </c>
      <c r="E60" s="6">
        <v>595.79999999999995</v>
      </c>
      <c r="F60" s="6">
        <v>521</v>
      </c>
      <c r="G60" s="6">
        <v>296</v>
      </c>
      <c r="H60" s="6">
        <v>451</v>
      </c>
      <c r="I60" s="6">
        <v>170.2</v>
      </c>
      <c r="J60" s="6">
        <v>422.4</v>
      </c>
      <c r="K60" s="6">
        <v>597.4</v>
      </c>
    </row>
    <row r="61" spans="1:11" x14ac:dyDescent="0.2">
      <c r="A61" s="6">
        <v>15.9</v>
      </c>
      <c r="B61" s="6">
        <v>932.8</v>
      </c>
      <c r="C61" s="6">
        <v>842.4</v>
      </c>
      <c r="D61" s="6">
        <v>396.6</v>
      </c>
      <c r="E61" s="6">
        <v>512</v>
      </c>
      <c r="F61" s="6">
        <v>326</v>
      </c>
      <c r="G61" s="6">
        <v>559</v>
      </c>
      <c r="H61" s="6">
        <v>152.19999999999999</v>
      </c>
      <c r="I61" s="6">
        <v>355</v>
      </c>
      <c r="J61" s="6">
        <v>276.60000000000002</v>
      </c>
      <c r="K61" s="6">
        <v>647.6</v>
      </c>
    </row>
    <row r="62" spans="1:11" x14ac:dyDescent="0.2">
      <c r="A62" s="6">
        <v>16.2</v>
      </c>
      <c r="B62" s="6">
        <v>345.4</v>
      </c>
      <c r="C62" s="6">
        <v>1109.4000000000001</v>
      </c>
      <c r="D62" s="6">
        <v>175.4</v>
      </c>
      <c r="E62" s="6">
        <v>808.2</v>
      </c>
      <c r="F62" s="6">
        <v>1011.8</v>
      </c>
      <c r="G62" s="6">
        <v>401.4</v>
      </c>
      <c r="H62" s="6">
        <v>156</v>
      </c>
      <c r="I62" s="6">
        <v>534.6</v>
      </c>
      <c r="J62" s="6">
        <v>420.6</v>
      </c>
      <c r="K62" s="6">
        <v>626.6</v>
      </c>
    </row>
    <row r="63" spans="1:11" x14ac:dyDescent="0.2">
      <c r="A63" s="6">
        <v>16.5</v>
      </c>
      <c r="B63" s="6">
        <v>297.8</v>
      </c>
      <c r="C63" s="6">
        <v>728.4</v>
      </c>
      <c r="D63" s="6">
        <v>345</v>
      </c>
      <c r="E63" s="6">
        <v>523.79999999999995</v>
      </c>
      <c r="F63" s="6">
        <v>310.39999999999998</v>
      </c>
      <c r="G63" s="6">
        <v>588</v>
      </c>
      <c r="H63" s="6">
        <v>412.4</v>
      </c>
      <c r="I63" s="6">
        <v>260</v>
      </c>
      <c r="J63" s="6">
        <v>123</v>
      </c>
      <c r="K63" s="6">
        <v>805.4</v>
      </c>
    </row>
    <row r="64" spans="1:11" x14ac:dyDescent="0.2">
      <c r="A64" s="6">
        <v>16.8</v>
      </c>
      <c r="B64" s="6">
        <v>106</v>
      </c>
      <c r="C64" s="6">
        <v>593.4</v>
      </c>
      <c r="D64" s="6">
        <v>718.2</v>
      </c>
      <c r="E64" s="6">
        <v>363.6</v>
      </c>
      <c r="F64" s="6">
        <v>337.4</v>
      </c>
      <c r="G64" s="6">
        <v>367</v>
      </c>
      <c r="H64" s="6">
        <v>678</v>
      </c>
      <c r="I64" s="6">
        <v>402.4</v>
      </c>
      <c r="J64" s="6">
        <v>342.8</v>
      </c>
      <c r="K64" s="6">
        <v>602.4</v>
      </c>
    </row>
    <row r="65" spans="1:11" x14ac:dyDescent="0.2">
      <c r="A65" s="6">
        <v>17.100000000000001</v>
      </c>
      <c r="B65" s="6">
        <v>111</v>
      </c>
      <c r="C65" s="6">
        <v>347.8</v>
      </c>
      <c r="D65" s="6">
        <v>258</v>
      </c>
      <c r="E65" s="6">
        <v>349.8</v>
      </c>
      <c r="F65" s="6">
        <v>652.4</v>
      </c>
      <c r="G65" s="6">
        <v>684</v>
      </c>
      <c r="H65" s="6">
        <v>161.19999999999999</v>
      </c>
      <c r="I65" s="6">
        <v>459.2</v>
      </c>
      <c r="J65" s="6">
        <v>478.6</v>
      </c>
      <c r="K65" s="6">
        <v>879.6</v>
      </c>
    </row>
    <row r="66" spans="1:11" x14ac:dyDescent="0.2">
      <c r="A66" s="6">
        <v>17.399999999999999</v>
      </c>
      <c r="B66" s="6">
        <v>714.4</v>
      </c>
      <c r="C66" s="6">
        <v>394</v>
      </c>
      <c r="D66" s="6">
        <v>659.6</v>
      </c>
      <c r="E66" s="6">
        <v>371</v>
      </c>
      <c r="F66" s="6">
        <v>1180.8</v>
      </c>
      <c r="G66" s="6">
        <v>661.4</v>
      </c>
      <c r="H66" s="6">
        <v>107.4</v>
      </c>
      <c r="I66" s="6">
        <v>387.8</v>
      </c>
      <c r="J66" s="6">
        <v>151.80000000000001</v>
      </c>
      <c r="K66" s="6">
        <v>298.2</v>
      </c>
    </row>
    <row r="67" spans="1:11" x14ac:dyDescent="0.2">
      <c r="A67" s="6">
        <v>17.7</v>
      </c>
      <c r="B67" s="6">
        <v>519.79999999999995</v>
      </c>
      <c r="C67" s="6">
        <v>613</v>
      </c>
      <c r="D67" s="6">
        <v>705</v>
      </c>
      <c r="E67" s="6">
        <v>588.4</v>
      </c>
      <c r="F67" s="6">
        <v>442.6</v>
      </c>
      <c r="G67" s="6">
        <v>378.4</v>
      </c>
      <c r="H67" s="6">
        <v>102.2</v>
      </c>
      <c r="I67" s="6">
        <v>431.4</v>
      </c>
      <c r="J67" s="6">
        <v>411</v>
      </c>
      <c r="K67" s="6">
        <v>246.4</v>
      </c>
    </row>
    <row r="68" spans="1:11" x14ac:dyDescent="0.2">
      <c r="A68" s="6">
        <v>18</v>
      </c>
      <c r="B68" s="6">
        <v>216.6</v>
      </c>
      <c r="C68" s="6">
        <v>537.20000000000005</v>
      </c>
      <c r="D68" s="6">
        <v>361.8</v>
      </c>
      <c r="E68" s="6">
        <v>658.8</v>
      </c>
      <c r="F68" s="6">
        <v>300</v>
      </c>
      <c r="G68" s="6">
        <v>320.60000000000002</v>
      </c>
      <c r="H68" s="6">
        <v>320.8</v>
      </c>
      <c r="I68" s="6">
        <v>173.2</v>
      </c>
      <c r="J68" s="6">
        <v>831.4</v>
      </c>
      <c r="K68" s="6">
        <v>518.4</v>
      </c>
    </row>
    <row r="69" spans="1:11" x14ac:dyDescent="0.2">
      <c r="A69" s="6">
        <v>18.3</v>
      </c>
      <c r="B69" s="6">
        <v>402.6</v>
      </c>
      <c r="C69" s="6">
        <v>731.8</v>
      </c>
      <c r="D69" s="6">
        <v>1234.5999999999999</v>
      </c>
      <c r="E69" s="6">
        <v>587.20000000000005</v>
      </c>
      <c r="F69" s="6">
        <v>492.6</v>
      </c>
      <c r="G69" s="6">
        <v>677</v>
      </c>
      <c r="H69" s="6">
        <v>621.6</v>
      </c>
      <c r="I69" s="6">
        <v>487</v>
      </c>
      <c r="J69" s="6">
        <v>528.79999999999995</v>
      </c>
      <c r="K69" s="6">
        <v>759.6</v>
      </c>
    </row>
    <row r="70" spans="1:11" x14ac:dyDescent="0.2">
      <c r="A70" s="6">
        <v>18.600000000000001</v>
      </c>
      <c r="B70" s="6">
        <v>156.19999999999999</v>
      </c>
      <c r="C70" s="6">
        <v>541.79999999999995</v>
      </c>
      <c r="D70" s="6">
        <v>712.8</v>
      </c>
      <c r="E70" s="6">
        <v>194</v>
      </c>
      <c r="F70" s="6">
        <v>830.8</v>
      </c>
      <c r="G70" s="6">
        <v>376.2</v>
      </c>
      <c r="H70" s="6">
        <v>444.8</v>
      </c>
      <c r="I70" s="6">
        <v>430.8</v>
      </c>
      <c r="J70" s="6">
        <v>485.8</v>
      </c>
      <c r="K70" s="6">
        <v>886</v>
      </c>
    </row>
    <row r="71" spans="1:11" x14ac:dyDescent="0.2">
      <c r="A71" s="6">
        <v>18.899999999999999</v>
      </c>
      <c r="B71" s="6">
        <v>337.4</v>
      </c>
      <c r="C71" s="6">
        <v>495</v>
      </c>
      <c r="D71" s="6">
        <v>388</v>
      </c>
      <c r="E71" s="6">
        <v>746.4</v>
      </c>
      <c r="F71" s="6">
        <v>922.2</v>
      </c>
      <c r="G71" s="6">
        <v>306</v>
      </c>
      <c r="H71" s="6">
        <v>301.60000000000002</v>
      </c>
      <c r="I71" s="6">
        <v>367.8</v>
      </c>
      <c r="J71" s="6">
        <v>243.4</v>
      </c>
      <c r="K71" s="6">
        <v>841.4</v>
      </c>
    </row>
    <row r="72" spans="1:11" x14ac:dyDescent="0.2">
      <c r="A72" s="6">
        <v>19.2</v>
      </c>
      <c r="B72" s="6">
        <v>394.4</v>
      </c>
      <c r="C72" s="6">
        <v>394.6</v>
      </c>
      <c r="D72" s="6">
        <v>260.8</v>
      </c>
      <c r="E72" s="6">
        <v>761.8</v>
      </c>
      <c r="F72" s="6">
        <v>410.2</v>
      </c>
      <c r="G72" s="6">
        <v>504</v>
      </c>
      <c r="H72" s="6">
        <v>157</v>
      </c>
      <c r="I72" s="6">
        <v>187.8</v>
      </c>
      <c r="J72" s="6">
        <v>400.4</v>
      </c>
      <c r="K72" s="6">
        <v>270.60000000000002</v>
      </c>
    </row>
    <row r="73" spans="1:11" x14ac:dyDescent="0.2">
      <c r="A73" s="6">
        <v>19.5</v>
      </c>
      <c r="B73" s="6">
        <v>173.8</v>
      </c>
      <c r="C73" s="6">
        <v>119.8</v>
      </c>
      <c r="D73" s="6">
        <v>401.6</v>
      </c>
      <c r="E73" s="6">
        <v>385.6</v>
      </c>
      <c r="F73" s="6">
        <v>187.8</v>
      </c>
      <c r="G73" s="6">
        <v>273.39999999999998</v>
      </c>
      <c r="H73" s="6">
        <v>354.6</v>
      </c>
      <c r="I73" s="6">
        <v>378.6</v>
      </c>
      <c r="J73" s="6">
        <v>580.4</v>
      </c>
      <c r="K73" s="6">
        <v>241.6</v>
      </c>
    </row>
    <row r="74" spans="1:11" x14ac:dyDescent="0.2">
      <c r="A74" s="6">
        <v>19.8</v>
      </c>
      <c r="B74" s="6">
        <v>134.19999999999999</v>
      </c>
      <c r="C74" s="6">
        <v>410.4</v>
      </c>
      <c r="D74" s="6">
        <v>523.79999999999995</v>
      </c>
      <c r="E74" s="6">
        <v>296</v>
      </c>
      <c r="F74" s="6">
        <v>524.79999999999995</v>
      </c>
      <c r="G74" s="6">
        <v>187.6</v>
      </c>
      <c r="H74" s="6">
        <v>174.8</v>
      </c>
      <c r="I74" s="6">
        <v>657.4</v>
      </c>
      <c r="J74" s="6">
        <v>131.80000000000001</v>
      </c>
      <c r="K74" s="6">
        <v>342</v>
      </c>
    </row>
    <row r="75" spans="1:11" x14ac:dyDescent="0.2">
      <c r="A75" s="6">
        <v>20.100000000000001</v>
      </c>
      <c r="B75" s="6">
        <v>107.2</v>
      </c>
      <c r="C75" s="6">
        <v>535.20000000000005</v>
      </c>
      <c r="D75" s="6">
        <v>796.8</v>
      </c>
      <c r="E75" s="6">
        <v>631</v>
      </c>
      <c r="F75" s="6">
        <v>793.4</v>
      </c>
      <c r="G75" s="6">
        <v>257.8</v>
      </c>
      <c r="H75" s="6">
        <v>319.39999999999998</v>
      </c>
      <c r="I75" s="6">
        <v>405.6</v>
      </c>
      <c r="J75" s="6">
        <v>191.4</v>
      </c>
      <c r="K75" s="6">
        <v>765.6</v>
      </c>
    </row>
    <row r="76" spans="1:11" x14ac:dyDescent="0.2">
      <c r="A76" s="6">
        <v>20.399999999999999</v>
      </c>
      <c r="B76" s="6">
        <v>464.2</v>
      </c>
      <c r="C76" s="6">
        <v>283.39999999999998</v>
      </c>
      <c r="D76" s="6">
        <v>575.4</v>
      </c>
      <c r="E76" s="6">
        <v>619.4</v>
      </c>
      <c r="F76" s="6">
        <v>1279.4000000000001</v>
      </c>
      <c r="G76" s="6">
        <v>246.2</v>
      </c>
      <c r="H76" s="6">
        <v>111</v>
      </c>
      <c r="I76" s="6">
        <v>133.80000000000001</v>
      </c>
      <c r="J76" s="6">
        <v>693</v>
      </c>
      <c r="K76" s="6">
        <v>1305.4000000000001</v>
      </c>
    </row>
    <row r="77" spans="1:11" x14ac:dyDescent="0.2">
      <c r="A77" s="6">
        <v>20.7</v>
      </c>
      <c r="B77" s="6">
        <v>464.8</v>
      </c>
      <c r="C77" s="6">
        <v>610.4</v>
      </c>
      <c r="D77" s="6">
        <v>184.8</v>
      </c>
      <c r="E77" s="6">
        <v>666.6</v>
      </c>
      <c r="F77" s="6">
        <v>196.6</v>
      </c>
      <c r="G77" s="6">
        <v>717.8</v>
      </c>
      <c r="H77" s="6">
        <v>259.39999999999998</v>
      </c>
      <c r="I77" s="6">
        <v>68.400000000000006</v>
      </c>
      <c r="J77" s="6">
        <v>484</v>
      </c>
      <c r="K77" s="6">
        <v>428.6</v>
      </c>
    </row>
    <row r="78" spans="1:11" x14ac:dyDescent="0.2">
      <c r="A78" s="6">
        <v>21</v>
      </c>
      <c r="B78" s="6">
        <v>258.39999999999998</v>
      </c>
      <c r="C78" s="6">
        <v>528.79999999999995</v>
      </c>
      <c r="D78" s="6">
        <v>522</v>
      </c>
      <c r="E78" s="6">
        <v>519.4</v>
      </c>
      <c r="F78" s="6">
        <v>369.6</v>
      </c>
      <c r="G78" s="6">
        <v>286.60000000000002</v>
      </c>
      <c r="H78" s="6">
        <v>318.39999999999998</v>
      </c>
      <c r="I78" s="6">
        <v>448.4</v>
      </c>
      <c r="J78" s="6">
        <v>253.8</v>
      </c>
      <c r="K78" s="6">
        <v>377.2</v>
      </c>
    </row>
    <row r="79" spans="1:11" x14ac:dyDescent="0.2">
      <c r="A79" s="6">
        <v>21.3</v>
      </c>
      <c r="B79" s="6">
        <v>165</v>
      </c>
      <c r="C79" s="6">
        <v>141.80000000000001</v>
      </c>
      <c r="D79" s="6">
        <v>591.6</v>
      </c>
      <c r="E79" s="6">
        <v>433.6</v>
      </c>
      <c r="F79" s="6">
        <v>665.2</v>
      </c>
      <c r="G79" s="6">
        <v>653.79999999999995</v>
      </c>
      <c r="H79" s="6">
        <v>650</v>
      </c>
      <c r="I79" s="6">
        <v>309.8</v>
      </c>
      <c r="J79" s="6">
        <v>635.79999999999995</v>
      </c>
      <c r="K79" s="6">
        <v>423.4</v>
      </c>
    </row>
    <row r="80" spans="1:11" x14ac:dyDescent="0.2">
      <c r="A80" s="6">
        <v>21.6</v>
      </c>
      <c r="B80" s="6">
        <v>479.6</v>
      </c>
      <c r="C80" s="6">
        <v>559.79999999999995</v>
      </c>
      <c r="D80" s="6">
        <v>586.6</v>
      </c>
      <c r="E80" s="6">
        <v>583.79999999999995</v>
      </c>
      <c r="F80" s="6">
        <v>2121.4</v>
      </c>
      <c r="G80" s="6">
        <v>355.2</v>
      </c>
      <c r="H80" s="6">
        <v>436.6</v>
      </c>
      <c r="I80" s="6">
        <v>256.39999999999998</v>
      </c>
      <c r="J80" s="6">
        <v>860.8</v>
      </c>
      <c r="K80" s="6">
        <v>257.2</v>
      </c>
    </row>
    <row r="81" spans="1:11" x14ac:dyDescent="0.2">
      <c r="A81" s="6">
        <v>21.9</v>
      </c>
      <c r="B81" s="6">
        <v>1082</v>
      </c>
      <c r="C81" s="6">
        <v>863.2</v>
      </c>
      <c r="D81" s="6">
        <v>772.2</v>
      </c>
      <c r="E81" s="6">
        <v>1169.5999999999999</v>
      </c>
      <c r="F81" s="6">
        <v>1078.2</v>
      </c>
      <c r="G81" s="6">
        <v>621.79999999999995</v>
      </c>
      <c r="H81" s="6">
        <v>406.2</v>
      </c>
      <c r="I81" s="6">
        <v>659.8</v>
      </c>
      <c r="J81" s="6">
        <v>683</v>
      </c>
      <c r="K81" s="6">
        <v>515.20000000000005</v>
      </c>
    </row>
    <row r="82" spans="1:11" x14ac:dyDescent="0.2">
      <c r="A82" s="6">
        <v>22.2</v>
      </c>
      <c r="B82" s="6">
        <v>1112.4000000000001</v>
      </c>
      <c r="C82" s="6">
        <v>967.4</v>
      </c>
      <c r="D82" s="6">
        <v>1320.2</v>
      </c>
      <c r="E82" s="6">
        <v>1149.8</v>
      </c>
      <c r="F82" s="6">
        <v>135</v>
      </c>
      <c r="G82" s="6">
        <v>554.4</v>
      </c>
      <c r="H82" s="6">
        <v>1132.4000000000001</v>
      </c>
      <c r="I82" s="6">
        <v>805.2</v>
      </c>
      <c r="J82" s="6">
        <v>629.6</v>
      </c>
      <c r="K82" s="6">
        <v>925.4</v>
      </c>
    </row>
    <row r="83" spans="1:11" x14ac:dyDescent="0.2">
      <c r="A83" s="6">
        <v>22.5</v>
      </c>
      <c r="B83" s="6">
        <v>462.2</v>
      </c>
      <c r="C83" s="6">
        <v>1566</v>
      </c>
      <c r="D83" s="6">
        <v>1417.6</v>
      </c>
      <c r="E83" s="6">
        <v>1184.8</v>
      </c>
      <c r="F83" s="6">
        <v>135.6</v>
      </c>
      <c r="G83" s="6">
        <v>838.6</v>
      </c>
      <c r="H83" s="6">
        <v>1039.4000000000001</v>
      </c>
      <c r="I83" s="6">
        <v>438.6</v>
      </c>
      <c r="J83" s="6">
        <v>1118</v>
      </c>
      <c r="K83" s="6">
        <v>573.20000000000005</v>
      </c>
    </row>
    <row r="84" spans="1:11" x14ac:dyDescent="0.2">
      <c r="A84" s="6">
        <v>22.8</v>
      </c>
      <c r="B84" s="6">
        <v>978.4</v>
      </c>
      <c r="C84" s="6">
        <v>1057.5999999999999</v>
      </c>
      <c r="D84" s="6">
        <v>429.2</v>
      </c>
      <c r="E84" s="6">
        <v>837.6</v>
      </c>
      <c r="F84" s="6">
        <v>556</v>
      </c>
      <c r="G84" s="6">
        <v>1253.4000000000001</v>
      </c>
      <c r="H84" s="6">
        <v>603.20000000000005</v>
      </c>
      <c r="I84" s="6">
        <v>506</v>
      </c>
      <c r="J84" s="6">
        <v>658.2</v>
      </c>
      <c r="K84" s="6">
        <v>318.39999999999998</v>
      </c>
    </row>
    <row r="85" spans="1:11" x14ac:dyDescent="0.2">
      <c r="A85" s="6">
        <v>23.1</v>
      </c>
      <c r="B85" s="6">
        <v>1682.6</v>
      </c>
      <c r="C85" s="6">
        <v>624.6</v>
      </c>
      <c r="D85" s="6">
        <v>253.4</v>
      </c>
      <c r="E85" s="6">
        <v>857.2</v>
      </c>
      <c r="F85" s="6">
        <v>1372.2</v>
      </c>
      <c r="G85" s="6">
        <v>513.79999999999995</v>
      </c>
      <c r="H85" s="6">
        <v>600.4</v>
      </c>
      <c r="I85" s="6">
        <v>709.2</v>
      </c>
      <c r="J85" s="6">
        <v>422.8</v>
      </c>
      <c r="K85" s="6">
        <v>1349.6</v>
      </c>
    </row>
    <row r="86" spans="1:11" x14ac:dyDescent="0.2">
      <c r="A86" s="6">
        <v>23.4</v>
      </c>
      <c r="B86" s="6">
        <v>1366</v>
      </c>
      <c r="C86" s="6">
        <v>198.4</v>
      </c>
      <c r="D86" s="6">
        <v>1139</v>
      </c>
      <c r="E86" s="6">
        <v>912.8</v>
      </c>
      <c r="F86" s="6">
        <v>460.4</v>
      </c>
      <c r="G86" s="6">
        <v>294.8</v>
      </c>
      <c r="H86" s="6">
        <v>1269.4000000000001</v>
      </c>
      <c r="I86" s="6">
        <v>589.6</v>
      </c>
      <c r="J86" s="6">
        <v>416</v>
      </c>
      <c r="K86" s="6">
        <v>1088.8</v>
      </c>
    </row>
    <row r="87" spans="1:11" x14ac:dyDescent="0.2">
      <c r="A87" s="6">
        <v>23.7</v>
      </c>
      <c r="B87" s="6">
        <v>550.6</v>
      </c>
      <c r="C87" s="6">
        <v>353</v>
      </c>
      <c r="D87" s="6">
        <v>947.2</v>
      </c>
      <c r="E87" s="6">
        <v>462.8</v>
      </c>
      <c r="F87" s="6">
        <v>90</v>
      </c>
      <c r="G87" s="6">
        <v>783</v>
      </c>
      <c r="H87" s="6">
        <v>990.6</v>
      </c>
      <c r="I87" s="6">
        <v>751.6</v>
      </c>
      <c r="J87" s="6">
        <v>491.4</v>
      </c>
      <c r="K87" s="6">
        <v>418</v>
      </c>
    </row>
    <row r="88" spans="1:11" x14ac:dyDescent="0.2">
      <c r="A88" s="6" t="s">
        <v>192</v>
      </c>
      <c r="B88" s="6" t="s">
        <v>193</v>
      </c>
      <c r="C88" s="6" t="s">
        <v>194</v>
      </c>
      <c r="D88" s="6" t="s">
        <v>195</v>
      </c>
      <c r="E88" s="6" t="s">
        <v>196</v>
      </c>
      <c r="F88" s="6" t="s">
        <v>197</v>
      </c>
      <c r="G88" s="6" t="s">
        <v>198</v>
      </c>
      <c r="H88" s="6" t="s">
        <v>199</v>
      </c>
      <c r="I88" s="6" t="s">
        <v>200</v>
      </c>
      <c r="J88" s="6" t="s">
        <v>201</v>
      </c>
      <c r="K88" s="6" t="s">
        <v>202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E1A7-3B6F-A743-A8CF-591F8DFB4B52}">
  <dimension ref="A1:K88"/>
  <sheetViews>
    <sheetView workbookViewId="0">
      <selection activeCell="N25" sqref="N25"/>
    </sheetView>
  </sheetViews>
  <sheetFormatPr baseColWidth="10" defaultRowHeight="16" x14ac:dyDescent="0.2"/>
  <cols>
    <col min="1" max="1" width="18" style="6" bestFit="1" customWidth="1"/>
    <col min="2" max="3" width="7.1640625" style="6" bestFit="1" customWidth="1"/>
    <col min="4" max="4" width="5.83203125" style="6" bestFit="1" customWidth="1"/>
    <col min="5" max="6" width="7.1640625" style="6" bestFit="1" customWidth="1"/>
    <col min="7" max="7" width="5.83203125" style="6" bestFit="1" customWidth="1"/>
    <col min="8" max="11" width="11" style="6" bestFit="1" customWidth="1"/>
    <col min="12" max="16384" width="10.83203125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47791</v>
      </c>
      <c r="C3" s="6">
        <v>343.3</v>
      </c>
      <c r="D3" s="6">
        <v>4</v>
      </c>
      <c r="E3" s="6">
        <v>47296</v>
      </c>
      <c r="F3" s="6">
        <v>334.4</v>
      </c>
      <c r="G3" s="6">
        <v>6</v>
      </c>
    </row>
    <row r="4" spans="1:11" x14ac:dyDescent="0.2">
      <c r="A4" s="6" t="s">
        <v>182</v>
      </c>
      <c r="B4" s="6">
        <v>55244</v>
      </c>
      <c r="C4" s="6">
        <v>561.70000000000005</v>
      </c>
      <c r="D4" s="6">
        <v>4</v>
      </c>
      <c r="E4" s="6">
        <v>53680</v>
      </c>
      <c r="F4" s="6">
        <v>519.1</v>
      </c>
      <c r="G4" s="6">
        <v>6</v>
      </c>
    </row>
    <row r="6" spans="1:11" x14ac:dyDescent="0.2">
      <c r="A6" s="6" t="s">
        <v>203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96" t="s">
        <v>204</v>
      </c>
      <c r="C7" s="96" t="s">
        <v>205</v>
      </c>
      <c r="D7" s="6" t="s">
        <v>206</v>
      </c>
      <c r="E7" s="6" t="s">
        <v>207</v>
      </c>
      <c r="F7" s="96" t="s">
        <v>204</v>
      </c>
      <c r="G7" s="96" t="s">
        <v>205</v>
      </c>
      <c r="H7" s="6" t="s">
        <v>206</v>
      </c>
      <c r="I7" s="6" t="s">
        <v>207</v>
      </c>
      <c r="J7" s="6" t="s">
        <v>208</v>
      </c>
      <c r="K7" s="6" t="s">
        <v>209</v>
      </c>
    </row>
    <row r="8" spans="1:11" x14ac:dyDescent="0.2">
      <c r="A8" s="6">
        <v>0</v>
      </c>
      <c r="B8" s="6">
        <v>4046.3330000000001</v>
      </c>
      <c r="C8" s="6">
        <v>4573.3329999999996</v>
      </c>
      <c r="D8" s="6">
        <v>3512</v>
      </c>
      <c r="E8" s="6">
        <v>4641.3329999999996</v>
      </c>
      <c r="F8" s="6">
        <v>4067.3330000000001</v>
      </c>
      <c r="G8" s="6">
        <v>4334.6670000000004</v>
      </c>
      <c r="H8" s="6">
        <v>4145</v>
      </c>
      <c r="I8" s="6">
        <v>4182.6670000000004</v>
      </c>
      <c r="J8" s="6">
        <v>3931</v>
      </c>
      <c r="K8" s="6">
        <v>4481.3329999999996</v>
      </c>
    </row>
    <row r="9" spans="1:11" x14ac:dyDescent="0.2">
      <c r="A9" s="6">
        <v>0.3</v>
      </c>
      <c r="B9" s="6">
        <v>4244.3329999999996</v>
      </c>
      <c r="C9" s="6">
        <v>3963</v>
      </c>
      <c r="D9" s="6">
        <v>4167</v>
      </c>
      <c r="E9" s="6">
        <v>4308.6670000000004</v>
      </c>
      <c r="F9" s="6">
        <v>4023.6669999999999</v>
      </c>
      <c r="G9" s="6">
        <v>3695.6669999999999</v>
      </c>
      <c r="H9" s="6">
        <v>4317.6670000000004</v>
      </c>
      <c r="I9" s="6">
        <v>4310.3329999999996</v>
      </c>
      <c r="J9" s="6">
        <v>4144.6670000000004</v>
      </c>
      <c r="K9" s="6">
        <v>4099.6670000000004</v>
      </c>
    </row>
    <row r="10" spans="1:11" x14ac:dyDescent="0.2">
      <c r="A10" s="6">
        <v>0.6</v>
      </c>
      <c r="B10" s="6">
        <v>4301.3329999999996</v>
      </c>
      <c r="C10" s="6">
        <v>3916</v>
      </c>
      <c r="D10" s="6">
        <v>4141.6670000000004</v>
      </c>
      <c r="E10" s="6">
        <v>3976</v>
      </c>
      <c r="F10" s="6">
        <v>4126.6670000000004</v>
      </c>
      <c r="G10" s="6">
        <v>3812</v>
      </c>
      <c r="H10" s="6">
        <v>3738</v>
      </c>
      <c r="I10" s="6">
        <v>4231.3329999999996</v>
      </c>
      <c r="J10" s="6">
        <v>4259.6670000000004</v>
      </c>
      <c r="K10" s="6">
        <v>3921.6669999999999</v>
      </c>
    </row>
    <row r="11" spans="1:11" x14ac:dyDescent="0.2">
      <c r="A11" s="6">
        <v>0.9</v>
      </c>
      <c r="B11" s="6">
        <v>4372.3329999999996</v>
      </c>
      <c r="C11" s="6">
        <v>3662.6669999999999</v>
      </c>
      <c r="D11" s="6">
        <v>3901.6669999999999</v>
      </c>
      <c r="E11" s="6">
        <v>3707.3330000000001</v>
      </c>
      <c r="F11" s="6">
        <v>3902</v>
      </c>
      <c r="G11" s="6">
        <v>3777.3330000000001</v>
      </c>
      <c r="H11" s="6">
        <v>3779</v>
      </c>
      <c r="I11" s="6">
        <v>4111</v>
      </c>
      <c r="J11" s="6">
        <v>4105</v>
      </c>
      <c r="K11" s="6">
        <v>4283.3329999999996</v>
      </c>
    </row>
    <row r="12" spans="1:11" x14ac:dyDescent="0.2">
      <c r="A12" s="6">
        <v>1.2</v>
      </c>
      <c r="B12" s="6">
        <v>4344.6670000000004</v>
      </c>
      <c r="C12" s="6">
        <v>3850.3330000000001</v>
      </c>
      <c r="D12" s="6">
        <v>4201</v>
      </c>
      <c r="E12" s="6">
        <v>3754.6669999999999</v>
      </c>
      <c r="F12" s="6">
        <v>3816</v>
      </c>
      <c r="G12" s="6">
        <v>3997</v>
      </c>
      <c r="H12" s="6">
        <v>3595.6669999999999</v>
      </c>
      <c r="I12" s="6">
        <v>3858</v>
      </c>
      <c r="J12" s="6">
        <v>4369.3329999999996</v>
      </c>
      <c r="K12" s="6">
        <v>3907</v>
      </c>
    </row>
    <row r="13" spans="1:11" x14ac:dyDescent="0.2">
      <c r="A13" s="6">
        <v>1.5</v>
      </c>
      <c r="B13" s="6">
        <v>4336.6670000000004</v>
      </c>
      <c r="C13" s="6">
        <v>3871.3330000000001</v>
      </c>
      <c r="D13" s="6">
        <v>3830.6669999999999</v>
      </c>
      <c r="E13" s="6">
        <v>4014</v>
      </c>
      <c r="F13" s="6">
        <v>3988</v>
      </c>
      <c r="G13" s="6">
        <v>3479.6669999999999</v>
      </c>
      <c r="H13" s="6">
        <v>3642.3330000000001</v>
      </c>
      <c r="I13" s="6">
        <v>3886.6669999999999</v>
      </c>
      <c r="J13" s="6">
        <v>4212</v>
      </c>
      <c r="K13" s="6">
        <v>4064</v>
      </c>
    </row>
    <row r="14" spans="1:11" x14ac:dyDescent="0.2">
      <c r="A14" s="6">
        <v>1.8</v>
      </c>
      <c r="B14" s="6">
        <v>4075.3330000000001</v>
      </c>
      <c r="C14" s="6">
        <v>4018.6669999999999</v>
      </c>
      <c r="D14" s="6">
        <v>3737.3330000000001</v>
      </c>
      <c r="E14" s="6">
        <v>3931.3330000000001</v>
      </c>
      <c r="F14" s="6">
        <v>3927</v>
      </c>
      <c r="G14" s="6">
        <v>3679.3330000000001</v>
      </c>
      <c r="H14" s="6">
        <v>4263</v>
      </c>
      <c r="I14" s="6">
        <v>4186.3329999999996</v>
      </c>
      <c r="J14" s="6">
        <v>4160.3329999999996</v>
      </c>
      <c r="K14" s="6">
        <v>3830.6669999999999</v>
      </c>
    </row>
    <row r="15" spans="1:11" x14ac:dyDescent="0.2">
      <c r="A15" s="6">
        <v>2.1</v>
      </c>
      <c r="B15" s="6">
        <v>4039</v>
      </c>
      <c r="C15" s="6">
        <v>4006.6669999999999</v>
      </c>
      <c r="D15" s="6">
        <v>4021.3330000000001</v>
      </c>
      <c r="E15" s="6">
        <v>3842.6669999999999</v>
      </c>
      <c r="F15" s="6">
        <v>3962</v>
      </c>
      <c r="G15" s="6">
        <v>3973.3330000000001</v>
      </c>
      <c r="H15" s="6">
        <v>4367.6670000000004</v>
      </c>
      <c r="I15" s="6">
        <v>3691.3330000000001</v>
      </c>
      <c r="J15" s="6">
        <v>3788.6669999999999</v>
      </c>
      <c r="K15" s="6">
        <v>4389.6670000000004</v>
      </c>
    </row>
    <row r="16" spans="1:11" x14ac:dyDescent="0.2">
      <c r="A16" s="6">
        <v>2.4</v>
      </c>
      <c r="B16" s="6">
        <v>3889</v>
      </c>
      <c r="C16" s="6">
        <v>3978.6669999999999</v>
      </c>
      <c r="D16" s="6">
        <v>3765</v>
      </c>
      <c r="E16" s="6">
        <v>3920</v>
      </c>
      <c r="F16" s="6">
        <v>3956.3330000000001</v>
      </c>
      <c r="G16" s="6">
        <v>3668.3330000000001</v>
      </c>
      <c r="H16" s="6">
        <v>3823</v>
      </c>
      <c r="I16" s="6">
        <v>4013.6669999999999</v>
      </c>
      <c r="J16" s="6">
        <v>4162.6670000000004</v>
      </c>
      <c r="K16" s="6">
        <v>3932.3330000000001</v>
      </c>
    </row>
    <row r="17" spans="1:11" x14ac:dyDescent="0.2">
      <c r="A17" s="6">
        <v>2.7</v>
      </c>
      <c r="B17" s="6">
        <v>3934.6669999999999</v>
      </c>
      <c r="C17" s="6">
        <v>3581</v>
      </c>
      <c r="D17" s="6">
        <v>3634.3330000000001</v>
      </c>
      <c r="E17" s="6">
        <v>3845.6669999999999</v>
      </c>
      <c r="F17" s="6">
        <v>4017.6669999999999</v>
      </c>
      <c r="G17" s="6">
        <v>3718</v>
      </c>
      <c r="H17" s="6">
        <v>3797.6669999999999</v>
      </c>
      <c r="I17" s="6">
        <v>4518.3329999999996</v>
      </c>
      <c r="J17" s="6">
        <v>4084.3330000000001</v>
      </c>
      <c r="K17" s="6">
        <v>3762.3330000000001</v>
      </c>
    </row>
    <row r="18" spans="1:11" x14ac:dyDescent="0.2">
      <c r="A18" s="6">
        <v>3</v>
      </c>
      <c r="B18" s="6">
        <v>3890.6669999999999</v>
      </c>
      <c r="C18" s="6">
        <v>3764.6669999999999</v>
      </c>
      <c r="D18" s="6">
        <v>4082.3330000000001</v>
      </c>
      <c r="E18" s="6">
        <v>3763.6669999999999</v>
      </c>
      <c r="F18" s="6">
        <v>3692.3330000000001</v>
      </c>
      <c r="G18" s="6">
        <v>3885.6669999999999</v>
      </c>
      <c r="H18" s="6">
        <v>3568</v>
      </c>
      <c r="I18" s="6">
        <v>4025.3330000000001</v>
      </c>
      <c r="J18" s="6">
        <v>3758.6669999999999</v>
      </c>
      <c r="K18" s="6">
        <v>3744.6669999999999</v>
      </c>
    </row>
    <row r="19" spans="1:11" x14ac:dyDescent="0.2">
      <c r="A19" s="6">
        <v>3.3</v>
      </c>
      <c r="B19" s="6">
        <v>4113</v>
      </c>
      <c r="C19" s="6">
        <v>4040.6669999999999</v>
      </c>
      <c r="D19" s="6">
        <v>3645.6669999999999</v>
      </c>
      <c r="E19" s="6">
        <v>3677.6669999999999</v>
      </c>
      <c r="F19" s="6">
        <v>4047.6669999999999</v>
      </c>
      <c r="G19" s="6">
        <v>3600</v>
      </c>
      <c r="H19" s="6">
        <v>3961.3330000000001</v>
      </c>
      <c r="I19" s="6">
        <v>4035</v>
      </c>
      <c r="J19" s="6">
        <v>3930.3330000000001</v>
      </c>
      <c r="K19" s="6">
        <v>3825.6669999999999</v>
      </c>
    </row>
    <row r="20" spans="1:11" x14ac:dyDescent="0.2">
      <c r="A20" s="6">
        <v>3.6</v>
      </c>
      <c r="B20" s="6">
        <v>4046</v>
      </c>
      <c r="C20" s="6">
        <v>4144.3329999999996</v>
      </c>
      <c r="D20" s="6">
        <v>3603.3330000000001</v>
      </c>
      <c r="E20" s="6">
        <v>3840</v>
      </c>
      <c r="F20" s="6">
        <v>3954</v>
      </c>
      <c r="G20" s="6">
        <v>4344.3329999999996</v>
      </c>
      <c r="H20" s="6">
        <v>3780.3330000000001</v>
      </c>
      <c r="I20" s="6">
        <v>3844.3330000000001</v>
      </c>
      <c r="J20" s="6">
        <v>4164</v>
      </c>
      <c r="K20" s="6">
        <v>4381.3329999999996</v>
      </c>
    </row>
    <row r="21" spans="1:11" x14ac:dyDescent="0.2">
      <c r="A21" s="6">
        <v>3.9</v>
      </c>
      <c r="B21" s="6">
        <v>4370.3329999999996</v>
      </c>
      <c r="C21" s="6">
        <v>4153.6670000000004</v>
      </c>
      <c r="D21" s="6">
        <v>3715</v>
      </c>
      <c r="E21" s="6">
        <v>3841.6669999999999</v>
      </c>
      <c r="F21" s="6">
        <v>3998.3330000000001</v>
      </c>
      <c r="G21" s="6">
        <v>3672.6669999999999</v>
      </c>
      <c r="H21" s="6">
        <v>3369</v>
      </c>
      <c r="I21" s="6">
        <v>4010</v>
      </c>
      <c r="J21" s="6">
        <v>3753.3330000000001</v>
      </c>
      <c r="K21" s="6">
        <v>4212.3329999999996</v>
      </c>
    </row>
    <row r="22" spans="1:11" x14ac:dyDescent="0.2">
      <c r="A22" s="6">
        <v>4.2</v>
      </c>
      <c r="B22" s="6">
        <v>4313</v>
      </c>
      <c r="C22" s="6">
        <v>3834.6669999999999</v>
      </c>
      <c r="D22" s="6">
        <v>3885.6669999999999</v>
      </c>
      <c r="E22" s="6">
        <v>3834.3330000000001</v>
      </c>
      <c r="F22" s="6">
        <v>4462.6670000000004</v>
      </c>
      <c r="G22" s="6">
        <v>4396.3329999999996</v>
      </c>
      <c r="H22" s="6">
        <v>3909.3330000000001</v>
      </c>
      <c r="I22" s="6">
        <v>4378.6670000000004</v>
      </c>
      <c r="J22" s="6">
        <v>3759.6669999999999</v>
      </c>
      <c r="K22" s="6">
        <v>4305</v>
      </c>
    </row>
    <row r="23" spans="1:11" x14ac:dyDescent="0.2">
      <c r="A23" s="6">
        <v>4.5</v>
      </c>
      <c r="B23" s="6">
        <v>4992.3329999999996</v>
      </c>
      <c r="C23" s="6">
        <v>5334</v>
      </c>
      <c r="D23" s="6">
        <v>4974</v>
      </c>
      <c r="E23" s="6">
        <v>5682.3329999999996</v>
      </c>
      <c r="F23" s="6">
        <v>4695</v>
      </c>
      <c r="G23" s="6">
        <v>4634.3329999999996</v>
      </c>
      <c r="H23" s="6">
        <v>4932.6670000000004</v>
      </c>
      <c r="I23" s="6">
        <v>5395.6670000000004</v>
      </c>
      <c r="J23" s="6">
        <v>5451</v>
      </c>
      <c r="K23" s="6">
        <v>4524.6670000000004</v>
      </c>
    </row>
    <row r="24" spans="1:11" x14ac:dyDescent="0.2">
      <c r="A24" s="6">
        <v>4.8</v>
      </c>
      <c r="B24" s="6">
        <v>4914.3329999999996</v>
      </c>
      <c r="C24" s="6">
        <v>4786.6670000000004</v>
      </c>
      <c r="D24" s="6">
        <v>4208.3329999999996</v>
      </c>
      <c r="E24" s="6">
        <v>4453.6670000000004</v>
      </c>
      <c r="F24" s="6">
        <v>3900.6669999999999</v>
      </c>
      <c r="G24" s="6">
        <v>4198.3329999999996</v>
      </c>
      <c r="H24" s="6">
        <v>4285.3329999999996</v>
      </c>
      <c r="I24" s="6">
        <v>4832.3329999999996</v>
      </c>
      <c r="J24" s="6">
        <v>4309</v>
      </c>
      <c r="K24" s="6">
        <v>4193.3329999999996</v>
      </c>
    </row>
    <row r="25" spans="1:11" x14ac:dyDescent="0.2">
      <c r="A25" s="6">
        <v>5.0999999999999996</v>
      </c>
      <c r="B25" s="6">
        <v>4505</v>
      </c>
      <c r="C25" s="6">
        <v>4232.3329999999996</v>
      </c>
      <c r="D25" s="6">
        <v>3854</v>
      </c>
      <c r="E25" s="6">
        <v>4203.6670000000004</v>
      </c>
      <c r="F25" s="6">
        <v>3757</v>
      </c>
      <c r="G25" s="6">
        <v>3598.3330000000001</v>
      </c>
      <c r="H25" s="6">
        <v>3867</v>
      </c>
      <c r="I25" s="6">
        <v>4090.3330000000001</v>
      </c>
      <c r="J25" s="6">
        <v>4405.3329999999996</v>
      </c>
      <c r="K25" s="6">
        <v>4029.3330000000001</v>
      </c>
    </row>
    <row r="26" spans="1:11" x14ac:dyDescent="0.2">
      <c r="A26" s="6">
        <v>5.4</v>
      </c>
      <c r="B26" s="6">
        <v>4408.6670000000004</v>
      </c>
      <c r="C26" s="6">
        <v>3769.6669999999999</v>
      </c>
      <c r="D26" s="6">
        <v>3884.3330000000001</v>
      </c>
      <c r="E26" s="6">
        <v>4056.3330000000001</v>
      </c>
      <c r="F26" s="6">
        <v>3769.3330000000001</v>
      </c>
      <c r="G26" s="6">
        <v>3915</v>
      </c>
      <c r="H26" s="6">
        <v>3636</v>
      </c>
      <c r="I26" s="6">
        <v>4259</v>
      </c>
      <c r="J26" s="6">
        <v>4052.3330000000001</v>
      </c>
      <c r="K26" s="6">
        <v>3913.3330000000001</v>
      </c>
    </row>
    <row r="27" spans="1:11" x14ac:dyDescent="0.2">
      <c r="A27" s="6">
        <v>5.7</v>
      </c>
      <c r="B27" s="6">
        <v>4492.3329999999996</v>
      </c>
      <c r="C27" s="6">
        <v>3805</v>
      </c>
      <c r="D27" s="6">
        <v>3888.6669999999999</v>
      </c>
      <c r="E27" s="6">
        <v>4350.6670000000004</v>
      </c>
      <c r="F27" s="6">
        <v>3952.6669999999999</v>
      </c>
      <c r="G27" s="6">
        <v>3888.6669999999999</v>
      </c>
      <c r="H27" s="6">
        <v>3717.6669999999999</v>
      </c>
      <c r="I27" s="6">
        <v>4320.3329999999996</v>
      </c>
      <c r="J27" s="6">
        <v>4095</v>
      </c>
      <c r="K27" s="6">
        <v>3892.6669999999999</v>
      </c>
    </row>
    <row r="28" spans="1:11" x14ac:dyDescent="0.2">
      <c r="A28" s="6">
        <v>6</v>
      </c>
      <c r="B28" s="6">
        <v>4310.6670000000004</v>
      </c>
      <c r="C28" s="6">
        <v>3917.6669999999999</v>
      </c>
      <c r="D28" s="6">
        <v>3636.3330000000001</v>
      </c>
      <c r="E28" s="6">
        <v>4242.3329999999996</v>
      </c>
      <c r="F28" s="6">
        <v>3893.3330000000001</v>
      </c>
      <c r="G28" s="6">
        <v>4041</v>
      </c>
      <c r="H28" s="6">
        <v>3942.6669999999999</v>
      </c>
      <c r="I28" s="6">
        <v>4371.3329999999996</v>
      </c>
      <c r="J28" s="6">
        <v>3956</v>
      </c>
      <c r="K28" s="6">
        <v>3813</v>
      </c>
    </row>
    <row r="29" spans="1:11" x14ac:dyDescent="0.2">
      <c r="A29" s="6">
        <v>6.3</v>
      </c>
      <c r="B29" s="6">
        <v>4595.6670000000004</v>
      </c>
      <c r="C29" s="6">
        <v>4282</v>
      </c>
      <c r="D29" s="6">
        <v>4189.3329999999996</v>
      </c>
      <c r="E29" s="6">
        <v>4017.6669999999999</v>
      </c>
      <c r="F29" s="6">
        <v>3804.3330000000001</v>
      </c>
      <c r="G29" s="6">
        <v>3874.3330000000001</v>
      </c>
      <c r="H29" s="6">
        <v>3892</v>
      </c>
      <c r="I29" s="6">
        <v>4254.3329999999996</v>
      </c>
      <c r="J29" s="6">
        <v>4268.3329999999996</v>
      </c>
      <c r="K29" s="6">
        <v>3873.6669999999999</v>
      </c>
    </row>
    <row r="30" spans="1:11" x14ac:dyDescent="0.2">
      <c r="A30" s="6">
        <v>6.6</v>
      </c>
      <c r="B30" s="6">
        <v>4498.3329999999996</v>
      </c>
      <c r="C30" s="6">
        <v>3752.3330000000001</v>
      </c>
      <c r="D30" s="6">
        <v>3728.6669999999999</v>
      </c>
      <c r="E30" s="6">
        <v>4202.6670000000004</v>
      </c>
      <c r="F30" s="6">
        <v>3941.3330000000001</v>
      </c>
      <c r="G30" s="6">
        <v>3917.6669999999999</v>
      </c>
      <c r="H30" s="6">
        <v>3817</v>
      </c>
      <c r="I30" s="6">
        <v>4482.3329999999996</v>
      </c>
      <c r="J30" s="6">
        <v>4321.3329999999996</v>
      </c>
      <c r="K30" s="6">
        <v>3741.3330000000001</v>
      </c>
    </row>
    <row r="31" spans="1:11" x14ac:dyDescent="0.2">
      <c r="A31" s="6">
        <v>6.9</v>
      </c>
      <c r="B31" s="6">
        <v>4346.3329999999996</v>
      </c>
      <c r="C31" s="6">
        <v>3944.3330000000001</v>
      </c>
      <c r="D31" s="6">
        <v>3723.6669999999999</v>
      </c>
      <c r="E31" s="6">
        <v>4026</v>
      </c>
      <c r="F31" s="6">
        <v>3967.3330000000001</v>
      </c>
      <c r="G31" s="6">
        <v>3968</v>
      </c>
      <c r="H31" s="6">
        <v>3849</v>
      </c>
      <c r="I31" s="6">
        <v>4360.3329999999996</v>
      </c>
      <c r="J31" s="6">
        <v>4105.3329999999996</v>
      </c>
      <c r="K31" s="6">
        <v>3836</v>
      </c>
    </row>
    <row r="32" spans="1:11" x14ac:dyDescent="0.2">
      <c r="A32" s="6">
        <v>7.2</v>
      </c>
      <c r="B32" s="6">
        <v>4322.6670000000004</v>
      </c>
      <c r="C32" s="6">
        <v>3897</v>
      </c>
      <c r="D32" s="6">
        <v>3987.3330000000001</v>
      </c>
      <c r="E32" s="6">
        <v>4114.3329999999996</v>
      </c>
      <c r="F32" s="6">
        <v>3742.3330000000001</v>
      </c>
      <c r="G32" s="6">
        <v>3724.3330000000001</v>
      </c>
      <c r="H32" s="6">
        <v>3714.3330000000001</v>
      </c>
      <c r="I32" s="6">
        <v>4579</v>
      </c>
      <c r="J32" s="6">
        <v>4354</v>
      </c>
      <c r="K32" s="6">
        <v>4393</v>
      </c>
    </row>
    <row r="33" spans="1:11" x14ac:dyDescent="0.2">
      <c r="A33" s="6">
        <v>7.5</v>
      </c>
      <c r="B33" s="6">
        <v>4547.3329999999996</v>
      </c>
      <c r="C33" s="6">
        <v>4145</v>
      </c>
      <c r="D33" s="6">
        <v>3865.6669999999999</v>
      </c>
      <c r="E33" s="6">
        <v>4423.6670000000004</v>
      </c>
      <c r="F33" s="6">
        <v>4125.3329999999996</v>
      </c>
      <c r="G33" s="6">
        <v>3668.3330000000001</v>
      </c>
      <c r="H33" s="6">
        <v>3815.6669999999999</v>
      </c>
      <c r="I33" s="6">
        <v>4230.3329999999996</v>
      </c>
      <c r="J33" s="6">
        <v>3868</v>
      </c>
      <c r="K33" s="6">
        <v>3876.3330000000001</v>
      </c>
    </row>
    <row r="34" spans="1:11" x14ac:dyDescent="0.2">
      <c r="A34" s="6">
        <v>7.8</v>
      </c>
      <c r="B34" s="6">
        <v>4196</v>
      </c>
      <c r="C34" s="6">
        <v>4074.3330000000001</v>
      </c>
      <c r="D34" s="6">
        <v>3702.3330000000001</v>
      </c>
      <c r="E34" s="6">
        <v>4093.6669999999999</v>
      </c>
      <c r="F34" s="6">
        <v>3917</v>
      </c>
      <c r="G34" s="6">
        <v>3829.6669999999999</v>
      </c>
      <c r="H34" s="6">
        <v>4125</v>
      </c>
      <c r="I34" s="6">
        <v>4147</v>
      </c>
      <c r="J34" s="6">
        <v>4281.6670000000004</v>
      </c>
      <c r="K34" s="6">
        <v>3870.3330000000001</v>
      </c>
    </row>
    <row r="35" spans="1:11" x14ac:dyDescent="0.2">
      <c r="A35" s="6">
        <v>8.1</v>
      </c>
      <c r="B35" s="6">
        <v>4078.3330000000001</v>
      </c>
      <c r="C35" s="6">
        <v>3927.6669999999999</v>
      </c>
      <c r="D35" s="6">
        <v>3806.6669999999999</v>
      </c>
      <c r="E35" s="6">
        <v>4085.3330000000001</v>
      </c>
      <c r="F35" s="6">
        <v>4156.3329999999996</v>
      </c>
      <c r="G35" s="6">
        <v>3843.3330000000001</v>
      </c>
      <c r="H35" s="6">
        <v>3645.6669999999999</v>
      </c>
      <c r="I35" s="6">
        <v>4283.3329999999996</v>
      </c>
      <c r="J35" s="6">
        <v>4469</v>
      </c>
      <c r="K35" s="6">
        <v>4268</v>
      </c>
    </row>
    <row r="36" spans="1:11" x14ac:dyDescent="0.2">
      <c r="A36" s="6">
        <v>8.4</v>
      </c>
      <c r="B36" s="6">
        <v>4188.3329999999996</v>
      </c>
      <c r="C36" s="6">
        <v>4059</v>
      </c>
      <c r="D36" s="6">
        <v>3666.3330000000001</v>
      </c>
      <c r="E36" s="6">
        <v>3962</v>
      </c>
      <c r="F36" s="6">
        <v>4087.6669999999999</v>
      </c>
      <c r="G36" s="6">
        <v>4122.6670000000004</v>
      </c>
      <c r="H36" s="6">
        <v>4023.6669999999999</v>
      </c>
      <c r="I36" s="6">
        <v>4308</v>
      </c>
      <c r="J36" s="6">
        <v>4148.6670000000004</v>
      </c>
      <c r="K36" s="6">
        <v>3832.3330000000001</v>
      </c>
    </row>
    <row r="37" spans="1:11" x14ac:dyDescent="0.2">
      <c r="A37" s="6">
        <v>8.6999999999999993</v>
      </c>
      <c r="B37" s="6">
        <v>4513.3329999999996</v>
      </c>
      <c r="C37" s="6">
        <v>3827.6669999999999</v>
      </c>
      <c r="D37" s="6">
        <v>3813.3330000000001</v>
      </c>
      <c r="E37" s="6">
        <v>3970</v>
      </c>
      <c r="F37" s="6">
        <v>3772.3330000000001</v>
      </c>
      <c r="G37" s="6">
        <v>3583</v>
      </c>
      <c r="H37" s="6">
        <v>3776</v>
      </c>
      <c r="I37" s="6">
        <v>4332.6670000000004</v>
      </c>
      <c r="J37" s="6">
        <v>3765.6669999999999</v>
      </c>
      <c r="K37" s="6">
        <v>4233.6670000000004</v>
      </c>
    </row>
    <row r="38" spans="1:11" x14ac:dyDescent="0.2">
      <c r="A38" s="6">
        <v>9</v>
      </c>
      <c r="B38" s="6">
        <v>4323</v>
      </c>
      <c r="C38" s="6">
        <v>4239.3329999999996</v>
      </c>
      <c r="D38" s="6">
        <v>3597.6669999999999</v>
      </c>
      <c r="E38" s="6">
        <v>4075</v>
      </c>
      <c r="F38" s="6">
        <v>4006</v>
      </c>
      <c r="G38" s="6">
        <v>3527.3330000000001</v>
      </c>
      <c r="H38" s="6">
        <v>3911</v>
      </c>
      <c r="I38" s="6">
        <v>4156.3329999999996</v>
      </c>
      <c r="J38" s="6">
        <v>4112.3329999999996</v>
      </c>
      <c r="K38" s="6">
        <v>4373.3329999999996</v>
      </c>
    </row>
    <row r="39" spans="1:11" x14ac:dyDescent="0.2">
      <c r="A39" s="6">
        <v>9.3000000000000007</v>
      </c>
      <c r="B39" s="6">
        <v>4379</v>
      </c>
      <c r="C39" s="6">
        <v>4081.3330000000001</v>
      </c>
      <c r="D39" s="6">
        <v>3999.3330000000001</v>
      </c>
      <c r="E39" s="6">
        <v>4018.3330000000001</v>
      </c>
      <c r="F39" s="6">
        <v>4107</v>
      </c>
      <c r="G39" s="6">
        <v>3692.3330000000001</v>
      </c>
      <c r="H39" s="6">
        <v>3761.6669999999999</v>
      </c>
      <c r="I39" s="6">
        <v>4226.3329999999996</v>
      </c>
      <c r="J39" s="6">
        <v>3758.3330000000001</v>
      </c>
      <c r="K39" s="6">
        <v>3956</v>
      </c>
    </row>
    <row r="40" spans="1:11" x14ac:dyDescent="0.2">
      <c r="A40" s="6">
        <v>9.6</v>
      </c>
      <c r="B40" s="6">
        <v>4326</v>
      </c>
      <c r="C40" s="6">
        <v>3775.3330000000001</v>
      </c>
      <c r="D40" s="6">
        <v>4006</v>
      </c>
      <c r="E40" s="6">
        <v>3859.6669999999999</v>
      </c>
      <c r="F40" s="6">
        <v>3783</v>
      </c>
      <c r="G40" s="6">
        <v>3758</v>
      </c>
      <c r="H40" s="6">
        <v>3849.3330000000001</v>
      </c>
      <c r="I40" s="6">
        <v>4359</v>
      </c>
      <c r="J40" s="6">
        <v>4219.6670000000004</v>
      </c>
      <c r="K40" s="6">
        <v>3953.6669999999999</v>
      </c>
    </row>
    <row r="41" spans="1:11" x14ac:dyDescent="0.2">
      <c r="A41" s="6">
        <v>9.9</v>
      </c>
      <c r="B41" s="6">
        <v>4005.3330000000001</v>
      </c>
      <c r="C41" s="6">
        <v>3656.3330000000001</v>
      </c>
      <c r="D41" s="6">
        <v>3566.3330000000001</v>
      </c>
      <c r="E41" s="6">
        <v>4031.3330000000001</v>
      </c>
      <c r="F41" s="6">
        <v>4102.6670000000004</v>
      </c>
      <c r="G41" s="6">
        <v>3872</v>
      </c>
      <c r="H41" s="6">
        <v>3923</v>
      </c>
      <c r="I41" s="6">
        <v>4619</v>
      </c>
      <c r="J41" s="6">
        <v>4106.6670000000004</v>
      </c>
      <c r="K41" s="6">
        <v>3712.6669999999999</v>
      </c>
    </row>
    <row r="42" spans="1:11" x14ac:dyDescent="0.2">
      <c r="A42" s="6">
        <v>10.199999999999999</v>
      </c>
      <c r="B42" s="6">
        <v>4142.3329999999996</v>
      </c>
      <c r="C42" s="6">
        <v>4102.6670000000004</v>
      </c>
      <c r="D42" s="6">
        <v>3785.6669999999999</v>
      </c>
      <c r="E42" s="6">
        <v>4117.3329999999996</v>
      </c>
      <c r="F42" s="6">
        <v>4006</v>
      </c>
      <c r="G42" s="6">
        <v>3648.3330000000001</v>
      </c>
      <c r="H42" s="6">
        <v>4255.6670000000004</v>
      </c>
      <c r="I42" s="6">
        <v>4226.3329999999996</v>
      </c>
      <c r="J42" s="6">
        <v>4561.6670000000004</v>
      </c>
      <c r="K42" s="6">
        <v>4096.3329999999996</v>
      </c>
    </row>
    <row r="43" spans="1:11" x14ac:dyDescent="0.2">
      <c r="A43" s="6">
        <v>10.5</v>
      </c>
      <c r="B43" s="6">
        <v>4388.6670000000004</v>
      </c>
      <c r="C43" s="6">
        <v>3906.3330000000001</v>
      </c>
      <c r="D43" s="6">
        <v>3959.6669999999999</v>
      </c>
      <c r="E43" s="6">
        <v>3992</v>
      </c>
      <c r="F43" s="6">
        <v>3923</v>
      </c>
      <c r="G43" s="6">
        <v>3926.3330000000001</v>
      </c>
      <c r="H43" s="6">
        <v>3947</v>
      </c>
      <c r="I43" s="6">
        <v>4145.6670000000004</v>
      </c>
      <c r="J43" s="6">
        <v>4404.6670000000004</v>
      </c>
      <c r="K43" s="6">
        <v>4316</v>
      </c>
    </row>
    <row r="44" spans="1:11" x14ac:dyDescent="0.2">
      <c r="A44" s="6">
        <v>10.8</v>
      </c>
      <c r="B44" s="6">
        <v>4424.3329999999996</v>
      </c>
      <c r="C44" s="6">
        <v>3908</v>
      </c>
      <c r="D44" s="6">
        <v>3912</v>
      </c>
      <c r="E44" s="6">
        <v>4311.6670000000004</v>
      </c>
      <c r="F44" s="6">
        <v>4099.3329999999996</v>
      </c>
      <c r="G44" s="6">
        <v>4028.3330000000001</v>
      </c>
      <c r="H44" s="6">
        <v>3979.3330000000001</v>
      </c>
      <c r="I44" s="6">
        <v>4362.6670000000004</v>
      </c>
      <c r="J44" s="6">
        <v>3925</v>
      </c>
      <c r="K44" s="6">
        <v>4346.3329999999996</v>
      </c>
    </row>
    <row r="45" spans="1:11" x14ac:dyDescent="0.2">
      <c r="A45" s="6">
        <v>11.1</v>
      </c>
      <c r="B45" s="6">
        <v>4894.6670000000004</v>
      </c>
      <c r="C45" s="6">
        <v>4025</v>
      </c>
      <c r="D45" s="6">
        <v>4005</v>
      </c>
      <c r="E45" s="6">
        <v>4295.3329999999996</v>
      </c>
      <c r="F45" s="6">
        <v>3956.3330000000001</v>
      </c>
      <c r="G45" s="6">
        <v>4009.6669999999999</v>
      </c>
      <c r="H45" s="6">
        <v>3851</v>
      </c>
      <c r="I45" s="6">
        <v>4039.6669999999999</v>
      </c>
      <c r="J45" s="6">
        <v>4268.6670000000004</v>
      </c>
      <c r="K45" s="6">
        <v>3961.6669999999999</v>
      </c>
    </row>
    <row r="46" spans="1:11" x14ac:dyDescent="0.2">
      <c r="A46" s="6">
        <v>11.4</v>
      </c>
      <c r="B46" s="6">
        <v>4385.3329999999996</v>
      </c>
      <c r="C46" s="6">
        <v>4586</v>
      </c>
      <c r="D46" s="6">
        <v>4006</v>
      </c>
      <c r="E46" s="6">
        <v>4275.3329999999996</v>
      </c>
      <c r="F46" s="6">
        <v>4166.6670000000004</v>
      </c>
      <c r="G46" s="6">
        <v>3919.3330000000001</v>
      </c>
      <c r="H46" s="6">
        <v>4040.3330000000001</v>
      </c>
      <c r="I46" s="6">
        <v>4558.6670000000004</v>
      </c>
      <c r="J46" s="6">
        <v>4269.3329999999996</v>
      </c>
      <c r="K46" s="6">
        <v>4087.6669999999999</v>
      </c>
    </row>
    <row r="47" spans="1:11" x14ac:dyDescent="0.2">
      <c r="A47" s="6">
        <v>11.7</v>
      </c>
      <c r="B47" s="6">
        <v>4456.3329999999996</v>
      </c>
      <c r="C47" s="6">
        <v>4072.6669999999999</v>
      </c>
      <c r="D47" s="6">
        <v>4199.6670000000004</v>
      </c>
      <c r="E47" s="6">
        <v>3953.3330000000001</v>
      </c>
      <c r="F47" s="6">
        <v>4104.6670000000004</v>
      </c>
      <c r="G47" s="6">
        <v>3960</v>
      </c>
      <c r="H47" s="6">
        <v>4312</v>
      </c>
      <c r="I47" s="6">
        <v>4594.3329999999996</v>
      </c>
      <c r="J47" s="6">
        <v>4159.6670000000004</v>
      </c>
      <c r="K47" s="6">
        <v>4002</v>
      </c>
    </row>
    <row r="48" spans="1:11" x14ac:dyDescent="0.2">
      <c r="A48" s="6">
        <v>12</v>
      </c>
      <c r="B48" s="6">
        <v>4552</v>
      </c>
      <c r="C48" s="6">
        <v>4223</v>
      </c>
      <c r="D48" s="6">
        <v>4442.3329999999996</v>
      </c>
      <c r="E48" s="6">
        <v>4168</v>
      </c>
      <c r="F48" s="6">
        <v>4408.3329999999996</v>
      </c>
      <c r="G48" s="6">
        <v>3857.3330000000001</v>
      </c>
      <c r="H48" s="6">
        <v>4204.6670000000004</v>
      </c>
      <c r="I48" s="6">
        <v>4411.3329999999996</v>
      </c>
      <c r="J48" s="6">
        <v>3983.6669999999999</v>
      </c>
      <c r="K48" s="6">
        <v>4764</v>
      </c>
    </row>
    <row r="49" spans="1:11" x14ac:dyDescent="0.2">
      <c r="A49" s="6">
        <v>12.3</v>
      </c>
      <c r="B49" s="6">
        <v>4879.6670000000004</v>
      </c>
      <c r="C49" s="6">
        <v>4376.3329999999996</v>
      </c>
      <c r="D49" s="6">
        <v>4409.3329999999996</v>
      </c>
      <c r="E49" s="6">
        <v>4247.3329999999996</v>
      </c>
      <c r="F49" s="6">
        <v>4482</v>
      </c>
      <c r="G49" s="6">
        <v>4317.6670000000004</v>
      </c>
      <c r="H49" s="6">
        <v>4332.6670000000004</v>
      </c>
      <c r="I49" s="6">
        <v>4574.6670000000004</v>
      </c>
      <c r="J49" s="6">
        <v>5186.3329999999996</v>
      </c>
      <c r="K49" s="6">
        <v>5428</v>
      </c>
    </row>
    <row r="50" spans="1:11" x14ac:dyDescent="0.2">
      <c r="A50" s="6">
        <v>12.6</v>
      </c>
      <c r="B50" s="6">
        <v>5401.6670000000004</v>
      </c>
      <c r="C50" s="6">
        <v>4769</v>
      </c>
      <c r="D50" s="6">
        <v>4951.3329999999996</v>
      </c>
      <c r="E50" s="6">
        <v>5128.3329999999996</v>
      </c>
      <c r="F50" s="6">
        <v>4812.3329999999996</v>
      </c>
      <c r="G50" s="6">
        <v>4591.3329999999996</v>
      </c>
      <c r="H50" s="6">
        <v>4832.6670000000004</v>
      </c>
      <c r="I50" s="6">
        <v>4729</v>
      </c>
      <c r="J50" s="6">
        <v>5187.6670000000004</v>
      </c>
      <c r="K50" s="6">
        <v>5112.6670000000004</v>
      </c>
    </row>
    <row r="51" spans="1:11" x14ac:dyDescent="0.2">
      <c r="A51" s="6">
        <v>12.9</v>
      </c>
      <c r="B51" s="6">
        <v>5215.6670000000004</v>
      </c>
      <c r="C51" s="6">
        <v>4788.6670000000004</v>
      </c>
      <c r="D51" s="6">
        <v>5111.6670000000004</v>
      </c>
      <c r="E51" s="6">
        <v>4985</v>
      </c>
      <c r="F51" s="6">
        <v>5201</v>
      </c>
      <c r="G51" s="6">
        <v>4341</v>
      </c>
      <c r="H51" s="6">
        <v>4559</v>
      </c>
      <c r="I51" s="6">
        <v>5004</v>
      </c>
      <c r="J51" s="6">
        <v>4860.3329999999996</v>
      </c>
      <c r="K51" s="6">
        <v>4984.6670000000004</v>
      </c>
    </row>
    <row r="52" spans="1:11" x14ac:dyDescent="0.2">
      <c r="A52" s="6">
        <v>13.2</v>
      </c>
      <c r="B52" s="6">
        <v>5402.6670000000004</v>
      </c>
      <c r="C52" s="6">
        <v>4509.6670000000004</v>
      </c>
      <c r="D52" s="6">
        <v>4901.6670000000004</v>
      </c>
      <c r="E52" s="6">
        <v>5126.6670000000004</v>
      </c>
      <c r="F52" s="6">
        <v>5074.3329999999996</v>
      </c>
      <c r="G52" s="6">
        <v>4642</v>
      </c>
      <c r="H52" s="6">
        <v>4252.6670000000004</v>
      </c>
      <c r="I52" s="6">
        <v>4849.6670000000004</v>
      </c>
      <c r="J52" s="6">
        <v>4727.6670000000004</v>
      </c>
      <c r="K52" s="6">
        <v>4533.6670000000004</v>
      </c>
    </row>
    <row r="53" spans="1:11" x14ac:dyDescent="0.2">
      <c r="A53" s="6">
        <v>13.5</v>
      </c>
      <c r="B53" s="6">
        <v>5495.3329999999996</v>
      </c>
      <c r="C53" s="6">
        <v>5185</v>
      </c>
      <c r="D53" s="6">
        <v>4980</v>
      </c>
      <c r="E53" s="6">
        <v>4433.6670000000004</v>
      </c>
      <c r="F53" s="6">
        <v>4759.3329999999996</v>
      </c>
      <c r="G53" s="6">
        <v>5142.3329999999996</v>
      </c>
      <c r="H53" s="6">
        <v>5135.3329999999996</v>
      </c>
      <c r="I53" s="6">
        <v>4809</v>
      </c>
      <c r="J53" s="6">
        <v>4489.3329999999996</v>
      </c>
      <c r="K53" s="6">
        <v>5352.6670000000004</v>
      </c>
    </row>
    <row r="54" spans="1:11" x14ac:dyDescent="0.2">
      <c r="A54" s="6">
        <v>13.8</v>
      </c>
      <c r="B54" s="6">
        <v>5400.6670000000004</v>
      </c>
      <c r="C54" s="6">
        <v>4046.6669999999999</v>
      </c>
      <c r="D54" s="6">
        <v>4859.3329999999996</v>
      </c>
      <c r="E54" s="6">
        <v>4679.3329999999996</v>
      </c>
      <c r="F54" s="6">
        <v>4579.6670000000004</v>
      </c>
      <c r="G54" s="6">
        <v>4699</v>
      </c>
      <c r="H54" s="6">
        <v>4478.6670000000004</v>
      </c>
      <c r="I54" s="6">
        <v>5561</v>
      </c>
      <c r="J54" s="6">
        <v>5550.6670000000004</v>
      </c>
      <c r="K54" s="6">
        <v>5250.6670000000004</v>
      </c>
    </row>
    <row r="55" spans="1:11" x14ac:dyDescent="0.2">
      <c r="A55" s="6">
        <v>14.1</v>
      </c>
      <c r="B55" s="6">
        <v>5240.3329999999996</v>
      </c>
      <c r="C55" s="6">
        <v>4447.3329999999996</v>
      </c>
      <c r="D55" s="6">
        <v>4706.3329999999996</v>
      </c>
      <c r="E55" s="6">
        <v>4818.3329999999996</v>
      </c>
      <c r="F55" s="6">
        <v>4942.6670000000004</v>
      </c>
      <c r="G55" s="6">
        <v>4131</v>
      </c>
      <c r="H55" s="6">
        <v>4530.3329999999996</v>
      </c>
      <c r="I55" s="6">
        <v>5120.3329999999996</v>
      </c>
      <c r="J55" s="6">
        <v>5333.3329999999996</v>
      </c>
      <c r="K55" s="6">
        <v>4641</v>
      </c>
    </row>
    <row r="56" spans="1:11" x14ac:dyDescent="0.2">
      <c r="A56" s="6">
        <v>14.4</v>
      </c>
      <c r="B56" s="6">
        <v>5414.3329999999996</v>
      </c>
      <c r="C56" s="6">
        <v>4901.3329999999996</v>
      </c>
      <c r="D56" s="6">
        <v>5235</v>
      </c>
      <c r="E56" s="6">
        <v>4555.3329999999996</v>
      </c>
      <c r="F56" s="6">
        <v>4835</v>
      </c>
      <c r="G56" s="6">
        <v>4410</v>
      </c>
      <c r="H56" s="6">
        <v>4410.3329999999996</v>
      </c>
      <c r="I56" s="6">
        <v>4975.6670000000004</v>
      </c>
      <c r="J56" s="6">
        <v>4354</v>
      </c>
      <c r="K56" s="6">
        <v>4570.6670000000004</v>
      </c>
    </row>
    <row r="57" spans="1:11" x14ac:dyDescent="0.2">
      <c r="A57" s="6">
        <v>14.7</v>
      </c>
      <c r="B57" s="6">
        <v>5615.3329999999996</v>
      </c>
      <c r="C57" s="6">
        <v>4876</v>
      </c>
      <c r="D57" s="6">
        <v>4765.3329999999996</v>
      </c>
      <c r="E57" s="6">
        <v>4771.6670000000004</v>
      </c>
      <c r="F57" s="6">
        <v>4851</v>
      </c>
      <c r="G57" s="6">
        <v>4745</v>
      </c>
      <c r="H57" s="6">
        <v>3704.3330000000001</v>
      </c>
      <c r="I57" s="6">
        <v>4166.6670000000004</v>
      </c>
      <c r="J57" s="6">
        <v>4330</v>
      </c>
      <c r="K57" s="6">
        <v>4764</v>
      </c>
    </row>
    <row r="58" spans="1:11" x14ac:dyDescent="0.2">
      <c r="A58" s="6">
        <v>15</v>
      </c>
      <c r="B58" s="6">
        <v>4997.6670000000004</v>
      </c>
      <c r="C58" s="6">
        <v>5045</v>
      </c>
      <c r="D58" s="6">
        <v>4796</v>
      </c>
      <c r="E58" s="6">
        <v>4975.3329999999996</v>
      </c>
      <c r="F58" s="6">
        <v>4861.6670000000004</v>
      </c>
      <c r="G58" s="6">
        <v>4525</v>
      </c>
      <c r="H58" s="6">
        <v>4911.6670000000004</v>
      </c>
      <c r="I58" s="6">
        <v>4812</v>
      </c>
      <c r="J58" s="6">
        <v>4402.6670000000004</v>
      </c>
      <c r="K58" s="6">
        <v>4181</v>
      </c>
    </row>
    <row r="59" spans="1:11" x14ac:dyDescent="0.2">
      <c r="A59" s="6">
        <v>15.3</v>
      </c>
      <c r="B59" s="6">
        <v>5121.3329999999996</v>
      </c>
      <c r="C59" s="6">
        <v>4473.6670000000004</v>
      </c>
      <c r="D59" s="6">
        <v>5070.3329999999996</v>
      </c>
      <c r="E59" s="6">
        <v>4814</v>
      </c>
      <c r="F59" s="6">
        <v>4619.6670000000004</v>
      </c>
      <c r="G59" s="6">
        <v>4315.6670000000004</v>
      </c>
      <c r="H59" s="6">
        <v>4433.3329999999996</v>
      </c>
      <c r="I59" s="6">
        <v>4636.6670000000004</v>
      </c>
      <c r="J59" s="6">
        <v>4879</v>
      </c>
      <c r="K59" s="6">
        <v>5017.6670000000004</v>
      </c>
    </row>
    <row r="60" spans="1:11" x14ac:dyDescent="0.2">
      <c r="A60" s="6">
        <v>15.6</v>
      </c>
      <c r="B60" s="6">
        <v>5708</v>
      </c>
      <c r="C60" s="6">
        <v>4362.3329999999996</v>
      </c>
      <c r="D60" s="6">
        <v>4800.6670000000004</v>
      </c>
      <c r="E60" s="6">
        <v>4037.6669999999999</v>
      </c>
      <c r="F60" s="6">
        <v>4346.6670000000004</v>
      </c>
      <c r="G60" s="6">
        <v>4242.6670000000004</v>
      </c>
      <c r="H60" s="6">
        <v>4033.3330000000001</v>
      </c>
      <c r="I60" s="6">
        <v>4766</v>
      </c>
      <c r="J60" s="6">
        <v>5061</v>
      </c>
      <c r="K60" s="6">
        <v>4767.3329999999996</v>
      </c>
    </row>
    <row r="61" spans="1:11" x14ac:dyDescent="0.2">
      <c r="A61" s="6">
        <v>15.9</v>
      </c>
      <c r="B61" s="6">
        <v>5223.3329999999996</v>
      </c>
      <c r="C61" s="6">
        <v>4549.3329999999996</v>
      </c>
      <c r="D61" s="6">
        <v>4163.3329999999996</v>
      </c>
      <c r="E61" s="6">
        <v>4090.6669999999999</v>
      </c>
      <c r="F61" s="6">
        <v>4841.3329999999996</v>
      </c>
      <c r="G61" s="6">
        <v>4730.6670000000004</v>
      </c>
      <c r="H61" s="6">
        <v>3740.3330000000001</v>
      </c>
      <c r="I61" s="6">
        <v>4946.3329999999996</v>
      </c>
      <c r="J61" s="6">
        <v>4399</v>
      </c>
      <c r="K61" s="6">
        <v>5145.6670000000004</v>
      </c>
    </row>
    <row r="62" spans="1:11" x14ac:dyDescent="0.2">
      <c r="A62" s="6">
        <v>16.2</v>
      </c>
      <c r="B62" s="6">
        <v>5002.6670000000004</v>
      </c>
      <c r="C62" s="6">
        <v>4319.3329999999996</v>
      </c>
      <c r="D62" s="6">
        <v>4490.3329999999996</v>
      </c>
      <c r="E62" s="6">
        <v>5097.6670000000004</v>
      </c>
      <c r="F62" s="6">
        <v>4871.3329999999996</v>
      </c>
      <c r="G62" s="6">
        <v>4490.6670000000004</v>
      </c>
      <c r="H62" s="6">
        <v>3898</v>
      </c>
      <c r="I62" s="6">
        <v>4476.6670000000004</v>
      </c>
      <c r="J62" s="6">
        <v>4624</v>
      </c>
      <c r="K62" s="6">
        <v>5085.3329999999996</v>
      </c>
    </row>
    <row r="63" spans="1:11" x14ac:dyDescent="0.2">
      <c r="A63" s="6">
        <v>16.5</v>
      </c>
      <c r="B63" s="6">
        <v>4869</v>
      </c>
      <c r="C63" s="6">
        <v>4996.3329999999996</v>
      </c>
      <c r="D63" s="6">
        <v>4538.3329999999996</v>
      </c>
      <c r="E63" s="6">
        <v>4100.6670000000004</v>
      </c>
      <c r="F63" s="6">
        <v>4471</v>
      </c>
      <c r="G63" s="6">
        <v>4339.6670000000004</v>
      </c>
      <c r="H63" s="6">
        <v>4219</v>
      </c>
      <c r="I63" s="6">
        <v>4181.6670000000004</v>
      </c>
      <c r="J63" s="6">
        <v>4538.3329999999996</v>
      </c>
      <c r="K63" s="6">
        <v>4425</v>
      </c>
    </row>
    <row r="64" spans="1:11" x14ac:dyDescent="0.2">
      <c r="A64" s="6">
        <v>16.8</v>
      </c>
      <c r="B64" s="6">
        <v>4780</v>
      </c>
      <c r="C64" s="6">
        <v>4888</v>
      </c>
      <c r="D64" s="6">
        <v>4964.3329999999996</v>
      </c>
      <c r="E64" s="6">
        <v>4603.3329999999996</v>
      </c>
      <c r="F64" s="6">
        <v>4546.6670000000004</v>
      </c>
      <c r="G64" s="6">
        <v>4553.3329999999996</v>
      </c>
      <c r="H64" s="6">
        <v>4020.3330000000001</v>
      </c>
      <c r="I64" s="6">
        <v>4698.6670000000004</v>
      </c>
      <c r="J64" s="6">
        <v>4750.3329999999996</v>
      </c>
      <c r="K64" s="6">
        <v>4494.6670000000004</v>
      </c>
    </row>
    <row r="65" spans="1:11" x14ac:dyDescent="0.2">
      <c r="A65" s="6">
        <v>17.100000000000001</v>
      </c>
      <c r="B65" s="6">
        <v>5049.6670000000004</v>
      </c>
      <c r="C65" s="6">
        <v>4615.6670000000004</v>
      </c>
      <c r="D65" s="6">
        <v>4484.3329999999996</v>
      </c>
      <c r="E65" s="6">
        <v>4580</v>
      </c>
      <c r="F65" s="6">
        <v>4667.3329999999996</v>
      </c>
      <c r="G65" s="6">
        <v>5064</v>
      </c>
      <c r="H65" s="6">
        <v>4052.6669999999999</v>
      </c>
      <c r="I65" s="6">
        <v>4597.3329999999996</v>
      </c>
      <c r="J65" s="6">
        <v>4642</v>
      </c>
      <c r="K65" s="6">
        <v>5534.3329999999996</v>
      </c>
    </row>
    <row r="66" spans="1:11" x14ac:dyDescent="0.2">
      <c r="A66" s="6">
        <v>17.399999999999999</v>
      </c>
      <c r="B66" s="6">
        <v>5315.6670000000004</v>
      </c>
      <c r="C66" s="6">
        <v>4979</v>
      </c>
      <c r="D66" s="6">
        <v>4755.6670000000004</v>
      </c>
      <c r="E66" s="6">
        <v>4091</v>
      </c>
      <c r="F66" s="6">
        <v>4458</v>
      </c>
      <c r="G66" s="6">
        <v>4678.6670000000004</v>
      </c>
      <c r="H66" s="6">
        <v>4134.6670000000004</v>
      </c>
      <c r="I66" s="6">
        <v>4794.3329999999996</v>
      </c>
      <c r="J66" s="6">
        <v>4851.6670000000004</v>
      </c>
      <c r="K66" s="6">
        <v>4501.3329999999996</v>
      </c>
    </row>
    <row r="67" spans="1:11" x14ac:dyDescent="0.2">
      <c r="A67" s="6">
        <v>17.7</v>
      </c>
      <c r="B67" s="6">
        <v>5133</v>
      </c>
      <c r="C67" s="6">
        <v>4643.3329999999996</v>
      </c>
      <c r="D67" s="6">
        <v>4454.6670000000004</v>
      </c>
      <c r="E67" s="6">
        <v>4073.6669999999999</v>
      </c>
      <c r="F67" s="6">
        <v>4583.6670000000004</v>
      </c>
      <c r="G67" s="6">
        <v>4229.3329999999996</v>
      </c>
      <c r="H67" s="6">
        <v>3969.3330000000001</v>
      </c>
      <c r="I67" s="6">
        <v>4351</v>
      </c>
      <c r="J67" s="6">
        <v>4204.3329999999996</v>
      </c>
      <c r="K67" s="6">
        <v>4639.3329999999996</v>
      </c>
    </row>
    <row r="68" spans="1:11" x14ac:dyDescent="0.2">
      <c r="A68" s="6">
        <v>18</v>
      </c>
      <c r="B68" s="6">
        <v>4714.6670000000004</v>
      </c>
      <c r="C68" s="6">
        <v>4620.3329999999996</v>
      </c>
      <c r="D68" s="6">
        <v>5160</v>
      </c>
      <c r="E68" s="6">
        <v>4363</v>
      </c>
      <c r="F68" s="6">
        <v>4679</v>
      </c>
      <c r="G68" s="6">
        <v>4433.3329999999996</v>
      </c>
      <c r="H68" s="6">
        <v>4477.3329999999996</v>
      </c>
      <c r="I68" s="6">
        <v>4403</v>
      </c>
      <c r="J68" s="6">
        <v>4292.6670000000004</v>
      </c>
      <c r="K68" s="6">
        <v>4568</v>
      </c>
    </row>
    <row r="69" spans="1:11" x14ac:dyDescent="0.2">
      <c r="A69" s="6">
        <v>18.3</v>
      </c>
      <c r="B69" s="6">
        <v>5175.6670000000004</v>
      </c>
      <c r="C69" s="6">
        <v>4982</v>
      </c>
      <c r="D69" s="6">
        <v>5557.3329999999996</v>
      </c>
      <c r="E69" s="6">
        <v>4778</v>
      </c>
      <c r="F69" s="6">
        <v>4812.6670000000004</v>
      </c>
      <c r="G69" s="6">
        <v>4362.6670000000004</v>
      </c>
      <c r="H69" s="6">
        <v>4152.3329999999996</v>
      </c>
      <c r="I69" s="6">
        <v>4876.3329999999996</v>
      </c>
      <c r="J69" s="6">
        <v>5222.6670000000004</v>
      </c>
      <c r="K69" s="6">
        <v>5259.3329999999996</v>
      </c>
    </row>
    <row r="70" spans="1:11" x14ac:dyDescent="0.2">
      <c r="A70" s="6">
        <v>18.600000000000001</v>
      </c>
      <c r="B70" s="6">
        <v>4250.6670000000004</v>
      </c>
      <c r="C70" s="6">
        <v>4701.6670000000004</v>
      </c>
      <c r="D70" s="6">
        <v>4498.6670000000004</v>
      </c>
      <c r="E70" s="6">
        <v>4339.3329999999996</v>
      </c>
      <c r="F70" s="6">
        <v>4591.6670000000004</v>
      </c>
      <c r="G70" s="6">
        <v>3928.6669999999999</v>
      </c>
      <c r="H70" s="6">
        <v>4077.3330000000001</v>
      </c>
      <c r="I70" s="6">
        <v>4410.3329999999996</v>
      </c>
      <c r="J70" s="6">
        <v>4905.6670000000004</v>
      </c>
      <c r="K70" s="6">
        <v>5055</v>
      </c>
    </row>
    <row r="71" spans="1:11" x14ac:dyDescent="0.2">
      <c r="A71" s="6">
        <v>18.899999999999999</v>
      </c>
      <c r="B71" s="6">
        <v>4922.3329999999996</v>
      </c>
      <c r="C71" s="6">
        <v>4798.6670000000004</v>
      </c>
      <c r="D71" s="6">
        <v>4175.3329999999996</v>
      </c>
      <c r="E71" s="6">
        <v>4642.6670000000004</v>
      </c>
      <c r="F71" s="6">
        <v>4832.6670000000004</v>
      </c>
      <c r="G71" s="6">
        <v>4079</v>
      </c>
      <c r="H71" s="6">
        <v>4115</v>
      </c>
      <c r="I71" s="6">
        <v>4246.6670000000004</v>
      </c>
      <c r="J71" s="6">
        <v>4705</v>
      </c>
      <c r="K71" s="6">
        <v>5360.3329999999996</v>
      </c>
    </row>
    <row r="72" spans="1:11" x14ac:dyDescent="0.2">
      <c r="A72" s="6">
        <v>19.2</v>
      </c>
      <c r="B72" s="6">
        <v>4962.3329999999996</v>
      </c>
      <c r="C72" s="6">
        <v>4249.3329999999996</v>
      </c>
      <c r="D72" s="6">
        <v>4942.3329999999996</v>
      </c>
      <c r="E72" s="6">
        <v>3999.3330000000001</v>
      </c>
      <c r="F72" s="6">
        <v>4068</v>
      </c>
      <c r="G72" s="6">
        <v>4164</v>
      </c>
      <c r="H72" s="6">
        <v>4048.6669999999999</v>
      </c>
      <c r="I72" s="6">
        <v>4590.6670000000004</v>
      </c>
      <c r="J72" s="6">
        <v>4799.3329999999996</v>
      </c>
      <c r="K72" s="6">
        <v>4146</v>
      </c>
    </row>
    <row r="73" spans="1:11" x14ac:dyDescent="0.2">
      <c r="A73" s="6">
        <v>19.5</v>
      </c>
      <c r="B73" s="6">
        <v>4810.6670000000004</v>
      </c>
      <c r="C73" s="6">
        <v>4168</v>
      </c>
      <c r="D73" s="6">
        <v>4400.6670000000004</v>
      </c>
      <c r="E73" s="6">
        <v>4325.3329999999996</v>
      </c>
      <c r="F73" s="6">
        <v>4587.3329999999996</v>
      </c>
      <c r="G73" s="6">
        <v>4081</v>
      </c>
      <c r="H73" s="6">
        <v>4331.6670000000004</v>
      </c>
      <c r="I73" s="6">
        <v>4944.6670000000004</v>
      </c>
      <c r="J73" s="6">
        <v>4805.6670000000004</v>
      </c>
      <c r="K73" s="6">
        <v>4475.6670000000004</v>
      </c>
    </row>
    <row r="74" spans="1:11" x14ac:dyDescent="0.2">
      <c r="A74" s="6">
        <v>19.8</v>
      </c>
      <c r="B74" s="6">
        <v>4962</v>
      </c>
      <c r="C74" s="6">
        <v>4849</v>
      </c>
      <c r="D74" s="6">
        <v>4991.6670000000004</v>
      </c>
      <c r="E74" s="6">
        <v>4328</v>
      </c>
      <c r="F74" s="6">
        <v>4243</v>
      </c>
      <c r="G74" s="6">
        <v>4284.3329999999996</v>
      </c>
      <c r="H74" s="6">
        <v>4100</v>
      </c>
      <c r="I74" s="6">
        <v>4915</v>
      </c>
      <c r="J74" s="6">
        <v>4484.6670000000004</v>
      </c>
      <c r="K74" s="6">
        <v>4845.3329999999996</v>
      </c>
    </row>
    <row r="75" spans="1:11" x14ac:dyDescent="0.2">
      <c r="A75" s="6">
        <v>20.100000000000001</v>
      </c>
      <c r="B75" s="6">
        <v>4615.6670000000004</v>
      </c>
      <c r="C75" s="6">
        <v>4604</v>
      </c>
      <c r="D75" s="6">
        <v>4450.3329999999996</v>
      </c>
      <c r="E75" s="6">
        <v>4395.3329999999996</v>
      </c>
      <c r="F75" s="6">
        <v>5150</v>
      </c>
      <c r="G75" s="6">
        <v>3626.3330000000001</v>
      </c>
      <c r="H75" s="6">
        <v>4295.6670000000004</v>
      </c>
      <c r="I75" s="6">
        <v>3931.6669999999999</v>
      </c>
      <c r="J75" s="6">
        <v>4865.6670000000004</v>
      </c>
      <c r="K75" s="6">
        <v>5419</v>
      </c>
    </row>
    <row r="76" spans="1:11" x14ac:dyDescent="0.2">
      <c r="A76" s="6">
        <v>20.399999999999999</v>
      </c>
      <c r="B76" s="6">
        <v>5012.6670000000004</v>
      </c>
      <c r="C76" s="6">
        <v>4319</v>
      </c>
      <c r="D76" s="6">
        <v>4012.6669999999999</v>
      </c>
      <c r="E76" s="6">
        <v>4936.3329999999996</v>
      </c>
      <c r="F76" s="6">
        <v>4781.3329999999996</v>
      </c>
      <c r="G76" s="6">
        <v>4465</v>
      </c>
      <c r="H76" s="6">
        <v>4345.3329999999996</v>
      </c>
      <c r="I76" s="6">
        <v>4265</v>
      </c>
      <c r="J76" s="6">
        <v>4489.6670000000004</v>
      </c>
      <c r="K76" s="6">
        <v>4487</v>
      </c>
    </row>
    <row r="77" spans="1:11" x14ac:dyDescent="0.2">
      <c r="A77" s="6">
        <v>20.7</v>
      </c>
      <c r="B77" s="6">
        <v>4765</v>
      </c>
      <c r="C77" s="6">
        <v>4785</v>
      </c>
      <c r="D77" s="6">
        <v>4396.3329999999996</v>
      </c>
      <c r="E77" s="6">
        <v>4713.3329999999996</v>
      </c>
      <c r="F77" s="6">
        <v>3767</v>
      </c>
      <c r="G77" s="6">
        <v>4577</v>
      </c>
      <c r="H77" s="6">
        <v>4028.3330000000001</v>
      </c>
      <c r="I77" s="6">
        <v>4584</v>
      </c>
      <c r="J77" s="6">
        <v>4532</v>
      </c>
      <c r="K77" s="6">
        <v>4604.3329999999996</v>
      </c>
    </row>
    <row r="78" spans="1:11" x14ac:dyDescent="0.2">
      <c r="A78" s="6">
        <v>21</v>
      </c>
      <c r="B78" s="6">
        <v>4553.6670000000004</v>
      </c>
      <c r="C78" s="6">
        <v>3976.3330000000001</v>
      </c>
      <c r="D78" s="6">
        <v>4424</v>
      </c>
      <c r="E78" s="6">
        <v>4172.6670000000004</v>
      </c>
      <c r="F78" s="6">
        <v>4370.3329999999996</v>
      </c>
      <c r="G78" s="6">
        <v>3947</v>
      </c>
      <c r="H78" s="6">
        <v>4341.3329999999996</v>
      </c>
      <c r="I78" s="6">
        <v>4576</v>
      </c>
      <c r="J78" s="6">
        <v>4733</v>
      </c>
      <c r="K78" s="6">
        <v>4417</v>
      </c>
    </row>
    <row r="79" spans="1:11" x14ac:dyDescent="0.2">
      <c r="A79" s="6">
        <v>21.3</v>
      </c>
      <c r="B79" s="6">
        <v>4708.3329999999996</v>
      </c>
      <c r="C79" s="6">
        <v>4151.6670000000004</v>
      </c>
      <c r="D79" s="6">
        <v>4969.6670000000004</v>
      </c>
      <c r="E79" s="6">
        <v>4085</v>
      </c>
      <c r="F79" s="6">
        <v>4964.3329999999996</v>
      </c>
      <c r="G79" s="6">
        <v>4451.6670000000004</v>
      </c>
      <c r="H79" s="6">
        <v>4611.3329999999996</v>
      </c>
      <c r="I79" s="6">
        <v>4177.3329999999996</v>
      </c>
      <c r="J79" s="6">
        <v>4805</v>
      </c>
      <c r="K79" s="6">
        <v>4380.3329999999996</v>
      </c>
    </row>
    <row r="80" spans="1:11" x14ac:dyDescent="0.2">
      <c r="A80" s="6">
        <v>21.6</v>
      </c>
      <c r="B80" s="6">
        <v>4922</v>
      </c>
      <c r="C80" s="6">
        <v>5180.3329999999996</v>
      </c>
      <c r="D80" s="6">
        <v>4799</v>
      </c>
      <c r="E80" s="6">
        <v>4309.6670000000004</v>
      </c>
      <c r="F80" s="6">
        <v>5759.6670000000004</v>
      </c>
      <c r="G80" s="6">
        <v>4325</v>
      </c>
      <c r="H80" s="6">
        <v>3944.6669999999999</v>
      </c>
      <c r="I80" s="6">
        <v>4876.6670000000004</v>
      </c>
      <c r="J80" s="6">
        <v>4955.3329999999996</v>
      </c>
      <c r="K80" s="6">
        <v>4985.3329999999996</v>
      </c>
    </row>
    <row r="81" spans="1:11" x14ac:dyDescent="0.2">
      <c r="A81" s="6">
        <v>21.9</v>
      </c>
      <c r="B81" s="6">
        <v>5773.3329999999996</v>
      </c>
      <c r="C81" s="6">
        <v>4845.6670000000004</v>
      </c>
      <c r="D81" s="6">
        <v>5148.6670000000004</v>
      </c>
      <c r="E81" s="6">
        <v>5056.3329999999996</v>
      </c>
      <c r="F81" s="6">
        <v>4474</v>
      </c>
      <c r="G81" s="6">
        <v>4518.6670000000004</v>
      </c>
      <c r="H81" s="6">
        <v>4931</v>
      </c>
      <c r="I81" s="6">
        <v>4913.6670000000004</v>
      </c>
      <c r="J81" s="6">
        <v>4503.6670000000004</v>
      </c>
      <c r="K81" s="6">
        <v>5187.3329999999996</v>
      </c>
    </row>
    <row r="82" spans="1:11" x14ac:dyDescent="0.2">
      <c r="A82" s="6">
        <v>22.2</v>
      </c>
      <c r="B82" s="6">
        <v>5460</v>
      </c>
      <c r="C82" s="6">
        <v>3980</v>
      </c>
      <c r="D82" s="6">
        <v>5035.6670000000004</v>
      </c>
      <c r="E82" s="6">
        <v>4785.3329999999996</v>
      </c>
      <c r="F82" s="6">
        <v>3692</v>
      </c>
      <c r="G82" s="6">
        <v>5048.6670000000004</v>
      </c>
      <c r="H82" s="6">
        <v>5355.6670000000004</v>
      </c>
      <c r="I82" s="6">
        <v>5215.3329999999996</v>
      </c>
      <c r="J82" s="6">
        <v>5026</v>
      </c>
      <c r="K82" s="6">
        <v>5275</v>
      </c>
    </row>
    <row r="83" spans="1:11" x14ac:dyDescent="0.2">
      <c r="A83" s="6">
        <v>22.5</v>
      </c>
      <c r="B83" s="6">
        <v>4697</v>
      </c>
      <c r="C83" s="6">
        <v>4568.3329999999996</v>
      </c>
      <c r="D83" s="6">
        <v>4306</v>
      </c>
      <c r="E83" s="6">
        <v>5316.3329999999996</v>
      </c>
      <c r="F83" s="6">
        <v>3977.3330000000001</v>
      </c>
      <c r="G83" s="6">
        <v>4144.6670000000004</v>
      </c>
      <c r="H83" s="6">
        <v>4100.3329999999996</v>
      </c>
      <c r="I83" s="6">
        <v>4315.6670000000004</v>
      </c>
      <c r="J83" s="6">
        <v>5140.3329999999996</v>
      </c>
      <c r="K83" s="6">
        <v>4234.3329999999996</v>
      </c>
    </row>
    <row r="84" spans="1:11" x14ac:dyDescent="0.2">
      <c r="A84" s="6">
        <v>22.8</v>
      </c>
      <c r="B84" s="6">
        <v>5219</v>
      </c>
      <c r="C84" s="6">
        <v>4689.3329999999996</v>
      </c>
      <c r="D84" s="6">
        <v>3681.3330000000001</v>
      </c>
      <c r="E84" s="6">
        <v>4377.3329999999996</v>
      </c>
      <c r="F84" s="6">
        <v>4711.3329999999996</v>
      </c>
      <c r="G84" s="6">
        <v>4059.3330000000001</v>
      </c>
      <c r="H84" s="6">
        <v>3677.3330000000001</v>
      </c>
      <c r="I84" s="6">
        <v>4553</v>
      </c>
      <c r="J84" s="6">
        <v>4552.6670000000004</v>
      </c>
      <c r="K84" s="6">
        <v>4471.3329999999996</v>
      </c>
    </row>
    <row r="85" spans="1:11" x14ac:dyDescent="0.2">
      <c r="A85" s="6">
        <v>23.1</v>
      </c>
      <c r="B85" s="6">
        <v>5379.3329999999996</v>
      </c>
      <c r="C85" s="6">
        <v>3560</v>
      </c>
      <c r="D85" s="6">
        <v>4833</v>
      </c>
      <c r="E85" s="6">
        <v>4207</v>
      </c>
      <c r="F85" s="6">
        <v>5056.3329999999996</v>
      </c>
      <c r="G85" s="6">
        <v>3913.3330000000001</v>
      </c>
      <c r="H85" s="6">
        <v>4871.6670000000004</v>
      </c>
      <c r="I85" s="6">
        <v>3943.6669999999999</v>
      </c>
      <c r="J85" s="6">
        <v>4478</v>
      </c>
      <c r="K85" s="6">
        <v>4929.6670000000004</v>
      </c>
    </row>
    <row r="86" spans="1:11" x14ac:dyDescent="0.2">
      <c r="A86" s="6">
        <v>23.4</v>
      </c>
      <c r="B86" s="6">
        <v>5508</v>
      </c>
      <c r="C86" s="6">
        <v>3923.3330000000001</v>
      </c>
      <c r="D86" s="6">
        <v>5242.3329999999996</v>
      </c>
      <c r="E86" s="6">
        <v>3837</v>
      </c>
      <c r="F86" s="6">
        <v>4388.6670000000004</v>
      </c>
      <c r="G86" s="6">
        <v>4353.3329999999996</v>
      </c>
      <c r="H86" s="6">
        <v>5226.6670000000004</v>
      </c>
      <c r="I86" s="6">
        <v>4538.3329999999996</v>
      </c>
      <c r="J86" s="6">
        <v>4346</v>
      </c>
      <c r="K86" s="6">
        <v>4331</v>
      </c>
    </row>
    <row r="87" spans="1:11" x14ac:dyDescent="0.2">
      <c r="A87" s="6">
        <v>23.7</v>
      </c>
      <c r="B87" s="6">
        <v>4423.6670000000004</v>
      </c>
      <c r="C87" s="6">
        <v>4779.3329999999996</v>
      </c>
      <c r="D87" s="6">
        <v>4271.6670000000004</v>
      </c>
      <c r="E87" s="6">
        <v>4222</v>
      </c>
      <c r="F87" s="6">
        <v>3612.6669999999999</v>
      </c>
      <c r="G87" s="6">
        <v>4241.3329999999996</v>
      </c>
      <c r="H87" s="6">
        <v>4364</v>
      </c>
      <c r="I87" s="6">
        <v>5101.6670000000004</v>
      </c>
      <c r="J87" s="6">
        <v>4652</v>
      </c>
      <c r="K87" s="6">
        <v>4513.6670000000004</v>
      </c>
    </row>
    <row r="88" spans="1:11" x14ac:dyDescent="0.2">
      <c r="A88" s="6" t="s">
        <v>192</v>
      </c>
      <c r="B88" s="6" t="s">
        <v>210</v>
      </c>
      <c r="C88" s="6" t="s">
        <v>211</v>
      </c>
      <c r="D88" s="6" t="s">
        <v>212</v>
      </c>
      <c r="E88" s="6" t="s">
        <v>213</v>
      </c>
      <c r="F88" s="6" t="s">
        <v>214</v>
      </c>
      <c r="G88" s="6" t="s">
        <v>215</v>
      </c>
      <c r="H88" s="6" t="s">
        <v>216</v>
      </c>
      <c r="I88" s="6" t="s">
        <v>217</v>
      </c>
      <c r="J88" s="6" t="s">
        <v>218</v>
      </c>
      <c r="K88" s="6" t="s">
        <v>219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8E4B-9C2B-0F45-8576-F4BD32420B84}">
  <dimension ref="A1:K88"/>
  <sheetViews>
    <sheetView workbookViewId="0">
      <selection activeCell="O18" sqref="O18"/>
    </sheetView>
  </sheetViews>
  <sheetFormatPr baseColWidth="10" defaultRowHeight="16" x14ac:dyDescent="0.2"/>
  <cols>
    <col min="1" max="1" width="18.5" style="6" bestFit="1" customWidth="1"/>
    <col min="2" max="3" width="7.1640625" style="6" bestFit="1" customWidth="1"/>
    <col min="4" max="4" width="5.83203125" style="6" bestFit="1" customWidth="1"/>
    <col min="5" max="6" width="7.1640625" style="6" bestFit="1" customWidth="1"/>
    <col min="7" max="7" width="5.83203125" style="6" bestFit="1" customWidth="1"/>
    <col min="8" max="11" width="11" style="6" bestFit="1" customWidth="1"/>
    <col min="12" max="16384" width="10.83203125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40337</v>
      </c>
      <c r="C3" s="6">
        <v>321.10000000000002</v>
      </c>
      <c r="D3" s="6">
        <v>4</v>
      </c>
      <c r="E3" s="6">
        <v>39949</v>
      </c>
      <c r="F3" s="6">
        <v>295.10000000000002</v>
      </c>
      <c r="G3" s="6">
        <v>6</v>
      </c>
    </row>
    <row r="4" spans="1:11" x14ac:dyDescent="0.2">
      <c r="A4" s="6" t="s">
        <v>182</v>
      </c>
      <c r="B4" s="6">
        <v>47272</v>
      </c>
      <c r="C4" s="6">
        <v>583.6</v>
      </c>
      <c r="D4" s="6">
        <v>4</v>
      </c>
      <c r="E4" s="6">
        <v>45810</v>
      </c>
      <c r="F4" s="6">
        <v>488.4</v>
      </c>
      <c r="G4" s="6">
        <v>6</v>
      </c>
    </row>
    <row r="6" spans="1:11" x14ac:dyDescent="0.2">
      <c r="A6" s="6" t="s">
        <v>220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188</v>
      </c>
      <c r="C7" s="6" t="s">
        <v>189</v>
      </c>
      <c r="D7" s="6" t="s">
        <v>190</v>
      </c>
      <c r="E7" s="6" t="s">
        <v>191</v>
      </c>
      <c r="F7" s="6" t="s">
        <v>188</v>
      </c>
      <c r="G7" s="6" t="s">
        <v>189</v>
      </c>
      <c r="H7" s="6" t="s">
        <v>190</v>
      </c>
      <c r="I7" s="6" t="s">
        <v>191</v>
      </c>
    </row>
    <row r="8" spans="1:11" x14ac:dyDescent="0.2">
      <c r="A8" s="6">
        <v>0</v>
      </c>
      <c r="B8" s="6">
        <v>3338.6509999999998</v>
      </c>
      <c r="C8" s="6">
        <v>3952.5630000000001</v>
      </c>
      <c r="D8" s="6">
        <v>2923.5990000000002</v>
      </c>
      <c r="E8" s="6">
        <v>3860.6660000000002</v>
      </c>
      <c r="F8" s="6">
        <v>3417.2449999999999</v>
      </c>
      <c r="G8" s="6">
        <v>3759.1680000000001</v>
      </c>
      <c r="H8" s="6">
        <v>3431.6610000000001</v>
      </c>
      <c r="I8" s="6">
        <v>3417.4960000000001</v>
      </c>
      <c r="J8" s="6">
        <v>3111.1689999999999</v>
      </c>
      <c r="K8" s="6">
        <v>3747.4769999999999</v>
      </c>
    </row>
    <row r="9" spans="1:11" x14ac:dyDescent="0.2">
      <c r="A9" s="6">
        <v>0.3</v>
      </c>
      <c r="B9" s="6">
        <v>3480.0129999999999</v>
      </c>
      <c r="C9" s="6">
        <v>3230.15</v>
      </c>
      <c r="D9" s="6">
        <v>3413.6210000000001</v>
      </c>
      <c r="E9" s="6">
        <v>3493.462</v>
      </c>
      <c r="F9" s="6">
        <v>3377.6990000000001</v>
      </c>
      <c r="G9" s="6">
        <v>3146.4459999999999</v>
      </c>
      <c r="H9" s="6">
        <v>3595.268</v>
      </c>
      <c r="I9" s="6">
        <v>3463.3090000000002</v>
      </c>
      <c r="J9" s="6">
        <v>3325.8240000000001</v>
      </c>
      <c r="K9" s="6">
        <v>3322.1849999999999</v>
      </c>
    </row>
    <row r="10" spans="1:11" x14ac:dyDescent="0.2">
      <c r="A10" s="6">
        <v>0.6</v>
      </c>
      <c r="B10" s="6">
        <v>3703.49</v>
      </c>
      <c r="C10" s="6">
        <v>3154.627</v>
      </c>
      <c r="D10" s="6">
        <v>3531.665</v>
      </c>
      <c r="E10" s="6">
        <v>3155.4250000000002</v>
      </c>
      <c r="F10" s="6">
        <v>3538.576</v>
      </c>
      <c r="G10" s="6">
        <v>3167.0140000000001</v>
      </c>
      <c r="H10" s="6">
        <v>3160.8910000000001</v>
      </c>
      <c r="I10" s="6">
        <v>3355.4180000000001</v>
      </c>
      <c r="J10" s="6">
        <v>3326.0949999999998</v>
      </c>
      <c r="K10" s="6">
        <v>3163.4110000000001</v>
      </c>
    </row>
    <row r="11" spans="1:11" x14ac:dyDescent="0.2">
      <c r="A11" s="6">
        <v>0.9</v>
      </c>
      <c r="B11" s="6">
        <v>3692.88</v>
      </c>
      <c r="C11" s="6">
        <v>2928.5990000000002</v>
      </c>
      <c r="D11" s="6">
        <v>3205.3339999999998</v>
      </c>
      <c r="E11" s="6">
        <v>2978.6909999999998</v>
      </c>
      <c r="F11" s="6">
        <v>3341.009</v>
      </c>
      <c r="G11" s="6">
        <v>3195.0120000000002</v>
      </c>
      <c r="H11" s="6">
        <v>3093.6350000000002</v>
      </c>
      <c r="I11" s="6">
        <v>3208.9490000000001</v>
      </c>
      <c r="J11" s="6">
        <v>3275.866</v>
      </c>
      <c r="K11" s="6">
        <v>3463.893</v>
      </c>
    </row>
    <row r="12" spans="1:11" x14ac:dyDescent="0.2">
      <c r="A12" s="6">
        <v>1.2</v>
      </c>
      <c r="B12" s="6">
        <v>3693.4920000000002</v>
      </c>
      <c r="C12" s="6">
        <v>3124.6439999999998</v>
      </c>
      <c r="D12" s="6">
        <v>3509.0369999999998</v>
      </c>
      <c r="E12" s="6">
        <v>3006.0770000000002</v>
      </c>
      <c r="F12" s="6">
        <v>3288.1849999999999</v>
      </c>
      <c r="G12" s="6">
        <v>3463.8389999999999</v>
      </c>
      <c r="H12" s="6">
        <v>2918.8879999999999</v>
      </c>
      <c r="I12" s="6">
        <v>3067.1680000000001</v>
      </c>
      <c r="J12" s="6">
        <v>3540.7649999999999</v>
      </c>
      <c r="K12" s="6">
        <v>3149.6</v>
      </c>
    </row>
    <row r="13" spans="1:11" x14ac:dyDescent="0.2">
      <c r="A13" s="6">
        <v>1.5</v>
      </c>
      <c r="B13" s="6">
        <v>3689.902</v>
      </c>
      <c r="C13" s="6">
        <v>3131.2089999999998</v>
      </c>
      <c r="D13" s="6">
        <v>3233.7339999999999</v>
      </c>
      <c r="E13" s="6">
        <v>3304.0859999999998</v>
      </c>
      <c r="F13" s="6">
        <v>3366.9560000000001</v>
      </c>
      <c r="G13" s="6">
        <v>2994.6779999999999</v>
      </c>
      <c r="H13" s="6">
        <v>2987.3629999999998</v>
      </c>
      <c r="I13" s="6">
        <v>3114.8470000000002</v>
      </c>
      <c r="J13" s="6">
        <v>3397.752</v>
      </c>
      <c r="K13" s="6">
        <v>3313.4079999999999</v>
      </c>
    </row>
    <row r="14" spans="1:11" x14ac:dyDescent="0.2">
      <c r="A14" s="6">
        <v>1.8</v>
      </c>
      <c r="B14" s="6">
        <v>3374.692</v>
      </c>
      <c r="C14" s="6">
        <v>3361.4920000000002</v>
      </c>
      <c r="D14" s="6">
        <v>3120.3580000000002</v>
      </c>
      <c r="E14" s="6">
        <v>3229.8290000000002</v>
      </c>
      <c r="F14" s="6">
        <v>3385.3670000000002</v>
      </c>
      <c r="G14" s="6">
        <v>3071.0120000000002</v>
      </c>
      <c r="H14" s="6">
        <v>3571.7739999999999</v>
      </c>
      <c r="I14" s="6">
        <v>3286.7869999999998</v>
      </c>
      <c r="J14" s="6">
        <v>3266.8040000000001</v>
      </c>
      <c r="K14" s="6">
        <v>3193.9160000000002</v>
      </c>
    </row>
    <row r="15" spans="1:11" x14ac:dyDescent="0.2">
      <c r="A15" s="6">
        <v>2.1</v>
      </c>
      <c r="B15" s="6">
        <v>3378.2429999999999</v>
      </c>
      <c r="C15" s="6">
        <v>3269.05</v>
      </c>
      <c r="D15" s="6">
        <v>3313.2249999999999</v>
      </c>
      <c r="E15" s="6">
        <v>3132.3249999999998</v>
      </c>
      <c r="F15" s="6">
        <v>3380.8829999999998</v>
      </c>
      <c r="G15" s="6">
        <v>3458.337</v>
      </c>
      <c r="H15" s="6">
        <v>3825.7440000000001</v>
      </c>
      <c r="I15" s="6">
        <v>2918.88</v>
      </c>
      <c r="J15" s="6">
        <v>2971.2739999999999</v>
      </c>
      <c r="K15" s="6">
        <v>3568.1010000000001</v>
      </c>
    </row>
    <row r="16" spans="1:11" x14ac:dyDescent="0.2">
      <c r="A16" s="6">
        <v>2.4</v>
      </c>
      <c r="B16" s="6">
        <v>3212.2240000000002</v>
      </c>
      <c r="C16" s="6">
        <v>3301.4340000000002</v>
      </c>
      <c r="D16" s="6">
        <v>3113.913</v>
      </c>
      <c r="E16" s="6">
        <v>3194.8649999999998</v>
      </c>
      <c r="F16" s="6">
        <v>3432.0740000000001</v>
      </c>
      <c r="G16" s="6">
        <v>3184.62</v>
      </c>
      <c r="H16" s="6">
        <v>3236.1460000000002</v>
      </c>
      <c r="I16" s="6">
        <v>3179.4110000000001</v>
      </c>
      <c r="J16" s="6">
        <v>3398.6880000000001</v>
      </c>
      <c r="K16" s="6">
        <v>3140.4989999999998</v>
      </c>
    </row>
    <row r="17" spans="1:11" x14ac:dyDescent="0.2">
      <c r="A17" s="6">
        <v>2.7</v>
      </c>
      <c r="B17" s="6">
        <v>3176.6880000000001</v>
      </c>
      <c r="C17" s="6">
        <v>2895.71</v>
      </c>
      <c r="D17" s="6">
        <v>2981.777</v>
      </c>
      <c r="E17" s="6">
        <v>3074.8789999999999</v>
      </c>
      <c r="F17" s="6">
        <v>3413.5010000000002</v>
      </c>
      <c r="G17" s="6">
        <v>3159.6239999999998</v>
      </c>
      <c r="H17" s="6">
        <v>3047.3670000000002</v>
      </c>
      <c r="I17" s="6">
        <v>3648.982</v>
      </c>
      <c r="J17" s="6">
        <v>3232.3719999999998</v>
      </c>
      <c r="K17" s="6">
        <v>3078.3809999999999</v>
      </c>
    </row>
    <row r="18" spans="1:11" x14ac:dyDescent="0.2">
      <c r="A18" s="6">
        <v>3</v>
      </c>
      <c r="B18" s="6">
        <v>3221.8560000000002</v>
      </c>
      <c r="C18" s="6">
        <v>3078.547</v>
      </c>
      <c r="D18" s="6">
        <v>3451.1489999999999</v>
      </c>
      <c r="E18" s="6">
        <v>3011.2710000000002</v>
      </c>
      <c r="F18" s="6">
        <v>3334.4319999999998</v>
      </c>
      <c r="G18" s="6">
        <v>3241.85</v>
      </c>
      <c r="H18" s="6">
        <v>2888.3249999999998</v>
      </c>
      <c r="I18" s="6">
        <v>3253.2869999999998</v>
      </c>
      <c r="J18" s="6">
        <v>2931.6439999999998</v>
      </c>
      <c r="K18" s="6">
        <v>3032.16</v>
      </c>
    </row>
    <row r="19" spans="1:11" x14ac:dyDescent="0.2">
      <c r="A19" s="6">
        <v>3.3</v>
      </c>
      <c r="B19" s="6">
        <v>3418.0929999999998</v>
      </c>
      <c r="C19" s="6">
        <v>3342.6959999999999</v>
      </c>
      <c r="D19" s="6">
        <v>3027.6060000000002</v>
      </c>
      <c r="E19" s="6">
        <v>2920.33</v>
      </c>
      <c r="F19" s="6">
        <v>3564.4360000000001</v>
      </c>
      <c r="G19" s="6">
        <v>3062.2159999999999</v>
      </c>
      <c r="H19" s="6">
        <v>3272.3710000000001</v>
      </c>
      <c r="I19" s="6">
        <v>3172.3560000000002</v>
      </c>
      <c r="J19" s="6">
        <v>3117.5749999999998</v>
      </c>
      <c r="K19" s="6">
        <v>3062.7080000000001</v>
      </c>
    </row>
    <row r="20" spans="1:11" x14ac:dyDescent="0.2">
      <c r="A20" s="6">
        <v>3.6</v>
      </c>
      <c r="B20" s="6">
        <v>3424.2840000000001</v>
      </c>
      <c r="C20" s="6">
        <v>3450.2730000000001</v>
      </c>
      <c r="D20" s="6">
        <v>2956.5059999999999</v>
      </c>
      <c r="E20" s="6">
        <v>3113.9569999999999</v>
      </c>
      <c r="F20" s="6">
        <v>3396.5740000000001</v>
      </c>
      <c r="G20" s="6">
        <v>3735.3530000000001</v>
      </c>
      <c r="H20" s="6">
        <v>3062.9639999999999</v>
      </c>
      <c r="I20" s="6">
        <v>3050.623</v>
      </c>
      <c r="J20" s="6">
        <v>3421.623</v>
      </c>
      <c r="K20" s="6">
        <v>3595.3249999999998</v>
      </c>
    </row>
    <row r="21" spans="1:11" x14ac:dyDescent="0.2">
      <c r="A21" s="6">
        <v>3.9</v>
      </c>
      <c r="B21" s="6">
        <v>3677.636</v>
      </c>
      <c r="C21" s="6">
        <v>3386.547</v>
      </c>
      <c r="D21" s="6">
        <v>2979.2559999999999</v>
      </c>
      <c r="E21" s="6">
        <v>3084.83</v>
      </c>
      <c r="F21" s="6">
        <v>3537.28</v>
      </c>
      <c r="G21" s="6">
        <v>3311.3249999999998</v>
      </c>
      <c r="H21" s="6">
        <v>2690.3690000000001</v>
      </c>
      <c r="I21" s="6">
        <v>3177.1759999999999</v>
      </c>
      <c r="J21" s="6">
        <v>3006.442</v>
      </c>
      <c r="K21" s="6">
        <v>3400.64</v>
      </c>
    </row>
    <row r="22" spans="1:11" x14ac:dyDescent="0.2">
      <c r="A22" s="6">
        <v>4.2</v>
      </c>
      <c r="B22" s="6">
        <v>3678.6869999999999</v>
      </c>
      <c r="C22" s="6">
        <v>3076.1869999999999</v>
      </c>
      <c r="D22" s="6">
        <v>3233.3710000000001</v>
      </c>
      <c r="E22" s="6">
        <v>3060.223</v>
      </c>
      <c r="F22" s="6">
        <v>4037.3969999999999</v>
      </c>
      <c r="G22" s="6">
        <v>3791.0329999999999</v>
      </c>
      <c r="H22" s="6">
        <v>3220.4180000000001</v>
      </c>
      <c r="I22" s="6">
        <v>3536.1970000000001</v>
      </c>
      <c r="J22" s="6">
        <v>2974.8939999999998</v>
      </c>
      <c r="K22" s="6">
        <v>3563.7620000000002</v>
      </c>
    </row>
    <row r="23" spans="1:11" x14ac:dyDescent="0.2">
      <c r="A23" s="6">
        <v>4.5</v>
      </c>
      <c r="B23" s="6">
        <v>4242.1440000000002</v>
      </c>
      <c r="C23" s="6">
        <v>4483.2780000000002</v>
      </c>
      <c r="D23" s="6">
        <v>4265.8140000000003</v>
      </c>
      <c r="E23" s="6">
        <v>4722.7190000000001</v>
      </c>
      <c r="F23" s="6">
        <v>4172.3519999999999</v>
      </c>
      <c r="G23" s="6">
        <v>4076.3780000000002</v>
      </c>
      <c r="H23" s="6">
        <v>4242.58</v>
      </c>
      <c r="I23" s="6">
        <v>4382.2219999999998</v>
      </c>
      <c r="J23" s="6">
        <v>4452.2529999999997</v>
      </c>
      <c r="K23" s="6">
        <v>3678.2150000000001</v>
      </c>
    </row>
    <row r="24" spans="1:11" x14ac:dyDescent="0.2">
      <c r="A24" s="6">
        <v>4.8</v>
      </c>
      <c r="B24" s="6">
        <v>4191.4579999999996</v>
      </c>
      <c r="C24" s="6">
        <v>4044.8580000000002</v>
      </c>
      <c r="D24" s="6">
        <v>3818.7539999999999</v>
      </c>
      <c r="E24" s="6">
        <v>3853.8539999999998</v>
      </c>
      <c r="F24" s="6">
        <v>3421.6350000000002</v>
      </c>
      <c r="G24" s="6">
        <v>3689.4319999999998</v>
      </c>
      <c r="H24" s="6">
        <v>3769.7559999999999</v>
      </c>
      <c r="I24" s="6">
        <v>4129.3190000000004</v>
      </c>
      <c r="J24" s="6">
        <v>3455.8020000000001</v>
      </c>
      <c r="K24" s="6">
        <v>3501.2460000000001</v>
      </c>
    </row>
    <row r="25" spans="1:11" x14ac:dyDescent="0.2">
      <c r="A25" s="6">
        <v>5.0999999999999996</v>
      </c>
      <c r="B25" s="6">
        <v>3792.1460000000002</v>
      </c>
      <c r="C25" s="6">
        <v>3592.1770000000001</v>
      </c>
      <c r="D25" s="6">
        <v>3197.998</v>
      </c>
      <c r="E25" s="6">
        <v>3472.8409999999999</v>
      </c>
      <c r="F25" s="6">
        <v>3271.7339999999999</v>
      </c>
      <c r="G25" s="6">
        <v>3110.74</v>
      </c>
      <c r="H25" s="6">
        <v>3302.2860000000001</v>
      </c>
      <c r="I25" s="6">
        <v>3440.0819999999999</v>
      </c>
      <c r="J25" s="6">
        <v>3599.11</v>
      </c>
      <c r="K25" s="6">
        <v>3275.1750000000002</v>
      </c>
    </row>
    <row r="26" spans="1:11" x14ac:dyDescent="0.2">
      <c r="A26" s="6">
        <v>5.4</v>
      </c>
      <c r="B26" s="6">
        <v>3723.0079999999998</v>
      </c>
      <c r="C26" s="6">
        <v>3040.8969999999999</v>
      </c>
      <c r="D26" s="6">
        <v>3318.12</v>
      </c>
      <c r="E26" s="6">
        <v>3301.1619999999998</v>
      </c>
      <c r="F26" s="6">
        <v>3266.067</v>
      </c>
      <c r="G26" s="6">
        <v>3414.607</v>
      </c>
      <c r="H26" s="6">
        <v>2950.63</v>
      </c>
      <c r="I26" s="6">
        <v>3553.4549999999999</v>
      </c>
      <c r="J26" s="6">
        <v>3320.5160000000001</v>
      </c>
      <c r="K26" s="6">
        <v>3187.0169999999998</v>
      </c>
    </row>
    <row r="27" spans="1:11" x14ac:dyDescent="0.2">
      <c r="A27" s="6">
        <v>5.7</v>
      </c>
      <c r="B27" s="6">
        <v>4027.87</v>
      </c>
      <c r="C27" s="6">
        <v>3176.2109999999998</v>
      </c>
      <c r="D27" s="6">
        <v>3370.672</v>
      </c>
      <c r="E27" s="6">
        <v>3758.9490000000001</v>
      </c>
      <c r="F27" s="6">
        <v>3610.1660000000002</v>
      </c>
      <c r="G27" s="6">
        <v>3434.1309999999999</v>
      </c>
      <c r="H27" s="6">
        <v>3195.346</v>
      </c>
      <c r="I27" s="6">
        <v>3671.5050000000001</v>
      </c>
      <c r="J27" s="6">
        <v>3371.3319999999999</v>
      </c>
      <c r="K27" s="6">
        <v>3241.703</v>
      </c>
    </row>
    <row r="28" spans="1:11" x14ac:dyDescent="0.2">
      <c r="A28" s="6">
        <v>6</v>
      </c>
      <c r="B28" s="6">
        <v>3655.9250000000002</v>
      </c>
      <c r="C28" s="6">
        <v>3389.7550000000001</v>
      </c>
      <c r="D28" s="6">
        <v>3173.36</v>
      </c>
      <c r="E28" s="6">
        <v>3490.058</v>
      </c>
      <c r="F28" s="6">
        <v>3587.2919999999999</v>
      </c>
      <c r="G28" s="6">
        <v>3687.35</v>
      </c>
      <c r="H28" s="6">
        <v>3334.259</v>
      </c>
      <c r="I28" s="6">
        <v>3676.93</v>
      </c>
      <c r="J28" s="6">
        <v>3195.18</v>
      </c>
      <c r="K28" s="6">
        <v>3161.6909999999998</v>
      </c>
    </row>
    <row r="29" spans="1:11" x14ac:dyDescent="0.2">
      <c r="A29" s="6">
        <v>6.3</v>
      </c>
      <c r="B29" s="6">
        <v>4006.6909999999998</v>
      </c>
      <c r="C29" s="6">
        <v>3841.261</v>
      </c>
      <c r="D29" s="6">
        <v>3725.1970000000001</v>
      </c>
      <c r="E29" s="6">
        <v>3344.547</v>
      </c>
      <c r="F29" s="6">
        <v>3441.9119999999998</v>
      </c>
      <c r="G29" s="6">
        <v>3467.2069999999999</v>
      </c>
      <c r="H29" s="6">
        <v>3450.8470000000002</v>
      </c>
      <c r="I29" s="6">
        <v>3594.8449999999998</v>
      </c>
      <c r="J29" s="6">
        <v>3626.6030000000001</v>
      </c>
      <c r="K29" s="6">
        <v>3249.0050000000001</v>
      </c>
    </row>
    <row r="30" spans="1:11" x14ac:dyDescent="0.2">
      <c r="A30" s="6">
        <v>6.6</v>
      </c>
      <c r="B30" s="6">
        <v>3726.029</v>
      </c>
      <c r="C30" s="6">
        <v>3149.5790000000002</v>
      </c>
      <c r="D30" s="6">
        <v>3317.7310000000002</v>
      </c>
      <c r="E30" s="6">
        <v>3544.701</v>
      </c>
      <c r="F30" s="6">
        <v>3598.6419999999998</v>
      </c>
      <c r="G30" s="6">
        <v>3519.2959999999998</v>
      </c>
      <c r="H30" s="6">
        <v>3310.7950000000001</v>
      </c>
      <c r="I30" s="6">
        <v>3736.5169999999998</v>
      </c>
      <c r="J30" s="6">
        <v>3562.3670000000002</v>
      </c>
      <c r="K30" s="6">
        <v>3082.6979999999999</v>
      </c>
    </row>
    <row r="31" spans="1:11" x14ac:dyDescent="0.2">
      <c r="A31" s="6">
        <v>6.9</v>
      </c>
      <c r="B31" s="6">
        <v>3604.5189999999998</v>
      </c>
      <c r="C31" s="6">
        <v>3340.3969999999999</v>
      </c>
      <c r="D31" s="6">
        <v>3218.0540000000001</v>
      </c>
      <c r="E31" s="6">
        <v>3363.0129999999999</v>
      </c>
      <c r="F31" s="6">
        <v>3622.4340000000002</v>
      </c>
      <c r="G31" s="6">
        <v>3440.77</v>
      </c>
      <c r="H31" s="6">
        <v>3297.5120000000002</v>
      </c>
      <c r="I31" s="6">
        <v>3573.2869999999998</v>
      </c>
      <c r="J31" s="6">
        <v>3424.9789999999998</v>
      </c>
      <c r="K31" s="6">
        <v>3174.4380000000001</v>
      </c>
    </row>
    <row r="32" spans="1:11" x14ac:dyDescent="0.2">
      <c r="A32" s="6">
        <v>7.2</v>
      </c>
      <c r="B32" s="6">
        <v>3730.5149999999999</v>
      </c>
      <c r="C32" s="6">
        <v>3339.6350000000002</v>
      </c>
      <c r="D32" s="6">
        <v>3538.7469999999998</v>
      </c>
      <c r="E32" s="6">
        <v>3475.1849999999999</v>
      </c>
      <c r="F32" s="6">
        <v>3439.5949999999998</v>
      </c>
      <c r="G32" s="6">
        <v>3222</v>
      </c>
      <c r="H32" s="6">
        <v>3183.692</v>
      </c>
      <c r="I32" s="6">
        <v>3856.5650000000001</v>
      </c>
      <c r="J32" s="6">
        <v>3638.07</v>
      </c>
      <c r="K32" s="6">
        <v>3774.2750000000001</v>
      </c>
    </row>
    <row r="33" spans="1:11" x14ac:dyDescent="0.2">
      <c r="A33" s="6">
        <v>7.5</v>
      </c>
      <c r="B33" s="6">
        <v>3993.8330000000001</v>
      </c>
      <c r="C33" s="6">
        <v>3611.8870000000002</v>
      </c>
      <c r="D33" s="6">
        <v>3353.6759999999999</v>
      </c>
      <c r="E33" s="6">
        <v>3838.3330000000001</v>
      </c>
      <c r="F33" s="6">
        <v>3725.2489999999998</v>
      </c>
      <c r="G33" s="6">
        <v>3199.67</v>
      </c>
      <c r="H33" s="6">
        <v>3229.6039999999998</v>
      </c>
      <c r="I33" s="6">
        <v>3466.596</v>
      </c>
      <c r="J33" s="6">
        <v>3087.569</v>
      </c>
      <c r="K33" s="6">
        <v>3198.0819999999999</v>
      </c>
    </row>
    <row r="34" spans="1:11" x14ac:dyDescent="0.2">
      <c r="A34" s="6">
        <v>7.8</v>
      </c>
      <c r="B34" s="6">
        <v>3648.83</v>
      </c>
      <c r="C34" s="6">
        <v>3539.9540000000002</v>
      </c>
      <c r="D34" s="6">
        <v>3216.1390000000001</v>
      </c>
      <c r="E34" s="6">
        <v>3377.2370000000001</v>
      </c>
      <c r="F34" s="6">
        <v>3515.91</v>
      </c>
      <c r="G34" s="6">
        <v>3397.8420000000001</v>
      </c>
      <c r="H34" s="6">
        <v>3646.547</v>
      </c>
      <c r="I34" s="6">
        <v>3353.1190000000001</v>
      </c>
      <c r="J34" s="6">
        <v>3503.1930000000002</v>
      </c>
      <c r="K34" s="6">
        <v>3318.9380000000001</v>
      </c>
    </row>
    <row r="35" spans="1:11" x14ac:dyDescent="0.2">
      <c r="A35" s="6">
        <v>8.1</v>
      </c>
      <c r="B35" s="6">
        <v>3476.607</v>
      </c>
      <c r="C35" s="6">
        <v>3416.846</v>
      </c>
      <c r="D35" s="6">
        <v>3313.7489999999998</v>
      </c>
      <c r="E35" s="6">
        <v>3401.2829999999999</v>
      </c>
      <c r="F35" s="6">
        <v>3673.4650000000001</v>
      </c>
      <c r="G35" s="6">
        <v>3418.1010000000001</v>
      </c>
      <c r="H35" s="6">
        <v>3141.4319999999998</v>
      </c>
      <c r="I35" s="6">
        <v>3586.5149999999999</v>
      </c>
      <c r="J35" s="6">
        <v>3723.835</v>
      </c>
      <c r="K35" s="6">
        <v>3802.6469999999999</v>
      </c>
    </row>
    <row r="36" spans="1:11" x14ac:dyDescent="0.2">
      <c r="A36" s="6">
        <v>8.4</v>
      </c>
      <c r="B36" s="6">
        <v>3630.7979999999998</v>
      </c>
      <c r="C36" s="6">
        <v>3492.0810000000001</v>
      </c>
      <c r="D36" s="6">
        <v>3183.9070000000002</v>
      </c>
      <c r="E36" s="6">
        <v>3260.683</v>
      </c>
      <c r="F36" s="6">
        <v>3706.3339999999998</v>
      </c>
      <c r="G36" s="6">
        <v>3806.02</v>
      </c>
      <c r="H36" s="6">
        <v>3428.4</v>
      </c>
      <c r="I36" s="6">
        <v>3609.9949999999999</v>
      </c>
      <c r="J36" s="6">
        <v>3358.3679999999999</v>
      </c>
      <c r="K36" s="6">
        <v>3315.6309999999999</v>
      </c>
    </row>
    <row r="37" spans="1:11" x14ac:dyDescent="0.2">
      <c r="A37" s="6">
        <v>8.6999999999999993</v>
      </c>
      <c r="B37" s="6">
        <v>3883.3719999999998</v>
      </c>
      <c r="C37" s="6">
        <v>3308.192</v>
      </c>
      <c r="D37" s="6">
        <v>3321.2370000000001</v>
      </c>
      <c r="E37" s="6">
        <v>3403.84</v>
      </c>
      <c r="F37" s="6">
        <v>3316.288</v>
      </c>
      <c r="G37" s="6">
        <v>3047.9169999999999</v>
      </c>
      <c r="H37" s="6">
        <v>3196.422</v>
      </c>
      <c r="I37" s="6">
        <v>3679.8240000000001</v>
      </c>
      <c r="J37" s="6">
        <v>3046.2289999999998</v>
      </c>
      <c r="K37" s="6">
        <v>3710.31</v>
      </c>
    </row>
    <row r="38" spans="1:11" x14ac:dyDescent="0.2">
      <c r="A38" s="6">
        <v>9</v>
      </c>
      <c r="B38" s="6">
        <v>3627.2860000000001</v>
      </c>
      <c r="C38" s="6">
        <v>3592.21</v>
      </c>
      <c r="D38" s="6">
        <v>3108.221</v>
      </c>
      <c r="E38" s="6">
        <v>3377.0279999999998</v>
      </c>
      <c r="F38" s="6">
        <v>3593.0120000000002</v>
      </c>
      <c r="G38" s="6">
        <v>3012.107</v>
      </c>
      <c r="H38" s="6">
        <v>3437.8890000000001</v>
      </c>
      <c r="I38" s="6">
        <v>3385.8209999999999</v>
      </c>
      <c r="J38" s="6">
        <v>3333.3789999999999</v>
      </c>
      <c r="K38" s="6">
        <v>3848.3789999999999</v>
      </c>
    </row>
    <row r="39" spans="1:11" x14ac:dyDescent="0.2">
      <c r="A39" s="6">
        <v>9.3000000000000007</v>
      </c>
      <c r="B39" s="6">
        <v>3725.1350000000002</v>
      </c>
      <c r="C39" s="6">
        <v>3486.8589999999999</v>
      </c>
      <c r="D39" s="6">
        <v>3506.9270000000001</v>
      </c>
      <c r="E39" s="6">
        <v>3326.3040000000001</v>
      </c>
      <c r="F39" s="6">
        <v>3711.2710000000002</v>
      </c>
      <c r="G39" s="6">
        <v>3249.4679999999998</v>
      </c>
      <c r="H39" s="6">
        <v>3271.0410000000002</v>
      </c>
      <c r="I39" s="6">
        <v>3390.4690000000001</v>
      </c>
      <c r="J39" s="6">
        <v>3044.0970000000002</v>
      </c>
      <c r="K39" s="6">
        <v>3425.3180000000002</v>
      </c>
    </row>
    <row r="40" spans="1:11" x14ac:dyDescent="0.2">
      <c r="A40" s="6">
        <v>9.6</v>
      </c>
      <c r="B40" s="6">
        <v>3817.7869999999998</v>
      </c>
      <c r="C40" s="6">
        <v>3195.61</v>
      </c>
      <c r="D40" s="6">
        <v>3561.9090000000001</v>
      </c>
      <c r="E40" s="6">
        <v>3231.616</v>
      </c>
      <c r="F40" s="6">
        <v>3333.6640000000002</v>
      </c>
      <c r="G40" s="6">
        <v>3280.9749999999999</v>
      </c>
      <c r="H40" s="6">
        <v>3277.4119999999998</v>
      </c>
      <c r="I40" s="6">
        <v>3606.4839999999999</v>
      </c>
      <c r="J40" s="6">
        <v>3491.7910000000002</v>
      </c>
      <c r="K40" s="6">
        <v>3424.6849999999999</v>
      </c>
    </row>
    <row r="41" spans="1:11" x14ac:dyDescent="0.2">
      <c r="A41" s="6">
        <v>9.9</v>
      </c>
      <c r="B41" s="6">
        <v>3464.462</v>
      </c>
      <c r="C41" s="6">
        <v>3177.8310000000001</v>
      </c>
      <c r="D41" s="6">
        <v>2997.576</v>
      </c>
      <c r="E41" s="6">
        <v>3456.97</v>
      </c>
      <c r="F41" s="6">
        <v>3630.4110000000001</v>
      </c>
      <c r="G41" s="6">
        <v>3486.989</v>
      </c>
      <c r="H41" s="6">
        <v>3437.261</v>
      </c>
      <c r="I41" s="6">
        <v>3912.029</v>
      </c>
      <c r="J41" s="6">
        <v>3439.25</v>
      </c>
      <c r="K41" s="6">
        <v>3070.5410000000002</v>
      </c>
    </row>
    <row r="42" spans="1:11" x14ac:dyDescent="0.2">
      <c r="A42" s="6">
        <v>10.199999999999999</v>
      </c>
      <c r="B42" s="6">
        <v>3509.288</v>
      </c>
      <c r="C42" s="6">
        <v>3589.4360000000001</v>
      </c>
      <c r="D42" s="6">
        <v>3193.7109999999998</v>
      </c>
      <c r="E42" s="6">
        <v>3402.8009999999999</v>
      </c>
      <c r="F42" s="6">
        <v>3487.9760000000001</v>
      </c>
      <c r="G42" s="6">
        <v>3279.4560000000001</v>
      </c>
      <c r="H42" s="6">
        <v>3843.239</v>
      </c>
      <c r="I42" s="6">
        <v>3628.3409999999999</v>
      </c>
      <c r="J42" s="6">
        <v>3873.8130000000001</v>
      </c>
      <c r="K42" s="6">
        <v>3548.9279999999999</v>
      </c>
    </row>
    <row r="43" spans="1:11" x14ac:dyDescent="0.2">
      <c r="A43" s="6">
        <v>10.5</v>
      </c>
      <c r="B43" s="6">
        <v>3799.0740000000001</v>
      </c>
      <c r="C43" s="6">
        <v>3361.3159999999998</v>
      </c>
      <c r="D43" s="6">
        <v>3458.0360000000001</v>
      </c>
      <c r="E43" s="6">
        <v>3364.194</v>
      </c>
      <c r="F43" s="6">
        <v>3472.875</v>
      </c>
      <c r="G43" s="6">
        <v>3395.643</v>
      </c>
      <c r="H43" s="6">
        <v>3360.8989999999999</v>
      </c>
      <c r="I43" s="6">
        <v>3486.096</v>
      </c>
      <c r="J43" s="6">
        <v>3663.3470000000002</v>
      </c>
      <c r="K43" s="6">
        <v>3716.5390000000002</v>
      </c>
    </row>
    <row r="44" spans="1:11" x14ac:dyDescent="0.2">
      <c r="A44" s="6">
        <v>10.8</v>
      </c>
      <c r="B44" s="6">
        <v>3738.9009999999998</v>
      </c>
      <c r="C44" s="6">
        <v>3358.9870000000001</v>
      </c>
      <c r="D44" s="6">
        <v>3486.9450000000002</v>
      </c>
      <c r="E44" s="6">
        <v>3681.087</v>
      </c>
      <c r="F44" s="6">
        <v>3527.5010000000002</v>
      </c>
      <c r="G44" s="6">
        <v>3450.7249999999999</v>
      </c>
      <c r="H44" s="6">
        <v>3398.0059999999999</v>
      </c>
      <c r="I44" s="6">
        <v>3697.145</v>
      </c>
      <c r="J44" s="6">
        <v>3146.857</v>
      </c>
      <c r="K44" s="6">
        <v>3780.8220000000001</v>
      </c>
    </row>
    <row r="45" spans="1:11" x14ac:dyDescent="0.2">
      <c r="A45" s="6">
        <v>11.1</v>
      </c>
      <c r="B45" s="6">
        <v>4329.5680000000002</v>
      </c>
      <c r="C45" s="6">
        <v>3488.4380000000001</v>
      </c>
      <c r="D45" s="6">
        <v>3449.7629999999999</v>
      </c>
      <c r="E45" s="6">
        <v>3584.8389999999999</v>
      </c>
      <c r="F45" s="6">
        <v>3479.9589999999998</v>
      </c>
      <c r="G45" s="6">
        <v>3514.6660000000002</v>
      </c>
      <c r="H45" s="6">
        <v>3286.5410000000002</v>
      </c>
      <c r="I45" s="6">
        <v>3369.3580000000002</v>
      </c>
      <c r="J45" s="6">
        <v>3440.2339999999999</v>
      </c>
      <c r="K45" s="6">
        <v>3454.68</v>
      </c>
    </row>
    <row r="46" spans="1:11" x14ac:dyDescent="0.2">
      <c r="A46" s="6">
        <v>11.4</v>
      </c>
      <c r="B46" s="6">
        <v>3742.28</v>
      </c>
      <c r="C46" s="6">
        <v>4022.0740000000001</v>
      </c>
      <c r="D46" s="6">
        <v>3559.7089999999998</v>
      </c>
      <c r="E46" s="6">
        <v>3536.9259999999999</v>
      </c>
      <c r="F46" s="6">
        <v>3629.0309999999999</v>
      </c>
      <c r="G46" s="6">
        <v>3441.77</v>
      </c>
      <c r="H46" s="6">
        <v>3518.192</v>
      </c>
      <c r="I46" s="6">
        <v>3767.1410000000001</v>
      </c>
      <c r="J46" s="6">
        <v>3441.98</v>
      </c>
      <c r="K46" s="6">
        <v>3502.1779999999999</v>
      </c>
    </row>
    <row r="47" spans="1:11" x14ac:dyDescent="0.2">
      <c r="A47" s="6">
        <v>11.7</v>
      </c>
      <c r="B47" s="6">
        <v>3718.5619999999999</v>
      </c>
      <c r="C47" s="6">
        <v>3431.076</v>
      </c>
      <c r="D47" s="6">
        <v>3733.6190000000001</v>
      </c>
      <c r="E47" s="6">
        <v>3216.9059999999999</v>
      </c>
      <c r="F47" s="6">
        <v>3597.652</v>
      </c>
      <c r="G47" s="6">
        <v>3476.7739999999999</v>
      </c>
      <c r="H47" s="6">
        <v>3894.011</v>
      </c>
      <c r="I47" s="6">
        <v>3949.68</v>
      </c>
      <c r="J47" s="6">
        <v>3392.7289999999998</v>
      </c>
      <c r="K47" s="6">
        <v>3482.4589999999998</v>
      </c>
    </row>
    <row r="48" spans="1:11" x14ac:dyDescent="0.2">
      <c r="A48" s="6">
        <v>12</v>
      </c>
      <c r="B48" s="6">
        <v>3947.7420000000002</v>
      </c>
      <c r="C48" s="6">
        <v>3595.9070000000002</v>
      </c>
      <c r="D48" s="6">
        <v>3868.7280000000001</v>
      </c>
      <c r="E48" s="6">
        <v>3441.5189999999998</v>
      </c>
      <c r="F48" s="6">
        <v>3941.6060000000002</v>
      </c>
      <c r="G48" s="6">
        <v>3326.0650000000001</v>
      </c>
      <c r="H48" s="6">
        <v>3548.683</v>
      </c>
      <c r="I48" s="6">
        <v>3673.1979999999999</v>
      </c>
      <c r="J48" s="6">
        <v>3227.971</v>
      </c>
      <c r="K48" s="6">
        <v>4323.9189999999999</v>
      </c>
    </row>
    <row r="49" spans="1:11" x14ac:dyDescent="0.2">
      <c r="A49" s="6">
        <v>12.3</v>
      </c>
      <c r="B49" s="6">
        <v>4292.4880000000003</v>
      </c>
      <c r="C49" s="6">
        <v>3792.9639999999999</v>
      </c>
      <c r="D49" s="6">
        <v>3822.2060000000001</v>
      </c>
      <c r="E49" s="6">
        <v>3603.56</v>
      </c>
      <c r="F49" s="6">
        <v>3959.578</v>
      </c>
      <c r="G49" s="6">
        <v>3906.82</v>
      </c>
      <c r="H49" s="6">
        <v>3838.2370000000001</v>
      </c>
      <c r="I49" s="6">
        <v>3882.9090000000001</v>
      </c>
      <c r="J49" s="6">
        <v>4556.165</v>
      </c>
      <c r="K49" s="6">
        <v>4874.384</v>
      </c>
    </row>
    <row r="50" spans="1:11" x14ac:dyDescent="0.2">
      <c r="A50" s="6">
        <v>12.6</v>
      </c>
      <c r="B50" s="6">
        <v>4852.8</v>
      </c>
      <c r="C50" s="6">
        <v>4086.1590000000001</v>
      </c>
      <c r="D50" s="6">
        <v>4360.8339999999998</v>
      </c>
      <c r="E50" s="6">
        <v>4408.1580000000004</v>
      </c>
      <c r="F50" s="6">
        <v>4293.7479999999996</v>
      </c>
      <c r="G50" s="6">
        <v>4158.4949999999999</v>
      </c>
      <c r="H50" s="6">
        <v>4296.0370000000003</v>
      </c>
      <c r="I50" s="6">
        <v>4009.6260000000002</v>
      </c>
      <c r="J50" s="6">
        <v>4414.5559999999996</v>
      </c>
      <c r="K50" s="6">
        <v>4527.8440000000001</v>
      </c>
    </row>
    <row r="51" spans="1:11" x14ac:dyDescent="0.2">
      <c r="A51" s="6">
        <v>12.9</v>
      </c>
      <c r="B51" s="6">
        <v>4691.32</v>
      </c>
      <c r="C51" s="6">
        <v>4045.2579999999998</v>
      </c>
      <c r="D51" s="6">
        <v>4583.8469999999998</v>
      </c>
      <c r="E51" s="6">
        <v>4316.4679999999998</v>
      </c>
      <c r="F51" s="6">
        <v>4690.8140000000003</v>
      </c>
      <c r="G51" s="6">
        <v>3867.49</v>
      </c>
      <c r="H51" s="6">
        <v>4058.4670000000001</v>
      </c>
      <c r="I51" s="6">
        <v>4298.1090000000004</v>
      </c>
      <c r="J51" s="6">
        <v>4016.623</v>
      </c>
      <c r="K51" s="6">
        <v>4279.7309999999998</v>
      </c>
    </row>
    <row r="52" spans="1:11" x14ac:dyDescent="0.2">
      <c r="A52" s="6">
        <v>13.2</v>
      </c>
      <c r="B52" s="6">
        <v>4732.62</v>
      </c>
      <c r="C52" s="6">
        <v>3839.152</v>
      </c>
      <c r="D52" s="6">
        <v>4329.8649999999998</v>
      </c>
      <c r="E52" s="6">
        <v>4409.0889999999999</v>
      </c>
      <c r="F52" s="6">
        <v>4615.3639999999996</v>
      </c>
      <c r="G52" s="6">
        <v>4055.18</v>
      </c>
      <c r="H52" s="6">
        <v>3695.3789999999999</v>
      </c>
      <c r="I52" s="6">
        <v>4193.5429999999997</v>
      </c>
      <c r="J52" s="6">
        <v>3902.9270000000001</v>
      </c>
      <c r="K52" s="6">
        <v>3816.0039999999999</v>
      </c>
    </row>
    <row r="53" spans="1:11" x14ac:dyDescent="0.2">
      <c r="A53" s="6">
        <v>13.5</v>
      </c>
      <c r="B53" s="6">
        <v>4873.7439999999997</v>
      </c>
      <c r="C53" s="6">
        <v>4456.1130000000003</v>
      </c>
      <c r="D53" s="6">
        <v>4452.8059999999996</v>
      </c>
      <c r="E53" s="6">
        <v>3743.1570000000002</v>
      </c>
      <c r="F53" s="6">
        <v>4299.6989999999996</v>
      </c>
      <c r="G53" s="6">
        <v>4674</v>
      </c>
      <c r="H53" s="6">
        <v>4446.9319999999998</v>
      </c>
      <c r="I53" s="6">
        <v>4143.6210000000001</v>
      </c>
      <c r="J53" s="6">
        <v>3701.0940000000001</v>
      </c>
      <c r="K53" s="6">
        <v>4646.0879999999997</v>
      </c>
    </row>
    <row r="54" spans="1:11" x14ac:dyDescent="0.2">
      <c r="A54" s="6">
        <v>13.8</v>
      </c>
      <c r="B54" s="6">
        <v>4671.63</v>
      </c>
      <c r="C54" s="6">
        <v>3448.0749999999998</v>
      </c>
      <c r="D54" s="6">
        <v>4251.085</v>
      </c>
      <c r="E54" s="6">
        <v>3987.3980000000001</v>
      </c>
      <c r="F54" s="6">
        <v>4082.4189999999999</v>
      </c>
      <c r="G54" s="6">
        <v>4344.915</v>
      </c>
      <c r="H54" s="6">
        <v>3929.1770000000001</v>
      </c>
      <c r="I54" s="6">
        <v>4856.558</v>
      </c>
      <c r="J54" s="6">
        <v>4733.7349999999997</v>
      </c>
      <c r="K54" s="6">
        <v>4687.4610000000002</v>
      </c>
    </row>
    <row r="55" spans="1:11" x14ac:dyDescent="0.2">
      <c r="A55" s="6">
        <v>14.1</v>
      </c>
      <c r="B55" s="6">
        <v>4602.4170000000004</v>
      </c>
      <c r="C55" s="6">
        <v>3727.605</v>
      </c>
      <c r="D55" s="6">
        <v>4044.172</v>
      </c>
      <c r="E55" s="6">
        <v>4130.3140000000003</v>
      </c>
      <c r="F55" s="6">
        <v>4345.0159999999996</v>
      </c>
      <c r="G55" s="6">
        <v>3689.7359999999999</v>
      </c>
      <c r="H55" s="6">
        <v>3954.2779999999998</v>
      </c>
      <c r="I55" s="6">
        <v>4457.6540000000005</v>
      </c>
      <c r="J55" s="6">
        <v>4688.13</v>
      </c>
      <c r="K55" s="6">
        <v>4037.08</v>
      </c>
    </row>
    <row r="56" spans="1:11" x14ac:dyDescent="0.2">
      <c r="A56" s="6">
        <v>14.4</v>
      </c>
      <c r="B56" s="6">
        <v>4853.5959999999995</v>
      </c>
      <c r="C56" s="6">
        <v>4222.5600000000004</v>
      </c>
      <c r="D56" s="6">
        <v>4606.7219999999998</v>
      </c>
      <c r="E56" s="6">
        <v>3771.328</v>
      </c>
      <c r="F56" s="6">
        <v>4249.0129999999999</v>
      </c>
      <c r="G56" s="6">
        <v>3920.6480000000001</v>
      </c>
      <c r="H56" s="6">
        <v>3703.4090000000001</v>
      </c>
      <c r="I56" s="6">
        <v>4211.6589999999997</v>
      </c>
      <c r="J56" s="6">
        <v>3561.165</v>
      </c>
      <c r="K56" s="6">
        <v>3914.549</v>
      </c>
    </row>
    <row r="57" spans="1:11" x14ac:dyDescent="0.2">
      <c r="A57" s="6">
        <v>14.7</v>
      </c>
      <c r="B57" s="6">
        <v>5004.174</v>
      </c>
      <c r="C57" s="6">
        <v>4261.4340000000002</v>
      </c>
      <c r="D57" s="6">
        <v>4180.7299999999996</v>
      </c>
      <c r="E57" s="6">
        <v>4089.1489999999999</v>
      </c>
      <c r="F57" s="6">
        <v>4329.067</v>
      </c>
      <c r="G57" s="6">
        <v>4239.8220000000001</v>
      </c>
      <c r="H57" s="6">
        <v>3078.7570000000001</v>
      </c>
      <c r="I57" s="6">
        <v>3445.1529999999998</v>
      </c>
      <c r="J57" s="6">
        <v>3614.7559999999999</v>
      </c>
      <c r="K57" s="6">
        <v>4007.8580000000002</v>
      </c>
    </row>
    <row r="58" spans="1:11" x14ac:dyDescent="0.2">
      <c r="A58" s="6">
        <v>15</v>
      </c>
      <c r="B58" s="6">
        <v>4493.3909999999996</v>
      </c>
      <c r="C58" s="6">
        <v>4445.24</v>
      </c>
      <c r="D58" s="6">
        <v>4131.9269999999997</v>
      </c>
      <c r="E58" s="6">
        <v>4307.2449999999999</v>
      </c>
      <c r="F58" s="6">
        <v>4264.68</v>
      </c>
      <c r="G58" s="6">
        <v>4149.6710000000003</v>
      </c>
      <c r="H58" s="6">
        <v>4310.6239999999998</v>
      </c>
      <c r="I58" s="6">
        <v>4067.1219999999998</v>
      </c>
      <c r="J58" s="6">
        <v>3642.4430000000002</v>
      </c>
      <c r="K58" s="6">
        <v>3570.3249999999998</v>
      </c>
    </row>
    <row r="59" spans="1:11" x14ac:dyDescent="0.2">
      <c r="A59" s="6">
        <v>15.3</v>
      </c>
      <c r="B59" s="6">
        <v>4513.6109999999999</v>
      </c>
      <c r="C59" s="6">
        <v>3765.0189999999998</v>
      </c>
      <c r="D59" s="6">
        <v>4439.1869999999999</v>
      </c>
      <c r="E59" s="6">
        <v>4129.9160000000002</v>
      </c>
      <c r="F59" s="6">
        <v>4137.09</v>
      </c>
      <c r="G59" s="6">
        <v>3831.4850000000001</v>
      </c>
      <c r="H59" s="6">
        <v>3888.9369999999999</v>
      </c>
      <c r="I59" s="6">
        <v>3947.029</v>
      </c>
      <c r="J59" s="6">
        <v>4157.7060000000001</v>
      </c>
      <c r="K59" s="6">
        <v>4197.0429999999997</v>
      </c>
    </row>
    <row r="60" spans="1:11" x14ac:dyDescent="0.2">
      <c r="A60" s="6">
        <v>15.6</v>
      </c>
      <c r="B60" s="6">
        <v>5042.1570000000002</v>
      </c>
      <c r="C60" s="6">
        <v>3636.2469999999998</v>
      </c>
      <c r="D60" s="6">
        <v>4284.0370000000003</v>
      </c>
      <c r="E60" s="6">
        <v>3290.4250000000002</v>
      </c>
      <c r="F60" s="6">
        <v>3751.116</v>
      </c>
      <c r="G60" s="6">
        <v>3635.2460000000001</v>
      </c>
      <c r="H60" s="6">
        <v>3371.337</v>
      </c>
      <c r="I60" s="6">
        <v>3970.6120000000001</v>
      </c>
      <c r="J60" s="6">
        <v>4352.9009999999998</v>
      </c>
      <c r="K60" s="6">
        <v>3974.1390000000001</v>
      </c>
    </row>
    <row r="61" spans="1:11" x14ac:dyDescent="0.2">
      <c r="A61" s="6">
        <v>15.9</v>
      </c>
      <c r="B61" s="6">
        <v>4665.4080000000004</v>
      </c>
      <c r="C61" s="6">
        <v>3748.2040000000002</v>
      </c>
      <c r="D61" s="6">
        <v>3510.4369999999999</v>
      </c>
      <c r="E61" s="6">
        <v>3365.665</v>
      </c>
      <c r="F61" s="6">
        <v>4197.0789999999997</v>
      </c>
      <c r="G61" s="6">
        <v>4275.0259999999998</v>
      </c>
      <c r="H61" s="6">
        <v>3017.4270000000001</v>
      </c>
      <c r="I61" s="6">
        <v>4218.0749999999998</v>
      </c>
      <c r="J61" s="6">
        <v>3687.663</v>
      </c>
      <c r="K61" s="6">
        <v>4415.317</v>
      </c>
    </row>
    <row r="62" spans="1:11" x14ac:dyDescent="0.2">
      <c r="A62" s="6">
        <v>16.2</v>
      </c>
      <c r="B62" s="6">
        <v>4275.9939999999997</v>
      </c>
      <c r="C62" s="6">
        <v>3672.4540000000002</v>
      </c>
      <c r="D62" s="6">
        <v>3772.7530000000002</v>
      </c>
      <c r="E62" s="6">
        <v>4366.384</v>
      </c>
      <c r="F62" s="6">
        <v>4253.0119999999997</v>
      </c>
      <c r="G62" s="6">
        <v>4015.2249999999999</v>
      </c>
      <c r="H62" s="6">
        <v>3195.8870000000002</v>
      </c>
      <c r="I62" s="6">
        <v>3724.9050000000002</v>
      </c>
      <c r="J62" s="6">
        <v>3822.4369999999999</v>
      </c>
      <c r="K62" s="6">
        <v>4346.1930000000002</v>
      </c>
    </row>
    <row r="63" spans="1:11" x14ac:dyDescent="0.2">
      <c r="A63" s="6">
        <v>16.5</v>
      </c>
      <c r="B63" s="6">
        <v>4201.4650000000001</v>
      </c>
      <c r="C63" s="6">
        <v>4370.7439999999997</v>
      </c>
      <c r="D63" s="6">
        <v>3937.2</v>
      </c>
      <c r="E63" s="6">
        <v>3449.4720000000002</v>
      </c>
      <c r="F63" s="6">
        <v>3798.7579999999998</v>
      </c>
      <c r="G63" s="6">
        <v>3842.3209999999999</v>
      </c>
      <c r="H63" s="6">
        <v>3547.4380000000001</v>
      </c>
      <c r="I63" s="6">
        <v>3411.5320000000002</v>
      </c>
      <c r="J63" s="6">
        <v>3716.8339999999998</v>
      </c>
      <c r="K63" s="6">
        <v>3812.38</v>
      </c>
    </row>
    <row r="64" spans="1:11" x14ac:dyDescent="0.2">
      <c r="A64" s="6">
        <v>16.8</v>
      </c>
      <c r="B64" s="6">
        <v>4123.2510000000002</v>
      </c>
      <c r="C64" s="6">
        <v>4258.527</v>
      </c>
      <c r="D64" s="6">
        <v>4401.5730000000003</v>
      </c>
      <c r="E64" s="6">
        <v>3838.2730000000001</v>
      </c>
      <c r="F64" s="6">
        <v>3962.6790000000001</v>
      </c>
      <c r="G64" s="6">
        <v>4000.875</v>
      </c>
      <c r="H64" s="6">
        <v>3374.9160000000002</v>
      </c>
      <c r="I64" s="6">
        <v>3848.0949999999998</v>
      </c>
      <c r="J64" s="6">
        <v>3887.2629999999999</v>
      </c>
      <c r="K64" s="6">
        <v>3645.9560000000001</v>
      </c>
    </row>
    <row r="65" spans="1:11" x14ac:dyDescent="0.2">
      <c r="A65" s="6">
        <v>17.100000000000001</v>
      </c>
      <c r="B65" s="6">
        <v>4408.5309999999999</v>
      </c>
      <c r="C65" s="6">
        <v>3851.7950000000001</v>
      </c>
      <c r="D65" s="6">
        <v>3799.3679999999999</v>
      </c>
      <c r="E65" s="6">
        <v>3723.6970000000001</v>
      </c>
      <c r="F65" s="6">
        <v>4019.4319999999998</v>
      </c>
      <c r="G65" s="6">
        <v>4453.0060000000003</v>
      </c>
      <c r="H65" s="6">
        <v>3370.1610000000001</v>
      </c>
      <c r="I65" s="6">
        <v>3725.623</v>
      </c>
      <c r="J65" s="6">
        <v>3901.1410000000001</v>
      </c>
      <c r="K65" s="6">
        <v>4780.482</v>
      </c>
    </row>
    <row r="66" spans="1:11" x14ac:dyDescent="0.2">
      <c r="A66" s="6">
        <v>17.399999999999999</v>
      </c>
      <c r="B66" s="6">
        <v>4686.9070000000002</v>
      </c>
      <c r="C66" s="6">
        <v>4239.8869999999997</v>
      </c>
      <c r="D66" s="6">
        <v>3975.549</v>
      </c>
      <c r="E66" s="6">
        <v>3374.21</v>
      </c>
      <c r="F66" s="6">
        <v>3857.672</v>
      </c>
      <c r="G66" s="6">
        <v>4138.8339999999998</v>
      </c>
      <c r="H66" s="6">
        <v>3353.5140000000001</v>
      </c>
      <c r="I66" s="6">
        <v>3923.3809999999999</v>
      </c>
      <c r="J66" s="6">
        <v>4000.366</v>
      </c>
      <c r="K66" s="6">
        <v>3800.0309999999999</v>
      </c>
    </row>
    <row r="67" spans="1:11" x14ac:dyDescent="0.2">
      <c r="A67" s="6">
        <v>17.7</v>
      </c>
      <c r="B67" s="6">
        <v>4539.7470000000003</v>
      </c>
      <c r="C67" s="6">
        <v>4002.3989999999999</v>
      </c>
      <c r="D67" s="6">
        <v>3741.768</v>
      </c>
      <c r="E67" s="6">
        <v>3397.5010000000002</v>
      </c>
      <c r="F67" s="6">
        <v>3921.3159999999998</v>
      </c>
      <c r="G67" s="6">
        <v>3743.8249999999998</v>
      </c>
      <c r="H67" s="6">
        <v>3340.114</v>
      </c>
      <c r="I67" s="6">
        <v>3578.1390000000001</v>
      </c>
      <c r="J67" s="6">
        <v>3353.5160000000001</v>
      </c>
      <c r="K67" s="6">
        <v>3810.0830000000001</v>
      </c>
    </row>
    <row r="68" spans="1:11" x14ac:dyDescent="0.2">
      <c r="A68" s="6">
        <v>18</v>
      </c>
      <c r="B68" s="6">
        <v>4054.895</v>
      </c>
      <c r="C68" s="6">
        <v>3922.442</v>
      </c>
      <c r="D68" s="6">
        <v>4513.16</v>
      </c>
      <c r="E68" s="6">
        <v>3630.2840000000001</v>
      </c>
      <c r="F68" s="6">
        <v>3996.8919999999998</v>
      </c>
      <c r="G68" s="6">
        <v>3882.1260000000002</v>
      </c>
      <c r="H68" s="6">
        <v>3777.5459999999998</v>
      </c>
      <c r="I68" s="6">
        <v>3570.5309999999999</v>
      </c>
      <c r="J68" s="6">
        <v>3500.5880000000002</v>
      </c>
      <c r="K68" s="6">
        <v>3807.5160000000001</v>
      </c>
    </row>
    <row r="69" spans="1:11" x14ac:dyDescent="0.2">
      <c r="A69" s="6">
        <v>18.3</v>
      </c>
      <c r="B69" s="6">
        <v>4424.7929999999997</v>
      </c>
      <c r="C69" s="6">
        <v>4228.9579999999996</v>
      </c>
      <c r="D69" s="6">
        <v>4959.5420000000004</v>
      </c>
      <c r="E69" s="6">
        <v>3957.6950000000002</v>
      </c>
      <c r="F69" s="6">
        <v>4155.1790000000001</v>
      </c>
      <c r="G69" s="6">
        <v>3884.5880000000002</v>
      </c>
      <c r="H69" s="6">
        <v>3488.76</v>
      </c>
      <c r="I69" s="6">
        <v>4064.319</v>
      </c>
      <c r="J69" s="6">
        <v>4463.8599999999997</v>
      </c>
      <c r="K69" s="6">
        <v>4450.1080000000002</v>
      </c>
    </row>
    <row r="70" spans="1:11" x14ac:dyDescent="0.2">
      <c r="A70" s="6">
        <v>18.600000000000001</v>
      </c>
      <c r="B70" s="6">
        <v>3541.7429999999999</v>
      </c>
      <c r="C70" s="6">
        <v>4008.4859999999999</v>
      </c>
      <c r="D70" s="6">
        <v>3842.7489999999998</v>
      </c>
      <c r="E70" s="6">
        <v>3578.81</v>
      </c>
      <c r="F70" s="6">
        <v>4047.875</v>
      </c>
      <c r="G70" s="6">
        <v>3550.32</v>
      </c>
      <c r="H70" s="6">
        <v>3429.3620000000001</v>
      </c>
      <c r="I70" s="6">
        <v>3665.4650000000001</v>
      </c>
      <c r="J70" s="6">
        <v>4056.6790000000001</v>
      </c>
      <c r="K70" s="6">
        <v>4386.6090000000004</v>
      </c>
    </row>
    <row r="71" spans="1:11" x14ac:dyDescent="0.2">
      <c r="A71" s="6">
        <v>18.899999999999999</v>
      </c>
      <c r="B71" s="6">
        <v>4233.8580000000002</v>
      </c>
      <c r="C71" s="6">
        <v>4131.3379999999997</v>
      </c>
      <c r="D71" s="6">
        <v>3509.5569999999998</v>
      </c>
      <c r="E71" s="6">
        <v>3827.3209999999999</v>
      </c>
      <c r="F71" s="6">
        <v>4246.8019999999997</v>
      </c>
      <c r="G71" s="6">
        <v>3604.8409999999999</v>
      </c>
      <c r="H71" s="6">
        <v>3452.8719999999998</v>
      </c>
      <c r="I71" s="6">
        <v>3461.5169999999998</v>
      </c>
      <c r="J71" s="6">
        <v>3861.5259999999998</v>
      </c>
      <c r="K71" s="6">
        <v>4543.6980000000003</v>
      </c>
    </row>
    <row r="72" spans="1:11" x14ac:dyDescent="0.2">
      <c r="A72" s="6">
        <v>19.2</v>
      </c>
      <c r="B72" s="6">
        <v>4229.7309999999998</v>
      </c>
      <c r="C72" s="6">
        <v>3592.16</v>
      </c>
      <c r="D72" s="6">
        <v>4163.5169999999998</v>
      </c>
      <c r="E72" s="6">
        <v>3374.114</v>
      </c>
      <c r="F72" s="6">
        <v>3583.1509999999998</v>
      </c>
      <c r="G72" s="6">
        <v>3613.6480000000001</v>
      </c>
      <c r="H72" s="6">
        <v>3371.951</v>
      </c>
      <c r="I72" s="6">
        <v>3722.7089999999998</v>
      </c>
      <c r="J72" s="6">
        <v>3934.7939999999999</v>
      </c>
      <c r="K72" s="6">
        <v>3412.877</v>
      </c>
    </row>
    <row r="73" spans="1:11" x14ac:dyDescent="0.2">
      <c r="A73" s="6">
        <v>19.5</v>
      </c>
      <c r="B73" s="6">
        <v>4194.8959999999997</v>
      </c>
      <c r="C73" s="6">
        <v>3381.7069999999999</v>
      </c>
      <c r="D73" s="6">
        <v>3729.42</v>
      </c>
      <c r="E73" s="6">
        <v>3624.5720000000001</v>
      </c>
      <c r="F73" s="6">
        <v>3879.4810000000002</v>
      </c>
      <c r="G73" s="6">
        <v>3462.9780000000001</v>
      </c>
      <c r="H73" s="6">
        <v>3570.9830000000002</v>
      </c>
      <c r="I73" s="6">
        <v>4106.3059999999996</v>
      </c>
      <c r="J73" s="6">
        <v>4084.3470000000002</v>
      </c>
      <c r="K73" s="6">
        <v>3629.5529999999999</v>
      </c>
    </row>
    <row r="74" spans="1:11" x14ac:dyDescent="0.2">
      <c r="A74" s="6">
        <v>19.8</v>
      </c>
      <c r="B74" s="6">
        <v>4179.97</v>
      </c>
      <c r="C74" s="6">
        <v>4004.194</v>
      </c>
      <c r="D74" s="6">
        <v>4205.4229999999998</v>
      </c>
      <c r="E74" s="6">
        <v>3608.4</v>
      </c>
      <c r="F74" s="6">
        <v>3640.33</v>
      </c>
      <c r="G74" s="6">
        <v>3674.2179999999998</v>
      </c>
      <c r="H74" s="6">
        <v>3436.7080000000001</v>
      </c>
      <c r="I74" s="6">
        <v>4109.5290000000005</v>
      </c>
      <c r="J74" s="6">
        <v>3636.9389999999999</v>
      </c>
      <c r="K74" s="6">
        <v>3959.183</v>
      </c>
    </row>
    <row r="75" spans="1:11" x14ac:dyDescent="0.2">
      <c r="A75" s="6">
        <v>20.100000000000001</v>
      </c>
      <c r="B75" s="6">
        <v>3954.5619999999999</v>
      </c>
      <c r="C75" s="6">
        <v>3952.55</v>
      </c>
      <c r="D75" s="6">
        <v>3690.4360000000001</v>
      </c>
      <c r="E75" s="6">
        <v>3632.0569999999998</v>
      </c>
      <c r="F75" s="6">
        <v>4474.4369999999999</v>
      </c>
      <c r="G75" s="6">
        <v>3116.65</v>
      </c>
      <c r="H75" s="6">
        <v>3577.91</v>
      </c>
      <c r="I75" s="6">
        <v>3155.4850000000001</v>
      </c>
      <c r="J75" s="6">
        <v>3930.0639999999999</v>
      </c>
      <c r="K75" s="6">
        <v>4547.0309999999999</v>
      </c>
    </row>
    <row r="76" spans="1:11" x14ac:dyDescent="0.2">
      <c r="A76" s="6">
        <v>20.399999999999999</v>
      </c>
      <c r="B76" s="6">
        <v>4285.1899999999996</v>
      </c>
      <c r="C76" s="6">
        <v>3614.4940000000001</v>
      </c>
      <c r="D76" s="6">
        <v>3400.2730000000001</v>
      </c>
      <c r="E76" s="6">
        <v>4214.7110000000002</v>
      </c>
      <c r="F76" s="6">
        <v>4324.8459999999995</v>
      </c>
      <c r="G76" s="6">
        <v>3832.2060000000001</v>
      </c>
      <c r="H76" s="6">
        <v>3601.268</v>
      </c>
      <c r="I76" s="6">
        <v>3377.8989999999999</v>
      </c>
      <c r="J76" s="6">
        <v>3558.1990000000001</v>
      </c>
      <c r="K76" s="6">
        <v>3874.0169999999998</v>
      </c>
    </row>
    <row r="77" spans="1:11" x14ac:dyDescent="0.2">
      <c r="A77" s="6">
        <v>20.7</v>
      </c>
      <c r="B77" s="6">
        <v>4000.6149999999998</v>
      </c>
      <c r="C77" s="6">
        <v>4017.2379999999998</v>
      </c>
      <c r="D77" s="6">
        <v>3736.491</v>
      </c>
      <c r="E77" s="6">
        <v>3999.7469999999998</v>
      </c>
      <c r="F77" s="6">
        <v>3257.8870000000002</v>
      </c>
      <c r="G77" s="6">
        <v>4005.14</v>
      </c>
      <c r="H77" s="6">
        <v>3306.0230000000001</v>
      </c>
      <c r="I77" s="6">
        <v>3687.0430000000001</v>
      </c>
      <c r="J77" s="6">
        <v>3629.105</v>
      </c>
      <c r="K77" s="6">
        <v>3874.674</v>
      </c>
    </row>
    <row r="78" spans="1:11" x14ac:dyDescent="0.2">
      <c r="A78" s="6">
        <v>21</v>
      </c>
      <c r="B78" s="6">
        <v>3837.933</v>
      </c>
      <c r="C78" s="6">
        <v>3283.5549999999998</v>
      </c>
      <c r="D78" s="6">
        <v>3719.5010000000002</v>
      </c>
      <c r="E78" s="6">
        <v>3466.902</v>
      </c>
      <c r="F78" s="6">
        <v>3778.7220000000002</v>
      </c>
      <c r="G78" s="6">
        <v>3446.1959999999999</v>
      </c>
      <c r="H78" s="6">
        <v>3689.9540000000002</v>
      </c>
      <c r="I78" s="6">
        <v>3748.3969999999999</v>
      </c>
      <c r="J78" s="6">
        <v>3893.2460000000001</v>
      </c>
      <c r="K78" s="6">
        <v>3675.4470000000001</v>
      </c>
    </row>
    <row r="79" spans="1:11" x14ac:dyDescent="0.2">
      <c r="A79" s="6">
        <v>21.3</v>
      </c>
      <c r="B79" s="6">
        <v>4016.7719999999999</v>
      </c>
      <c r="C79" s="6">
        <v>3457.683</v>
      </c>
      <c r="D79" s="6">
        <v>4260.3869999999997</v>
      </c>
      <c r="E79" s="6">
        <v>3325.6410000000001</v>
      </c>
      <c r="F79" s="6">
        <v>4283.22</v>
      </c>
      <c r="G79" s="6">
        <v>3890.1260000000002</v>
      </c>
      <c r="H79" s="6">
        <v>3922.92</v>
      </c>
      <c r="I79" s="6">
        <v>3347.694</v>
      </c>
      <c r="J79" s="6">
        <v>3981.7139999999999</v>
      </c>
      <c r="K79" s="6">
        <v>3592.4589999999998</v>
      </c>
    </row>
    <row r="80" spans="1:11" x14ac:dyDescent="0.2">
      <c r="A80" s="6">
        <v>21.6</v>
      </c>
      <c r="B80" s="6">
        <v>4203.8090000000002</v>
      </c>
      <c r="C80" s="6">
        <v>4532.9539999999997</v>
      </c>
      <c r="D80" s="6">
        <v>4076.12</v>
      </c>
      <c r="E80" s="6">
        <v>3519.6210000000001</v>
      </c>
      <c r="F80" s="6">
        <v>5275.6239999999998</v>
      </c>
      <c r="G80" s="6">
        <v>3800.6590000000001</v>
      </c>
      <c r="H80" s="6">
        <v>3388.3910000000001</v>
      </c>
      <c r="I80" s="6">
        <v>3989.08</v>
      </c>
      <c r="J80" s="6">
        <v>4098.8010000000004</v>
      </c>
      <c r="K80" s="6">
        <v>4157.826</v>
      </c>
    </row>
    <row r="81" spans="1:11" x14ac:dyDescent="0.2">
      <c r="A81" s="6">
        <v>21.9</v>
      </c>
      <c r="B81" s="6">
        <v>5171.0429999999997</v>
      </c>
      <c r="C81" s="6">
        <v>4141.3389999999999</v>
      </c>
      <c r="D81" s="6">
        <v>4386.2719999999999</v>
      </c>
      <c r="E81" s="6">
        <v>4354.683</v>
      </c>
      <c r="F81" s="6">
        <v>4020.1480000000001</v>
      </c>
      <c r="G81" s="6">
        <v>3983.3409999999999</v>
      </c>
      <c r="H81" s="6">
        <v>4194.6980000000003</v>
      </c>
      <c r="I81" s="6">
        <v>4114.4769999999999</v>
      </c>
      <c r="J81" s="6">
        <v>3684.7060000000001</v>
      </c>
      <c r="K81" s="6">
        <v>4380.9629999999997</v>
      </c>
    </row>
    <row r="82" spans="1:11" x14ac:dyDescent="0.2">
      <c r="A82" s="6">
        <v>22.2</v>
      </c>
      <c r="B82" s="6">
        <v>4874.6760000000004</v>
      </c>
      <c r="C82" s="6">
        <v>3301.3510000000001</v>
      </c>
      <c r="D82" s="6">
        <v>4349.42</v>
      </c>
      <c r="E82" s="6">
        <v>4112.2309999999998</v>
      </c>
      <c r="F82" s="6">
        <v>3150.308</v>
      </c>
      <c r="G82" s="6">
        <v>4559.0290000000005</v>
      </c>
      <c r="H82" s="6">
        <v>4792.1400000000003</v>
      </c>
      <c r="I82" s="6">
        <v>4440.4740000000002</v>
      </c>
      <c r="J82" s="6">
        <v>4109.357</v>
      </c>
      <c r="K82" s="6">
        <v>4594.7020000000002</v>
      </c>
    </row>
    <row r="83" spans="1:11" x14ac:dyDescent="0.2">
      <c r="A83" s="6">
        <v>22.5</v>
      </c>
      <c r="B83" s="6">
        <v>4122.7839999999997</v>
      </c>
      <c r="C83" s="6">
        <v>3804.6219999999998</v>
      </c>
      <c r="D83" s="6">
        <v>3691.2719999999999</v>
      </c>
      <c r="E83" s="6">
        <v>4450.1220000000003</v>
      </c>
      <c r="F83" s="6">
        <v>3369.3820000000001</v>
      </c>
      <c r="G83" s="6">
        <v>3713.2640000000001</v>
      </c>
      <c r="H83" s="6">
        <v>3513.7530000000002</v>
      </c>
      <c r="I83" s="6">
        <v>3451.279</v>
      </c>
      <c r="J83" s="6">
        <v>4322.8459999999995</v>
      </c>
      <c r="K83" s="6">
        <v>3569.4960000000001</v>
      </c>
    </row>
    <row r="84" spans="1:11" x14ac:dyDescent="0.2">
      <c r="A84" s="6">
        <v>22.8</v>
      </c>
      <c r="B84" s="6">
        <v>4485.1170000000002</v>
      </c>
      <c r="C84" s="6">
        <v>3939.3710000000001</v>
      </c>
      <c r="D84" s="6">
        <v>3081.4810000000002</v>
      </c>
      <c r="E84" s="6">
        <v>3653.5259999999998</v>
      </c>
      <c r="F84" s="6">
        <v>4121.1930000000002</v>
      </c>
      <c r="G84" s="6">
        <v>3617.2420000000002</v>
      </c>
      <c r="H84" s="6">
        <v>3058.538</v>
      </c>
      <c r="I84" s="6">
        <v>3713.9059999999999</v>
      </c>
      <c r="J84" s="6">
        <v>3796.5749999999998</v>
      </c>
      <c r="K84" s="6">
        <v>3670.5540000000001</v>
      </c>
    </row>
    <row r="85" spans="1:11" x14ac:dyDescent="0.2">
      <c r="A85" s="6">
        <v>23.1</v>
      </c>
      <c r="B85" s="6">
        <v>4717.71</v>
      </c>
      <c r="C85" s="6">
        <v>2933.259</v>
      </c>
      <c r="D85" s="6">
        <v>4100.9369999999999</v>
      </c>
      <c r="E85" s="6">
        <v>3484.5970000000002</v>
      </c>
      <c r="F85" s="6">
        <v>4538.402</v>
      </c>
      <c r="G85" s="6">
        <v>3512.88</v>
      </c>
      <c r="H85" s="6">
        <v>4118.5290000000005</v>
      </c>
      <c r="I85" s="6">
        <v>3230.4270000000001</v>
      </c>
      <c r="J85" s="6">
        <v>3615.069</v>
      </c>
      <c r="K85" s="6">
        <v>4195.5230000000001</v>
      </c>
    </row>
    <row r="86" spans="1:11" x14ac:dyDescent="0.2">
      <c r="A86" s="6">
        <v>23.4</v>
      </c>
      <c r="B86" s="6">
        <v>4848.8239999999996</v>
      </c>
      <c r="C86" s="6">
        <v>3200.7379999999998</v>
      </c>
      <c r="D86" s="6">
        <v>4581.7529999999997</v>
      </c>
      <c r="E86" s="6">
        <v>3080.7469999999998</v>
      </c>
      <c r="F86" s="6">
        <v>3837.4009999999998</v>
      </c>
      <c r="G86" s="6">
        <v>3832.97</v>
      </c>
      <c r="H86" s="6">
        <v>4606.6109999999999</v>
      </c>
      <c r="I86" s="6">
        <v>3647.471</v>
      </c>
      <c r="J86" s="6">
        <v>3523.5819999999999</v>
      </c>
      <c r="K86" s="6">
        <v>3679.049</v>
      </c>
    </row>
    <row r="87" spans="1:11" x14ac:dyDescent="0.2">
      <c r="A87" s="6">
        <v>23.7</v>
      </c>
      <c r="B87" s="6">
        <v>3701.3710000000001</v>
      </c>
      <c r="C87" s="6">
        <v>3994.4560000000001</v>
      </c>
      <c r="D87" s="6">
        <v>3706.8420000000001</v>
      </c>
      <c r="E87" s="6">
        <v>3452.34</v>
      </c>
      <c r="F87" s="6">
        <v>3058.0450000000001</v>
      </c>
      <c r="G87" s="6">
        <v>3791.8679999999999</v>
      </c>
      <c r="H87" s="6">
        <v>3734.2620000000002</v>
      </c>
      <c r="I87" s="6">
        <v>4205.4480000000003</v>
      </c>
      <c r="J87" s="6">
        <v>3788.6089999999999</v>
      </c>
      <c r="K87" s="6">
        <v>3682.223</v>
      </c>
    </row>
    <row r="88" spans="1:11" x14ac:dyDescent="0.2">
      <c r="A88" s="6" t="s">
        <v>192</v>
      </c>
      <c r="B88" s="6" t="s">
        <v>221</v>
      </c>
      <c r="C88" s="6" t="s">
        <v>222</v>
      </c>
      <c r="D88" s="6" t="s">
        <v>223</v>
      </c>
      <c r="E88" s="6" t="s">
        <v>224</v>
      </c>
      <c r="F88" s="6" t="s">
        <v>225</v>
      </c>
      <c r="G88" s="6" t="s">
        <v>226</v>
      </c>
      <c r="H88" s="6" t="s">
        <v>227</v>
      </c>
      <c r="I88" s="6" t="s">
        <v>228</v>
      </c>
      <c r="J88" s="6" t="s">
        <v>229</v>
      </c>
      <c r="K88" s="6" t="s">
        <v>230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0C13-C29A-2441-8AB6-7C83F50F239D}">
  <dimension ref="A1:K88"/>
  <sheetViews>
    <sheetView workbookViewId="0">
      <selection activeCell="N28" sqref="N28"/>
    </sheetView>
  </sheetViews>
  <sheetFormatPr baseColWidth="10" defaultColWidth="13.83203125" defaultRowHeight="16" x14ac:dyDescent="0.2"/>
  <cols>
    <col min="1" max="16384" width="13.83203125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9.8640000000000008</v>
      </c>
      <c r="C3" s="6">
        <v>2.5700000000000001E-2</v>
      </c>
      <c r="D3" s="6">
        <v>4</v>
      </c>
      <c r="E3" s="6">
        <v>9.8789999999999996</v>
      </c>
      <c r="F3" s="6">
        <v>4.2999999999999997E-2</v>
      </c>
      <c r="G3" s="6">
        <v>6</v>
      </c>
    </row>
    <row r="4" spans="1:11" x14ac:dyDescent="0.2">
      <c r="A4" s="6" t="s">
        <v>182</v>
      </c>
      <c r="B4" s="6">
        <v>9.984</v>
      </c>
      <c r="C4" s="6">
        <v>2.7869999999999999E-2</v>
      </c>
      <c r="D4" s="6">
        <v>4</v>
      </c>
      <c r="E4" s="6">
        <v>9.9659999999999993</v>
      </c>
      <c r="F4" s="6">
        <v>3.7679999999999998E-2</v>
      </c>
      <c r="G4" s="6">
        <v>6</v>
      </c>
    </row>
    <row r="6" spans="1:11" x14ac:dyDescent="0.2">
      <c r="A6" s="6" t="s">
        <v>231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188</v>
      </c>
      <c r="C7" s="6" t="s">
        <v>189</v>
      </c>
      <c r="D7" s="6" t="s">
        <v>190</v>
      </c>
      <c r="E7" s="6" t="s">
        <v>191</v>
      </c>
      <c r="F7" s="6" t="s">
        <v>188</v>
      </c>
      <c r="G7" s="6" t="s">
        <v>189</v>
      </c>
      <c r="H7" s="6" t="s">
        <v>190</v>
      </c>
      <c r="I7" s="6" t="s">
        <v>191</v>
      </c>
    </row>
    <row r="8" spans="1:11" x14ac:dyDescent="0.2">
      <c r="A8" s="6">
        <v>0</v>
      </c>
      <c r="B8" s="6">
        <v>0.82452099999999995</v>
      </c>
      <c r="C8" s="6">
        <v>0.86142799999999997</v>
      </c>
      <c r="D8" s="6">
        <v>0.83210799999999996</v>
      </c>
      <c r="E8" s="6">
        <v>0.82757099999999995</v>
      </c>
      <c r="F8" s="6">
        <v>0.83976499999999998</v>
      </c>
      <c r="G8" s="6">
        <v>0.86407100000000003</v>
      </c>
      <c r="H8" s="6">
        <v>0.82871399999999995</v>
      </c>
      <c r="I8" s="6">
        <v>0.81462400000000001</v>
      </c>
      <c r="J8" s="6">
        <v>0.79110999999999998</v>
      </c>
      <c r="K8" s="6">
        <v>0.83307600000000004</v>
      </c>
    </row>
    <row r="9" spans="1:11" x14ac:dyDescent="0.2">
      <c r="A9" s="6">
        <v>0.3</v>
      </c>
      <c r="B9" s="6">
        <v>0.82004900000000003</v>
      </c>
      <c r="C9" s="6">
        <v>0.81489100000000003</v>
      </c>
      <c r="D9" s="6">
        <v>0.81862999999999997</v>
      </c>
      <c r="E9" s="6">
        <v>0.80881999999999998</v>
      </c>
      <c r="F9" s="6">
        <v>0.83963900000000002</v>
      </c>
      <c r="G9" s="6">
        <v>0.85004000000000002</v>
      </c>
      <c r="H9" s="6">
        <v>0.82753399999999999</v>
      </c>
      <c r="I9" s="6">
        <v>0.80266599999999999</v>
      </c>
      <c r="J9" s="6">
        <v>0.80261099999999996</v>
      </c>
      <c r="K9" s="6">
        <v>0.81007200000000001</v>
      </c>
    </row>
    <row r="10" spans="1:11" x14ac:dyDescent="0.2">
      <c r="A10" s="6">
        <v>0.6</v>
      </c>
      <c r="B10" s="6">
        <v>0.86250700000000002</v>
      </c>
      <c r="C10" s="6">
        <v>0.80463300000000004</v>
      </c>
      <c r="D10" s="6">
        <v>0.85094999999999998</v>
      </c>
      <c r="E10" s="6">
        <v>0.79295199999999999</v>
      </c>
      <c r="F10" s="6">
        <v>0.85599899999999995</v>
      </c>
      <c r="G10" s="6">
        <v>0.83123800000000003</v>
      </c>
      <c r="H10" s="6">
        <v>0.84221000000000001</v>
      </c>
      <c r="I10" s="6">
        <v>0.79193800000000003</v>
      </c>
      <c r="J10" s="6">
        <v>0.78078800000000004</v>
      </c>
      <c r="K10" s="6">
        <v>0.80738900000000002</v>
      </c>
    </row>
    <row r="11" spans="1:11" x14ac:dyDescent="0.2">
      <c r="A11" s="6">
        <v>0.9</v>
      </c>
      <c r="B11" s="6">
        <v>0.84515099999999999</v>
      </c>
      <c r="C11" s="6">
        <v>0.79978199999999999</v>
      </c>
      <c r="D11" s="6">
        <v>0.82207799999999998</v>
      </c>
      <c r="E11" s="6">
        <v>0.804315</v>
      </c>
      <c r="F11" s="6">
        <v>0.85735799999999995</v>
      </c>
      <c r="G11" s="6">
        <v>0.84716499999999995</v>
      </c>
      <c r="H11" s="6">
        <v>0.81677699999999998</v>
      </c>
      <c r="I11" s="6">
        <v>0.78073999999999999</v>
      </c>
      <c r="J11" s="6">
        <v>0.79718900000000004</v>
      </c>
      <c r="K11" s="6">
        <v>0.80977500000000002</v>
      </c>
    </row>
    <row r="12" spans="1:11" x14ac:dyDescent="0.2">
      <c r="A12" s="6">
        <v>1.2</v>
      </c>
      <c r="B12" s="6">
        <v>0.84902500000000003</v>
      </c>
      <c r="C12" s="6">
        <v>0.81090700000000004</v>
      </c>
      <c r="D12" s="6">
        <v>0.83315499999999998</v>
      </c>
      <c r="E12" s="6">
        <v>0.800705</v>
      </c>
      <c r="F12" s="6">
        <v>0.86116899999999996</v>
      </c>
      <c r="G12" s="6">
        <v>0.86641999999999997</v>
      </c>
      <c r="H12" s="6">
        <v>0.812168</v>
      </c>
      <c r="I12" s="6">
        <v>0.79488300000000001</v>
      </c>
      <c r="J12" s="6">
        <v>0.80995399999999995</v>
      </c>
      <c r="K12" s="6">
        <v>0.80666400000000005</v>
      </c>
    </row>
    <row r="13" spans="1:11" x14ac:dyDescent="0.2">
      <c r="A13" s="6">
        <v>1.5</v>
      </c>
      <c r="B13" s="6">
        <v>0.84923499999999996</v>
      </c>
      <c r="C13" s="6">
        <v>0.808805</v>
      </c>
      <c r="D13" s="6">
        <v>0.84410399999999997</v>
      </c>
      <c r="E13" s="6">
        <v>0.82277800000000001</v>
      </c>
      <c r="F13" s="6">
        <v>0.84438599999999997</v>
      </c>
      <c r="G13" s="6">
        <v>0.85997199999999996</v>
      </c>
      <c r="H13" s="6">
        <v>0.82023299999999999</v>
      </c>
      <c r="I13" s="6">
        <v>0.80136499999999999</v>
      </c>
      <c r="J13" s="6">
        <v>0.80602099999999999</v>
      </c>
      <c r="K13" s="6">
        <v>0.81540599999999996</v>
      </c>
    </row>
    <row r="14" spans="1:11" x14ac:dyDescent="0.2">
      <c r="A14" s="6">
        <v>1.8</v>
      </c>
      <c r="B14" s="6">
        <v>0.82918000000000003</v>
      </c>
      <c r="C14" s="6">
        <v>0.83584499999999995</v>
      </c>
      <c r="D14" s="6">
        <v>0.83541699999999997</v>
      </c>
      <c r="E14" s="6">
        <v>0.82343900000000003</v>
      </c>
      <c r="F14" s="6">
        <v>0.86275000000000002</v>
      </c>
      <c r="G14" s="6">
        <v>0.83433400000000002</v>
      </c>
      <c r="H14" s="6">
        <v>0.83605799999999997</v>
      </c>
      <c r="I14" s="6">
        <v>0.78346199999999999</v>
      </c>
      <c r="J14" s="6">
        <v>0.78461400000000003</v>
      </c>
      <c r="K14" s="6">
        <v>0.83236299999999996</v>
      </c>
    </row>
    <row r="15" spans="1:11" x14ac:dyDescent="0.2">
      <c r="A15" s="6">
        <v>2.1</v>
      </c>
      <c r="B15" s="6">
        <v>0.83620099999999997</v>
      </c>
      <c r="C15" s="6">
        <v>0.81470600000000004</v>
      </c>
      <c r="D15" s="6">
        <v>0.824129</v>
      </c>
      <c r="E15" s="6">
        <v>0.815662</v>
      </c>
      <c r="F15" s="6">
        <v>0.85389000000000004</v>
      </c>
      <c r="G15" s="6">
        <v>0.87017</v>
      </c>
      <c r="H15" s="6">
        <v>0.87713700000000006</v>
      </c>
      <c r="I15" s="6">
        <v>0.79065399999999997</v>
      </c>
      <c r="J15" s="6">
        <v>0.78436499999999998</v>
      </c>
      <c r="K15" s="6">
        <v>0.81315899999999997</v>
      </c>
    </row>
    <row r="16" spans="1:11" x14ac:dyDescent="0.2">
      <c r="A16" s="6">
        <v>2.4</v>
      </c>
      <c r="B16" s="6">
        <v>0.827372</v>
      </c>
      <c r="C16" s="6">
        <v>0.82733599999999996</v>
      </c>
      <c r="D16" s="6">
        <v>0.82674999999999998</v>
      </c>
      <c r="E16" s="6">
        <v>0.81545299999999998</v>
      </c>
      <c r="F16" s="6">
        <v>0.865143</v>
      </c>
      <c r="G16" s="6">
        <v>0.87100900000000003</v>
      </c>
      <c r="H16" s="6">
        <v>0.84687400000000002</v>
      </c>
      <c r="I16" s="6">
        <v>0.79264999999999997</v>
      </c>
      <c r="J16" s="6">
        <v>0.81190700000000005</v>
      </c>
      <c r="K16" s="6">
        <v>0.79891299999999998</v>
      </c>
    </row>
    <row r="17" spans="1:11" x14ac:dyDescent="0.2">
      <c r="A17" s="6">
        <v>2.7</v>
      </c>
      <c r="B17" s="6">
        <v>0.80796999999999997</v>
      </c>
      <c r="C17" s="6">
        <v>0.80845599999999995</v>
      </c>
      <c r="D17" s="6">
        <v>0.82008499999999995</v>
      </c>
      <c r="E17" s="6">
        <v>0.79781400000000002</v>
      </c>
      <c r="F17" s="6">
        <v>0.849132</v>
      </c>
      <c r="G17" s="6">
        <v>0.84938100000000005</v>
      </c>
      <c r="H17" s="6">
        <v>0.80259000000000003</v>
      </c>
      <c r="I17" s="6">
        <v>0.80430100000000004</v>
      </c>
      <c r="J17" s="6">
        <v>0.79089699999999996</v>
      </c>
      <c r="K17" s="6">
        <v>0.81725000000000003</v>
      </c>
    </row>
    <row r="18" spans="1:11" x14ac:dyDescent="0.2">
      <c r="A18" s="6">
        <v>3</v>
      </c>
      <c r="B18" s="6">
        <v>0.82954499999999998</v>
      </c>
      <c r="C18" s="6">
        <v>0.81767500000000004</v>
      </c>
      <c r="D18" s="6">
        <v>0.84292</v>
      </c>
      <c r="E18" s="6">
        <v>0.79973399999999994</v>
      </c>
      <c r="F18" s="6">
        <v>0.90079200000000004</v>
      </c>
      <c r="G18" s="6">
        <v>0.834754</v>
      </c>
      <c r="H18" s="6">
        <v>0.81003099999999995</v>
      </c>
      <c r="I18" s="6">
        <v>0.807809</v>
      </c>
      <c r="J18" s="6">
        <v>0.78020100000000003</v>
      </c>
      <c r="K18" s="6">
        <v>0.80948100000000001</v>
      </c>
    </row>
    <row r="19" spans="1:11" x14ac:dyDescent="0.2">
      <c r="A19" s="6">
        <v>3.3</v>
      </c>
      <c r="B19" s="6">
        <v>0.83188499999999999</v>
      </c>
      <c r="C19" s="6">
        <v>0.82603300000000002</v>
      </c>
      <c r="D19" s="6">
        <v>0.82964899999999997</v>
      </c>
      <c r="E19" s="6">
        <v>0.79417300000000002</v>
      </c>
      <c r="F19" s="6">
        <v>0.879583</v>
      </c>
      <c r="G19" s="6">
        <v>0.85087199999999996</v>
      </c>
      <c r="H19" s="6">
        <v>0.82495499999999999</v>
      </c>
      <c r="I19" s="6">
        <v>0.787435</v>
      </c>
      <c r="J19" s="6">
        <v>0.79346099999999997</v>
      </c>
      <c r="K19" s="6">
        <v>0.80149700000000001</v>
      </c>
    </row>
    <row r="20" spans="1:11" x14ac:dyDescent="0.2">
      <c r="A20" s="6">
        <v>3.6</v>
      </c>
      <c r="B20" s="6">
        <v>0.84439500000000001</v>
      </c>
      <c r="C20" s="6">
        <v>0.83221999999999996</v>
      </c>
      <c r="D20" s="6">
        <v>0.82087500000000002</v>
      </c>
      <c r="E20" s="6">
        <v>0.81121600000000005</v>
      </c>
      <c r="F20" s="6">
        <v>0.85724199999999995</v>
      </c>
      <c r="G20" s="6">
        <v>0.85831900000000005</v>
      </c>
      <c r="H20" s="6">
        <v>0.80998400000000004</v>
      </c>
      <c r="I20" s="6">
        <v>0.79381400000000002</v>
      </c>
      <c r="J20" s="6">
        <v>0.82182599999999995</v>
      </c>
      <c r="K20" s="6">
        <v>0.81958900000000001</v>
      </c>
    </row>
    <row r="21" spans="1:11" x14ac:dyDescent="0.2">
      <c r="A21" s="6">
        <v>3.9</v>
      </c>
      <c r="B21" s="6">
        <v>0.84081700000000004</v>
      </c>
      <c r="C21" s="6">
        <v>0.81611400000000001</v>
      </c>
      <c r="D21" s="6">
        <v>0.80256499999999997</v>
      </c>
      <c r="E21" s="6">
        <v>0.80418000000000001</v>
      </c>
      <c r="F21" s="6">
        <v>0.88189499999999998</v>
      </c>
      <c r="G21" s="6">
        <v>0.90205999999999997</v>
      </c>
      <c r="H21" s="6">
        <v>0.79909600000000003</v>
      </c>
      <c r="I21" s="6">
        <v>0.79207499999999997</v>
      </c>
      <c r="J21" s="6">
        <v>0.80064299999999999</v>
      </c>
      <c r="K21" s="6">
        <v>0.80832300000000001</v>
      </c>
    </row>
    <row r="22" spans="1:11" x14ac:dyDescent="0.2">
      <c r="A22" s="6">
        <v>4.2</v>
      </c>
      <c r="B22" s="6">
        <v>0.847719</v>
      </c>
      <c r="C22" s="6">
        <v>0.80206900000000003</v>
      </c>
      <c r="D22" s="6">
        <v>0.83173299999999994</v>
      </c>
      <c r="E22" s="6">
        <v>0.79809399999999997</v>
      </c>
      <c r="F22" s="6">
        <v>0.90035699999999996</v>
      </c>
      <c r="G22" s="6">
        <v>0.85916700000000001</v>
      </c>
      <c r="H22" s="6">
        <v>0.82346399999999997</v>
      </c>
      <c r="I22" s="6">
        <v>0.80614200000000003</v>
      </c>
      <c r="J22" s="6">
        <v>0.79195300000000002</v>
      </c>
      <c r="K22" s="6">
        <v>0.82347599999999999</v>
      </c>
    </row>
    <row r="23" spans="1:11" x14ac:dyDescent="0.2">
      <c r="A23" s="6">
        <v>4.5</v>
      </c>
      <c r="B23" s="6">
        <v>0.84675500000000004</v>
      </c>
      <c r="C23" s="6">
        <v>0.83943699999999999</v>
      </c>
      <c r="D23" s="6">
        <v>0.85821099999999995</v>
      </c>
      <c r="E23" s="6">
        <v>0.83474700000000002</v>
      </c>
      <c r="F23" s="6">
        <v>0.88902700000000001</v>
      </c>
      <c r="G23" s="6">
        <v>0.87942100000000001</v>
      </c>
      <c r="H23" s="6">
        <v>0.85622299999999996</v>
      </c>
      <c r="I23" s="6">
        <v>0.80968899999999999</v>
      </c>
      <c r="J23" s="6">
        <v>0.81612600000000002</v>
      </c>
      <c r="K23" s="6">
        <v>0.81484900000000005</v>
      </c>
    </row>
    <row r="24" spans="1:11" x14ac:dyDescent="0.2">
      <c r="A24" s="6">
        <v>4.8</v>
      </c>
      <c r="B24" s="6">
        <v>0.85324100000000003</v>
      </c>
      <c r="C24" s="6">
        <v>0.84526699999999999</v>
      </c>
      <c r="D24" s="6">
        <v>0.90692200000000001</v>
      </c>
      <c r="E24" s="6">
        <v>0.86509899999999995</v>
      </c>
      <c r="F24" s="6">
        <v>0.87728799999999996</v>
      </c>
      <c r="G24" s="6">
        <v>0.87865199999999999</v>
      </c>
      <c r="H24" s="6">
        <v>0.87920100000000001</v>
      </c>
      <c r="I24" s="6">
        <v>0.85482999999999998</v>
      </c>
      <c r="J24" s="6">
        <v>0.79991900000000005</v>
      </c>
      <c r="K24" s="6">
        <v>0.83589800000000003</v>
      </c>
    </row>
    <row r="25" spans="1:11" x14ac:dyDescent="0.2">
      <c r="A25" s="6">
        <v>5.0999999999999996</v>
      </c>
      <c r="B25" s="6">
        <v>0.84281099999999998</v>
      </c>
      <c r="C25" s="6">
        <v>0.84759399999999996</v>
      </c>
      <c r="D25" s="6">
        <v>0.82957099999999995</v>
      </c>
      <c r="E25" s="6">
        <v>0.825681</v>
      </c>
      <c r="F25" s="6">
        <v>0.87048599999999998</v>
      </c>
      <c r="G25" s="6">
        <v>0.86433199999999999</v>
      </c>
      <c r="H25" s="6">
        <v>0.85625499999999999</v>
      </c>
      <c r="I25" s="6">
        <v>0.84089800000000003</v>
      </c>
      <c r="J25" s="6">
        <v>0.81522499999999998</v>
      </c>
      <c r="K25" s="6">
        <v>0.81297699999999995</v>
      </c>
    </row>
    <row r="26" spans="1:11" x14ac:dyDescent="0.2">
      <c r="A26" s="6">
        <v>5.4</v>
      </c>
      <c r="B26" s="6">
        <v>0.84484099999999995</v>
      </c>
      <c r="C26" s="6">
        <v>0.80674999999999997</v>
      </c>
      <c r="D26" s="6">
        <v>0.85340499999999997</v>
      </c>
      <c r="E26" s="6">
        <v>0.81437800000000005</v>
      </c>
      <c r="F26" s="6">
        <v>0.86619000000000002</v>
      </c>
      <c r="G26" s="6">
        <v>0.87184399999999995</v>
      </c>
      <c r="H26" s="6">
        <v>0.81135299999999999</v>
      </c>
      <c r="I26" s="6">
        <v>0.83457199999999998</v>
      </c>
      <c r="J26" s="6">
        <v>0.81943200000000005</v>
      </c>
      <c r="K26" s="6">
        <v>0.81466099999999997</v>
      </c>
    </row>
    <row r="27" spans="1:11" x14ac:dyDescent="0.2">
      <c r="A27" s="6">
        <v>5.7</v>
      </c>
      <c r="B27" s="6">
        <v>0.89574200000000004</v>
      </c>
      <c r="C27" s="6">
        <v>0.83388099999999998</v>
      </c>
      <c r="D27" s="6">
        <v>0.86609000000000003</v>
      </c>
      <c r="E27" s="6">
        <v>0.86083600000000005</v>
      </c>
      <c r="F27" s="6">
        <v>0.91382099999999999</v>
      </c>
      <c r="G27" s="6">
        <v>0.88255099999999997</v>
      </c>
      <c r="H27" s="6">
        <v>0.85606499999999996</v>
      </c>
      <c r="I27" s="6">
        <v>0.84936199999999995</v>
      </c>
      <c r="J27" s="6">
        <v>0.82511500000000004</v>
      </c>
      <c r="K27" s="6">
        <v>0.83195699999999995</v>
      </c>
    </row>
    <row r="28" spans="1:11" x14ac:dyDescent="0.2">
      <c r="A28" s="6">
        <v>6</v>
      </c>
      <c r="B28" s="6">
        <v>0.84774099999999997</v>
      </c>
      <c r="C28" s="6">
        <v>0.86499899999999996</v>
      </c>
      <c r="D28" s="6">
        <v>0.87148499999999995</v>
      </c>
      <c r="E28" s="6">
        <v>0.81988499999999997</v>
      </c>
      <c r="F28" s="6">
        <v>0.92176199999999997</v>
      </c>
      <c r="G28" s="6">
        <v>0.91117700000000001</v>
      </c>
      <c r="H28" s="6">
        <v>0.84601599999999999</v>
      </c>
      <c r="I28" s="6">
        <v>0.839449</v>
      </c>
      <c r="J28" s="6">
        <v>0.80760399999999999</v>
      </c>
      <c r="K28" s="6">
        <v>0.82922899999999999</v>
      </c>
    </row>
    <row r="29" spans="1:11" x14ac:dyDescent="0.2">
      <c r="A29" s="6">
        <v>6.3</v>
      </c>
      <c r="B29" s="6">
        <v>0.87054900000000002</v>
      </c>
      <c r="C29" s="6">
        <v>0.89699600000000002</v>
      </c>
      <c r="D29" s="6">
        <v>0.88945300000000005</v>
      </c>
      <c r="E29" s="6">
        <v>0.83211500000000005</v>
      </c>
      <c r="F29" s="6">
        <v>0.904837</v>
      </c>
      <c r="G29" s="6">
        <v>0.89493800000000001</v>
      </c>
      <c r="H29" s="6">
        <v>0.88575899999999996</v>
      </c>
      <c r="I29" s="6">
        <v>0.84534399999999998</v>
      </c>
      <c r="J29" s="6">
        <v>0.84832300000000005</v>
      </c>
      <c r="K29" s="6">
        <v>0.83781399999999995</v>
      </c>
    </row>
    <row r="30" spans="1:11" x14ac:dyDescent="0.2">
      <c r="A30" s="6">
        <v>6.6</v>
      </c>
      <c r="B30" s="6">
        <v>0.828573</v>
      </c>
      <c r="C30" s="6">
        <v>0.83938400000000002</v>
      </c>
      <c r="D30" s="6">
        <v>0.88923799999999997</v>
      </c>
      <c r="E30" s="6">
        <v>0.84326000000000001</v>
      </c>
      <c r="F30" s="6">
        <v>0.91316600000000003</v>
      </c>
      <c r="G30" s="6">
        <v>0.89630600000000005</v>
      </c>
      <c r="H30" s="6">
        <v>0.86875000000000002</v>
      </c>
      <c r="I30" s="6">
        <v>0.83335000000000004</v>
      </c>
      <c r="J30" s="6">
        <v>0.82338999999999996</v>
      </c>
      <c r="K30" s="6">
        <v>0.82417200000000002</v>
      </c>
    </row>
    <row r="31" spans="1:11" x14ac:dyDescent="0.2">
      <c r="A31" s="6">
        <v>6.9</v>
      </c>
      <c r="B31" s="6">
        <v>0.82934099999999999</v>
      </c>
      <c r="C31" s="6">
        <v>0.84808600000000001</v>
      </c>
      <c r="D31" s="6">
        <v>0.86417699999999997</v>
      </c>
      <c r="E31" s="6">
        <v>0.83562400000000003</v>
      </c>
      <c r="F31" s="6">
        <v>0.91314300000000004</v>
      </c>
      <c r="G31" s="6">
        <v>0.86475999999999997</v>
      </c>
      <c r="H31" s="6">
        <v>0.85723300000000002</v>
      </c>
      <c r="I31" s="6">
        <v>0.81908800000000004</v>
      </c>
      <c r="J31" s="6">
        <v>0.83381000000000005</v>
      </c>
      <c r="K31" s="6">
        <v>0.82733500000000004</v>
      </c>
    </row>
    <row r="32" spans="1:11" x14ac:dyDescent="0.2">
      <c r="A32" s="6">
        <v>7.2</v>
      </c>
      <c r="B32" s="6">
        <v>0.86206199999999999</v>
      </c>
      <c r="C32" s="6">
        <v>0.85666399999999998</v>
      </c>
      <c r="D32" s="6">
        <v>0.88720200000000005</v>
      </c>
      <c r="E32" s="6">
        <v>0.84482500000000005</v>
      </c>
      <c r="F32" s="6">
        <v>0.91994600000000004</v>
      </c>
      <c r="G32" s="6">
        <v>0.86812699999999998</v>
      </c>
      <c r="H32" s="6">
        <v>0.85770500000000005</v>
      </c>
      <c r="I32" s="6">
        <v>0.84183699999999995</v>
      </c>
      <c r="J32" s="6">
        <v>0.82876499999999997</v>
      </c>
      <c r="K32" s="6">
        <v>0.85680999999999996</v>
      </c>
    </row>
    <row r="33" spans="1:11" x14ac:dyDescent="0.2">
      <c r="A33" s="6">
        <v>7.5</v>
      </c>
      <c r="B33" s="6">
        <v>0.87792700000000001</v>
      </c>
      <c r="C33" s="6">
        <v>0.87083299999999997</v>
      </c>
      <c r="D33" s="6">
        <v>0.86729999999999996</v>
      </c>
      <c r="E33" s="6">
        <v>0.86690400000000001</v>
      </c>
      <c r="F33" s="6">
        <v>0.90283999999999998</v>
      </c>
      <c r="G33" s="6">
        <v>0.87135499999999999</v>
      </c>
      <c r="H33" s="6">
        <v>0.84683699999999995</v>
      </c>
      <c r="I33" s="6">
        <v>0.81950299999999998</v>
      </c>
      <c r="J33" s="6">
        <v>0.79786400000000002</v>
      </c>
      <c r="K33" s="6">
        <v>0.82467900000000005</v>
      </c>
    </row>
    <row r="34" spans="1:11" x14ac:dyDescent="0.2">
      <c r="A34" s="6">
        <v>7.8</v>
      </c>
      <c r="B34" s="6">
        <v>0.86899599999999999</v>
      </c>
      <c r="C34" s="6">
        <v>0.86836400000000002</v>
      </c>
      <c r="D34" s="6">
        <v>0.86889899999999998</v>
      </c>
      <c r="E34" s="6">
        <v>0.82482200000000006</v>
      </c>
      <c r="F34" s="6">
        <v>0.89597899999999997</v>
      </c>
      <c r="G34" s="6">
        <v>0.88741499999999995</v>
      </c>
      <c r="H34" s="6">
        <v>0.88351999999999997</v>
      </c>
      <c r="I34" s="6">
        <v>0.80848399999999998</v>
      </c>
      <c r="J34" s="6">
        <v>0.81900600000000001</v>
      </c>
      <c r="K34" s="6">
        <v>0.85747899999999999</v>
      </c>
    </row>
    <row r="35" spans="1:11" x14ac:dyDescent="0.2">
      <c r="A35" s="6">
        <v>8.1</v>
      </c>
      <c r="B35" s="6">
        <v>0.85294199999999998</v>
      </c>
      <c r="C35" s="6">
        <v>0.86771900000000002</v>
      </c>
      <c r="D35" s="6">
        <v>0.86868100000000004</v>
      </c>
      <c r="E35" s="6">
        <v>0.83251500000000001</v>
      </c>
      <c r="F35" s="6">
        <v>0.88300999999999996</v>
      </c>
      <c r="G35" s="6">
        <v>0.88913200000000003</v>
      </c>
      <c r="H35" s="6">
        <v>0.86164600000000002</v>
      </c>
      <c r="I35" s="6">
        <v>0.83448900000000004</v>
      </c>
      <c r="J35" s="6">
        <v>0.83140499999999995</v>
      </c>
      <c r="K35" s="6">
        <v>0.88706099999999999</v>
      </c>
    </row>
    <row r="36" spans="1:11" x14ac:dyDescent="0.2">
      <c r="A36" s="6">
        <v>8.4</v>
      </c>
      <c r="B36" s="6">
        <v>0.86793600000000004</v>
      </c>
      <c r="C36" s="6">
        <v>0.85975599999999996</v>
      </c>
      <c r="D36" s="6">
        <v>0.868201</v>
      </c>
      <c r="E36" s="6">
        <v>0.82241399999999998</v>
      </c>
      <c r="F36" s="6">
        <v>0.90615000000000001</v>
      </c>
      <c r="G36" s="6">
        <v>0.92170099999999999</v>
      </c>
      <c r="H36" s="6">
        <v>0.85071600000000003</v>
      </c>
      <c r="I36" s="6">
        <v>0.83782400000000001</v>
      </c>
      <c r="J36" s="6">
        <v>0.80892699999999995</v>
      </c>
      <c r="K36" s="6">
        <v>0.86598799999999998</v>
      </c>
    </row>
    <row r="37" spans="1:11" x14ac:dyDescent="0.2">
      <c r="A37" s="6">
        <v>8.6999999999999993</v>
      </c>
      <c r="B37" s="6">
        <v>0.85945300000000002</v>
      </c>
      <c r="C37" s="6">
        <v>0.86478600000000005</v>
      </c>
      <c r="D37" s="6">
        <v>0.87072899999999998</v>
      </c>
      <c r="E37" s="6">
        <v>0.85667700000000002</v>
      </c>
      <c r="F37" s="6">
        <v>0.87885000000000002</v>
      </c>
      <c r="G37" s="6">
        <v>0.85103899999999999</v>
      </c>
      <c r="H37" s="6">
        <v>0.84679300000000002</v>
      </c>
      <c r="I37" s="6">
        <v>0.84636400000000001</v>
      </c>
      <c r="J37" s="6">
        <v>0.80913299999999999</v>
      </c>
      <c r="K37" s="6">
        <v>0.87616799999999995</v>
      </c>
    </row>
    <row r="38" spans="1:11" x14ac:dyDescent="0.2">
      <c r="A38" s="6">
        <v>9</v>
      </c>
      <c r="B38" s="6">
        <v>0.83809400000000001</v>
      </c>
      <c r="C38" s="6">
        <v>0.84467199999999998</v>
      </c>
      <c r="D38" s="6">
        <v>0.86414000000000002</v>
      </c>
      <c r="E38" s="6">
        <v>0.82836299999999996</v>
      </c>
      <c r="F38" s="6">
        <v>0.89213399999999998</v>
      </c>
      <c r="G38" s="6">
        <v>0.85458699999999999</v>
      </c>
      <c r="H38" s="6">
        <v>0.87779499999999999</v>
      </c>
      <c r="I38" s="6">
        <v>0.81448399999999999</v>
      </c>
      <c r="J38" s="6">
        <v>0.80888499999999997</v>
      </c>
      <c r="K38" s="6">
        <v>0.87827200000000005</v>
      </c>
    </row>
    <row r="39" spans="1:11" x14ac:dyDescent="0.2">
      <c r="A39" s="6">
        <v>9.3000000000000007</v>
      </c>
      <c r="B39" s="6">
        <v>0.84958299999999998</v>
      </c>
      <c r="C39" s="6">
        <v>0.85431199999999996</v>
      </c>
      <c r="D39" s="6">
        <v>0.87572399999999995</v>
      </c>
      <c r="E39" s="6">
        <v>0.82786199999999999</v>
      </c>
      <c r="F39" s="6">
        <v>0.90151400000000004</v>
      </c>
      <c r="G39" s="6">
        <v>0.87807199999999996</v>
      </c>
      <c r="H39" s="6">
        <v>0.87090100000000004</v>
      </c>
      <c r="I39" s="6">
        <v>0.80166499999999996</v>
      </c>
      <c r="J39" s="6">
        <v>0.80952500000000005</v>
      </c>
      <c r="K39" s="6">
        <v>0.86692499999999995</v>
      </c>
    </row>
    <row r="40" spans="1:11" x14ac:dyDescent="0.2">
      <c r="A40" s="6">
        <v>9.6</v>
      </c>
      <c r="B40" s="6">
        <v>0.88211399999999995</v>
      </c>
      <c r="C40" s="6">
        <v>0.84611400000000003</v>
      </c>
      <c r="D40" s="6">
        <v>0.88711099999999998</v>
      </c>
      <c r="E40" s="6">
        <v>0.83660699999999999</v>
      </c>
      <c r="F40" s="6">
        <v>0.88114300000000001</v>
      </c>
      <c r="G40" s="6">
        <v>0.87272799999999995</v>
      </c>
      <c r="H40" s="6">
        <v>0.85077599999999998</v>
      </c>
      <c r="I40" s="6">
        <v>0.82675100000000001</v>
      </c>
      <c r="J40" s="6">
        <v>0.82652400000000004</v>
      </c>
      <c r="K40" s="6">
        <v>0.86519999999999997</v>
      </c>
    </row>
    <row r="41" spans="1:11" x14ac:dyDescent="0.2">
      <c r="A41" s="6">
        <v>9.9</v>
      </c>
      <c r="B41" s="6">
        <v>0.86472499999999997</v>
      </c>
      <c r="C41" s="6">
        <v>0.86926499999999995</v>
      </c>
      <c r="D41" s="6">
        <v>0.839009</v>
      </c>
      <c r="E41" s="6">
        <v>0.85733400000000004</v>
      </c>
      <c r="F41" s="6">
        <v>0.88428600000000002</v>
      </c>
      <c r="G41" s="6">
        <v>0.90150699999999995</v>
      </c>
      <c r="H41" s="6">
        <v>0.87651400000000002</v>
      </c>
      <c r="I41" s="6">
        <v>0.84764499999999998</v>
      </c>
      <c r="J41" s="6">
        <v>0.83420399999999995</v>
      </c>
      <c r="K41" s="6">
        <v>0.82734700000000005</v>
      </c>
    </row>
    <row r="42" spans="1:11" x14ac:dyDescent="0.2">
      <c r="A42" s="6">
        <v>10.199999999999999</v>
      </c>
      <c r="B42" s="6">
        <v>0.84841699999999998</v>
      </c>
      <c r="C42" s="6">
        <v>0.87267899999999998</v>
      </c>
      <c r="D42" s="6">
        <v>0.84363100000000002</v>
      </c>
      <c r="E42" s="6">
        <v>0.82767900000000005</v>
      </c>
      <c r="F42" s="6">
        <v>0.87109800000000004</v>
      </c>
      <c r="G42" s="6">
        <v>0.89928600000000003</v>
      </c>
      <c r="H42" s="6">
        <v>0.90139899999999995</v>
      </c>
      <c r="I42" s="6">
        <v>0.85663400000000001</v>
      </c>
      <c r="J42" s="6">
        <v>0.84625899999999998</v>
      </c>
      <c r="K42" s="6">
        <v>0.86501099999999997</v>
      </c>
    </row>
    <row r="43" spans="1:11" x14ac:dyDescent="0.2">
      <c r="A43" s="6">
        <v>10.5</v>
      </c>
      <c r="B43" s="6">
        <v>0.86533400000000005</v>
      </c>
      <c r="C43" s="6">
        <v>0.86077000000000004</v>
      </c>
      <c r="D43" s="6">
        <v>0.86837200000000003</v>
      </c>
      <c r="E43" s="6">
        <v>0.84170299999999998</v>
      </c>
      <c r="F43" s="6">
        <v>0.88468800000000003</v>
      </c>
      <c r="G43" s="6">
        <v>0.86369399999999996</v>
      </c>
      <c r="H43" s="6">
        <v>0.84984400000000004</v>
      </c>
      <c r="I43" s="6">
        <v>0.840472</v>
      </c>
      <c r="J43" s="6">
        <v>0.83015399999999995</v>
      </c>
      <c r="K43" s="6">
        <v>0.86140000000000005</v>
      </c>
    </row>
    <row r="44" spans="1:11" x14ac:dyDescent="0.2">
      <c r="A44" s="6">
        <v>10.8</v>
      </c>
      <c r="B44" s="6">
        <v>0.84435199999999999</v>
      </c>
      <c r="C44" s="6">
        <v>0.85987400000000003</v>
      </c>
      <c r="D44" s="6">
        <v>0.89130699999999996</v>
      </c>
      <c r="E44" s="6">
        <v>0.85254799999999997</v>
      </c>
      <c r="F44" s="6">
        <v>0.86012</v>
      </c>
      <c r="G44" s="6">
        <v>0.85562199999999999</v>
      </c>
      <c r="H44" s="6">
        <v>0.85389499999999996</v>
      </c>
      <c r="I44" s="6">
        <v>0.84579199999999999</v>
      </c>
      <c r="J44" s="6">
        <v>0.80388099999999996</v>
      </c>
      <c r="K44" s="6">
        <v>0.86833099999999996</v>
      </c>
    </row>
    <row r="45" spans="1:11" x14ac:dyDescent="0.2">
      <c r="A45" s="6">
        <v>11.1</v>
      </c>
      <c r="B45" s="6">
        <v>0.88499899999999998</v>
      </c>
      <c r="C45" s="6">
        <v>0.86609899999999995</v>
      </c>
      <c r="D45" s="6">
        <v>0.86200299999999996</v>
      </c>
      <c r="E45" s="6">
        <v>0.83220799999999995</v>
      </c>
      <c r="F45" s="6">
        <v>0.88124100000000005</v>
      </c>
      <c r="G45" s="6">
        <v>0.87490900000000005</v>
      </c>
      <c r="H45" s="6">
        <v>0.85270999999999997</v>
      </c>
      <c r="I45" s="6">
        <v>0.83360400000000001</v>
      </c>
      <c r="J45" s="6">
        <v>0.80492600000000003</v>
      </c>
      <c r="K45" s="6">
        <v>0.87188500000000002</v>
      </c>
    </row>
    <row r="46" spans="1:11" x14ac:dyDescent="0.2">
      <c r="A46" s="6">
        <v>11.4</v>
      </c>
      <c r="B46" s="6">
        <v>0.85325700000000004</v>
      </c>
      <c r="C46" s="6">
        <v>0.87697099999999995</v>
      </c>
      <c r="D46" s="6">
        <v>0.887513</v>
      </c>
      <c r="E46" s="6">
        <v>0.82752000000000003</v>
      </c>
      <c r="F46" s="6">
        <v>0.87107800000000002</v>
      </c>
      <c r="G46" s="6">
        <v>0.87865499999999996</v>
      </c>
      <c r="H46" s="6">
        <v>0.87040600000000001</v>
      </c>
      <c r="I46" s="6">
        <v>0.82623000000000002</v>
      </c>
      <c r="J46" s="6">
        <v>0.80601</v>
      </c>
      <c r="K46" s="6">
        <v>0.85808300000000004</v>
      </c>
    </row>
    <row r="47" spans="1:11" x14ac:dyDescent="0.2">
      <c r="A47" s="6">
        <v>11.7</v>
      </c>
      <c r="B47" s="6">
        <v>0.83404100000000003</v>
      </c>
      <c r="C47" s="6">
        <v>0.84112500000000001</v>
      </c>
      <c r="D47" s="6">
        <v>0.88829000000000002</v>
      </c>
      <c r="E47" s="6">
        <v>0.81449199999999999</v>
      </c>
      <c r="F47" s="6">
        <v>0.877197</v>
      </c>
      <c r="G47" s="6">
        <v>0.87765199999999999</v>
      </c>
      <c r="H47" s="6">
        <v>0.90129300000000001</v>
      </c>
      <c r="I47" s="6">
        <v>0.85888399999999998</v>
      </c>
      <c r="J47" s="6">
        <v>0.81606599999999996</v>
      </c>
      <c r="K47" s="6">
        <v>0.86900299999999997</v>
      </c>
    </row>
    <row r="48" spans="1:11" x14ac:dyDescent="0.2">
      <c r="A48" s="6">
        <v>12</v>
      </c>
      <c r="B48" s="6">
        <v>0.86694400000000005</v>
      </c>
      <c r="C48" s="6">
        <v>0.851854</v>
      </c>
      <c r="D48" s="6">
        <v>0.86677800000000005</v>
      </c>
      <c r="E48" s="6">
        <v>0.82503000000000004</v>
      </c>
      <c r="F48" s="6">
        <v>0.893679</v>
      </c>
      <c r="G48" s="6">
        <v>0.86248000000000002</v>
      </c>
      <c r="H48" s="6">
        <v>0.84356100000000001</v>
      </c>
      <c r="I48" s="6">
        <v>0.83105899999999999</v>
      </c>
      <c r="J48" s="6">
        <v>0.81054099999999996</v>
      </c>
      <c r="K48" s="6">
        <v>0.90534000000000003</v>
      </c>
    </row>
    <row r="49" spans="1:11" x14ac:dyDescent="0.2">
      <c r="A49" s="6">
        <v>12.3</v>
      </c>
      <c r="B49" s="6">
        <v>0.87671699999999997</v>
      </c>
      <c r="C49" s="6">
        <v>0.86587999999999998</v>
      </c>
      <c r="D49" s="6">
        <v>0.86226999999999998</v>
      </c>
      <c r="E49" s="6">
        <v>0.849661</v>
      </c>
      <c r="F49" s="6">
        <v>0.88127800000000001</v>
      </c>
      <c r="G49" s="6">
        <v>0.90437800000000002</v>
      </c>
      <c r="H49" s="6">
        <v>0.88595299999999999</v>
      </c>
      <c r="I49" s="6">
        <v>0.849082</v>
      </c>
      <c r="J49" s="6">
        <v>0.87925500000000001</v>
      </c>
      <c r="K49" s="6">
        <v>0.89641400000000004</v>
      </c>
    </row>
    <row r="50" spans="1:11" x14ac:dyDescent="0.2">
      <c r="A50" s="6">
        <v>12.6</v>
      </c>
      <c r="B50" s="6">
        <v>0.89899200000000001</v>
      </c>
      <c r="C50" s="6">
        <v>0.85463800000000001</v>
      </c>
      <c r="D50" s="6">
        <v>0.88136300000000001</v>
      </c>
      <c r="E50" s="6">
        <v>0.85902400000000001</v>
      </c>
      <c r="F50" s="6">
        <v>0.89076299999999997</v>
      </c>
      <c r="G50" s="6">
        <v>0.905555</v>
      </c>
      <c r="H50" s="6">
        <v>0.88943300000000003</v>
      </c>
      <c r="I50" s="6">
        <v>0.84725200000000001</v>
      </c>
      <c r="J50" s="6">
        <v>0.85057899999999997</v>
      </c>
      <c r="K50" s="6">
        <v>0.88211499999999998</v>
      </c>
    </row>
    <row r="51" spans="1:11" x14ac:dyDescent="0.2">
      <c r="A51" s="6">
        <v>12.9</v>
      </c>
      <c r="B51" s="6">
        <v>0.89916700000000005</v>
      </c>
      <c r="C51" s="6">
        <v>0.84490799999999999</v>
      </c>
      <c r="D51" s="6">
        <v>0.89590499999999995</v>
      </c>
      <c r="E51" s="6">
        <v>0.86555800000000005</v>
      </c>
      <c r="F51" s="6">
        <v>0.89891299999999996</v>
      </c>
      <c r="G51" s="6">
        <v>0.88880700000000001</v>
      </c>
      <c r="H51" s="6">
        <v>0.88920500000000002</v>
      </c>
      <c r="I51" s="6">
        <v>0.85870999999999997</v>
      </c>
      <c r="J51" s="6">
        <v>0.82162100000000005</v>
      </c>
      <c r="K51" s="6">
        <v>0.85909800000000003</v>
      </c>
    </row>
    <row r="52" spans="1:11" x14ac:dyDescent="0.2">
      <c r="A52" s="6">
        <v>13.2</v>
      </c>
      <c r="B52" s="6">
        <v>0.87479499999999999</v>
      </c>
      <c r="C52" s="6">
        <v>0.850275</v>
      </c>
      <c r="D52" s="6">
        <v>0.88347299999999995</v>
      </c>
      <c r="E52" s="6">
        <v>0.86037200000000003</v>
      </c>
      <c r="F52" s="6">
        <v>0.90844400000000003</v>
      </c>
      <c r="G52" s="6">
        <v>0.87256699999999998</v>
      </c>
      <c r="H52" s="6">
        <v>0.86894199999999999</v>
      </c>
      <c r="I52" s="6">
        <v>0.86366399999999999</v>
      </c>
      <c r="J52" s="6">
        <v>0.82456499999999999</v>
      </c>
      <c r="K52" s="6">
        <v>0.84165199999999996</v>
      </c>
    </row>
    <row r="53" spans="1:11" x14ac:dyDescent="0.2">
      <c r="A53" s="6">
        <v>13.5</v>
      </c>
      <c r="B53" s="6">
        <v>0.88687499999999997</v>
      </c>
      <c r="C53" s="6">
        <v>0.85894099999999995</v>
      </c>
      <c r="D53" s="6">
        <v>0.89402400000000004</v>
      </c>
      <c r="E53" s="6">
        <v>0.84362000000000004</v>
      </c>
      <c r="F53" s="6">
        <v>0.90324099999999996</v>
      </c>
      <c r="G53" s="6">
        <v>0.91007199999999999</v>
      </c>
      <c r="H53" s="6">
        <v>0.86595800000000001</v>
      </c>
      <c r="I53" s="6">
        <v>0.86189800000000005</v>
      </c>
      <c r="J53" s="6">
        <v>0.82494000000000001</v>
      </c>
      <c r="K53" s="6">
        <v>0.86561399999999999</v>
      </c>
    </row>
    <row r="54" spans="1:11" x14ac:dyDescent="0.2">
      <c r="A54" s="6">
        <v>13.8</v>
      </c>
      <c r="B54" s="6">
        <v>0.864707</v>
      </c>
      <c r="C54" s="6">
        <v>0.85187100000000004</v>
      </c>
      <c r="D54" s="6">
        <v>0.87423600000000001</v>
      </c>
      <c r="E54" s="6">
        <v>0.852626</v>
      </c>
      <c r="F54" s="6">
        <v>0.88764399999999999</v>
      </c>
      <c r="G54" s="6">
        <v>0.92466199999999998</v>
      </c>
      <c r="H54" s="6">
        <v>0.87459900000000002</v>
      </c>
      <c r="I54" s="6">
        <v>0.87277899999999997</v>
      </c>
      <c r="J54" s="6">
        <v>0.85278699999999996</v>
      </c>
      <c r="K54" s="6">
        <v>0.89149</v>
      </c>
    </row>
    <row r="55" spans="1:11" x14ac:dyDescent="0.2">
      <c r="A55" s="6">
        <v>14.1</v>
      </c>
      <c r="B55" s="6">
        <v>0.87745200000000001</v>
      </c>
      <c r="C55" s="6">
        <v>0.83952800000000005</v>
      </c>
      <c r="D55" s="6">
        <v>0.85919999999999996</v>
      </c>
      <c r="E55" s="6">
        <v>0.85778799999999999</v>
      </c>
      <c r="F55" s="6">
        <v>0.87958999999999998</v>
      </c>
      <c r="G55" s="6">
        <v>0.89554</v>
      </c>
      <c r="H55" s="6">
        <v>0.87116199999999999</v>
      </c>
      <c r="I55" s="6">
        <v>0.87090100000000004</v>
      </c>
      <c r="J55" s="6">
        <v>0.87899099999999997</v>
      </c>
      <c r="K55" s="6">
        <v>0.86689300000000002</v>
      </c>
    </row>
    <row r="56" spans="1:11" x14ac:dyDescent="0.2">
      <c r="A56" s="6">
        <v>14.4</v>
      </c>
      <c r="B56" s="6">
        <v>0.89692499999999997</v>
      </c>
      <c r="C56" s="6">
        <v>0.85599400000000003</v>
      </c>
      <c r="D56" s="6">
        <v>0.87936300000000001</v>
      </c>
      <c r="E56" s="6">
        <v>0.82601800000000003</v>
      </c>
      <c r="F56" s="6">
        <v>0.87779700000000005</v>
      </c>
      <c r="G56" s="6">
        <v>0.88739500000000004</v>
      </c>
      <c r="H56" s="6">
        <v>0.83662800000000004</v>
      </c>
      <c r="I56" s="6">
        <v>0.84629200000000004</v>
      </c>
      <c r="J56" s="6">
        <v>0.81786300000000001</v>
      </c>
      <c r="K56" s="6">
        <v>0.85523499999999997</v>
      </c>
    </row>
    <row r="57" spans="1:11" x14ac:dyDescent="0.2">
      <c r="A57" s="6">
        <v>14.7</v>
      </c>
      <c r="B57" s="6">
        <v>0.89110199999999995</v>
      </c>
      <c r="C57" s="6">
        <v>0.873062</v>
      </c>
      <c r="D57" s="6">
        <v>0.87639400000000001</v>
      </c>
      <c r="E57" s="6">
        <v>0.85696899999999998</v>
      </c>
      <c r="F57" s="6">
        <v>0.89114899999999997</v>
      </c>
      <c r="G57" s="6">
        <v>0.893675</v>
      </c>
      <c r="H57" s="6">
        <v>0.83355800000000002</v>
      </c>
      <c r="I57" s="6">
        <v>0.82514699999999996</v>
      </c>
      <c r="J57" s="6">
        <v>0.83351299999999995</v>
      </c>
      <c r="K57" s="6">
        <v>0.84150700000000001</v>
      </c>
    </row>
    <row r="58" spans="1:11" x14ac:dyDescent="0.2">
      <c r="A58" s="6">
        <v>15</v>
      </c>
      <c r="B58" s="6">
        <v>0.89878599999999997</v>
      </c>
      <c r="C58" s="6">
        <v>0.87808699999999995</v>
      </c>
      <c r="D58" s="6">
        <v>0.86203300000000005</v>
      </c>
      <c r="E58" s="6">
        <v>0.86370899999999995</v>
      </c>
      <c r="F58" s="6">
        <v>0.87426800000000005</v>
      </c>
      <c r="G58" s="6">
        <v>0.91494299999999995</v>
      </c>
      <c r="H58" s="6">
        <v>0.87515299999999996</v>
      </c>
      <c r="I58" s="6">
        <v>0.83948100000000003</v>
      </c>
      <c r="J58" s="6">
        <v>0.82711100000000004</v>
      </c>
      <c r="K58" s="6">
        <v>0.85594999999999999</v>
      </c>
    </row>
    <row r="59" spans="1:11" x14ac:dyDescent="0.2">
      <c r="A59" s="6">
        <v>15.3</v>
      </c>
      <c r="B59" s="6">
        <v>0.87906399999999996</v>
      </c>
      <c r="C59" s="6">
        <v>0.84080500000000002</v>
      </c>
      <c r="D59" s="6">
        <v>0.87111099999999997</v>
      </c>
      <c r="E59" s="6">
        <v>0.85821599999999998</v>
      </c>
      <c r="F59" s="6">
        <v>0.89399399999999996</v>
      </c>
      <c r="G59" s="6">
        <v>0.88678299999999999</v>
      </c>
      <c r="H59" s="6">
        <v>0.87517299999999998</v>
      </c>
      <c r="I59" s="6">
        <v>0.85299899999999995</v>
      </c>
      <c r="J59" s="6">
        <v>0.84955000000000003</v>
      </c>
      <c r="K59" s="6">
        <v>0.83669899999999997</v>
      </c>
    </row>
    <row r="60" spans="1:11" x14ac:dyDescent="0.2">
      <c r="A60" s="6">
        <v>15.6</v>
      </c>
      <c r="B60" s="6">
        <v>0.88388299999999997</v>
      </c>
      <c r="C60" s="6">
        <v>0.83258200000000004</v>
      </c>
      <c r="D60" s="6">
        <v>0.89028399999999996</v>
      </c>
      <c r="E60" s="6">
        <v>0.81460500000000002</v>
      </c>
      <c r="F60" s="6">
        <v>0.862514</v>
      </c>
      <c r="G60" s="6">
        <v>0.85649399999999998</v>
      </c>
      <c r="H60" s="6">
        <v>0.835511</v>
      </c>
      <c r="I60" s="6">
        <v>0.832233</v>
      </c>
      <c r="J60" s="6">
        <v>0.85961200000000004</v>
      </c>
      <c r="K60" s="6">
        <v>0.83258299999999996</v>
      </c>
    </row>
    <row r="61" spans="1:11" x14ac:dyDescent="0.2">
      <c r="A61" s="6">
        <v>15.9</v>
      </c>
      <c r="B61" s="6">
        <v>0.89313699999999996</v>
      </c>
      <c r="C61" s="6">
        <v>0.82496800000000003</v>
      </c>
      <c r="D61" s="6">
        <v>0.84631299999999998</v>
      </c>
      <c r="E61" s="6">
        <v>0.82060100000000002</v>
      </c>
      <c r="F61" s="6">
        <v>0.86721999999999999</v>
      </c>
      <c r="G61" s="6">
        <v>0.90253499999999998</v>
      </c>
      <c r="H61" s="6">
        <v>0.80728900000000003</v>
      </c>
      <c r="I61" s="6">
        <v>0.85275199999999995</v>
      </c>
      <c r="J61" s="6">
        <v>0.83833999999999997</v>
      </c>
      <c r="K61" s="6">
        <v>0.85641199999999995</v>
      </c>
    </row>
    <row r="62" spans="1:11" x14ac:dyDescent="0.2">
      <c r="A62" s="6">
        <v>16.2</v>
      </c>
      <c r="B62" s="6">
        <v>0.85400799999999999</v>
      </c>
      <c r="C62" s="6">
        <v>0.84816000000000003</v>
      </c>
      <c r="D62" s="6">
        <v>0.83899500000000005</v>
      </c>
      <c r="E62" s="6">
        <v>0.85627600000000004</v>
      </c>
      <c r="F62" s="6">
        <v>0.871784</v>
      </c>
      <c r="G62" s="6">
        <v>0.89371599999999995</v>
      </c>
      <c r="H62" s="6">
        <v>0.81885300000000005</v>
      </c>
      <c r="I62" s="6">
        <v>0.82889599999999997</v>
      </c>
      <c r="J62" s="6">
        <v>0.82575299999999996</v>
      </c>
      <c r="K62" s="6">
        <v>0.85457799999999995</v>
      </c>
    </row>
    <row r="63" spans="1:11" x14ac:dyDescent="0.2">
      <c r="A63" s="6">
        <v>16.5</v>
      </c>
      <c r="B63" s="6">
        <v>0.86169799999999996</v>
      </c>
      <c r="C63" s="6">
        <v>0.87582499999999996</v>
      </c>
      <c r="D63" s="6">
        <v>0.86782499999999996</v>
      </c>
      <c r="E63" s="6">
        <v>0.83840199999999998</v>
      </c>
      <c r="F63" s="6">
        <v>0.84946699999999997</v>
      </c>
      <c r="G63" s="6">
        <v>0.88349</v>
      </c>
      <c r="H63" s="6">
        <v>0.83869000000000005</v>
      </c>
      <c r="I63" s="6">
        <v>0.81449000000000005</v>
      </c>
      <c r="J63" s="6">
        <v>0.81872500000000004</v>
      </c>
      <c r="K63" s="6">
        <v>0.85764799999999997</v>
      </c>
    </row>
    <row r="64" spans="1:11" x14ac:dyDescent="0.2">
      <c r="A64" s="6">
        <v>16.8</v>
      </c>
      <c r="B64" s="6">
        <v>0.86096200000000001</v>
      </c>
      <c r="C64" s="6">
        <v>0.87055000000000005</v>
      </c>
      <c r="D64" s="6">
        <v>0.88660700000000003</v>
      </c>
      <c r="E64" s="6">
        <v>0.83172000000000001</v>
      </c>
      <c r="F64" s="6">
        <v>0.86952799999999997</v>
      </c>
      <c r="G64" s="6">
        <v>0.87947699999999995</v>
      </c>
      <c r="H64" s="6">
        <v>0.83788600000000002</v>
      </c>
      <c r="I64" s="6">
        <v>0.817886</v>
      </c>
      <c r="J64" s="6">
        <v>0.81684199999999996</v>
      </c>
      <c r="K64" s="6">
        <v>0.81086999999999998</v>
      </c>
    </row>
    <row r="65" spans="1:11" x14ac:dyDescent="0.2">
      <c r="A65" s="6">
        <v>17.100000000000001</v>
      </c>
      <c r="B65" s="6">
        <v>0.872892</v>
      </c>
      <c r="C65" s="6">
        <v>0.83302200000000004</v>
      </c>
      <c r="D65" s="6">
        <v>0.84637200000000001</v>
      </c>
      <c r="E65" s="6">
        <v>0.81043500000000002</v>
      </c>
      <c r="F65" s="6">
        <v>0.86244699999999996</v>
      </c>
      <c r="G65" s="6">
        <v>0.87871600000000005</v>
      </c>
      <c r="H65" s="6">
        <v>0.82796099999999995</v>
      </c>
      <c r="I65" s="6">
        <v>0.80944700000000003</v>
      </c>
      <c r="J65" s="6">
        <v>0.83729699999999996</v>
      </c>
      <c r="K65" s="6">
        <v>0.86207299999999998</v>
      </c>
    </row>
    <row r="66" spans="1:11" x14ac:dyDescent="0.2">
      <c r="A66" s="6">
        <v>17.399999999999999</v>
      </c>
      <c r="B66" s="6">
        <v>0.87992199999999998</v>
      </c>
      <c r="C66" s="6">
        <v>0.851607</v>
      </c>
      <c r="D66" s="6">
        <v>0.83570500000000003</v>
      </c>
      <c r="E66" s="6">
        <v>0.824129</v>
      </c>
      <c r="F66" s="6">
        <v>0.86528499999999997</v>
      </c>
      <c r="G66" s="6">
        <v>0.88381100000000001</v>
      </c>
      <c r="H66" s="6">
        <v>0.81122300000000003</v>
      </c>
      <c r="I66" s="6">
        <v>0.81870200000000004</v>
      </c>
      <c r="J66" s="6">
        <v>0.82431900000000002</v>
      </c>
      <c r="K66" s="6">
        <v>0.84418000000000004</v>
      </c>
    </row>
    <row r="67" spans="1:11" x14ac:dyDescent="0.2">
      <c r="A67" s="6">
        <v>17.7</v>
      </c>
      <c r="B67" s="6">
        <v>0.88496300000000006</v>
      </c>
      <c r="C67" s="6">
        <v>0.858595</v>
      </c>
      <c r="D67" s="6">
        <v>0.83882999999999996</v>
      </c>
      <c r="E67" s="6">
        <v>0.82955299999999998</v>
      </c>
      <c r="F67" s="6">
        <v>0.85505600000000004</v>
      </c>
      <c r="G67" s="6">
        <v>0.88470800000000005</v>
      </c>
      <c r="H67" s="6">
        <v>0.83766600000000002</v>
      </c>
      <c r="I67" s="6">
        <v>0.82021900000000003</v>
      </c>
      <c r="J67" s="6">
        <v>0.79775300000000005</v>
      </c>
      <c r="K67" s="6">
        <v>0.82049499999999997</v>
      </c>
    </row>
    <row r="68" spans="1:11" x14ac:dyDescent="0.2">
      <c r="A68" s="6">
        <v>18</v>
      </c>
      <c r="B68" s="6">
        <v>0.85910900000000001</v>
      </c>
      <c r="C68" s="6">
        <v>0.847831</v>
      </c>
      <c r="D68" s="6">
        <v>0.87367700000000004</v>
      </c>
      <c r="E68" s="6">
        <v>0.83116800000000002</v>
      </c>
      <c r="F68" s="6">
        <v>0.85369200000000001</v>
      </c>
      <c r="G68" s="6">
        <v>0.87544900000000003</v>
      </c>
      <c r="H68" s="6">
        <v>0.84240700000000002</v>
      </c>
      <c r="I68" s="6">
        <v>0.80895899999999998</v>
      </c>
      <c r="J68" s="6">
        <v>0.81594</v>
      </c>
      <c r="K68" s="6">
        <v>0.83716699999999999</v>
      </c>
    </row>
    <row r="69" spans="1:11" x14ac:dyDescent="0.2">
      <c r="A69" s="6">
        <v>18.3</v>
      </c>
      <c r="B69" s="6">
        <v>0.85164399999999996</v>
      </c>
      <c r="C69" s="6">
        <v>0.84781600000000001</v>
      </c>
      <c r="D69" s="6">
        <v>0.89140399999999997</v>
      </c>
      <c r="E69" s="6">
        <v>0.82796700000000001</v>
      </c>
      <c r="F69" s="6">
        <v>0.86424199999999995</v>
      </c>
      <c r="G69" s="6">
        <v>0.88679600000000003</v>
      </c>
      <c r="H69" s="6">
        <v>0.84140300000000001</v>
      </c>
      <c r="I69" s="6">
        <v>0.82907200000000003</v>
      </c>
      <c r="J69" s="6">
        <v>0.85215600000000002</v>
      </c>
      <c r="K69" s="6">
        <v>0.84335300000000002</v>
      </c>
    </row>
    <row r="70" spans="1:11" x14ac:dyDescent="0.2">
      <c r="A70" s="6">
        <v>18.600000000000001</v>
      </c>
      <c r="B70" s="6">
        <v>0.83303300000000002</v>
      </c>
      <c r="C70" s="6">
        <v>0.84967700000000002</v>
      </c>
      <c r="D70" s="6">
        <v>0.85412399999999999</v>
      </c>
      <c r="E70" s="6">
        <v>0.82505200000000001</v>
      </c>
      <c r="F70" s="6">
        <v>0.878969</v>
      </c>
      <c r="G70" s="6">
        <v>0.90213500000000002</v>
      </c>
      <c r="H70" s="6">
        <v>0.84015799999999996</v>
      </c>
      <c r="I70" s="6">
        <v>0.828708</v>
      </c>
      <c r="J70" s="6">
        <v>0.82643200000000006</v>
      </c>
      <c r="K70" s="6">
        <v>0.86504000000000003</v>
      </c>
    </row>
    <row r="71" spans="1:11" x14ac:dyDescent="0.2">
      <c r="A71" s="6">
        <v>18.899999999999999</v>
      </c>
      <c r="B71" s="6">
        <v>0.85987599999999997</v>
      </c>
      <c r="C71" s="6">
        <v>0.85949299999999995</v>
      </c>
      <c r="D71" s="6">
        <v>0.84106099999999995</v>
      </c>
      <c r="E71" s="6">
        <v>0.82383399999999996</v>
      </c>
      <c r="F71" s="6">
        <v>0.87813399999999997</v>
      </c>
      <c r="G71" s="6">
        <v>0.88442399999999999</v>
      </c>
      <c r="H71" s="6">
        <v>0.83702399999999999</v>
      </c>
      <c r="I71" s="6">
        <v>0.81408199999999997</v>
      </c>
      <c r="J71" s="6">
        <v>0.82058399999999998</v>
      </c>
      <c r="K71" s="6">
        <v>0.84584199999999998</v>
      </c>
    </row>
    <row r="72" spans="1:11" x14ac:dyDescent="0.2">
      <c r="A72" s="6">
        <v>19.2</v>
      </c>
      <c r="B72" s="6">
        <v>0.85148599999999997</v>
      </c>
      <c r="C72" s="6">
        <v>0.84592900000000004</v>
      </c>
      <c r="D72" s="6">
        <v>0.84242899999999998</v>
      </c>
      <c r="E72" s="6">
        <v>0.84465900000000005</v>
      </c>
      <c r="F72" s="6">
        <v>0.87983999999999996</v>
      </c>
      <c r="G72" s="6">
        <v>0.86722100000000002</v>
      </c>
      <c r="H72" s="6">
        <v>0.83220799999999995</v>
      </c>
      <c r="I72" s="6">
        <v>0.81101699999999999</v>
      </c>
      <c r="J72" s="6">
        <v>0.81467299999999998</v>
      </c>
      <c r="K72" s="6">
        <v>0.82470600000000005</v>
      </c>
    </row>
    <row r="73" spans="1:11" x14ac:dyDescent="0.2">
      <c r="A73" s="6">
        <v>19.5</v>
      </c>
      <c r="B73" s="6">
        <v>0.86926899999999996</v>
      </c>
      <c r="C73" s="6">
        <v>0.81118599999999996</v>
      </c>
      <c r="D73" s="6">
        <v>0.84901400000000005</v>
      </c>
      <c r="E73" s="6">
        <v>0.83664799999999995</v>
      </c>
      <c r="F73" s="6">
        <v>0.84551200000000004</v>
      </c>
      <c r="G73" s="6">
        <v>0.84769899999999998</v>
      </c>
      <c r="H73" s="6">
        <v>0.82235899999999995</v>
      </c>
      <c r="I73" s="6">
        <v>0.82980900000000002</v>
      </c>
      <c r="J73" s="6">
        <v>0.84897699999999998</v>
      </c>
      <c r="K73" s="6">
        <v>0.81098899999999996</v>
      </c>
    </row>
    <row r="74" spans="1:11" x14ac:dyDescent="0.2">
      <c r="A74" s="6">
        <v>19.8</v>
      </c>
      <c r="B74" s="6">
        <v>0.84101300000000001</v>
      </c>
      <c r="C74" s="6">
        <v>0.82162299999999999</v>
      </c>
      <c r="D74" s="6">
        <v>0.84177999999999997</v>
      </c>
      <c r="E74" s="6">
        <v>0.83204400000000001</v>
      </c>
      <c r="F74" s="6">
        <v>0.85765599999999997</v>
      </c>
      <c r="G74" s="6">
        <v>0.85436900000000005</v>
      </c>
      <c r="H74" s="6">
        <v>0.83784000000000003</v>
      </c>
      <c r="I74" s="6">
        <v>0.83480299999999996</v>
      </c>
      <c r="J74" s="6">
        <v>0.81029099999999998</v>
      </c>
      <c r="K74" s="6">
        <v>0.81534700000000004</v>
      </c>
    </row>
    <row r="75" spans="1:11" x14ac:dyDescent="0.2">
      <c r="A75" s="6">
        <v>20.100000000000001</v>
      </c>
      <c r="B75" s="6">
        <v>0.85502900000000004</v>
      </c>
      <c r="C75" s="6">
        <v>0.85262800000000005</v>
      </c>
      <c r="D75" s="6">
        <v>0.82736600000000005</v>
      </c>
      <c r="E75" s="6">
        <v>0.82428999999999997</v>
      </c>
      <c r="F75" s="6">
        <v>0.86758299999999999</v>
      </c>
      <c r="G75" s="6">
        <v>0.85952600000000001</v>
      </c>
      <c r="H75" s="6">
        <v>0.83164899999999997</v>
      </c>
      <c r="I75" s="6">
        <v>0.80280799999999997</v>
      </c>
      <c r="J75" s="6">
        <v>0.80713299999999999</v>
      </c>
      <c r="K75" s="6">
        <v>0.83563699999999996</v>
      </c>
    </row>
    <row r="76" spans="1:11" x14ac:dyDescent="0.2">
      <c r="A76" s="6">
        <v>20.399999999999999</v>
      </c>
      <c r="B76" s="6">
        <v>0.85483100000000001</v>
      </c>
      <c r="C76" s="6">
        <v>0.83565999999999996</v>
      </c>
      <c r="D76" s="6">
        <v>0.84748999999999997</v>
      </c>
      <c r="E76" s="6">
        <v>0.85251699999999997</v>
      </c>
      <c r="F76" s="6">
        <v>0.90249900000000005</v>
      </c>
      <c r="G76" s="6">
        <v>0.85743100000000005</v>
      </c>
      <c r="H76" s="6">
        <v>0.82828199999999996</v>
      </c>
      <c r="I76" s="6">
        <v>0.79108999999999996</v>
      </c>
      <c r="J76" s="6">
        <v>0.79303000000000001</v>
      </c>
      <c r="K76" s="6">
        <v>0.86337200000000003</v>
      </c>
    </row>
    <row r="77" spans="1:11" x14ac:dyDescent="0.2">
      <c r="A77" s="6">
        <v>20.7</v>
      </c>
      <c r="B77" s="6">
        <v>0.83893200000000001</v>
      </c>
      <c r="C77" s="6">
        <v>0.83643500000000004</v>
      </c>
      <c r="D77" s="6">
        <v>0.84981300000000004</v>
      </c>
      <c r="E77" s="6">
        <v>0.847441</v>
      </c>
      <c r="F77" s="6">
        <v>0.86565400000000003</v>
      </c>
      <c r="G77" s="6">
        <v>0.87423099999999998</v>
      </c>
      <c r="H77" s="6">
        <v>0.82194500000000004</v>
      </c>
      <c r="I77" s="6">
        <v>0.80355299999999996</v>
      </c>
      <c r="J77" s="6">
        <v>0.80079900000000004</v>
      </c>
      <c r="K77" s="6">
        <v>0.84053800000000001</v>
      </c>
    </row>
    <row r="78" spans="1:11" x14ac:dyDescent="0.2">
      <c r="A78" s="6">
        <v>21</v>
      </c>
      <c r="B78" s="6">
        <v>0.84312299999999996</v>
      </c>
      <c r="C78" s="6">
        <v>0.82595300000000005</v>
      </c>
      <c r="D78" s="6">
        <v>0.84191199999999999</v>
      </c>
      <c r="E78" s="6">
        <v>0.83075600000000005</v>
      </c>
      <c r="F78" s="6">
        <v>0.86544699999999997</v>
      </c>
      <c r="G78" s="6">
        <v>0.87457600000000002</v>
      </c>
      <c r="H78" s="6">
        <v>0.84912299999999996</v>
      </c>
      <c r="I78" s="6">
        <v>0.81904999999999994</v>
      </c>
      <c r="J78" s="6">
        <v>0.82028900000000005</v>
      </c>
      <c r="K78" s="6">
        <v>0.83228100000000005</v>
      </c>
    </row>
    <row r="79" spans="1:11" x14ac:dyDescent="0.2">
      <c r="A79" s="6">
        <v>21.3</v>
      </c>
      <c r="B79" s="6">
        <v>0.85316999999999998</v>
      </c>
      <c r="C79" s="6">
        <v>0.83394699999999999</v>
      </c>
      <c r="D79" s="6">
        <v>0.85800299999999996</v>
      </c>
      <c r="E79" s="6">
        <v>0.81433199999999994</v>
      </c>
      <c r="F79" s="6">
        <v>0.86180500000000004</v>
      </c>
      <c r="G79" s="6">
        <v>0.87266900000000003</v>
      </c>
      <c r="H79" s="6">
        <v>0.84824100000000002</v>
      </c>
      <c r="I79" s="6">
        <v>0.80210599999999999</v>
      </c>
      <c r="J79" s="6">
        <v>0.82684199999999997</v>
      </c>
      <c r="K79" s="6">
        <v>0.820303</v>
      </c>
    </row>
    <row r="80" spans="1:11" x14ac:dyDescent="0.2">
      <c r="A80" s="6">
        <v>21.6</v>
      </c>
      <c r="B80" s="6">
        <v>0.85423499999999997</v>
      </c>
      <c r="C80" s="6">
        <v>0.87585400000000002</v>
      </c>
      <c r="D80" s="6">
        <v>0.84872599999999998</v>
      </c>
      <c r="E80" s="6">
        <v>0.81460999999999995</v>
      </c>
      <c r="F80" s="6">
        <v>0.91590400000000005</v>
      </c>
      <c r="G80" s="6">
        <v>0.87881799999999999</v>
      </c>
      <c r="H80" s="6">
        <v>0.85839600000000005</v>
      </c>
      <c r="I80" s="6">
        <v>0.81795799999999996</v>
      </c>
      <c r="J80" s="6">
        <v>0.82320099999999996</v>
      </c>
      <c r="K80" s="6">
        <v>0.83313400000000004</v>
      </c>
    </row>
    <row r="81" spans="1:11" x14ac:dyDescent="0.2">
      <c r="A81" s="6">
        <v>21.9</v>
      </c>
      <c r="B81" s="6">
        <v>0.89586299999999996</v>
      </c>
      <c r="C81" s="6">
        <v>0.85517299999999996</v>
      </c>
      <c r="D81" s="6">
        <v>0.85160199999999997</v>
      </c>
      <c r="E81" s="6">
        <v>0.85996899999999998</v>
      </c>
      <c r="F81" s="6">
        <v>0.895401</v>
      </c>
      <c r="G81" s="6">
        <v>0.87777499999999997</v>
      </c>
      <c r="H81" s="6">
        <v>0.84998600000000002</v>
      </c>
      <c r="I81" s="6">
        <v>0.83527200000000001</v>
      </c>
      <c r="J81" s="6">
        <v>0.812025</v>
      </c>
      <c r="K81" s="6">
        <v>0.84472499999999995</v>
      </c>
    </row>
    <row r="82" spans="1:11" x14ac:dyDescent="0.2">
      <c r="A82" s="6">
        <v>22.2</v>
      </c>
      <c r="B82" s="6">
        <v>0.88930299999999995</v>
      </c>
      <c r="C82" s="6">
        <v>0.82662899999999995</v>
      </c>
      <c r="D82" s="6">
        <v>0.86360000000000003</v>
      </c>
      <c r="E82" s="6">
        <v>0.85819900000000005</v>
      </c>
      <c r="F82" s="6">
        <v>0.85468200000000005</v>
      </c>
      <c r="G82" s="6">
        <v>0.90304899999999999</v>
      </c>
      <c r="H82" s="6">
        <v>0.89452600000000004</v>
      </c>
      <c r="I82" s="6">
        <v>0.84946699999999997</v>
      </c>
      <c r="J82" s="6">
        <v>0.81501999999999997</v>
      </c>
      <c r="K82" s="6">
        <v>0.87245099999999998</v>
      </c>
    </row>
    <row r="83" spans="1:11" x14ac:dyDescent="0.2">
      <c r="A83" s="6">
        <v>22.5</v>
      </c>
      <c r="B83" s="6">
        <v>0.87811300000000003</v>
      </c>
      <c r="C83" s="6">
        <v>0.825824</v>
      </c>
      <c r="D83" s="6">
        <v>0.85638700000000001</v>
      </c>
      <c r="E83" s="6">
        <v>0.83638199999999996</v>
      </c>
      <c r="F83" s="6">
        <v>0.84693499999999999</v>
      </c>
      <c r="G83" s="6">
        <v>0.89595199999999997</v>
      </c>
      <c r="H83" s="6">
        <v>0.854599</v>
      </c>
      <c r="I83" s="6">
        <v>0.79902300000000004</v>
      </c>
      <c r="J83" s="6">
        <v>0.83718599999999999</v>
      </c>
      <c r="K83" s="6">
        <v>0.84375500000000003</v>
      </c>
    </row>
    <row r="84" spans="1:11" x14ac:dyDescent="0.2">
      <c r="A84" s="6">
        <v>22.8</v>
      </c>
      <c r="B84" s="6">
        <v>0.85797500000000004</v>
      </c>
      <c r="C84" s="6">
        <v>0.84031100000000003</v>
      </c>
      <c r="D84" s="6">
        <v>0.83691400000000005</v>
      </c>
      <c r="E84" s="6">
        <v>0.83044300000000004</v>
      </c>
      <c r="F84" s="6">
        <v>0.873332</v>
      </c>
      <c r="G84" s="6">
        <v>0.88554500000000003</v>
      </c>
      <c r="H84" s="6">
        <v>0.83114500000000002</v>
      </c>
      <c r="I84" s="6">
        <v>0.81505700000000003</v>
      </c>
      <c r="J84" s="6">
        <v>0.83358699999999997</v>
      </c>
      <c r="K84" s="6">
        <v>0.82065699999999997</v>
      </c>
    </row>
    <row r="85" spans="1:11" x14ac:dyDescent="0.2">
      <c r="A85" s="6">
        <v>23.1</v>
      </c>
      <c r="B85" s="6">
        <v>0.87715100000000001</v>
      </c>
      <c r="C85" s="6">
        <v>0.82392100000000001</v>
      </c>
      <c r="D85" s="6">
        <v>0.84678100000000001</v>
      </c>
      <c r="E85" s="6">
        <v>0.82437300000000002</v>
      </c>
      <c r="F85" s="6">
        <v>0.89617100000000005</v>
      </c>
      <c r="G85" s="6">
        <v>0.89301200000000003</v>
      </c>
      <c r="H85" s="6">
        <v>0.84019999999999995</v>
      </c>
      <c r="I85" s="6">
        <v>0.81269400000000003</v>
      </c>
      <c r="J85" s="6">
        <v>0.80413900000000005</v>
      </c>
      <c r="K85" s="6">
        <v>0.847468</v>
      </c>
    </row>
    <row r="86" spans="1:11" x14ac:dyDescent="0.2">
      <c r="A86" s="6">
        <v>23.4</v>
      </c>
      <c r="B86" s="6">
        <v>0.87940799999999997</v>
      </c>
      <c r="C86" s="6">
        <v>0.81585700000000005</v>
      </c>
      <c r="D86" s="6">
        <v>0.87064799999999998</v>
      </c>
      <c r="E86" s="6">
        <v>0.80263600000000002</v>
      </c>
      <c r="F86" s="6">
        <v>0.87187000000000003</v>
      </c>
      <c r="G86" s="6">
        <v>0.88087899999999997</v>
      </c>
      <c r="H86" s="6">
        <v>0.87941599999999998</v>
      </c>
      <c r="I86" s="6">
        <v>0.80272500000000002</v>
      </c>
      <c r="J86" s="6">
        <v>0.80672200000000005</v>
      </c>
      <c r="K86" s="6">
        <v>0.84633999999999998</v>
      </c>
    </row>
    <row r="87" spans="1:11" x14ac:dyDescent="0.2">
      <c r="A87" s="6">
        <v>23.7</v>
      </c>
      <c r="B87" s="6">
        <v>0.83356799999999998</v>
      </c>
      <c r="C87" s="6">
        <v>0.83509100000000003</v>
      </c>
      <c r="D87" s="6">
        <v>0.86745399999999995</v>
      </c>
      <c r="E87" s="6">
        <v>0.81727799999999995</v>
      </c>
      <c r="F87" s="6">
        <v>0.84657800000000005</v>
      </c>
      <c r="G87" s="6">
        <v>0.89308500000000002</v>
      </c>
      <c r="H87" s="6">
        <v>0.84873399999999999</v>
      </c>
      <c r="I87" s="6">
        <v>0.82118899999999995</v>
      </c>
      <c r="J87" s="6">
        <v>0.81052100000000005</v>
      </c>
      <c r="K87" s="6">
        <v>0.81577599999999995</v>
      </c>
    </row>
    <row r="88" spans="1:11" x14ac:dyDescent="0.2">
      <c r="A88" s="6" t="s">
        <v>192</v>
      </c>
      <c r="B88" s="6">
        <v>0.82452099999999995</v>
      </c>
      <c r="C88" s="6">
        <v>0.86142799999999997</v>
      </c>
      <c r="D88" s="6">
        <v>0.83210799999999996</v>
      </c>
      <c r="E88" s="6">
        <v>0.82757099999999995</v>
      </c>
      <c r="F88" s="6">
        <v>0.83976499999999998</v>
      </c>
      <c r="G88" s="6">
        <v>0.86407100000000003</v>
      </c>
      <c r="H88" s="6">
        <v>0.82871399999999995</v>
      </c>
      <c r="I88" s="6">
        <v>0.81462400000000001</v>
      </c>
      <c r="J88" s="6">
        <v>0.79110999999999998</v>
      </c>
      <c r="K88" s="6">
        <v>0.83307600000000004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DB98-3A24-744C-B9BA-7DEC3F3ABFAC}">
  <dimension ref="A1:R14"/>
  <sheetViews>
    <sheetView workbookViewId="0">
      <selection activeCell="P33" sqref="P33"/>
    </sheetView>
  </sheetViews>
  <sheetFormatPr baseColWidth="10" defaultRowHeight="16" x14ac:dyDescent="0.2"/>
  <cols>
    <col min="1" max="1" width="14.83203125" style="6" bestFit="1" customWidth="1"/>
    <col min="2" max="18" width="5.83203125" style="6" bestFit="1" customWidth="1"/>
    <col min="19" max="16384" width="10.83203125" style="6"/>
  </cols>
  <sheetData>
    <row r="1" spans="1:18" x14ac:dyDescent="0.2">
      <c r="A1" s="6" t="s">
        <v>176</v>
      </c>
      <c r="B1" s="107" t="s">
        <v>11</v>
      </c>
      <c r="C1" s="107"/>
      <c r="D1" s="107"/>
      <c r="E1" s="107"/>
      <c r="F1" s="107"/>
      <c r="G1" s="107"/>
      <c r="H1" s="107"/>
      <c r="I1" s="107"/>
      <c r="J1" s="107" t="s">
        <v>12</v>
      </c>
      <c r="K1" s="107"/>
      <c r="L1" s="107"/>
      <c r="M1" s="107"/>
      <c r="N1" s="107"/>
      <c r="O1" s="107"/>
      <c r="P1" s="107"/>
      <c r="Q1" s="107"/>
      <c r="R1" s="107"/>
    </row>
    <row r="2" spans="1:18" x14ac:dyDescent="0.2">
      <c r="A2" s="6">
        <v>0</v>
      </c>
      <c r="B2" s="6">
        <v>19.5</v>
      </c>
      <c r="C2" s="6">
        <v>17.8</v>
      </c>
      <c r="D2" s="6">
        <v>17.100000000000001</v>
      </c>
      <c r="E2" s="6">
        <v>17.600000000000001</v>
      </c>
      <c r="F2" s="6">
        <v>17.2</v>
      </c>
      <c r="G2" s="6">
        <v>18.100000000000001</v>
      </c>
      <c r="H2" s="6">
        <v>17.7</v>
      </c>
      <c r="I2" s="6">
        <v>19</v>
      </c>
      <c r="J2" s="6">
        <v>19.100000000000001</v>
      </c>
      <c r="K2" s="6">
        <v>18</v>
      </c>
      <c r="L2" s="6">
        <v>17.8</v>
      </c>
      <c r="M2" s="6">
        <v>18.600000000000001</v>
      </c>
      <c r="N2" s="6">
        <v>18</v>
      </c>
      <c r="O2" s="6">
        <v>18.2</v>
      </c>
      <c r="P2" s="6">
        <v>17.399999999999999</v>
      </c>
      <c r="Q2" s="6">
        <v>17.5</v>
      </c>
      <c r="R2" s="6">
        <v>15.8</v>
      </c>
    </row>
    <row r="3" spans="1:18" x14ac:dyDescent="0.2">
      <c r="A3" s="6">
        <v>1</v>
      </c>
      <c r="B3" s="6">
        <v>21.9</v>
      </c>
      <c r="C3" s="6">
        <v>19.899999999999999</v>
      </c>
      <c r="D3" s="6">
        <v>18.399999999999999</v>
      </c>
      <c r="E3" s="6">
        <v>19.3</v>
      </c>
      <c r="F3" s="6">
        <v>18.5</v>
      </c>
      <c r="G3" s="6">
        <v>19.600000000000001</v>
      </c>
      <c r="H3" s="6">
        <v>18.600000000000001</v>
      </c>
      <c r="I3" s="6">
        <v>21.3</v>
      </c>
      <c r="J3" s="6">
        <v>20.3</v>
      </c>
      <c r="K3" s="6">
        <v>18.5</v>
      </c>
      <c r="L3" s="6">
        <v>19.3</v>
      </c>
      <c r="M3" s="6">
        <v>19.7</v>
      </c>
      <c r="N3" s="6">
        <v>20</v>
      </c>
      <c r="O3" s="6">
        <v>17.600000000000001</v>
      </c>
      <c r="P3" s="6">
        <v>19.5</v>
      </c>
      <c r="Q3" s="6">
        <v>20.2</v>
      </c>
      <c r="R3" s="6">
        <v>17.600000000000001</v>
      </c>
    </row>
    <row r="4" spans="1:18" x14ac:dyDescent="0.2">
      <c r="A4" s="6">
        <v>2</v>
      </c>
      <c r="B4" s="6">
        <v>22.1</v>
      </c>
      <c r="C4" s="6">
        <v>21.1</v>
      </c>
      <c r="D4" s="6">
        <v>20</v>
      </c>
      <c r="E4" s="6">
        <v>20.2</v>
      </c>
      <c r="F4" s="6">
        <v>19</v>
      </c>
      <c r="G4" s="6">
        <v>19.899999999999999</v>
      </c>
      <c r="H4" s="6">
        <v>19</v>
      </c>
      <c r="I4" s="6">
        <v>21.9</v>
      </c>
      <c r="J4" s="6">
        <v>20.8</v>
      </c>
      <c r="K4" s="6">
        <v>19.100000000000001</v>
      </c>
      <c r="L4" s="6">
        <v>19.8</v>
      </c>
      <c r="M4" s="6">
        <v>20.5</v>
      </c>
      <c r="N4" s="6">
        <v>21.5</v>
      </c>
      <c r="O4" s="6">
        <v>20.2</v>
      </c>
      <c r="P4" s="6">
        <v>19.600000000000001</v>
      </c>
      <c r="Q4" s="6">
        <v>21.6</v>
      </c>
      <c r="R4" s="6">
        <v>18.5</v>
      </c>
    </row>
    <row r="5" spans="1:18" x14ac:dyDescent="0.2">
      <c r="A5" s="6">
        <v>3</v>
      </c>
      <c r="B5" s="6">
        <v>22.7</v>
      </c>
      <c r="C5" s="6">
        <v>21</v>
      </c>
      <c r="D5" s="6">
        <v>20</v>
      </c>
      <c r="E5" s="6">
        <v>20</v>
      </c>
      <c r="F5" s="6">
        <v>18.7</v>
      </c>
      <c r="G5" s="6">
        <v>20.100000000000001</v>
      </c>
      <c r="H5" s="6">
        <v>19.899999999999999</v>
      </c>
      <c r="I5" s="6">
        <v>22.2</v>
      </c>
      <c r="J5" s="6">
        <v>20</v>
      </c>
      <c r="K5" s="6">
        <v>19.600000000000001</v>
      </c>
      <c r="L5" s="6">
        <v>20.100000000000001</v>
      </c>
      <c r="M5" s="6">
        <v>21.4</v>
      </c>
      <c r="N5" s="6">
        <v>21.7</v>
      </c>
      <c r="O5" s="6">
        <v>20.399999999999999</v>
      </c>
      <c r="P5" s="6">
        <v>20.3</v>
      </c>
      <c r="Q5" s="6">
        <v>20.8</v>
      </c>
      <c r="R5" s="6">
        <v>18.899999999999999</v>
      </c>
    </row>
    <row r="6" spans="1:18" x14ac:dyDescent="0.2">
      <c r="A6" s="6">
        <v>4</v>
      </c>
      <c r="B6" s="6">
        <v>23.4</v>
      </c>
      <c r="C6" s="6">
        <v>21.9</v>
      </c>
      <c r="D6" s="6">
        <v>21.2</v>
      </c>
      <c r="E6" s="6">
        <v>21.1</v>
      </c>
      <c r="F6" s="6">
        <v>19.8</v>
      </c>
      <c r="G6" s="6">
        <v>20.100000000000001</v>
      </c>
      <c r="H6" s="6">
        <v>19.7</v>
      </c>
      <c r="I6" s="6">
        <v>22.7</v>
      </c>
      <c r="J6" s="6">
        <v>20</v>
      </c>
      <c r="K6" s="6">
        <v>19.600000000000001</v>
      </c>
      <c r="L6" s="6">
        <v>21</v>
      </c>
      <c r="M6" s="6">
        <v>22.2</v>
      </c>
      <c r="N6" s="6">
        <v>21.9</v>
      </c>
      <c r="O6" s="6">
        <v>21.2</v>
      </c>
      <c r="P6" s="6">
        <v>21.4</v>
      </c>
      <c r="Q6" s="6">
        <v>21.8</v>
      </c>
      <c r="R6" s="6">
        <v>19.8</v>
      </c>
    </row>
    <row r="7" spans="1:18" x14ac:dyDescent="0.2">
      <c r="A7" s="6">
        <v>5</v>
      </c>
      <c r="B7" s="6">
        <v>25.2</v>
      </c>
      <c r="C7" s="6">
        <v>23.2</v>
      </c>
      <c r="D7" s="6">
        <v>22.4</v>
      </c>
      <c r="E7" s="6">
        <v>22.1</v>
      </c>
      <c r="F7" s="6">
        <v>18.7</v>
      </c>
      <c r="G7" s="6">
        <v>20.100000000000001</v>
      </c>
      <c r="H7" s="6">
        <v>19.100000000000001</v>
      </c>
      <c r="I7" s="6">
        <v>22.9</v>
      </c>
      <c r="J7" s="6">
        <v>20.2</v>
      </c>
      <c r="K7" s="6">
        <v>19.2</v>
      </c>
      <c r="L7" s="6">
        <v>20.7</v>
      </c>
      <c r="M7" s="6">
        <v>22.1</v>
      </c>
      <c r="N7" s="6">
        <v>22.1</v>
      </c>
      <c r="O7" s="6">
        <v>21.2</v>
      </c>
      <c r="P7" s="6">
        <v>21.6</v>
      </c>
      <c r="Q7" s="6">
        <v>22.3</v>
      </c>
      <c r="R7" s="6">
        <v>20.100000000000001</v>
      </c>
    </row>
    <row r="8" spans="1:18" x14ac:dyDescent="0.2">
      <c r="A8" s="6">
        <v>6</v>
      </c>
      <c r="B8" s="6">
        <v>24.8</v>
      </c>
      <c r="C8" s="6">
        <v>23.9</v>
      </c>
      <c r="D8" s="6">
        <v>22.9</v>
      </c>
      <c r="E8" s="6">
        <v>21.7</v>
      </c>
      <c r="F8" s="6">
        <v>19.2</v>
      </c>
      <c r="G8" s="6">
        <v>20.5</v>
      </c>
      <c r="H8" s="6">
        <v>19.7</v>
      </c>
      <c r="I8" s="6">
        <v>23</v>
      </c>
      <c r="J8" s="6">
        <v>18.8</v>
      </c>
      <c r="K8" s="6">
        <v>21.2</v>
      </c>
      <c r="L8" s="6">
        <v>20.9</v>
      </c>
      <c r="M8" s="6">
        <v>22.9</v>
      </c>
      <c r="N8" s="6">
        <v>24</v>
      </c>
      <c r="O8" s="6">
        <v>21.2</v>
      </c>
      <c r="P8" s="6">
        <v>23.2</v>
      </c>
      <c r="Q8" s="6">
        <v>22.4</v>
      </c>
      <c r="R8" s="6">
        <v>20.3</v>
      </c>
    </row>
    <row r="9" spans="1:18" x14ac:dyDescent="0.2">
      <c r="A9" s="6">
        <v>7</v>
      </c>
      <c r="B9" s="6">
        <v>25.4</v>
      </c>
      <c r="C9" s="6">
        <v>23.4</v>
      </c>
      <c r="D9" s="6">
        <v>22.1</v>
      </c>
      <c r="E9" s="6">
        <v>22</v>
      </c>
      <c r="F9" s="6">
        <v>19.399999999999999</v>
      </c>
      <c r="G9" s="6">
        <v>20.7</v>
      </c>
      <c r="H9" s="6">
        <v>19.899999999999999</v>
      </c>
      <c r="I9" s="6">
        <v>23.9</v>
      </c>
      <c r="J9" s="6">
        <v>19.5</v>
      </c>
      <c r="K9" s="6">
        <v>19.899999999999999</v>
      </c>
      <c r="L9" s="6">
        <v>21.4</v>
      </c>
      <c r="M9" s="6">
        <v>22.4</v>
      </c>
      <c r="N9" s="6">
        <v>24.1</v>
      </c>
      <c r="O9" s="6">
        <v>22</v>
      </c>
      <c r="P9" s="6">
        <v>23</v>
      </c>
      <c r="Q9" s="6">
        <v>22.5</v>
      </c>
      <c r="R9" s="6">
        <v>19.899999999999999</v>
      </c>
    </row>
    <row r="10" spans="1:18" x14ac:dyDescent="0.2">
      <c r="A10" s="6">
        <v>8</v>
      </c>
      <c r="B10" s="6">
        <v>27.4</v>
      </c>
      <c r="C10" s="6">
        <v>24.6</v>
      </c>
      <c r="D10" s="6">
        <v>22.7</v>
      </c>
      <c r="E10" s="6">
        <v>22.7</v>
      </c>
      <c r="F10" s="6">
        <v>20</v>
      </c>
      <c r="G10" s="6">
        <v>21.9</v>
      </c>
      <c r="H10" s="6">
        <v>20.399999999999999</v>
      </c>
      <c r="I10" s="6">
        <v>26.2</v>
      </c>
      <c r="J10" s="6">
        <v>20.9</v>
      </c>
      <c r="K10" s="6">
        <v>21.8</v>
      </c>
      <c r="L10" s="6">
        <v>22.2</v>
      </c>
      <c r="M10" s="6">
        <v>23.2</v>
      </c>
      <c r="N10" s="6">
        <v>24.3</v>
      </c>
      <c r="O10" s="6">
        <v>22.4</v>
      </c>
      <c r="P10" s="6">
        <v>23</v>
      </c>
      <c r="Q10" s="6">
        <v>23.9</v>
      </c>
      <c r="R10" s="6">
        <v>20.5</v>
      </c>
    </row>
    <row r="11" spans="1:18" x14ac:dyDescent="0.2">
      <c r="A11" s="6">
        <v>9</v>
      </c>
      <c r="B11" s="6">
        <v>26.6</v>
      </c>
      <c r="C11" s="6">
        <v>24.2</v>
      </c>
      <c r="D11" s="6">
        <v>21.5</v>
      </c>
      <c r="E11" s="6">
        <v>22.8</v>
      </c>
      <c r="F11" s="6">
        <v>24.9</v>
      </c>
      <c r="G11" s="6">
        <v>21.5</v>
      </c>
      <c r="H11" s="6">
        <v>20.5</v>
      </c>
      <c r="I11" s="6">
        <v>25</v>
      </c>
      <c r="J11" s="6">
        <v>20</v>
      </c>
      <c r="K11" s="6">
        <v>21.3</v>
      </c>
      <c r="L11" s="6">
        <v>22.2</v>
      </c>
      <c r="M11" s="6">
        <v>24.2</v>
      </c>
      <c r="N11" s="6">
        <v>23.9</v>
      </c>
      <c r="O11" s="6">
        <v>22.9</v>
      </c>
      <c r="P11" s="6">
        <v>22.9</v>
      </c>
      <c r="Q11" s="6">
        <v>24.2</v>
      </c>
      <c r="R11" s="6">
        <v>20.8</v>
      </c>
    </row>
    <row r="12" spans="1:18" x14ac:dyDescent="0.2">
      <c r="A12" s="6">
        <v>10</v>
      </c>
      <c r="B12" s="6">
        <v>29.3</v>
      </c>
      <c r="C12" s="6">
        <v>25.1</v>
      </c>
      <c r="D12" s="6">
        <v>24.2</v>
      </c>
      <c r="E12" s="6">
        <v>22.8</v>
      </c>
      <c r="F12" s="6">
        <v>24.8</v>
      </c>
      <c r="G12" s="6">
        <v>21.8</v>
      </c>
      <c r="H12" s="6">
        <v>21</v>
      </c>
      <c r="I12" s="6">
        <v>25.7</v>
      </c>
      <c r="J12" s="6">
        <v>19.5</v>
      </c>
      <c r="K12" s="6">
        <v>21.5</v>
      </c>
      <c r="L12" s="6">
        <v>23.3</v>
      </c>
      <c r="M12" s="6">
        <v>24.8</v>
      </c>
      <c r="N12" s="6">
        <v>19.899999999999999</v>
      </c>
      <c r="O12" s="6">
        <v>23.7</v>
      </c>
      <c r="P12" s="6">
        <v>25.6</v>
      </c>
      <c r="Q12" s="6">
        <v>26.2</v>
      </c>
      <c r="R12" s="6">
        <v>22.4</v>
      </c>
    </row>
    <row r="13" spans="1:18" x14ac:dyDescent="0.2">
      <c r="A13" s="6">
        <v>11</v>
      </c>
      <c r="B13" s="6">
        <v>30.9</v>
      </c>
      <c r="C13" s="6">
        <v>25</v>
      </c>
      <c r="D13" s="6">
        <v>25.4</v>
      </c>
      <c r="E13" s="6">
        <v>23.4</v>
      </c>
      <c r="F13" s="6">
        <v>25.7</v>
      </c>
      <c r="G13" s="6">
        <v>22.9</v>
      </c>
      <c r="H13" s="6">
        <v>20.7</v>
      </c>
      <c r="I13" s="6">
        <v>28.3</v>
      </c>
      <c r="J13" s="6">
        <v>20.7</v>
      </c>
      <c r="K13" s="6">
        <v>22.9</v>
      </c>
      <c r="L13" s="6">
        <v>23.2</v>
      </c>
      <c r="M13" s="6">
        <v>25.3</v>
      </c>
      <c r="N13" s="6">
        <v>20.8</v>
      </c>
      <c r="O13" s="6">
        <v>24.2</v>
      </c>
      <c r="P13" s="6">
        <v>26.3</v>
      </c>
      <c r="Q13" s="6">
        <v>26.3</v>
      </c>
      <c r="R13" s="6">
        <v>22.6</v>
      </c>
    </row>
    <row r="14" spans="1:18" x14ac:dyDescent="0.2">
      <c r="A14" s="6">
        <v>12</v>
      </c>
      <c r="B14" s="6">
        <v>30.3</v>
      </c>
      <c r="C14" s="6">
        <v>24.9</v>
      </c>
      <c r="D14" s="6">
        <v>24.9</v>
      </c>
      <c r="E14" s="6">
        <v>24.3</v>
      </c>
      <c r="F14" s="6">
        <v>26.6</v>
      </c>
      <c r="G14" s="6">
        <v>23.5</v>
      </c>
      <c r="H14" s="6">
        <v>22.2</v>
      </c>
      <c r="I14" s="6">
        <v>26.3</v>
      </c>
      <c r="J14" s="6">
        <v>22.4</v>
      </c>
      <c r="K14" s="6">
        <v>21.7</v>
      </c>
      <c r="L14" s="6">
        <v>24.1</v>
      </c>
      <c r="M14" s="6">
        <v>26.3</v>
      </c>
      <c r="N14" s="6">
        <v>20.9</v>
      </c>
      <c r="O14" s="6">
        <v>23.7</v>
      </c>
      <c r="P14" s="6">
        <v>26.9</v>
      </c>
      <c r="Q14" s="6">
        <v>25.6</v>
      </c>
      <c r="R14" s="6">
        <v>23.1</v>
      </c>
    </row>
  </sheetData>
  <mergeCells count="2">
    <mergeCell ref="B1:I1"/>
    <mergeCell ref="J1:R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1E20-C2DE-044F-92A1-63537426EE2A}">
  <dimension ref="A1:M7"/>
  <sheetViews>
    <sheetView workbookViewId="0">
      <selection activeCell="J31" sqref="J31"/>
    </sheetView>
  </sheetViews>
  <sheetFormatPr baseColWidth="10" defaultRowHeight="16" x14ac:dyDescent="0.2"/>
  <cols>
    <col min="1" max="16384" width="10.83203125" style="6"/>
  </cols>
  <sheetData>
    <row r="1" spans="1:13" x14ac:dyDescent="0.2">
      <c r="A1" s="6" t="s">
        <v>16</v>
      </c>
      <c r="B1" s="107" t="s">
        <v>17</v>
      </c>
      <c r="C1" s="107"/>
      <c r="D1" s="107"/>
      <c r="E1" s="107"/>
      <c r="F1" s="107"/>
      <c r="G1" s="107" t="s">
        <v>18</v>
      </c>
      <c r="H1" s="107"/>
      <c r="I1" s="107"/>
      <c r="J1" s="107"/>
      <c r="K1" s="107"/>
      <c r="L1" s="107"/>
      <c r="M1" s="107"/>
    </row>
    <row r="2" spans="1:13" x14ac:dyDescent="0.2">
      <c r="A2" s="6">
        <v>0</v>
      </c>
      <c r="B2" s="2">
        <v>139</v>
      </c>
      <c r="C2" s="3">
        <v>196</v>
      </c>
      <c r="D2" s="3">
        <v>218</v>
      </c>
      <c r="E2" s="3">
        <v>183</v>
      </c>
      <c r="F2" s="15">
        <v>143</v>
      </c>
      <c r="G2" s="2">
        <v>193</v>
      </c>
      <c r="H2" s="3">
        <v>164</v>
      </c>
      <c r="I2" s="3">
        <v>175</v>
      </c>
      <c r="J2" s="3">
        <v>198</v>
      </c>
      <c r="K2" s="3">
        <v>175</v>
      </c>
      <c r="L2" s="3">
        <v>205</v>
      </c>
      <c r="M2" s="15">
        <v>166</v>
      </c>
    </row>
    <row r="3" spans="1:13" x14ac:dyDescent="0.2">
      <c r="A3" s="6">
        <v>15</v>
      </c>
      <c r="B3" s="8">
        <v>380</v>
      </c>
      <c r="C3" s="6">
        <v>394</v>
      </c>
      <c r="D3" s="6">
        <v>450</v>
      </c>
      <c r="E3" s="6">
        <v>376</v>
      </c>
      <c r="F3" s="9">
        <v>310</v>
      </c>
      <c r="G3" s="8">
        <v>428</v>
      </c>
      <c r="H3" s="6">
        <v>353</v>
      </c>
      <c r="I3" s="6">
        <v>363</v>
      </c>
      <c r="J3" s="6">
        <v>385</v>
      </c>
      <c r="K3" s="6">
        <v>420</v>
      </c>
      <c r="L3" s="6">
        <v>365</v>
      </c>
      <c r="M3" s="9">
        <v>378</v>
      </c>
    </row>
    <row r="4" spans="1:13" x14ac:dyDescent="0.2">
      <c r="A4" s="6">
        <v>30</v>
      </c>
      <c r="B4" s="8">
        <v>311</v>
      </c>
      <c r="C4" s="6">
        <v>285</v>
      </c>
      <c r="D4" s="6">
        <v>370</v>
      </c>
      <c r="E4" s="6">
        <v>291</v>
      </c>
      <c r="F4" s="9">
        <v>488</v>
      </c>
      <c r="G4" s="8">
        <v>367</v>
      </c>
      <c r="H4" s="6">
        <v>252</v>
      </c>
      <c r="I4" s="6">
        <v>312</v>
      </c>
      <c r="J4" s="6">
        <v>235</v>
      </c>
      <c r="K4" s="6">
        <v>389</v>
      </c>
      <c r="L4" s="6">
        <v>343</v>
      </c>
      <c r="M4" s="9">
        <v>451</v>
      </c>
    </row>
    <row r="5" spans="1:13" x14ac:dyDescent="0.2">
      <c r="A5" s="6">
        <v>45</v>
      </c>
      <c r="B5" s="8">
        <v>214</v>
      </c>
      <c r="C5" s="6">
        <v>254</v>
      </c>
      <c r="D5" s="6">
        <v>279</v>
      </c>
      <c r="E5" s="6">
        <v>210</v>
      </c>
      <c r="F5" s="9">
        <v>413</v>
      </c>
      <c r="G5" s="8">
        <v>278</v>
      </c>
      <c r="H5" s="6">
        <v>189</v>
      </c>
      <c r="I5" s="6">
        <v>249</v>
      </c>
      <c r="J5" s="6">
        <v>219</v>
      </c>
      <c r="K5" s="6">
        <v>293</v>
      </c>
      <c r="L5" s="6">
        <v>284</v>
      </c>
      <c r="M5" s="9">
        <v>407</v>
      </c>
    </row>
    <row r="6" spans="1:13" x14ac:dyDescent="0.2">
      <c r="A6" s="6">
        <v>60</v>
      </c>
      <c r="B6" s="8">
        <v>193</v>
      </c>
      <c r="C6" s="6">
        <v>235</v>
      </c>
      <c r="D6" s="6">
        <v>228</v>
      </c>
      <c r="E6" s="6">
        <v>213</v>
      </c>
      <c r="F6" s="9">
        <v>373</v>
      </c>
      <c r="G6" s="8">
        <v>245</v>
      </c>
      <c r="H6" s="6">
        <v>173</v>
      </c>
      <c r="I6" s="6">
        <v>222</v>
      </c>
      <c r="J6" s="6">
        <v>207</v>
      </c>
      <c r="K6" s="6">
        <v>258</v>
      </c>
      <c r="L6" s="6">
        <v>259</v>
      </c>
      <c r="M6" s="9">
        <v>292</v>
      </c>
    </row>
    <row r="7" spans="1:13" x14ac:dyDescent="0.2">
      <c r="A7" s="6">
        <v>120</v>
      </c>
      <c r="B7" s="11">
        <v>108</v>
      </c>
      <c r="C7" s="12">
        <v>165</v>
      </c>
      <c r="D7" s="12">
        <v>144</v>
      </c>
      <c r="E7" s="12">
        <v>121</v>
      </c>
      <c r="F7" s="13">
        <v>176</v>
      </c>
      <c r="G7" s="11">
        <v>139</v>
      </c>
      <c r="H7" s="12">
        <v>100</v>
      </c>
      <c r="I7" s="12">
        <v>153</v>
      </c>
      <c r="J7" s="12">
        <v>122</v>
      </c>
      <c r="K7" s="12">
        <v>167</v>
      </c>
      <c r="L7" s="12">
        <v>159</v>
      </c>
      <c r="M7" s="13">
        <v>193</v>
      </c>
    </row>
  </sheetData>
  <mergeCells count="2">
    <mergeCell ref="B1:F1"/>
    <mergeCell ref="G1:M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7588-6531-8D44-B2FE-8CDC591B8099}">
  <dimension ref="A1:B15"/>
  <sheetViews>
    <sheetView workbookViewId="0">
      <selection activeCell="B13" sqref="B13"/>
    </sheetView>
  </sheetViews>
  <sheetFormatPr baseColWidth="10" defaultRowHeight="16" x14ac:dyDescent="0.2"/>
  <cols>
    <col min="1" max="1" width="10.83203125" style="6"/>
    <col min="2" max="2" width="19.83203125" style="6" customWidth="1"/>
    <col min="3" max="16384" width="10.83203125" style="6"/>
  </cols>
  <sheetData>
    <row r="1" spans="1:2" x14ac:dyDescent="0.2">
      <c r="A1" s="107" t="s">
        <v>178</v>
      </c>
      <c r="B1" s="107"/>
    </row>
    <row r="2" spans="1:2" x14ac:dyDescent="0.2">
      <c r="A2" s="6" t="s">
        <v>8</v>
      </c>
      <c r="B2" s="6" t="s">
        <v>9</v>
      </c>
    </row>
    <row r="3" spans="1:2" x14ac:dyDescent="0.2">
      <c r="A3" s="6">
        <v>202</v>
      </c>
      <c r="B3" s="6">
        <v>215</v>
      </c>
    </row>
    <row r="4" spans="1:2" x14ac:dyDescent="0.2">
      <c r="A4" s="6">
        <v>303</v>
      </c>
      <c r="B4" s="6">
        <v>202</v>
      </c>
    </row>
    <row r="5" spans="1:2" x14ac:dyDescent="0.2">
      <c r="A5" s="6">
        <v>274</v>
      </c>
      <c r="B5" s="6">
        <v>258</v>
      </c>
    </row>
    <row r="6" spans="1:2" x14ac:dyDescent="0.2">
      <c r="A6" s="6">
        <v>257</v>
      </c>
      <c r="B6" s="6">
        <v>258</v>
      </c>
    </row>
    <row r="7" spans="1:2" x14ac:dyDescent="0.2">
      <c r="A7" s="6">
        <v>202</v>
      </c>
      <c r="B7" s="6">
        <v>215</v>
      </c>
    </row>
    <row r="8" spans="1:2" x14ac:dyDescent="0.2">
      <c r="A8" s="6">
        <v>202</v>
      </c>
      <c r="B8" s="6">
        <v>275</v>
      </c>
    </row>
    <row r="9" spans="1:2" x14ac:dyDescent="0.2">
      <c r="A9" s="6">
        <v>331</v>
      </c>
      <c r="B9" s="6">
        <v>307</v>
      </c>
    </row>
    <row r="10" spans="1:2" x14ac:dyDescent="0.2">
      <c r="A10" s="6">
        <v>247</v>
      </c>
      <c r="B10" s="6">
        <v>260</v>
      </c>
    </row>
    <row r="11" spans="1:2" x14ac:dyDescent="0.2">
      <c r="A11" s="6">
        <v>226</v>
      </c>
      <c r="B11" s="6">
        <v>288</v>
      </c>
    </row>
    <row r="12" spans="1:2" x14ac:dyDescent="0.2">
      <c r="A12" s="6">
        <v>185</v>
      </c>
      <c r="B12" s="6">
        <v>307</v>
      </c>
    </row>
    <row r="13" spans="1:2" x14ac:dyDescent="0.2">
      <c r="A13" s="6">
        <v>202</v>
      </c>
      <c r="B13" s="6">
        <v>339</v>
      </c>
    </row>
    <row r="14" spans="1:2" x14ac:dyDescent="0.2">
      <c r="A14" s="6">
        <v>185</v>
      </c>
      <c r="B14" s="6">
        <v>229</v>
      </c>
    </row>
    <row r="15" spans="1:2" x14ac:dyDescent="0.2">
      <c r="A15" s="6">
        <v>275</v>
      </c>
    </row>
  </sheetData>
  <mergeCells count="1">
    <mergeCell ref="A1:B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D2A3-E3F5-0F4B-8E5A-0116DE149B44}">
  <dimension ref="A1:B8"/>
  <sheetViews>
    <sheetView workbookViewId="0">
      <selection activeCell="B5" sqref="B5"/>
    </sheetView>
  </sheetViews>
  <sheetFormatPr baseColWidth="10" defaultColWidth="29.5" defaultRowHeight="16" x14ac:dyDescent="0.2"/>
  <cols>
    <col min="1" max="16384" width="29.5" style="6"/>
  </cols>
  <sheetData>
    <row r="1" spans="1:2" x14ac:dyDescent="0.2">
      <c r="A1" s="107" t="s">
        <v>179</v>
      </c>
      <c r="B1" s="107"/>
    </row>
    <row r="2" spans="1:2" x14ac:dyDescent="0.2">
      <c r="A2" s="6" t="s">
        <v>8</v>
      </c>
      <c r="B2" s="6" t="s">
        <v>9</v>
      </c>
    </row>
    <row r="3" spans="1:2" x14ac:dyDescent="0.2">
      <c r="A3" s="6">
        <v>6.3299999999999995E-2</v>
      </c>
      <c r="B3" s="6">
        <v>8.4199999999999997E-2</v>
      </c>
    </row>
    <row r="4" spans="1:2" x14ac:dyDescent="0.2">
      <c r="A4" s="6">
        <v>0.1842</v>
      </c>
      <c r="B4" s="6">
        <v>9.5899999999999999E-2</v>
      </c>
    </row>
    <row r="5" spans="1:2" x14ac:dyDescent="0.2">
      <c r="A5" s="6">
        <v>8.0699999999999994E-2</v>
      </c>
      <c r="B5" s="6">
        <v>0.2046</v>
      </c>
    </row>
    <row r="6" spans="1:2" x14ac:dyDescent="0.2">
      <c r="A6" s="6">
        <v>0.1487</v>
      </c>
      <c r="B6" s="6">
        <v>0.1988</v>
      </c>
    </row>
    <row r="7" spans="1:2" x14ac:dyDescent="0.2">
      <c r="A7" s="6">
        <v>0.15640000000000001</v>
      </c>
      <c r="B7" s="6">
        <v>0.3201</v>
      </c>
    </row>
    <row r="8" spans="1:2" x14ac:dyDescent="0.2">
      <c r="A8" s="6">
        <v>0.2009</v>
      </c>
    </row>
  </sheetData>
  <mergeCells count="1">
    <mergeCell ref="A1:B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7E681-29FD-C54A-AF31-DAA4911C115A}">
  <dimension ref="A1:J3"/>
  <sheetViews>
    <sheetView workbookViewId="0">
      <selection activeCell="F3" sqref="F3"/>
    </sheetView>
  </sheetViews>
  <sheetFormatPr baseColWidth="10" defaultRowHeight="16" x14ac:dyDescent="0.2"/>
  <cols>
    <col min="1" max="1" width="17.5" style="6" bestFit="1" customWidth="1"/>
    <col min="2" max="5" width="9.33203125" style="6" bestFit="1" customWidth="1"/>
    <col min="6" max="6" width="8.1640625" style="6" bestFit="1" customWidth="1"/>
    <col min="7" max="9" width="9.33203125" style="6" bestFit="1" customWidth="1"/>
    <col min="10" max="10" width="8.1640625" style="6" bestFit="1" customWidth="1"/>
    <col min="11" max="16384" width="10.83203125" style="6"/>
  </cols>
  <sheetData>
    <row r="1" spans="1:10" x14ac:dyDescent="0.2">
      <c r="A1" s="6" t="s">
        <v>180</v>
      </c>
      <c r="B1" s="107" t="s">
        <v>8</v>
      </c>
      <c r="C1" s="107"/>
      <c r="D1" s="107"/>
      <c r="E1" s="107"/>
      <c r="F1" s="107" t="s">
        <v>9</v>
      </c>
      <c r="G1" s="107"/>
      <c r="H1" s="107"/>
      <c r="I1" s="107"/>
      <c r="J1" s="107"/>
    </row>
    <row r="2" spans="1:10" x14ac:dyDescent="0.2">
      <c r="A2" s="6" t="s">
        <v>181</v>
      </c>
      <c r="B2" s="6">
        <v>2.4834299999999998</v>
      </c>
      <c r="C2" s="6">
        <v>6.2172700000000001</v>
      </c>
      <c r="D2" s="6">
        <v>3.1086299999999998</v>
      </c>
      <c r="E2" s="6">
        <v>5.2968299999999999</v>
      </c>
      <c r="F2" s="6">
        <v>6.3562000000000003</v>
      </c>
      <c r="G2" s="6">
        <v>3.2475700000000001</v>
      </c>
      <c r="H2" s="6">
        <v>6.02623</v>
      </c>
      <c r="I2" s="6">
        <v>4.9147699999999999</v>
      </c>
      <c r="J2" s="6">
        <v>7.2419000000000002</v>
      </c>
    </row>
    <row r="3" spans="1:10" x14ac:dyDescent="0.2">
      <c r="A3" s="6" t="s">
        <v>182</v>
      </c>
      <c r="B3" s="6">
        <v>6.3214699999999997</v>
      </c>
      <c r="C3" s="6">
        <v>10.2463</v>
      </c>
      <c r="D3" s="6">
        <v>7.5892299999999997</v>
      </c>
      <c r="E3" s="6">
        <v>9.6037700000000008</v>
      </c>
      <c r="F3" s="6">
        <v>5.8352000000000004</v>
      </c>
      <c r="G3" s="6">
        <v>7.8844700000000003</v>
      </c>
      <c r="H3" s="6">
        <v>7.6586999999999996</v>
      </c>
      <c r="I3" s="6">
        <v>7.5718699999999997</v>
      </c>
      <c r="J3" s="6">
        <v>9.4822000000000006</v>
      </c>
    </row>
  </sheetData>
  <mergeCells count="2">
    <mergeCell ref="B1:E1"/>
    <mergeCell ref="F1:J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F453-8DDA-7D45-AAA4-DF5B68636AEB}">
  <dimension ref="A1:J3"/>
  <sheetViews>
    <sheetView workbookViewId="0">
      <selection activeCell="F3" sqref="F3"/>
    </sheetView>
  </sheetViews>
  <sheetFormatPr baseColWidth="10" defaultRowHeight="16" x14ac:dyDescent="0.2"/>
  <cols>
    <col min="1" max="1" width="26" style="6" bestFit="1" customWidth="1"/>
    <col min="2" max="10" width="12.83203125" style="6" bestFit="1" customWidth="1"/>
    <col min="11" max="16384" width="10.83203125" style="6"/>
  </cols>
  <sheetData>
    <row r="1" spans="1:10" x14ac:dyDescent="0.2">
      <c r="A1" s="6" t="s">
        <v>19</v>
      </c>
      <c r="B1" s="107" t="s">
        <v>8</v>
      </c>
      <c r="C1" s="107"/>
      <c r="D1" s="107"/>
      <c r="E1" s="107"/>
      <c r="F1" s="107" t="s">
        <v>9</v>
      </c>
      <c r="G1" s="107"/>
      <c r="H1" s="107"/>
      <c r="I1" s="107"/>
      <c r="J1" s="107"/>
    </row>
    <row r="2" spans="1:10" x14ac:dyDescent="0.2">
      <c r="A2" s="6" t="s">
        <v>181</v>
      </c>
      <c r="B2" s="6">
        <v>7.7365519999999993E-2</v>
      </c>
      <c r="C2" s="6">
        <v>0.17865708999999999</v>
      </c>
      <c r="D2" s="6">
        <v>9.7755770000000006E-2</v>
      </c>
      <c r="E2" s="6">
        <v>0.15671104999999999</v>
      </c>
      <c r="F2" s="6">
        <v>0.19261212</v>
      </c>
      <c r="G2" s="6">
        <v>9.0714149999999993E-2</v>
      </c>
      <c r="H2" s="6">
        <v>0.21070746000000001</v>
      </c>
      <c r="I2" s="6">
        <v>0.18902948999999999</v>
      </c>
      <c r="J2" s="6">
        <v>0.32329911</v>
      </c>
    </row>
    <row r="3" spans="1:10" x14ac:dyDescent="0.2">
      <c r="A3" s="6" t="s">
        <v>182</v>
      </c>
      <c r="B3" s="6">
        <v>0.19693042999999999</v>
      </c>
      <c r="C3" s="6">
        <v>0.29443486000000002</v>
      </c>
      <c r="D3" s="6">
        <v>0.23865513999999999</v>
      </c>
      <c r="E3" s="6">
        <v>0.28413511000000002</v>
      </c>
      <c r="F3" s="6">
        <v>0.17682423999999999</v>
      </c>
      <c r="G3" s="6">
        <v>0.2202365</v>
      </c>
      <c r="H3" s="6">
        <v>0.26778670999999998</v>
      </c>
      <c r="I3" s="6">
        <v>0.29122564000000001</v>
      </c>
      <c r="J3" s="6">
        <v>0.42331249999999998</v>
      </c>
    </row>
  </sheetData>
  <mergeCells count="2">
    <mergeCell ref="B1:E1"/>
    <mergeCell ref="F1:J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EF316-EC75-884C-89D7-B98C65537BF7}">
  <dimension ref="A1:K88"/>
  <sheetViews>
    <sheetView workbookViewId="0">
      <selection activeCell="K23" sqref="K23"/>
    </sheetView>
  </sheetViews>
  <sheetFormatPr baseColWidth="10" defaultRowHeight="16" x14ac:dyDescent="0.2"/>
  <cols>
    <col min="1" max="1" width="13.33203125" style="90" bestFit="1" customWidth="1"/>
    <col min="2" max="6" width="8.1640625" style="90" bestFit="1" customWidth="1"/>
    <col min="7" max="7" width="7" style="90" bestFit="1" customWidth="1"/>
    <col min="8" max="11" width="8.1640625" style="90" bestFit="1" customWidth="1"/>
    <col min="12" max="16384" width="10.83203125" style="90"/>
  </cols>
  <sheetData>
    <row r="1" spans="1:11" x14ac:dyDescent="0.2">
      <c r="A1" s="6"/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3392</v>
      </c>
      <c r="C3" s="6">
        <v>189</v>
      </c>
      <c r="D3" s="6">
        <v>4</v>
      </c>
      <c r="E3" s="6">
        <v>4043</v>
      </c>
      <c r="F3" s="6">
        <v>295.39999999999998</v>
      </c>
      <c r="G3" s="6">
        <v>6</v>
      </c>
    </row>
    <row r="4" spans="1:11" x14ac:dyDescent="0.2">
      <c r="A4" s="6" t="s">
        <v>182</v>
      </c>
      <c r="B4" s="6">
        <v>9862</v>
      </c>
      <c r="C4" s="6">
        <v>364.1</v>
      </c>
      <c r="D4" s="6">
        <v>4</v>
      </c>
      <c r="E4" s="6">
        <v>11179</v>
      </c>
      <c r="F4" s="6">
        <v>744.8</v>
      </c>
      <c r="G4" s="6">
        <v>6</v>
      </c>
    </row>
    <row r="6" spans="1:11" x14ac:dyDescent="0.2">
      <c r="A6" s="6" t="s">
        <v>187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188</v>
      </c>
      <c r="C7" s="6" t="s">
        <v>189</v>
      </c>
      <c r="D7" s="6" t="s">
        <v>190</v>
      </c>
      <c r="E7" s="6" t="s">
        <v>191</v>
      </c>
      <c r="F7" s="6" t="s">
        <v>188</v>
      </c>
      <c r="G7" s="6" t="s">
        <v>189</v>
      </c>
      <c r="H7" s="6" t="s">
        <v>190</v>
      </c>
      <c r="I7" s="6" t="s">
        <v>191</v>
      </c>
      <c r="J7" s="6"/>
      <c r="K7" s="6"/>
    </row>
    <row r="8" spans="1:11" x14ac:dyDescent="0.2">
      <c r="A8" s="6">
        <v>0</v>
      </c>
      <c r="B8" s="6">
        <v>119.6</v>
      </c>
      <c r="C8" s="6">
        <v>187.6</v>
      </c>
      <c r="D8" s="6">
        <v>56.6</v>
      </c>
      <c r="E8" s="6">
        <v>233.6</v>
      </c>
      <c r="F8" s="6">
        <v>32</v>
      </c>
      <c r="G8" s="6">
        <v>121.8</v>
      </c>
      <c r="H8" s="6">
        <v>111.6</v>
      </c>
      <c r="I8" s="6">
        <v>177</v>
      </c>
      <c r="J8" s="6">
        <v>222</v>
      </c>
      <c r="K8" s="6">
        <v>526.79999999999995</v>
      </c>
    </row>
    <row r="9" spans="1:11" x14ac:dyDescent="0.2">
      <c r="A9" s="6">
        <v>0.3</v>
      </c>
      <c r="B9" s="6">
        <v>181.2</v>
      </c>
      <c r="C9" s="6">
        <v>535.6</v>
      </c>
      <c r="D9" s="6">
        <v>56.2</v>
      </c>
      <c r="E9" s="6">
        <v>233.8</v>
      </c>
      <c r="F9" s="6">
        <v>65.599999999999994</v>
      </c>
      <c r="G9" s="6">
        <v>212.2</v>
      </c>
      <c r="H9" s="6">
        <v>27.8</v>
      </c>
      <c r="I9" s="6">
        <v>215.2</v>
      </c>
      <c r="J9" s="6">
        <v>150.6</v>
      </c>
      <c r="K9" s="6">
        <v>45.6</v>
      </c>
    </row>
    <row r="10" spans="1:11" x14ac:dyDescent="0.2">
      <c r="A10" s="6">
        <v>0.6</v>
      </c>
      <c r="B10" s="6">
        <v>140.80000000000001</v>
      </c>
      <c r="C10" s="6">
        <v>664.6</v>
      </c>
      <c r="D10" s="6">
        <v>350.8</v>
      </c>
      <c r="E10" s="6">
        <v>507.8</v>
      </c>
      <c r="F10" s="6">
        <v>216.6</v>
      </c>
      <c r="G10" s="6">
        <v>186.2</v>
      </c>
      <c r="H10" s="6">
        <v>244.4</v>
      </c>
      <c r="I10" s="6">
        <v>310</v>
      </c>
      <c r="J10" s="6">
        <v>313.39999999999998</v>
      </c>
      <c r="K10" s="6">
        <v>525.6</v>
      </c>
    </row>
    <row r="11" spans="1:11" x14ac:dyDescent="0.2">
      <c r="A11" s="6">
        <v>0.9</v>
      </c>
      <c r="B11" s="6">
        <v>442.4</v>
      </c>
      <c r="C11" s="6">
        <v>231.6</v>
      </c>
      <c r="D11" s="6">
        <v>364.4</v>
      </c>
      <c r="E11" s="6">
        <v>373.6</v>
      </c>
      <c r="F11" s="6">
        <v>334</v>
      </c>
      <c r="G11" s="6">
        <v>98.2</v>
      </c>
      <c r="H11" s="6">
        <v>373.8</v>
      </c>
      <c r="I11" s="6">
        <v>240.2</v>
      </c>
      <c r="J11" s="6">
        <v>681</v>
      </c>
      <c r="K11" s="6">
        <v>537.20000000000005</v>
      </c>
    </row>
    <row r="12" spans="1:11" x14ac:dyDescent="0.2">
      <c r="A12" s="6">
        <v>1.2</v>
      </c>
      <c r="B12" s="6">
        <v>236.6</v>
      </c>
      <c r="C12" s="6">
        <v>120.6</v>
      </c>
      <c r="D12" s="6">
        <v>196.6</v>
      </c>
      <c r="E12" s="6">
        <v>418.2</v>
      </c>
      <c r="F12" s="6">
        <v>242</v>
      </c>
      <c r="G12" s="6">
        <v>181.4</v>
      </c>
      <c r="H12" s="6">
        <v>65</v>
      </c>
      <c r="I12" s="6">
        <v>422.6</v>
      </c>
      <c r="J12" s="6">
        <v>327.39999999999998</v>
      </c>
      <c r="K12" s="6">
        <v>918.2</v>
      </c>
    </row>
    <row r="13" spans="1:11" x14ac:dyDescent="0.2">
      <c r="A13" s="6">
        <v>1.5</v>
      </c>
      <c r="B13" s="6">
        <v>264</v>
      </c>
      <c r="C13" s="6">
        <v>33</v>
      </c>
      <c r="D13" s="6">
        <v>143.80000000000001</v>
      </c>
      <c r="E13" s="6">
        <v>135.4</v>
      </c>
      <c r="F13" s="6">
        <v>152</v>
      </c>
      <c r="G13" s="6">
        <v>356.4</v>
      </c>
      <c r="H13" s="6">
        <v>125.4</v>
      </c>
      <c r="I13" s="6">
        <v>431.2</v>
      </c>
      <c r="J13" s="6">
        <v>329.2</v>
      </c>
      <c r="K13" s="6">
        <v>341.8</v>
      </c>
    </row>
    <row r="14" spans="1:11" x14ac:dyDescent="0.2">
      <c r="A14" s="6">
        <v>1.8</v>
      </c>
      <c r="B14" s="6">
        <v>296.60000000000002</v>
      </c>
      <c r="C14" s="6">
        <v>44.6</v>
      </c>
      <c r="D14" s="6">
        <v>53.2</v>
      </c>
      <c r="E14" s="6">
        <v>58.4</v>
      </c>
      <c r="F14" s="6">
        <v>65.2</v>
      </c>
      <c r="G14" s="6">
        <v>123</v>
      </c>
      <c r="H14" s="6">
        <v>285</v>
      </c>
      <c r="I14" s="6">
        <v>671</v>
      </c>
      <c r="J14" s="6">
        <v>273.8</v>
      </c>
      <c r="K14" s="6">
        <v>246.2</v>
      </c>
    </row>
    <row r="15" spans="1:11" x14ac:dyDescent="0.2">
      <c r="A15" s="6">
        <v>2.1</v>
      </c>
      <c r="B15" s="6">
        <v>249.4</v>
      </c>
      <c r="C15" s="6">
        <v>291.60000000000002</v>
      </c>
      <c r="D15" s="6">
        <v>136.4</v>
      </c>
      <c r="E15" s="6">
        <v>131.6</v>
      </c>
      <c r="F15" s="6">
        <v>56.2</v>
      </c>
      <c r="G15" s="6">
        <v>53</v>
      </c>
      <c r="H15" s="6">
        <v>491.4</v>
      </c>
      <c r="I15" s="6">
        <v>157.80000000000001</v>
      </c>
      <c r="J15" s="6">
        <v>211</v>
      </c>
      <c r="K15" s="6">
        <v>192.8</v>
      </c>
    </row>
    <row r="16" spans="1:11" x14ac:dyDescent="0.2">
      <c r="A16" s="6">
        <v>2.4</v>
      </c>
      <c r="B16" s="6">
        <v>362.4</v>
      </c>
      <c r="C16" s="6">
        <v>151</v>
      </c>
      <c r="D16" s="6">
        <v>79.599999999999994</v>
      </c>
      <c r="E16" s="6">
        <v>281.39999999999998</v>
      </c>
      <c r="F16" s="6">
        <v>232.4</v>
      </c>
      <c r="G16" s="6">
        <v>384.6</v>
      </c>
      <c r="H16" s="6">
        <v>412.8</v>
      </c>
      <c r="I16" s="6">
        <v>216.6</v>
      </c>
      <c r="J16" s="6">
        <v>189.4</v>
      </c>
      <c r="K16" s="6">
        <v>571</v>
      </c>
    </row>
    <row r="17" spans="1:11" x14ac:dyDescent="0.2">
      <c r="A17" s="6">
        <v>2.7</v>
      </c>
      <c r="B17" s="6">
        <v>130.19999999999999</v>
      </c>
      <c r="C17" s="6">
        <v>77</v>
      </c>
      <c r="D17" s="6">
        <v>193.4</v>
      </c>
      <c r="E17" s="6">
        <v>475.4</v>
      </c>
      <c r="F17" s="6">
        <v>227.4</v>
      </c>
      <c r="G17" s="6">
        <v>268</v>
      </c>
      <c r="H17" s="6">
        <v>124.8</v>
      </c>
      <c r="I17" s="6">
        <v>136.80000000000001</v>
      </c>
      <c r="J17" s="6">
        <v>260.60000000000002</v>
      </c>
      <c r="K17" s="6">
        <v>348.8</v>
      </c>
    </row>
    <row r="18" spans="1:11" x14ac:dyDescent="0.2">
      <c r="A18" s="6">
        <v>3</v>
      </c>
      <c r="B18" s="6">
        <v>392.4</v>
      </c>
      <c r="C18" s="6">
        <v>314.8</v>
      </c>
      <c r="D18" s="6">
        <v>400.4</v>
      </c>
      <c r="E18" s="6">
        <v>204.2</v>
      </c>
      <c r="F18" s="6">
        <v>244.2</v>
      </c>
      <c r="G18" s="6">
        <v>196.2</v>
      </c>
      <c r="H18" s="6">
        <v>104.2</v>
      </c>
      <c r="I18" s="6">
        <v>331.2</v>
      </c>
      <c r="J18" s="6">
        <v>689.6</v>
      </c>
      <c r="K18" s="6">
        <v>494</v>
      </c>
    </row>
    <row r="19" spans="1:11" x14ac:dyDescent="0.2">
      <c r="A19" s="6">
        <v>3.3</v>
      </c>
      <c r="B19" s="6">
        <v>205.8</v>
      </c>
      <c r="C19" s="6">
        <v>247.4</v>
      </c>
      <c r="D19" s="6">
        <v>358</v>
      </c>
      <c r="E19" s="6">
        <v>310.2</v>
      </c>
      <c r="F19" s="6">
        <v>295.2</v>
      </c>
      <c r="G19" s="6">
        <v>127.2</v>
      </c>
      <c r="H19" s="6">
        <v>355.4</v>
      </c>
      <c r="I19" s="6">
        <v>803.4</v>
      </c>
      <c r="J19" s="6">
        <v>504.2</v>
      </c>
      <c r="K19" s="6">
        <v>827.6</v>
      </c>
    </row>
    <row r="20" spans="1:11" x14ac:dyDescent="0.2">
      <c r="A20" s="6">
        <v>3.6</v>
      </c>
      <c r="B20" s="6">
        <v>217.8</v>
      </c>
      <c r="C20" s="6">
        <v>74.599999999999994</v>
      </c>
      <c r="D20" s="6">
        <v>189.2</v>
      </c>
      <c r="E20" s="6">
        <v>423.2</v>
      </c>
      <c r="F20" s="6">
        <v>407</v>
      </c>
      <c r="G20" s="6">
        <v>178.4</v>
      </c>
      <c r="H20" s="6">
        <v>164</v>
      </c>
      <c r="I20" s="6">
        <v>431.4</v>
      </c>
      <c r="J20" s="6">
        <v>352.4</v>
      </c>
      <c r="K20" s="6">
        <v>339.4</v>
      </c>
    </row>
    <row r="21" spans="1:11" x14ac:dyDescent="0.2">
      <c r="A21" s="6">
        <v>3.9</v>
      </c>
      <c r="B21" s="6">
        <v>186.8</v>
      </c>
      <c r="C21" s="6">
        <v>247.2</v>
      </c>
      <c r="D21" s="6">
        <v>174.8</v>
      </c>
      <c r="E21" s="6">
        <v>553.6</v>
      </c>
      <c r="F21" s="6">
        <v>334.2</v>
      </c>
      <c r="G21" s="6">
        <v>216.6</v>
      </c>
      <c r="H21" s="6">
        <v>185.4</v>
      </c>
      <c r="I21" s="6">
        <v>534.4</v>
      </c>
      <c r="J21" s="6">
        <v>546.20000000000005</v>
      </c>
      <c r="K21" s="6">
        <v>240</v>
      </c>
    </row>
    <row r="22" spans="1:11" x14ac:dyDescent="0.2">
      <c r="A22" s="6">
        <v>4.2</v>
      </c>
      <c r="B22" s="6">
        <v>146.80000000000001</v>
      </c>
      <c r="C22" s="6">
        <v>146</v>
      </c>
      <c r="D22" s="6">
        <v>383.8</v>
      </c>
      <c r="E22" s="6">
        <v>229.2</v>
      </c>
      <c r="F22" s="6">
        <v>232.8</v>
      </c>
      <c r="G22" s="6">
        <v>401.8</v>
      </c>
      <c r="H22" s="6">
        <v>388.8</v>
      </c>
      <c r="I22" s="6">
        <v>529.6</v>
      </c>
      <c r="J22" s="6">
        <v>363</v>
      </c>
      <c r="K22" s="6">
        <v>284.39999999999998</v>
      </c>
    </row>
    <row r="23" spans="1:11" x14ac:dyDescent="0.2">
      <c r="A23" s="6">
        <v>4.5</v>
      </c>
      <c r="B23" s="6">
        <v>365.6</v>
      </c>
      <c r="C23" s="6">
        <v>126.8</v>
      </c>
      <c r="D23" s="6">
        <v>162</v>
      </c>
      <c r="E23" s="6">
        <v>328.2</v>
      </c>
      <c r="F23" s="6">
        <v>170.2</v>
      </c>
      <c r="G23" s="6">
        <v>374.2</v>
      </c>
      <c r="H23" s="6">
        <v>63.4</v>
      </c>
      <c r="I23" s="6">
        <v>348.8</v>
      </c>
      <c r="J23" s="6">
        <v>284.39999999999998</v>
      </c>
      <c r="K23" s="6">
        <v>559</v>
      </c>
    </row>
    <row r="24" spans="1:11" x14ac:dyDescent="0.2">
      <c r="A24" s="6">
        <v>4.8</v>
      </c>
      <c r="B24" s="6">
        <v>367.8</v>
      </c>
      <c r="C24" s="6">
        <v>386.2</v>
      </c>
      <c r="D24" s="6">
        <v>202.2</v>
      </c>
      <c r="E24" s="6">
        <v>209.8</v>
      </c>
      <c r="F24" s="6">
        <v>391</v>
      </c>
      <c r="G24" s="6">
        <v>312.8</v>
      </c>
      <c r="H24" s="6">
        <v>87.8</v>
      </c>
      <c r="I24" s="6">
        <v>104</v>
      </c>
      <c r="J24" s="6">
        <v>247.2</v>
      </c>
      <c r="K24" s="6">
        <v>587.6</v>
      </c>
    </row>
    <row r="25" spans="1:11" x14ac:dyDescent="0.2">
      <c r="A25" s="6">
        <v>5.0999999999999996</v>
      </c>
      <c r="B25" s="6">
        <v>593.6</v>
      </c>
      <c r="C25" s="6">
        <v>297.2</v>
      </c>
      <c r="D25" s="6">
        <v>284.2</v>
      </c>
      <c r="E25" s="6">
        <v>528.4</v>
      </c>
      <c r="F25" s="6">
        <v>664.6</v>
      </c>
      <c r="G25" s="6">
        <v>150</v>
      </c>
      <c r="H25" s="6">
        <v>438.6</v>
      </c>
      <c r="I25" s="6">
        <v>467.8</v>
      </c>
      <c r="J25" s="6">
        <v>426.6</v>
      </c>
      <c r="K25" s="6">
        <v>652.6</v>
      </c>
    </row>
    <row r="26" spans="1:11" x14ac:dyDescent="0.2">
      <c r="A26" s="6">
        <v>5.4</v>
      </c>
      <c r="B26" s="6">
        <v>220.2</v>
      </c>
      <c r="C26" s="6">
        <v>48.2</v>
      </c>
      <c r="D26" s="6">
        <v>235.2</v>
      </c>
      <c r="E26" s="6">
        <v>474</v>
      </c>
      <c r="F26" s="6">
        <v>92</v>
      </c>
      <c r="G26" s="6">
        <v>169.8</v>
      </c>
      <c r="H26" s="6">
        <v>282.8</v>
      </c>
      <c r="I26" s="6">
        <v>519.79999999999995</v>
      </c>
      <c r="J26" s="6">
        <v>647.6</v>
      </c>
      <c r="K26" s="6">
        <v>292.2</v>
      </c>
    </row>
    <row r="27" spans="1:11" x14ac:dyDescent="0.2">
      <c r="A27" s="6">
        <v>5.7</v>
      </c>
      <c r="B27" s="6">
        <v>158.80000000000001</v>
      </c>
      <c r="C27" s="6">
        <v>84.4</v>
      </c>
      <c r="D27" s="6">
        <v>36.6</v>
      </c>
      <c r="E27" s="6">
        <v>139.4</v>
      </c>
      <c r="F27" s="6">
        <v>51</v>
      </c>
      <c r="G27" s="6">
        <v>290.8</v>
      </c>
      <c r="H27" s="6">
        <v>202.8</v>
      </c>
      <c r="I27" s="6">
        <v>176.2</v>
      </c>
      <c r="J27" s="6">
        <v>127.8</v>
      </c>
      <c r="K27" s="6">
        <v>41</v>
      </c>
    </row>
    <row r="28" spans="1:11" x14ac:dyDescent="0.2">
      <c r="A28" s="6">
        <v>6</v>
      </c>
      <c r="B28" s="6">
        <v>164.2</v>
      </c>
      <c r="C28" s="6">
        <v>122.6</v>
      </c>
      <c r="D28" s="6">
        <v>44.6</v>
      </c>
      <c r="E28" s="6">
        <v>244.4</v>
      </c>
      <c r="F28" s="6">
        <v>358.2</v>
      </c>
      <c r="G28" s="6">
        <v>416.8</v>
      </c>
      <c r="H28" s="6">
        <v>113.8</v>
      </c>
      <c r="I28" s="6">
        <v>89.4</v>
      </c>
      <c r="J28" s="6">
        <v>67.8</v>
      </c>
      <c r="K28" s="6">
        <v>74.599999999999994</v>
      </c>
    </row>
    <row r="29" spans="1:11" x14ac:dyDescent="0.2">
      <c r="A29" s="6">
        <v>6.3</v>
      </c>
      <c r="B29" s="6">
        <v>239.6</v>
      </c>
      <c r="C29" s="6">
        <v>187.6</v>
      </c>
      <c r="D29" s="6">
        <v>197</v>
      </c>
      <c r="E29" s="6">
        <v>189.4</v>
      </c>
      <c r="F29" s="6">
        <v>107.8</v>
      </c>
      <c r="G29" s="6">
        <v>92</v>
      </c>
      <c r="H29" s="6">
        <v>67.2</v>
      </c>
      <c r="I29" s="6">
        <v>366.2</v>
      </c>
      <c r="J29" s="6">
        <v>309.60000000000002</v>
      </c>
      <c r="K29" s="6">
        <v>333.8</v>
      </c>
    </row>
    <row r="30" spans="1:11" x14ac:dyDescent="0.2">
      <c r="A30" s="6">
        <v>6.6</v>
      </c>
      <c r="B30" s="6">
        <v>377.8</v>
      </c>
      <c r="C30" s="6">
        <v>367.6</v>
      </c>
      <c r="D30" s="6">
        <v>502.4</v>
      </c>
      <c r="E30" s="6">
        <v>266.39999999999998</v>
      </c>
      <c r="F30" s="6">
        <v>113.8</v>
      </c>
      <c r="G30" s="6">
        <v>50.6</v>
      </c>
      <c r="H30" s="6">
        <v>278.8</v>
      </c>
      <c r="I30" s="6">
        <v>257</v>
      </c>
      <c r="J30" s="6">
        <v>543</v>
      </c>
      <c r="K30" s="6">
        <v>569.4</v>
      </c>
    </row>
    <row r="31" spans="1:11" x14ac:dyDescent="0.2">
      <c r="A31" s="6">
        <v>6.9</v>
      </c>
      <c r="B31" s="6">
        <v>293.8</v>
      </c>
      <c r="C31" s="6">
        <v>444.4</v>
      </c>
      <c r="D31" s="6">
        <v>243.6</v>
      </c>
      <c r="E31" s="6">
        <v>388.8</v>
      </c>
      <c r="F31" s="6">
        <v>201.6</v>
      </c>
      <c r="G31" s="6">
        <v>194.2</v>
      </c>
      <c r="H31" s="6">
        <v>485.2</v>
      </c>
      <c r="I31" s="6">
        <v>295</v>
      </c>
      <c r="J31" s="6">
        <v>607.4</v>
      </c>
      <c r="K31" s="6">
        <v>140.4</v>
      </c>
    </row>
    <row r="32" spans="1:11" x14ac:dyDescent="0.2">
      <c r="A32" s="6">
        <v>7.2</v>
      </c>
      <c r="B32" s="6">
        <v>257.60000000000002</v>
      </c>
      <c r="C32" s="6">
        <v>294.8</v>
      </c>
      <c r="D32" s="6">
        <v>99.6</v>
      </c>
      <c r="E32" s="6">
        <v>84.8</v>
      </c>
      <c r="F32" s="6">
        <v>208</v>
      </c>
      <c r="G32" s="6">
        <v>141</v>
      </c>
      <c r="H32" s="6">
        <v>333</v>
      </c>
      <c r="I32" s="6">
        <v>251.4</v>
      </c>
      <c r="J32" s="6">
        <v>333.4</v>
      </c>
      <c r="K32" s="6">
        <v>143.19999999999999</v>
      </c>
    </row>
    <row r="33" spans="1:11" x14ac:dyDescent="0.2">
      <c r="A33" s="6">
        <v>7.5</v>
      </c>
      <c r="B33" s="6">
        <v>225.8</v>
      </c>
      <c r="C33" s="6">
        <v>88.8</v>
      </c>
      <c r="D33" s="6">
        <v>32</v>
      </c>
      <c r="E33" s="6">
        <v>91.2</v>
      </c>
      <c r="F33" s="6">
        <v>130.19999999999999</v>
      </c>
      <c r="G33" s="6">
        <v>342</v>
      </c>
      <c r="H33" s="6">
        <v>89.4</v>
      </c>
      <c r="I33" s="6">
        <v>206.6</v>
      </c>
      <c r="J33" s="6">
        <v>407.6</v>
      </c>
      <c r="K33" s="6">
        <v>419</v>
      </c>
    </row>
    <row r="34" spans="1:11" x14ac:dyDescent="0.2">
      <c r="A34" s="6">
        <v>7.8</v>
      </c>
      <c r="B34" s="6">
        <v>145.19999999999999</v>
      </c>
      <c r="C34" s="6">
        <v>289.8</v>
      </c>
      <c r="D34" s="6">
        <v>85.6</v>
      </c>
      <c r="E34" s="6">
        <v>268.2</v>
      </c>
      <c r="F34" s="6">
        <v>189.4</v>
      </c>
      <c r="G34" s="6">
        <v>278.60000000000002</v>
      </c>
      <c r="H34" s="6">
        <v>132</v>
      </c>
      <c r="I34" s="6">
        <v>418.8</v>
      </c>
      <c r="J34" s="6">
        <v>398.2</v>
      </c>
      <c r="K34" s="6">
        <v>125.8</v>
      </c>
    </row>
    <row r="35" spans="1:11" x14ac:dyDescent="0.2">
      <c r="A35" s="6">
        <v>8.1</v>
      </c>
      <c r="B35" s="6">
        <v>232</v>
      </c>
      <c r="C35" s="6">
        <v>298.39999999999998</v>
      </c>
      <c r="D35" s="6">
        <v>321.60000000000002</v>
      </c>
      <c r="E35" s="6">
        <v>330.8</v>
      </c>
      <c r="F35" s="6">
        <v>141</v>
      </c>
      <c r="G35" s="6">
        <v>121.4</v>
      </c>
      <c r="H35" s="6">
        <v>211.2</v>
      </c>
      <c r="I35" s="6">
        <v>181</v>
      </c>
      <c r="J35" s="6">
        <v>281.2</v>
      </c>
      <c r="K35" s="6">
        <v>702.8</v>
      </c>
    </row>
    <row r="36" spans="1:11" x14ac:dyDescent="0.2">
      <c r="A36" s="6">
        <v>8.4</v>
      </c>
      <c r="B36" s="6">
        <v>45.2</v>
      </c>
      <c r="C36" s="6">
        <v>241</v>
      </c>
      <c r="D36" s="6">
        <v>496.4</v>
      </c>
      <c r="E36" s="6">
        <v>273</v>
      </c>
      <c r="F36" s="6">
        <v>146.19999999999999</v>
      </c>
      <c r="G36" s="6">
        <v>147.19999999999999</v>
      </c>
      <c r="H36" s="6">
        <v>210</v>
      </c>
      <c r="I36" s="6">
        <v>58.4</v>
      </c>
      <c r="J36" s="6">
        <v>359.4</v>
      </c>
      <c r="K36" s="6">
        <v>761.6</v>
      </c>
    </row>
    <row r="37" spans="1:11" x14ac:dyDescent="0.2">
      <c r="A37" s="6">
        <v>8.6999999999999993</v>
      </c>
      <c r="B37" s="6">
        <v>209.8</v>
      </c>
      <c r="C37" s="6">
        <v>38.4</v>
      </c>
      <c r="D37" s="6">
        <v>534.20000000000005</v>
      </c>
      <c r="E37" s="6">
        <v>84.6</v>
      </c>
      <c r="F37" s="6">
        <v>98.2</v>
      </c>
      <c r="G37" s="6">
        <v>151.19999999999999</v>
      </c>
      <c r="H37" s="6">
        <v>179.8</v>
      </c>
      <c r="I37" s="6">
        <v>53</v>
      </c>
      <c r="J37" s="6">
        <v>90.6</v>
      </c>
      <c r="K37" s="6">
        <v>310</v>
      </c>
    </row>
    <row r="38" spans="1:11" x14ac:dyDescent="0.2">
      <c r="A38" s="6">
        <v>9</v>
      </c>
      <c r="B38" s="6">
        <v>407.4</v>
      </c>
      <c r="C38" s="6">
        <v>82.4</v>
      </c>
      <c r="D38" s="6">
        <v>231</v>
      </c>
      <c r="E38" s="6">
        <v>66</v>
      </c>
      <c r="F38" s="6">
        <v>113.4</v>
      </c>
      <c r="G38" s="6">
        <v>130</v>
      </c>
      <c r="H38" s="6">
        <v>162.19999999999999</v>
      </c>
      <c r="I38" s="6">
        <v>257.8</v>
      </c>
      <c r="J38" s="6">
        <v>345.6</v>
      </c>
      <c r="K38" s="6">
        <v>542</v>
      </c>
    </row>
    <row r="39" spans="1:11" x14ac:dyDescent="0.2">
      <c r="A39" s="6">
        <v>9.3000000000000007</v>
      </c>
      <c r="B39" s="6">
        <v>372.8</v>
      </c>
      <c r="C39" s="6">
        <v>334.4</v>
      </c>
      <c r="D39" s="6">
        <v>283.8</v>
      </c>
      <c r="E39" s="6">
        <v>240.4</v>
      </c>
      <c r="F39" s="6">
        <v>487.4</v>
      </c>
      <c r="G39" s="6">
        <v>295.60000000000002</v>
      </c>
      <c r="H39" s="6">
        <v>433.6</v>
      </c>
      <c r="I39" s="6">
        <v>750</v>
      </c>
      <c r="J39" s="6">
        <v>557.20000000000005</v>
      </c>
      <c r="K39" s="6">
        <v>412.2</v>
      </c>
    </row>
    <row r="40" spans="1:11" x14ac:dyDescent="0.2">
      <c r="A40" s="6">
        <v>9.6</v>
      </c>
      <c r="B40" s="6">
        <v>119.8</v>
      </c>
      <c r="C40" s="6">
        <v>258.8</v>
      </c>
      <c r="D40" s="6">
        <v>154.6</v>
      </c>
      <c r="E40" s="6">
        <v>467.8</v>
      </c>
      <c r="F40" s="6">
        <v>431.4</v>
      </c>
      <c r="G40" s="6">
        <v>546.20000000000005</v>
      </c>
      <c r="H40" s="6">
        <v>219.4</v>
      </c>
      <c r="I40" s="6">
        <v>280.2</v>
      </c>
      <c r="J40" s="6">
        <v>344.2</v>
      </c>
      <c r="K40" s="6">
        <v>480.6</v>
      </c>
    </row>
    <row r="41" spans="1:11" x14ac:dyDescent="0.2">
      <c r="A41" s="6">
        <v>9.9</v>
      </c>
      <c r="B41" s="6">
        <v>201.6</v>
      </c>
      <c r="C41" s="6">
        <v>73.2</v>
      </c>
      <c r="D41" s="6">
        <v>237.6</v>
      </c>
      <c r="E41" s="6">
        <v>99.2</v>
      </c>
      <c r="F41" s="6">
        <v>110</v>
      </c>
      <c r="G41" s="6">
        <v>180.8</v>
      </c>
      <c r="H41" s="6">
        <v>358.4</v>
      </c>
      <c r="I41" s="6">
        <v>326.8</v>
      </c>
      <c r="J41" s="6">
        <v>276.39999999999998</v>
      </c>
      <c r="K41" s="6">
        <v>322.8</v>
      </c>
    </row>
    <row r="42" spans="1:11" x14ac:dyDescent="0.2">
      <c r="A42" s="6">
        <v>10.199999999999999</v>
      </c>
      <c r="B42" s="6">
        <v>415.8</v>
      </c>
      <c r="C42" s="6">
        <v>411.4</v>
      </c>
      <c r="D42" s="6">
        <v>260.2</v>
      </c>
      <c r="E42" s="6">
        <v>248.8</v>
      </c>
      <c r="F42" s="6">
        <v>113</v>
      </c>
      <c r="G42" s="6">
        <v>256.8</v>
      </c>
      <c r="H42" s="6">
        <v>198.6</v>
      </c>
      <c r="I42" s="6">
        <v>272</v>
      </c>
      <c r="J42" s="6">
        <v>366</v>
      </c>
      <c r="K42" s="6">
        <v>387.2</v>
      </c>
    </row>
    <row r="43" spans="1:11" x14ac:dyDescent="0.2">
      <c r="A43" s="6">
        <v>10.5</v>
      </c>
      <c r="B43" s="6">
        <v>326.60000000000002</v>
      </c>
      <c r="C43" s="6">
        <v>470</v>
      </c>
      <c r="D43" s="6">
        <v>462</v>
      </c>
      <c r="E43" s="6">
        <v>612.6</v>
      </c>
      <c r="F43" s="6">
        <v>149.4</v>
      </c>
      <c r="G43" s="6">
        <v>97.8</v>
      </c>
      <c r="H43" s="6">
        <v>288.2</v>
      </c>
      <c r="I43" s="6">
        <v>340.8</v>
      </c>
      <c r="J43" s="6">
        <v>478.6</v>
      </c>
      <c r="K43" s="6">
        <v>1061.4000000000001</v>
      </c>
    </row>
    <row r="44" spans="1:11" x14ac:dyDescent="0.2">
      <c r="A44" s="6">
        <v>10.8</v>
      </c>
      <c r="B44" s="6">
        <v>431.8</v>
      </c>
      <c r="C44" s="6">
        <v>174.4</v>
      </c>
      <c r="D44" s="6">
        <v>547.79999999999995</v>
      </c>
      <c r="E44" s="6">
        <v>667.6</v>
      </c>
      <c r="F44" s="6">
        <v>201.6</v>
      </c>
      <c r="G44" s="6">
        <v>194.8</v>
      </c>
      <c r="H44" s="6">
        <v>258.39999999999998</v>
      </c>
      <c r="I44" s="6">
        <v>788.4</v>
      </c>
      <c r="J44" s="6">
        <v>742.4</v>
      </c>
      <c r="K44" s="6">
        <v>1303</v>
      </c>
    </row>
    <row r="45" spans="1:11" x14ac:dyDescent="0.2">
      <c r="A45" s="6">
        <v>11.1</v>
      </c>
      <c r="B45" s="6">
        <v>510</v>
      </c>
      <c r="C45" s="6">
        <v>539.79999999999995</v>
      </c>
      <c r="D45" s="6">
        <v>400.6</v>
      </c>
      <c r="E45" s="6">
        <v>195.8</v>
      </c>
      <c r="F45" s="6">
        <v>434.4</v>
      </c>
      <c r="G45" s="6">
        <v>565.20000000000005</v>
      </c>
      <c r="H45" s="6">
        <v>579.6</v>
      </c>
      <c r="I45" s="6">
        <v>886.4</v>
      </c>
      <c r="J45" s="6">
        <v>1058</v>
      </c>
      <c r="K45" s="6">
        <v>555.79999999999995</v>
      </c>
    </row>
    <row r="46" spans="1:11" x14ac:dyDescent="0.2">
      <c r="A46" s="6">
        <v>11.4</v>
      </c>
      <c r="B46" s="6">
        <v>1199.8</v>
      </c>
      <c r="C46" s="6">
        <v>1011.4</v>
      </c>
      <c r="D46" s="6">
        <v>594.6</v>
      </c>
      <c r="E46" s="6">
        <v>416.4</v>
      </c>
      <c r="F46" s="6">
        <v>772.4</v>
      </c>
      <c r="G46" s="6">
        <v>847</v>
      </c>
      <c r="H46" s="6">
        <v>598.4</v>
      </c>
      <c r="I46" s="6">
        <v>913.2</v>
      </c>
      <c r="J46" s="6">
        <v>1144.5999999999999</v>
      </c>
      <c r="K46" s="6">
        <v>1627.6</v>
      </c>
    </row>
    <row r="47" spans="1:11" x14ac:dyDescent="0.2">
      <c r="A47" s="6">
        <v>11.7</v>
      </c>
      <c r="B47" s="6">
        <v>1162.5999999999999</v>
      </c>
      <c r="C47" s="6">
        <v>1449.8</v>
      </c>
      <c r="D47" s="6">
        <v>1580.6</v>
      </c>
      <c r="E47" s="6">
        <v>1321.4</v>
      </c>
      <c r="F47" s="6">
        <v>844</v>
      </c>
      <c r="G47" s="6">
        <v>700</v>
      </c>
      <c r="H47" s="6">
        <v>990</v>
      </c>
      <c r="I47" s="6">
        <v>841.6</v>
      </c>
      <c r="J47" s="6">
        <v>2514.4</v>
      </c>
      <c r="K47" s="6">
        <v>2770</v>
      </c>
    </row>
    <row r="48" spans="1:11" x14ac:dyDescent="0.2">
      <c r="A48" s="6">
        <v>12</v>
      </c>
      <c r="B48" s="6">
        <v>1382.4</v>
      </c>
      <c r="C48" s="6">
        <v>1300.4000000000001</v>
      </c>
      <c r="D48" s="6">
        <v>1414.2</v>
      </c>
      <c r="E48" s="6">
        <v>1739.8</v>
      </c>
      <c r="F48" s="6">
        <v>534</v>
      </c>
      <c r="G48" s="6">
        <v>792.2</v>
      </c>
      <c r="H48" s="6">
        <v>1235.2</v>
      </c>
      <c r="I48" s="6">
        <v>1732.6</v>
      </c>
      <c r="J48" s="6">
        <v>2447.8000000000002</v>
      </c>
      <c r="K48" s="6">
        <v>3314.6</v>
      </c>
    </row>
    <row r="49" spans="1:11" x14ac:dyDescent="0.2">
      <c r="A49" s="6">
        <v>12.3</v>
      </c>
      <c r="B49" s="6">
        <v>1007.6</v>
      </c>
      <c r="C49" s="6">
        <v>1153</v>
      </c>
      <c r="D49" s="6">
        <v>1176.8</v>
      </c>
      <c r="E49" s="6">
        <v>1085.5999999999999</v>
      </c>
      <c r="F49" s="6">
        <v>814</v>
      </c>
      <c r="G49" s="6">
        <v>854.6</v>
      </c>
      <c r="H49" s="6">
        <v>1222.2</v>
      </c>
      <c r="I49" s="6">
        <v>1729.2</v>
      </c>
      <c r="J49" s="6">
        <v>2088.4</v>
      </c>
      <c r="K49" s="6">
        <v>3373.6</v>
      </c>
    </row>
    <row r="50" spans="1:11" x14ac:dyDescent="0.2">
      <c r="A50" s="6">
        <v>12.6</v>
      </c>
      <c r="B50" s="6">
        <v>546.20000000000005</v>
      </c>
      <c r="C50" s="6">
        <v>1163.2</v>
      </c>
      <c r="D50" s="6">
        <v>1160.2</v>
      </c>
      <c r="E50" s="6">
        <v>717.8</v>
      </c>
      <c r="F50" s="6">
        <v>562.79999999999995</v>
      </c>
      <c r="G50" s="6">
        <v>620</v>
      </c>
      <c r="H50" s="6">
        <v>1065.2</v>
      </c>
      <c r="I50" s="6">
        <v>2720.8</v>
      </c>
      <c r="J50" s="6">
        <v>2357.1999999999998</v>
      </c>
      <c r="K50" s="6">
        <v>3046</v>
      </c>
    </row>
    <row r="51" spans="1:11" x14ac:dyDescent="0.2">
      <c r="A51" s="6">
        <v>12.9</v>
      </c>
      <c r="B51" s="6">
        <v>924.8</v>
      </c>
      <c r="C51" s="6">
        <v>753.6</v>
      </c>
      <c r="D51" s="6">
        <v>942.8</v>
      </c>
      <c r="E51" s="6">
        <v>923.2</v>
      </c>
      <c r="F51" s="6">
        <v>1026.4000000000001</v>
      </c>
      <c r="G51" s="6">
        <v>482</v>
      </c>
      <c r="H51" s="6">
        <v>757.4</v>
      </c>
      <c r="I51" s="6">
        <v>1981.2</v>
      </c>
      <c r="J51" s="6">
        <v>2067.4</v>
      </c>
      <c r="K51" s="6">
        <v>3262.6</v>
      </c>
    </row>
    <row r="52" spans="1:11" x14ac:dyDescent="0.2">
      <c r="A52" s="6">
        <v>13.2</v>
      </c>
      <c r="B52" s="6">
        <v>1660.8</v>
      </c>
      <c r="C52" s="6">
        <v>643.4</v>
      </c>
      <c r="D52" s="6">
        <v>1118</v>
      </c>
      <c r="E52" s="6">
        <v>1492.8</v>
      </c>
      <c r="F52" s="6">
        <v>986.8</v>
      </c>
      <c r="G52" s="6">
        <v>684.6</v>
      </c>
      <c r="H52" s="6">
        <v>808.8</v>
      </c>
      <c r="I52" s="6">
        <v>1858.4</v>
      </c>
      <c r="J52" s="6">
        <v>1586.6</v>
      </c>
      <c r="K52" s="6">
        <v>2988.4</v>
      </c>
    </row>
    <row r="53" spans="1:11" x14ac:dyDescent="0.2">
      <c r="A53" s="6">
        <v>13.5</v>
      </c>
      <c r="B53" s="6">
        <v>1292.4000000000001</v>
      </c>
      <c r="C53" s="6">
        <v>902.6</v>
      </c>
      <c r="D53" s="6">
        <v>919.2</v>
      </c>
      <c r="E53" s="6">
        <v>1617.2</v>
      </c>
      <c r="F53" s="6">
        <v>818.4</v>
      </c>
      <c r="G53" s="6">
        <v>974.4</v>
      </c>
      <c r="H53" s="6">
        <v>729.2</v>
      </c>
      <c r="I53" s="6">
        <v>1356.6</v>
      </c>
      <c r="J53" s="6">
        <v>1372.2</v>
      </c>
      <c r="K53" s="6">
        <v>2736.6</v>
      </c>
    </row>
    <row r="54" spans="1:11" x14ac:dyDescent="0.2">
      <c r="A54" s="6">
        <v>13.8</v>
      </c>
      <c r="B54" s="6">
        <v>837.4</v>
      </c>
      <c r="C54" s="6">
        <v>932.4</v>
      </c>
      <c r="D54" s="6">
        <v>658</v>
      </c>
      <c r="E54" s="6">
        <v>831</v>
      </c>
      <c r="F54" s="6">
        <v>717.8</v>
      </c>
      <c r="G54" s="6">
        <v>542.4</v>
      </c>
      <c r="H54" s="6">
        <v>669.8</v>
      </c>
      <c r="I54" s="6">
        <v>980.6</v>
      </c>
      <c r="J54" s="6">
        <v>1521.2</v>
      </c>
      <c r="K54" s="6">
        <v>2515.8000000000002</v>
      </c>
    </row>
    <row r="55" spans="1:11" x14ac:dyDescent="0.2">
      <c r="A55" s="6">
        <v>14.1</v>
      </c>
      <c r="B55" s="6">
        <v>1097</v>
      </c>
      <c r="C55" s="6">
        <v>781</v>
      </c>
      <c r="D55" s="6">
        <v>466.6</v>
      </c>
      <c r="E55" s="6">
        <v>830.6</v>
      </c>
      <c r="F55" s="6">
        <v>731.4</v>
      </c>
      <c r="G55" s="6">
        <v>650.4</v>
      </c>
      <c r="H55" s="6">
        <v>1220.5999999999999</v>
      </c>
      <c r="I55" s="6">
        <v>894</v>
      </c>
      <c r="J55" s="6">
        <v>1384.4</v>
      </c>
      <c r="K55" s="6">
        <v>2132</v>
      </c>
    </row>
    <row r="56" spans="1:11" x14ac:dyDescent="0.2">
      <c r="A56" s="6">
        <v>14.4</v>
      </c>
      <c r="B56" s="6">
        <v>856.4</v>
      </c>
      <c r="C56" s="6">
        <v>385.6</v>
      </c>
      <c r="D56" s="6">
        <v>706</v>
      </c>
      <c r="E56" s="6">
        <v>921.8</v>
      </c>
      <c r="F56" s="6">
        <v>756.2</v>
      </c>
      <c r="G56" s="6">
        <v>1094</v>
      </c>
      <c r="H56" s="6">
        <v>1084.5999999999999</v>
      </c>
      <c r="I56" s="6">
        <v>417.2</v>
      </c>
      <c r="J56" s="6">
        <v>604.4</v>
      </c>
      <c r="K56" s="6">
        <v>1923.8</v>
      </c>
    </row>
    <row r="57" spans="1:11" x14ac:dyDescent="0.2">
      <c r="A57" s="6">
        <v>14.7</v>
      </c>
      <c r="B57" s="6">
        <v>856.6</v>
      </c>
      <c r="C57" s="6">
        <v>253.6</v>
      </c>
      <c r="D57" s="6">
        <v>937</v>
      </c>
      <c r="E57" s="6">
        <v>825.6</v>
      </c>
      <c r="F57" s="6">
        <v>1133</v>
      </c>
      <c r="G57" s="6">
        <v>484.6</v>
      </c>
      <c r="H57" s="6">
        <v>774.4</v>
      </c>
      <c r="I57" s="6">
        <v>273.60000000000002</v>
      </c>
      <c r="J57" s="6">
        <v>431.6</v>
      </c>
      <c r="K57" s="6">
        <v>1827.2</v>
      </c>
    </row>
    <row r="58" spans="1:11" x14ac:dyDescent="0.2">
      <c r="A58" s="6">
        <v>15</v>
      </c>
      <c r="B58" s="6">
        <v>1053.5999999999999</v>
      </c>
      <c r="C58" s="6">
        <v>615.6</v>
      </c>
      <c r="D58" s="6">
        <v>946.6</v>
      </c>
      <c r="E58" s="6">
        <v>870.8</v>
      </c>
      <c r="F58" s="6">
        <v>525.6</v>
      </c>
      <c r="G58" s="6">
        <v>447.6</v>
      </c>
      <c r="H58" s="6">
        <v>374.6</v>
      </c>
      <c r="I58" s="6">
        <v>794.2</v>
      </c>
      <c r="J58" s="6">
        <v>834</v>
      </c>
      <c r="K58" s="6">
        <v>1294</v>
      </c>
    </row>
    <row r="59" spans="1:11" x14ac:dyDescent="0.2">
      <c r="A59" s="6">
        <v>15.3</v>
      </c>
      <c r="B59" s="6">
        <v>482.4</v>
      </c>
      <c r="C59" s="6">
        <v>952.6</v>
      </c>
      <c r="D59" s="6">
        <v>701.8</v>
      </c>
      <c r="E59" s="6">
        <v>552.79999999999995</v>
      </c>
      <c r="F59" s="6">
        <v>684.6</v>
      </c>
      <c r="G59" s="6">
        <v>450.4</v>
      </c>
      <c r="H59" s="6">
        <v>261.39999999999998</v>
      </c>
      <c r="I59" s="6">
        <v>1342</v>
      </c>
      <c r="J59" s="6">
        <v>600.79999999999995</v>
      </c>
      <c r="K59" s="6">
        <v>1037.2</v>
      </c>
    </row>
    <row r="60" spans="1:11" x14ac:dyDescent="0.2">
      <c r="A60" s="6">
        <v>15.6</v>
      </c>
      <c r="B60" s="6">
        <v>739.8</v>
      </c>
      <c r="C60" s="6">
        <v>695.4</v>
      </c>
      <c r="D60" s="6">
        <v>671.2</v>
      </c>
      <c r="E60" s="6">
        <v>624.4</v>
      </c>
      <c r="F60" s="6">
        <v>1005.2</v>
      </c>
      <c r="G60" s="6">
        <v>499.2</v>
      </c>
      <c r="H60" s="6">
        <v>345</v>
      </c>
      <c r="I60" s="6">
        <v>1357.6</v>
      </c>
      <c r="J60" s="6">
        <v>1437.2</v>
      </c>
      <c r="K60" s="6">
        <v>1014.8</v>
      </c>
    </row>
    <row r="61" spans="1:11" x14ac:dyDescent="0.2">
      <c r="A61" s="6">
        <v>15.9</v>
      </c>
      <c r="B61" s="6">
        <v>872.2</v>
      </c>
      <c r="C61" s="6">
        <v>609</v>
      </c>
      <c r="D61" s="6">
        <v>297.8</v>
      </c>
      <c r="E61" s="6">
        <v>1028.5999999999999</v>
      </c>
      <c r="F61" s="6">
        <v>573</v>
      </c>
      <c r="G61" s="6">
        <v>577.20000000000005</v>
      </c>
      <c r="H61" s="6">
        <v>709.8</v>
      </c>
      <c r="I61" s="6">
        <v>1377.6</v>
      </c>
      <c r="J61" s="6">
        <v>1131</v>
      </c>
      <c r="K61" s="6">
        <v>999</v>
      </c>
    </row>
    <row r="62" spans="1:11" x14ac:dyDescent="0.2">
      <c r="A62" s="6">
        <v>16.2</v>
      </c>
      <c r="B62" s="6">
        <v>1472.4</v>
      </c>
      <c r="C62" s="6">
        <v>1105.4000000000001</v>
      </c>
      <c r="D62" s="6">
        <v>747.6</v>
      </c>
      <c r="E62" s="6">
        <v>919.4</v>
      </c>
      <c r="F62" s="6">
        <v>432</v>
      </c>
      <c r="G62" s="6">
        <v>368.6</v>
      </c>
      <c r="H62" s="6">
        <v>691</v>
      </c>
      <c r="I62" s="6">
        <v>1400</v>
      </c>
      <c r="J62" s="6">
        <v>1452</v>
      </c>
      <c r="K62" s="6">
        <v>1499.4</v>
      </c>
    </row>
    <row r="63" spans="1:11" x14ac:dyDescent="0.2">
      <c r="A63" s="6">
        <v>16.5</v>
      </c>
      <c r="B63" s="6">
        <v>946.6</v>
      </c>
      <c r="C63" s="6">
        <v>914.4</v>
      </c>
      <c r="D63" s="6">
        <v>635.6</v>
      </c>
      <c r="E63" s="6">
        <v>984.8</v>
      </c>
      <c r="F63" s="6">
        <v>720.4</v>
      </c>
      <c r="G63" s="6">
        <v>117.4</v>
      </c>
      <c r="H63" s="6">
        <v>358.4</v>
      </c>
      <c r="I63" s="6">
        <v>693.8</v>
      </c>
      <c r="J63" s="6">
        <v>1087.2</v>
      </c>
      <c r="K63" s="6">
        <v>1182</v>
      </c>
    </row>
    <row r="64" spans="1:11" x14ac:dyDescent="0.2">
      <c r="A64" s="6">
        <v>16.8</v>
      </c>
      <c r="B64" s="6">
        <v>937.8</v>
      </c>
      <c r="C64" s="6">
        <v>795</v>
      </c>
      <c r="D64" s="6">
        <v>623.79999999999995</v>
      </c>
      <c r="E64" s="6">
        <v>971</v>
      </c>
      <c r="F64" s="6">
        <v>743.2</v>
      </c>
      <c r="G64" s="6">
        <v>446.8</v>
      </c>
      <c r="H64" s="6">
        <v>542.79999999999995</v>
      </c>
      <c r="I64" s="6">
        <v>819.6</v>
      </c>
      <c r="J64" s="6">
        <v>779.2</v>
      </c>
      <c r="K64" s="6">
        <v>1110.5999999999999</v>
      </c>
    </row>
    <row r="65" spans="1:11" x14ac:dyDescent="0.2">
      <c r="A65" s="6">
        <v>17.100000000000001</v>
      </c>
      <c r="B65" s="6">
        <v>880</v>
      </c>
      <c r="C65" s="6">
        <v>908.4</v>
      </c>
      <c r="D65" s="6">
        <v>529.20000000000005</v>
      </c>
      <c r="E65" s="6">
        <v>244.8</v>
      </c>
      <c r="F65" s="6">
        <v>987.6</v>
      </c>
      <c r="G65" s="6">
        <v>235.2</v>
      </c>
      <c r="H65" s="6">
        <v>624.79999999999995</v>
      </c>
      <c r="I65" s="6">
        <v>496.6</v>
      </c>
      <c r="J65" s="6">
        <v>1307</v>
      </c>
      <c r="K65" s="6">
        <v>796.8</v>
      </c>
    </row>
    <row r="66" spans="1:11" x14ac:dyDescent="0.2">
      <c r="A66" s="6">
        <v>17.399999999999999</v>
      </c>
      <c r="B66" s="6">
        <v>785</v>
      </c>
      <c r="C66" s="6">
        <v>1144.5999999999999</v>
      </c>
      <c r="D66" s="6">
        <v>792.4</v>
      </c>
      <c r="E66" s="6">
        <v>517.20000000000005</v>
      </c>
      <c r="F66" s="6">
        <v>671.4</v>
      </c>
      <c r="G66" s="6">
        <v>292.60000000000002</v>
      </c>
      <c r="H66" s="6">
        <v>735.2</v>
      </c>
      <c r="I66" s="6">
        <v>640.79999999999995</v>
      </c>
      <c r="J66" s="6">
        <v>1462.2</v>
      </c>
      <c r="K66" s="6">
        <v>302.39999999999998</v>
      </c>
    </row>
    <row r="67" spans="1:11" x14ac:dyDescent="0.2">
      <c r="A67" s="6">
        <v>17.7</v>
      </c>
      <c r="B67" s="6">
        <v>1017.6</v>
      </c>
      <c r="C67" s="6">
        <v>974.2</v>
      </c>
      <c r="D67" s="6">
        <v>549.6</v>
      </c>
      <c r="E67" s="6">
        <v>1000.4</v>
      </c>
      <c r="F67" s="6">
        <v>285.2</v>
      </c>
      <c r="G67" s="6">
        <v>595</v>
      </c>
      <c r="H67" s="6">
        <v>669.4</v>
      </c>
      <c r="I67" s="6">
        <v>1566</v>
      </c>
      <c r="J67" s="6">
        <v>1431.6</v>
      </c>
      <c r="K67" s="6">
        <v>798.6</v>
      </c>
    </row>
    <row r="68" spans="1:11" x14ac:dyDescent="0.2">
      <c r="A68" s="6">
        <v>18</v>
      </c>
      <c r="B68" s="6">
        <v>825.8</v>
      </c>
      <c r="C68" s="6">
        <v>521.20000000000005</v>
      </c>
      <c r="D68" s="6">
        <v>894.2</v>
      </c>
      <c r="E68" s="6">
        <v>572.79999999999995</v>
      </c>
      <c r="F68" s="6">
        <v>716</v>
      </c>
      <c r="G68" s="6">
        <v>841.8</v>
      </c>
      <c r="H68" s="6">
        <v>274.8</v>
      </c>
      <c r="I68" s="6">
        <v>1073.8</v>
      </c>
      <c r="J68" s="6">
        <v>866.4</v>
      </c>
      <c r="K68" s="6">
        <v>1342.4</v>
      </c>
    </row>
    <row r="69" spans="1:11" x14ac:dyDescent="0.2">
      <c r="A69" s="6">
        <v>18.3</v>
      </c>
      <c r="B69" s="6">
        <v>663.8</v>
      </c>
      <c r="C69" s="6">
        <v>424.8</v>
      </c>
      <c r="D69" s="6">
        <v>1449.2</v>
      </c>
      <c r="E69" s="6">
        <v>742.8</v>
      </c>
      <c r="F69" s="6">
        <v>671</v>
      </c>
      <c r="G69" s="6">
        <v>684</v>
      </c>
      <c r="H69" s="6">
        <v>414.8</v>
      </c>
      <c r="I69" s="6">
        <v>1009.4</v>
      </c>
      <c r="J69" s="6">
        <v>576</v>
      </c>
      <c r="K69" s="6">
        <v>1153.4000000000001</v>
      </c>
    </row>
    <row r="70" spans="1:11" x14ac:dyDescent="0.2">
      <c r="A70" s="6">
        <v>18.600000000000001</v>
      </c>
      <c r="B70" s="6">
        <v>1007.2</v>
      </c>
      <c r="C70" s="6">
        <v>441.2</v>
      </c>
      <c r="D70" s="6">
        <v>1256.4000000000001</v>
      </c>
      <c r="E70" s="6">
        <v>340.8</v>
      </c>
      <c r="F70" s="6">
        <v>699</v>
      </c>
      <c r="G70" s="6">
        <v>222.8</v>
      </c>
      <c r="H70" s="6">
        <v>519.6</v>
      </c>
      <c r="I70" s="6">
        <v>760.8</v>
      </c>
      <c r="J70" s="6">
        <v>668.8</v>
      </c>
      <c r="K70" s="6">
        <v>2682.6</v>
      </c>
    </row>
    <row r="71" spans="1:11" x14ac:dyDescent="0.2">
      <c r="A71" s="6">
        <v>18.899999999999999</v>
      </c>
      <c r="B71" s="6">
        <v>480.2</v>
      </c>
      <c r="C71" s="6">
        <v>108.6</v>
      </c>
      <c r="D71" s="6">
        <v>851.8</v>
      </c>
      <c r="E71" s="6">
        <v>367.8</v>
      </c>
      <c r="F71" s="6">
        <v>700.6</v>
      </c>
      <c r="G71" s="6">
        <v>254.2</v>
      </c>
      <c r="H71" s="6">
        <v>715</v>
      </c>
      <c r="I71" s="6">
        <v>931.4</v>
      </c>
      <c r="J71" s="6">
        <v>847.2</v>
      </c>
      <c r="K71" s="6">
        <v>2226.4</v>
      </c>
    </row>
    <row r="72" spans="1:11" x14ac:dyDescent="0.2">
      <c r="A72" s="6">
        <v>19.2</v>
      </c>
      <c r="B72" s="6">
        <v>277.39999999999998</v>
      </c>
      <c r="C72" s="6">
        <v>549.4</v>
      </c>
      <c r="D72" s="6">
        <v>727.2</v>
      </c>
      <c r="E72" s="6">
        <v>852.8</v>
      </c>
      <c r="F72" s="6">
        <v>681.6</v>
      </c>
      <c r="G72" s="6">
        <v>623.79999999999995</v>
      </c>
      <c r="H72" s="6">
        <v>820.6</v>
      </c>
      <c r="I72" s="6">
        <v>904.2</v>
      </c>
      <c r="J72" s="6">
        <v>1137.2</v>
      </c>
      <c r="K72" s="6">
        <v>1305.2</v>
      </c>
    </row>
    <row r="73" spans="1:11" x14ac:dyDescent="0.2">
      <c r="A73" s="6">
        <v>19.5</v>
      </c>
      <c r="B73" s="6">
        <v>1054.2</v>
      </c>
      <c r="C73" s="6">
        <v>582.20000000000005</v>
      </c>
      <c r="D73" s="6">
        <v>343.6</v>
      </c>
      <c r="E73" s="6">
        <v>848.4</v>
      </c>
      <c r="F73" s="6">
        <v>821.4</v>
      </c>
      <c r="G73" s="6">
        <v>290</v>
      </c>
      <c r="H73" s="6">
        <v>399.8</v>
      </c>
      <c r="I73" s="6">
        <v>825</v>
      </c>
      <c r="J73" s="6">
        <v>817.8</v>
      </c>
      <c r="K73" s="6">
        <v>1102</v>
      </c>
    </row>
    <row r="74" spans="1:11" x14ac:dyDescent="0.2">
      <c r="A74" s="6">
        <v>19.8</v>
      </c>
      <c r="B74" s="6">
        <v>981</v>
      </c>
      <c r="C74" s="6">
        <v>593.4</v>
      </c>
      <c r="D74" s="6">
        <v>624.79999999999995</v>
      </c>
      <c r="E74" s="6">
        <v>688.2</v>
      </c>
      <c r="F74" s="6">
        <v>708</v>
      </c>
      <c r="G74" s="6">
        <v>324.60000000000002</v>
      </c>
      <c r="H74" s="6">
        <v>470.8</v>
      </c>
      <c r="I74" s="6">
        <v>749.6</v>
      </c>
      <c r="J74" s="6">
        <v>823.4</v>
      </c>
      <c r="K74" s="6">
        <v>806.6</v>
      </c>
    </row>
    <row r="75" spans="1:11" x14ac:dyDescent="0.2">
      <c r="A75" s="6">
        <v>20.100000000000001</v>
      </c>
      <c r="B75" s="6">
        <v>692.4</v>
      </c>
      <c r="C75" s="6">
        <v>607.6</v>
      </c>
      <c r="D75" s="6">
        <v>659.8</v>
      </c>
      <c r="E75" s="6">
        <v>495</v>
      </c>
      <c r="F75" s="6">
        <v>355.4</v>
      </c>
      <c r="G75" s="6">
        <v>887.8</v>
      </c>
      <c r="H75" s="6">
        <v>740.2</v>
      </c>
      <c r="I75" s="6">
        <v>1086</v>
      </c>
      <c r="J75" s="6">
        <v>836.4</v>
      </c>
      <c r="K75" s="6">
        <v>650.79999999999995</v>
      </c>
    </row>
    <row r="76" spans="1:11" x14ac:dyDescent="0.2">
      <c r="A76" s="6">
        <v>20.399999999999999</v>
      </c>
      <c r="B76" s="6">
        <v>1058.8</v>
      </c>
      <c r="C76" s="6">
        <v>477.2</v>
      </c>
      <c r="D76" s="6">
        <v>455.4</v>
      </c>
      <c r="E76" s="6">
        <v>135.80000000000001</v>
      </c>
      <c r="F76" s="6">
        <v>496</v>
      </c>
      <c r="G76" s="6">
        <v>694.8</v>
      </c>
      <c r="H76" s="6">
        <v>401.8</v>
      </c>
      <c r="I76" s="6">
        <v>477</v>
      </c>
      <c r="J76" s="6">
        <v>1172.4000000000001</v>
      </c>
      <c r="K76" s="6">
        <v>592.79999999999995</v>
      </c>
    </row>
    <row r="77" spans="1:11" x14ac:dyDescent="0.2">
      <c r="A77" s="6">
        <v>20.7</v>
      </c>
      <c r="B77" s="6">
        <v>1019.2</v>
      </c>
      <c r="C77" s="6">
        <v>847.8</v>
      </c>
      <c r="D77" s="6">
        <v>678.6</v>
      </c>
      <c r="E77" s="6">
        <v>738.4</v>
      </c>
      <c r="F77" s="6">
        <v>698.8</v>
      </c>
      <c r="G77" s="6">
        <v>336</v>
      </c>
      <c r="H77" s="6">
        <v>537.6</v>
      </c>
      <c r="I77" s="6">
        <v>639.20000000000005</v>
      </c>
      <c r="J77" s="6">
        <v>1175.2</v>
      </c>
      <c r="K77" s="6">
        <v>808.4</v>
      </c>
    </row>
    <row r="78" spans="1:11" x14ac:dyDescent="0.2">
      <c r="A78" s="6">
        <v>21</v>
      </c>
      <c r="B78" s="6">
        <v>1181.4000000000001</v>
      </c>
      <c r="C78" s="6">
        <v>882.6</v>
      </c>
      <c r="D78" s="6">
        <v>824</v>
      </c>
      <c r="E78" s="6">
        <v>889.2</v>
      </c>
      <c r="F78" s="6">
        <v>853.2</v>
      </c>
      <c r="G78" s="6">
        <v>291.2</v>
      </c>
      <c r="H78" s="6">
        <v>892.2</v>
      </c>
      <c r="I78" s="6">
        <v>635.6</v>
      </c>
      <c r="J78" s="6">
        <v>1023.8</v>
      </c>
      <c r="K78" s="6">
        <v>611.20000000000005</v>
      </c>
    </row>
    <row r="79" spans="1:11" x14ac:dyDescent="0.2">
      <c r="A79" s="6">
        <v>21.3</v>
      </c>
      <c r="B79" s="6">
        <v>1120.5999999999999</v>
      </c>
      <c r="C79" s="6">
        <v>924</v>
      </c>
      <c r="D79" s="6">
        <v>1349.6</v>
      </c>
      <c r="E79" s="6">
        <v>1408.6</v>
      </c>
      <c r="F79" s="6">
        <v>1000.4</v>
      </c>
      <c r="G79" s="6">
        <v>544.79999999999995</v>
      </c>
      <c r="H79" s="6">
        <v>948.2</v>
      </c>
      <c r="I79" s="6">
        <v>511.8</v>
      </c>
      <c r="J79" s="6">
        <v>898.6</v>
      </c>
      <c r="K79" s="6">
        <v>849.2</v>
      </c>
    </row>
    <row r="80" spans="1:11" x14ac:dyDescent="0.2">
      <c r="A80" s="6">
        <v>21.6</v>
      </c>
      <c r="B80" s="6">
        <v>1304.8</v>
      </c>
      <c r="C80" s="6">
        <v>1050.5999999999999</v>
      </c>
      <c r="D80" s="6">
        <v>1171.2</v>
      </c>
      <c r="E80" s="6">
        <v>1666.2</v>
      </c>
      <c r="F80" s="6">
        <v>1301</v>
      </c>
      <c r="G80" s="6">
        <v>750.2</v>
      </c>
      <c r="H80" s="6">
        <v>659.8</v>
      </c>
      <c r="I80" s="6">
        <v>823.6</v>
      </c>
      <c r="J80" s="6">
        <v>1089.4000000000001</v>
      </c>
      <c r="K80" s="6">
        <v>1071.4000000000001</v>
      </c>
    </row>
    <row r="81" spans="1:11" x14ac:dyDescent="0.2">
      <c r="A81" s="6">
        <v>21.9</v>
      </c>
      <c r="B81" s="6">
        <v>1641.2</v>
      </c>
      <c r="C81" s="6">
        <v>1125.4000000000001</v>
      </c>
      <c r="D81" s="6">
        <v>839.2</v>
      </c>
      <c r="E81" s="6">
        <v>2012.6</v>
      </c>
      <c r="F81" s="6">
        <v>787</v>
      </c>
      <c r="G81" s="6">
        <v>729.6</v>
      </c>
      <c r="H81" s="6">
        <v>374.6</v>
      </c>
      <c r="I81" s="6">
        <v>907</v>
      </c>
      <c r="J81" s="6">
        <v>807.8</v>
      </c>
      <c r="K81" s="6">
        <v>1199.2</v>
      </c>
    </row>
    <row r="82" spans="1:11" x14ac:dyDescent="0.2">
      <c r="A82" s="6">
        <v>22.2</v>
      </c>
      <c r="B82" s="6">
        <v>1659.2</v>
      </c>
      <c r="C82" s="6">
        <v>841.2</v>
      </c>
      <c r="D82" s="6">
        <v>856</v>
      </c>
      <c r="E82" s="6">
        <v>1095.8</v>
      </c>
      <c r="F82" s="6">
        <v>774.6</v>
      </c>
      <c r="G82" s="6">
        <v>505.8</v>
      </c>
      <c r="H82" s="6">
        <v>1130.5999999999999</v>
      </c>
      <c r="I82" s="6">
        <v>1049.4000000000001</v>
      </c>
      <c r="J82" s="6">
        <v>1146.2</v>
      </c>
      <c r="K82" s="6">
        <v>1163</v>
      </c>
    </row>
    <row r="83" spans="1:11" x14ac:dyDescent="0.2">
      <c r="A83" s="6">
        <v>22.5</v>
      </c>
      <c r="B83" s="6">
        <v>927</v>
      </c>
      <c r="C83" s="6">
        <v>1167.5999999999999</v>
      </c>
      <c r="D83" s="6">
        <v>1010</v>
      </c>
      <c r="E83" s="6">
        <v>1272.5999999999999</v>
      </c>
      <c r="F83" s="6">
        <v>809.2</v>
      </c>
      <c r="G83" s="6">
        <v>551.4</v>
      </c>
      <c r="H83" s="6">
        <v>1645.2</v>
      </c>
      <c r="I83" s="6">
        <v>706.6</v>
      </c>
      <c r="J83" s="6">
        <v>2340.1999999999998</v>
      </c>
      <c r="K83" s="6">
        <v>1358</v>
      </c>
    </row>
    <row r="84" spans="1:11" x14ac:dyDescent="0.2">
      <c r="A84" s="6">
        <v>22.8</v>
      </c>
      <c r="B84" s="6">
        <v>1142.5999999999999</v>
      </c>
      <c r="C84" s="6">
        <v>476.2</v>
      </c>
      <c r="D84" s="6">
        <v>822.8</v>
      </c>
      <c r="E84" s="6">
        <v>996.6</v>
      </c>
      <c r="F84" s="6">
        <v>680</v>
      </c>
      <c r="G84" s="6">
        <v>249</v>
      </c>
      <c r="H84" s="6">
        <v>1078.5999999999999</v>
      </c>
      <c r="I84" s="6">
        <v>892.4</v>
      </c>
      <c r="J84" s="6">
        <v>2533.8000000000002</v>
      </c>
      <c r="K84" s="6">
        <v>1332.6</v>
      </c>
    </row>
    <row r="85" spans="1:11" x14ac:dyDescent="0.2">
      <c r="A85" s="6">
        <v>23.1</v>
      </c>
      <c r="B85" s="6">
        <v>876</v>
      </c>
      <c r="C85" s="6">
        <v>191.4</v>
      </c>
      <c r="D85" s="6">
        <v>400.8</v>
      </c>
      <c r="E85" s="6">
        <v>464.6</v>
      </c>
      <c r="F85" s="6">
        <v>759.2</v>
      </c>
      <c r="G85" s="6">
        <v>317.39999999999998</v>
      </c>
      <c r="H85" s="6">
        <v>672.2</v>
      </c>
      <c r="I85" s="6">
        <v>638</v>
      </c>
      <c r="J85" s="6">
        <v>2119</v>
      </c>
      <c r="K85" s="6">
        <v>795.2</v>
      </c>
    </row>
    <row r="86" spans="1:11" x14ac:dyDescent="0.2">
      <c r="A86" s="6">
        <v>23.4</v>
      </c>
      <c r="B86" s="6">
        <v>538.20000000000005</v>
      </c>
      <c r="C86" s="6">
        <v>198.8</v>
      </c>
      <c r="D86" s="6">
        <v>638.20000000000005</v>
      </c>
      <c r="E86" s="6">
        <v>711.6</v>
      </c>
      <c r="F86" s="6">
        <v>409.6</v>
      </c>
      <c r="G86" s="6">
        <v>188.2</v>
      </c>
      <c r="H86" s="6">
        <v>854</v>
      </c>
      <c r="I86" s="6">
        <v>1971.6</v>
      </c>
      <c r="J86" s="6">
        <v>1249</v>
      </c>
      <c r="K86" s="6">
        <v>1052.8</v>
      </c>
    </row>
    <row r="87" spans="1:11" x14ac:dyDescent="0.2">
      <c r="A87" s="6">
        <v>23.7</v>
      </c>
      <c r="B87" s="6">
        <v>129</v>
      </c>
      <c r="C87" s="6">
        <v>23.2</v>
      </c>
      <c r="D87" s="6">
        <v>292.8</v>
      </c>
      <c r="E87" s="6">
        <v>499.6</v>
      </c>
      <c r="F87" s="6">
        <v>184.4</v>
      </c>
      <c r="G87" s="6">
        <v>135.19999999999999</v>
      </c>
      <c r="H87" s="6">
        <v>357.2</v>
      </c>
      <c r="I87" s="6">
        <v>808.2</v>
      </c>
      <c r="J87" s="6">
        <v>616.4</v>
      </c>
      <c r="K87" s="6">
        <v>425.6</v>
      </c>
    </row>
    <row r="88" spans="1:11" x14ac:dyDescent="0.2">
      <c r="A88" s="6" t="s">
        <v>192</v>
      </c>
      <c r="B88" s="6"/>
      <c r="C88" s="6"/>
      <c r="D88" s="6"/>
      <c r="E88" s="6"/>
      <c r="F88" s="6"/>
      <c r="G88" s="6"/>
      <c r="H88" s="6"/>
      <c r="I88" s="6"/>
      <c r="J88" s="6"/>
      <c r="K88" s="6"/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2401-8FDE-8941-B75D-1F912DACC82E}">
  <dimension ref="A1:K88"/>
  <sheetViews>
    <sheetView workbookViewId="0">
      <selection activeCell="H24" sqref="H24"/>
    </sheetView>
  </sheetViews>
  <sheetFormatPr baseColWidth="10" defaultColWidth="16" defaultRowHeight="16" x14ac:dyDescent="0.2"/>
  <cols>
    <col min="1" max="1" width="14.83203125" style="6" bestFit="1" customWidth="1"/>
    <col min="2" max="11" width="10.5" style="6" bestFit="1" customWidth="1"/>
    <col min="12" max="16384" width="16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65321</v>
      </c>
      <c r="C3" s="6">
        <v>773.9</v>
      </c>
      <c r="D3" s="6">
        <v>4</v>
      </c>
      <c r="E3" s="6">
        <v>63017</v>
      </c>
      <c r="F3" s="6">
        <v>579.6</v>
      </c>
      <c r="G3" s="6">
        <v>6</v>
      </c>
    </row>
    <row r="4" spans="1:11" x14ac:dyDescent="0.2">
      <c r="A4" s="6" t="s">
        <v>182</v>
      </c>
      <c r="B4" s="6">
        <v>72208</v>
      </c>
      <c r="C4" s="6">
        <v>960.6</v>
      </c>
      <c r="D4" s="6">
        <v>4</v>
      </c>
      <c r="E4" s="6">
        <v>70224</v>
      </c>
      <c r="F4" s="6">
        <v>737.3</v>
      </c>
      <c r="G4" s="6">
        <v>6</v>
      </c>
    </row>
    <row r="6" spans="1:11" x14ac:dyDescent="0.2">
      <c r="A6" s="6" t="s">
        <v>203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232</v>
      </c>
      <c r="C7" s="6" t="s">
        <v>233</v>
      </c>
      <c r="D7" s="6" t="s">
        <v>234</v>
      </c>
      <c r="E7" s="6" t="s">
        <v>235</v>
      </c>
      <c r="F7" s="6" t="s">
        <v>232</v>
      </c>
      <c r="G7" s="6" t="s">
        <v>233</v>
      </c>
      <c r="H7" s="6" t="s">
        <v>234</v>
      </c>
      <c r="I7" s="6" t="s">
        <v>235</v>
      </c>
    </row>
    <row r="8" spans="1:11" x14ac:dyDescent="0.2">
      <c r="A8" s="6">
        <v>0</v>
      </c>
      <c r="B8" s="6">
        <v>5494.3329999999996</v>
      </c>
      <c r="C8" s="6">
        <v>5958.3329999999996</v>
      </c>
      <c r="D8" s="6">
        <v>5094.3329999999996</v>
      </c>
      <c r="E8" s="6">
        <v>6105.6670000000004</v>
      </c>
      <c r="F8" s="6">
        <v>5363.6670000000004</v>
      </c>
      <c r="G8" s="6">
        <v>5278.3329999999996</v>
      </c>
      <c r="H8" s="6">
        <v>5009.6670000000004</v>
      </c>
      <c r="I8" s="6">
        <v>4903.3329999999996</v>
      </c>
      <c r="J8" s="6">
        <v>4750</v>
      </c>
      <c r="K8" s="6">
        <v>5233.3329999999996</v>
      </c>
    </row>
    <row r="9" spans="1:11" x14ac:dyDescent="0.2">
      <c r="A9" s="6">
        <v>0.3</v>
      </c>
      <c r="B9" s="6">
        <v>4936</v>
      </c>
      <c r="C9" s="6">
        <v>5061</v>
      </c>
      <c r="D9" s="6">
        <v>4955.6670000000004</v>
      </c>
      <c r="E9" s="6">
        <v>6555</v>
      </c>
      <c r="F9" s="6">
        <v>5591.6670000000004</v>
      </c>
      <c r="G9" s="6">
        <v>5369.6670000000004</v>
      </c>
      <c r="H9" s="6">
        <v>5018.3329999999996</v>
      </c>
      <c r="I9" s="6">
        <v>5084.3329999999996</v>
      </c>
      <c r="J9" s="6">
        <v>4781.3329999999996</v>
      </c>
      <c r="K9" s="6">
        <v>4534.6670000000004</v>
      </c>
    </row>
    <row r="10" spans="1:11" x14ac:dyDescent="0.2">
      <c r="A10" s="6">
        <v>0.6</v>
      </c>
      <c r="B10" s="6">
        <v>5498.6670000000004</v>
      </c>
      <c r="C10" s="6">
        <v>4971.3329999999996</v>
      </c>
      <c r="D10" s="6">
        <v>5157.3329999999996</v>
      </c>
      <c r="E10" s="6">
        <v>7059.3329999999996</v>
      </c>
      <c r="F10" s="6">
        <v>5574.6670000000004</v>
      </c>
      <c r="G10" s="6">
        <v>5267.6670000000004</v>
      </c>
      <c r="H10" s="6">
        <v>5641.6670000000004</v>
      </c>
      <c r="I10" s="6">
        <v>4923.6670000000004</v>
      </c>
      <c r="J10" s="6">
        <v>5339</v>
      </c>
      <c r="K10" s="6">
        <v>5534</v>
      </c>
    </row>
    <row r="11" spans="1:11" x14ac:dyDescent="0.2">
      <c r="A11" s="6">
        <v>0.9</v>
      </c>
      <c r="B11" s="6">
        <v>4832.6670000000004</v>
      </c>
      <c r="C11" s="6">
        <v>5057.3329999999996</v>
      </c>
      <c r="D11" s="6">
        <v>5315.6670000000004</v>
      </c>
      <c r="E11" s="6">
        <v>6220.6670000000004</v>
      </c>
      <c r="F11" s="6">
        <v>5683.3329999999996</v>
      </c>
      <c r="G11" s="6">
        <v>5435.3329999999996</v>
      </c>
      <c r="H11" s="6">
        <v>5281.3329999999996</v>
      </c>
      <c r="I11" s="6">
        <v>5196.6670000000004</v>
      </c>
      <c r="J11" s="6">
        <v>4540.3329999999996</v>
      </c>
      <c r="K11" s="6">
        <v>5048.3329999999996</v>
      </c>
    </row>
    <row r="12" spans="1:11" x14ac:dyDescent="0.2">
      <c r="A12" s="6">
        <v>1.2</v>
      </c>
      <c r="B12" s="6">
        <v>5533.6670000000004</v>
      </c>
      <c r="C12" s="6">
        <v>4748.3329999999996</v>
      </c>
      <c r="D12" s="6">
        <v>5499.6670000000004</v>
      </c>
      <c r="E12" s="6">
        <v>5999</v>
      </c>
      <c r="F12" s="6">
        <v>5297.3329999999996</v>
      </c>
      <c r="G12" s="6">
        <v>5411.6670000000004</v>
      </c>
      <c r="H12" s="6">
        <v>5000</v>
      </c>
      <c r="I12" s="6">
        <v>5225</v>
      </c>
      <c r="J12" s="6">
        <v>4613.6670000000004</v>
      </c>
      <c r="K12" s="6">
        <v>5343.3329999999996</v>
      </c>
    </row>
    <row r="13" spans="1:11" x14ac:dyDescent="0.2">
      <c r="A13" s="6">
        <v>1.5</v>
      </c>
      <c r="B13" s="6">
        <v>5101</v>
      </c>
      <c r="C13" s="6">
        <v>4882.6670000000004</v>
      </c>
      <c r="D13" s="6">
        <v>5058.6670000000004</v>
      </c>
      <c r="E13" s="6">
        <v>6202.6670000000004</v>
      </c>
      <c r="F13" s="6">
        <v>5257</v>
      </c>
      <c r="G13" s="6">
        <v>4761.3329999999996</v>
      </c>
      <c r="H13" s="6">
        <v>5455.6670000000004</v>
      </c>
      <c r="I13" s="6">
        <v>5418</v>
      </c>
      <c r="J13" s="6">
        <v>5141</v>
      </c>
      <c r="K13" s="6">
        <v>5066.6670000000004</v>
      </c>
    </row>
    <row r="14" spans="1:11" x14ac:dyDescent="0.2">
      <c r="A14" s="6">
        <v>1.8</v>
      </c>
      <c r="B14" s="6">
        <v>5225</v>
      </c>
      <c r="C14" s="6">
        <v>4894</v>
      </c>
      <c r="D14" s="6">
        <v>5156.3329999999996</v>
      </c>
      <c r="E14" s="6">
        <v>5964.6670000000004</v>
      </c>
      <c r="F14" s="6">
        <v>5332</v>
      </c>
      <c r="G14" s="6">
        <v>4868</v>
      </c>
      <c r="H14" s="6">
        <v>5045</v>
      </c>
      <c r="I14" s="6">
        <v>4931</v>
      </c>
      <c r="J14" s="6">
        <v>4933.6670000000004</v>
      </c>
      <c r="K14" s="6">
        <v>4572</v>
      </c>
    </row>
    <row r="15" spans="1:11" x14ac:dyDescent="0.2">
      <c r="A15" s="6">
        <v>2.1</v>
      </c>
      <c r="B15" s="6">
        <v>5211</v>
      </c>
      <c r="C15" s="6">
        <v>5167.6670000000004</v>
      </c>
      <c r="D15" s="6">
        <v>5016.3329999999996</v>
      </c>
      <c r="E15" s="6">
        <v>6370.3329999999996</v>
      </c>
      <c r="F15" s="6">
        <v>5349</v>
      </c>
      <c r="G15" s="6">
        <v>5291.6670000000004</v>
      </c>
      <c r="H15" s="6">
        <v>4713.3329999999996</v>
      </c>
      <c r="I15" s="6">
        <v>4942.6670000000004</v>
      </c>
      <c r="J15" s="6">
        <v>4930</v>
      </c>
      <c r="K15" s="6">
        <v>4837.3329999999996</v>
      </c>
    </row>
    <row r="16" spans="1:11" x14ac:dyDescent="0.2">
      <c r="A16" s="6">
        <v>2.4</v>
      </c>
      <c r="B16" s="6">
        <v>5248.3329999999996</v>
      </c>
      <c r="C16" s="6">
        <v>4605</v>
      </c>
      <c r="D16" s="6">
        <v>5078</v>
      </c>
      <c r="E16" s="6">
        <v>5859.3329999999996</v>
      </c>
      <c r="F16" s="6">
        <v>6053.3329999999996</v>
      </c>
      <c r="G16" s="6">
        <v>5628.3329999999996</v>
      </c>
      <c r="H16" s="6">
        <v>5488.6670000000004</v>
      </c>
      <c r="I16" s="6">
        <v>5181</v>
      </c>
      <c r="J16" s="6">
        <v>5025.6670000000004</v>
      </c>
      <c r="K16" s="6">
        <v>5085.3329999999996</v>
      </c>
    </row>
    <row r="17" spans="1:11" x14ac:dyDescent="0.2">
      <c r="A17" s="6">
        <v>2.7</v>
      </c>
      <c r="B17" s="6">
        <v>5052.6670000000004</v>
      </c>
      <c r="C17" s="6">
        <v>5326.3329999999996</v>
      </c>
      <c r="D17" s="6">
        <v>5200.3329999999996</v>
      </c>
      <c r="E17" s="6">
        <v>6163.3329999999996</v>
      </c>
      <c r="F17" s="6">
        <v>5575.3329999999996</v>
      </c>
      <c r="G17" s="6">
        <v>5528.3329999999996</v>
      </c>
      <c r="H17" s="6">
        <v>5205.6670000000004</v>
      </c>
      <c r="I17" s="6">
        <v>4935</v>
      </c>
      <c r="J17" s="6">
        <v>4566</v>
      </c>
      <c r="K17" s="6">
        <v>5014.6670000000004</v>
      </c>
    </row>
    <row r="18" spans="1:11" x14ac:dyDescent="0.2">
      <c r="A18" s="6">
        <v>3</v>
      </c>
      <c r="B18" s="6">
        <v>5338.6670000000004</v>
      </c>
      <c r="C18" s="6">
        <v>5088.3329999999996</v>
      </c>
      <c r="D18" s="6">
        <v>5601.3329999999996</v>
      </c>
      <c r="E18" s="6">
        <v>6609</v>
      </c>
      <c r="F18" s="6">
        <v>5653.3329999999996</v>
      </c>
      <c r="G18" s="6">
        <v>4995.3329999999996</v>
      </c>
      <c r="H18" s="6">
        <v>5988.6670000000004</v>
      </c>
      <c r="I18" s="6">
        <v>5415.3329999999996</v>
      </c>
      <c r="J18" s="6">
        <v>5453.3329999999996</v>
      </c>
      <c r="K18" s="6">
        <v>5368.3329999999996</v>
      </c>
    </row>
    <row r="19" spans="1:11" x14ac:dyDescent="0.2">
      <c r="A19" s="6">
        <v>3.3</v>
      </c>
      <c r="B19" s="6">
        <v>5355</v>
      </c>
      <c r="C19" s="6">
        <v>5002</v>
      </c>
      <c r="D19" s="6">
        <v>5327</v>
      </c>
      <c r="E19" s="6">
        <v>6147</v>
      </c>
      <c r="F19" s="6">
        <v>5916.6670000000004</v>
      </c>
      <c r="G19" s="6">
        <v>5110.3329999999996</v>
      </c>
      <c r="H19" s="6">
        <v>5283</v>
      </c>
      <c r="I19" s="6">
        <v>5033.3329999999996</v>
      </c>
      <c r="J19" s="6">
        <v>5051.3329999999996</v>
      </c>
      <c r="K19" s="6">
        <v>5615.3329999999996</v>
      </c>
    </row>
    <row r="20" spans="1:11" x14ac:dyDescent="0.2">
      <c r="A20" s="6">
        <v>3.6</v>
      </c>
      <c r="B20" s="6">
        <v>4902</v>
      </c>
      <c r="C20" s="6">
        <v>4788.6670000000004</v>
      </c>
      <c r="D20" s="6">
        <v>5124</v>
      </c>
      <c r="E20" s="6">
        <v>6080</v>
      </c>
      <c r="F20" s="6">
        <v>6265.3329999999996</v>
      </c>
      <c r="G20" s="6">
        <v>5292.3329999999996</v>
      </c>
      <c r="H20" s="6">
        <v>4769.6670000000004</v>
      </c>
      <c r="I20" s="6">
        <v>5050.3329999999996</v>
      </c>
      <c r="J20" s="6">
        <v>4974.6670000000004</v>
      </c>
      <c r="K20" s="6">
        <v>4856.6670000000004</v>
      </c>
    </row>
    <row r="21" spans="1:11" x14ac:dyDescent="0.2">
      <c r="A21" s="6">
        <v>3.9</v>
      </c>
      <c r="B21" s="6">
        <v>5059</v>
      </c>
      <c r="C21" s="6">
        <v>4781</v>
      </c>
      <c r="D21" s="6">
        <v>5310.6670000000004</v>
      </c>
      <c r="E21" s="6">
        <v>6028</v>
      </c>
      <c r="F21" s="6">
        <v>5898.3329999999996</v>
      </c>
      <c r="G21" s="6">
        <v>5163.6670000000004</v>
      </c>
      <c r="H21" s="6">
        <v>5567</v>
      </c>
      <c r="I21" s="6">
        <v>5171.3329999999996</v>
      </c>
      <c r="J21" s="6">
        <v>5243</v>
      </c>
      <c r="K21" s="6">
        <v>5283.6670000000004</v>
      </c>
    </row>
    <row r="22" spans="1:11" x14ac:dyDescent="0.2">
      <c r="A22" s="6">
        <v>4.2</v>
      </c>
      <c r="B22" s="6">
        <v>5045</v>
      </c>
      <c r="C22" s="6">
        <v>4575.6670000000004</v>
      </c>
      <c r="D22" s="6">
        <v>5212.6670000000004</v>
      </c>
      <c r="E22" s="6">
        <v>6158</v>
      </c>
      <c r="F22" s="6">
        <v>5821.3329999999996</v>
      </c>
      <c r="G22" s="6">
        <v>5643.6670000000004</v>
      </c>
      <c r="H22" s="6">
        <v>5382.3329999999996</v>
      </c>
      <c r="I22" s="6">
        <v>4668</v>
      </c>
      <c r="J22" s="6">
        <v>5535.6670000000004</v>
      </c>
      <c r="K22" s="6">
        <v>4659.3329999999996</v>
      </c>
    </row>
    <row r="23" spans="1:11" x14ac:dyDescent="0.2">
      <c r="A23" s="6">
        <v>4.5</v>
      </c>
      <c r="B23" s="6">
        <v>5175.3329999999996</v>
      </c>
      <c r="C23" s="6">
        <v>4967</v>
      </c>
      <c r="D23" s="6">
        <v>5026.3329999999996</v>
      </c>
      <c r="E23" s="6">
        <v>6235.6670000000004</v>
      </c>
      <c r="F23" s="6">
        <v>5479</v>
      </c>
      <c r="G23" s="6">
        <v>5744</v>
      </c>
      <c r="H23" s="6">
        <v>4963.6670000000004</v>
      </c>
      <c r="I23" s="6">
        <v>4821</v>
      </c>
      <c r="J23" s="6">
        <v>5076</v>
      </c>
      <c r="K23" s="6">
        <v>4741.6670000000004</v>
      </c>
    </row>
    <row r="24" spans="1:11" x14ac:dyDescent="0.2">
      <c r="A24" s="6">
        <v>4.8</v>
      </c>
      <c r="B24" s="6">
        <v>6668.6670000000004</v>
      </c>
      <c r="C24" s="6">
        <v>6120</v>
      </c>
      <c r="D24" s="6">
        <v>4839</v>
      </c>
      <c r="E24" s="6">
        <v>6468</v>
      </c>
      <c r="F24" s="6">
        <v>6805</v>
      </c>
      <c r="G24" s="6">
        <v>6785.6670000000004</v>
      </c>
      <c r="H24" s="6">
        <v>4888.6670000000004</v>
      </c>
      <c r="I24" s="6">
        <v>4817.6670000000004</v>
      </c>
      <c r="J24" s="6">
        <v>5092.6670000000004</v>
      </c>
      <c r="K24" s="6">
        <v>5234.3329999999996</v>
      </c>
    </row>
    <row r="25" spans="1:11" x14ac:dyDescent="0.2">
      <c r="A25" s="6">
        <v>5.0999999999999996</v>
      </c>
      <c r="B25" s="6">
        <v>5625.3329999999996</v>
      </c>
      <c r="C25" s="6">
        <v>5114.6670000000004</v>
      </c>
      <c r="D25" s="6">
        <v>6115</v>
      </c>
      <c r="E25" s="6">
        <v>7181</v>
      </c>
      <c r="F25" s="6">
        <v>5929.3329999999996</v>
      </c>
      <c r="G25" s="6">
        <v>5230.6670000000004</v>
      </c>
      <c r="H25" s="6">
        <v>6296</v>
      </c>
      <c r="I25" s="6">
        <v>5551.3329999999996</v>
      </c>
      <c r="J25" s="6">
        <v>5530.6670000000004</v>
      </c>
      <c r="K25" s="6">
        <v>5501</v>
      </c>
    </row>
    <row r="26" spans="1:11" x14ac:dyDescent="0.2">
      <c r="A26" s="6">
        <v>5.4</v>
      </c>
      <c r="B26" s="6">
        <v>5364.3329999999996</v>
      </c>
      <c r="C26" s="6">
        <v>4879.6670000000004</v>
      </c>
      <c r="D26" s="6">
        <v>5404.3329999999996</v>
      </c>
      <c r="E26" s="6">
        <v>6481.3329999999996</v>
      </c>
      <c r="F26" s="6">
        <v>5408</v>
      </c>
      <c r="G26" s="6">
        <v>5889</v>
      </c>
      <c r="H26" s="6">
        <v>5530.3329999999996</v>
      </c>
      <c r="I26" s="6">
        <v>5894</v>
      </c>
      <c r="J26" s="6">
        <v>5420.3329999999996</v>
      </c>
      <c r="K26" s="6">
        <v>4912.3329999999996</v>
      </c>
    </row>
    <row r="27" spans="1:11" x14ac:dyDescent="0.2">
      <c r="A27" s="6">
        <v>5.7</v>
      </c>
      <c r="B27" s="6">
        <v>5352</v>
      </c>
      <c r="C27" s="6">
        <v>5096</v>
      </c>
      <c r="D27" s="6">
        <v>4912</v>
      </c>
      <c r="E27" s="6">
        <v>5839</v>
      </c>
      <c r="F27" s="6">
        <v>5783</v>
      </c>
      <c r="G27" s="6">
        <v>5690</v>
      </c>
      <c r="H27" s="6">
        <v>5017.3329999999996</v>
      </c>
      <c r="I27" s="6">
        <v>4868.3329999999996</v>
      </c>
      <c r="J27" s="6">
        <v>4708.6670000000004</v>
      </c>
      <c r="K27" s="6">
        <v>4553</v>
      </c>
    </row>
    <row r="28" spans="1:11" x14ac:dyDescent="0.2">
      <c r="A28" s="6">
        <v>6</v>
      </c>
      <c r="B28" s="6">
        <v>5856.3329999999996</v>
      </c>
      <c r="C28" s="6">
        <v>4776.3329999999996</v>
      </c>
      <c r="D28" s="6">
        <v>4887</v>
      </c>
      <c r="E28" s="6">
        <v>6062.6670000000004</v>
      </c>
      <c r="F28" s="6">
        <v>5955.6670000000004</v>
      </c>
      <c r="G28" s="6">
        <v>5304.6670000000004</v>
      </c>
      <c r="H28" s="6">
        <v>5087.3329999999996</v>
      </c>
      <c r="I28" s="6">
        <v>4598</v>
      </c>
      <c r="J28" s="6">
        <v>4988</v>
      </c>
      <c r="K28" s="6">
        <v>4794.3329999999996</v>
      </c>
    </row>
    <row r="29" spans="1:11" x14ac:dyDescent="0.2">
      <c r="A29" s="6">
        <v>6.3</v>
      </c>
      <c r="B29" s="6">
        <v>5488</v>
      </c>
      <c r="C29" s="6">
        <v>5101.6670000000004</v>
      </c>
      <c r="D29" s="6">
        <v>5511.6670000000004</v>
      </c>
      <c r="E29" s="6">
        <v>5871</v>
      </c>
      <c r="F29" s="6">
        <v>5385.6670000000004</v>
      </c>
      <c r="G29" s="6">
        <v>5332.6670000000004</v>
      </c>
      <c r="H29" s="6">
        <v>5051.6670000000004</v>
      </c>
      <c r="I29" s="6">
        <v>4961.6670000000004</v>
      </c>
      <c r="J29" s="6">
        <v>4786.3329999999996</v>
      </c>
      <c r="K29" s="6">
        <v>4798.6670000000004</v>
      </c>
    </row>
    <row r="30" spans="1:11" x14ac:dyDescent="0.2">
      <c r="A30" s="6">
        <v>6.6</v>
      </c>
      <c r="B30" s="6">
        <v>5448.3329999999996</v>
      </c>
      <c r="C30" s="6">
        <v>5097.6670000000004</v>
      </c>
      <c r="D30" s="6">
        <v>5531</v>
      </c>
      <c r="E30" s="6">
        <v>6412.6670000000004</v>
      </c>
      <c r="F30" s="6">
        <v>5393.6670000000004</v>
      </c>
      <c r="G30" s="6">
        <v>5205</v>
      </c>
      <c r="H30" s="6">
        <v>5357.6670000000004</v>
      </c>
      <c r="I30" s="6">
        <v>4750</v>
      </c>
      <c r="J30" s="6">
        <v>5671.6670000000004</v>
      </c>
      <c r="K30" s="6">
        <v>4857.3329999999996</v>
      </c>
    </row>
    <row r="31" spans="1:11" x14ac:dyDescent="0.2">
      <c r="A31" s="6">
        <v>6.9</v>
      </c>
      <c r="B31" s="6">
        <v>5256.6670000000004</v>
      </c>
      <c r="C31" s="6">
        <v>5174.3329999999996</v>
      </c>
      <c r="D31" s="6">
        <v>5473.6670000000004</v>
      </c>
      <c r="E31" s="6">
        <v>6684.6670000000004</v>
      </c>
      <c r="F31" s="6">
        <v>5765</v>
      </c>
      <c r="G31" s="6">
        <v>5645.3329999999996</v>
      </c>
      <c r="H31" s="6">
        <v>5494</v>
      </c>
      <c r="I31" s="6">
        <v>4826.3329999999996</v>
      </c>
      <c r="J31" s="6">
        <v>4948.6670000000004</v>
      </c>
      <c r="K31" s="6">
        <v>4552.6670000000004</v>
      </c>
    </row>
    <row r="32" spans="1:11" x14ac:dyDescent="0.2">
      <c r="A32" s="6">
        <v>7.2</v>
      </c>
      <c r="B32" s="6">
        <v>5765.3329999999996</v>
      </c>
      <c r="C32" s="6">
        <v>4708.3329999999996</v>
      </c>
      <c r="D32" s="6">
        <v>4864.6670000000004</v>
      </c>
      <c r="E32" s="6">
        <v>5889.3329999999996</v>
      </c>
      <c r="F32" s="6">
        <v>5932.3329999999996</v>
      </c>
      <c r="G32" s="6">
        <v>5435.3329999999996</v>
      </c>
      <c r="H32" s="6">
        <v>5166.6670000000004</v>
      </c>
      <c r="I32" s="6">
        <v>5120.3329999999996</v>
      </c>
      <c r="J32" s="6">
        <v>5106</v>
      </c>
      <c r="K32" s="6">
        <v>5315</v>
      </c>
    </row>
    <row r="33" spans="1:11" x14ac:dyDescent="0.2">
      <c r="A33" s="6">
        <v>7.5</v>
      </c>
      <c r="B33" s="6">
        <v>5433.3329999999996</v>
      </c>
      <c r="C33" s="6">
        <v>5156.3329999999996</v>
      </c>
      <c r="D33" s="6">
        <v>5037</v>
      </c>
      <c r="E33" s="6">
        <v>5929.3329999999996</v>
      </c>
      <c r="F33" s="6">
        <v>5459.3329999999996</v>
      </c>
      <c r="G33" s="6">
        <v>5559.3329999999996</v>
      </c>
      <c r="H33" s="6">
        <v>4955.3329999999996</v>
      </c>
      <c r="I33" s="6">
        <v>5251.3329999999996</v>
      </c>
      <c r="J33" s="6">
        <v>5084.3329999999996</v>
      </c>
      <c r="K33" s="6">
        <v>5167.3329999999996</v>
      </c>
    </row>
    <row r="34" spans="1:11" x14ac:dyDescent="0.2">
      <c r="A34" s="6">
        <v>7.8</v>
      </c>
      <c r="B34" s="6">
        <v>5826.3329999999996</v>
      </c>
      <c r="C34" s="6">
        <v>5486</v>
      </c>
      <c r="D34" s="6">
        <v>5249.6670000000004</v>
      </c>
      <c r="E34" s="6">
        <v>6037.6670000000004</v>
      </c>
      <c r="F34" s="6">
        <v>5530</v>
      </c>
      <c r="G34" s="6">
        <v>5105.3329999999996</v>
      </c>
      <c r="H34" s="6">
        <v>5080.6670000000004</v>
      </c>
      <c r="I34" s="6">
        <v>5337.3329999999996</v>
      </c>
      <c r="J34" s="6">
        <v>5000.6670000000004</v>
      </c>
      <c r="K34" s="6">
        <v>4794</v>
      </c>
    </row>
    <row r="35" spans="1:11" x14ac:dyDescent="0.2">
      <c r="A35" s="6">
        <v>8.1</v>
      </c>
      <c r="B35" s="6">
        <v>5389</v>
      </c>
      <c r="C35" s="6">
        <v>5236</v>
      </c>
      <c r="D35" s="6">
        <v>5109</v>
      </c>
      <c r="E35" s="6">
        <v>6192</v>
      </c>
      <c r="F35" s="6">
        <v>5627.6670000000004</v>
      </c>
      <c r="G35" s="6">
        <v>5640.3329999999996</v>
      </c>
      <c r="H35" s="6">
        <v>5426.6670000000004</v>
      </c>
      <c r="I35" s="6">
        <v>4850.6670000000004</v>
      </c>
      <c r="J35" s="6">
        <v>5257.6670000000004</v>
      </c>
      <c r="K35" s="6">
        <v>5835</v>
      </c>
    </row>
    <row r="36" spans="1:11" x14ac:dyDescent="0.2">
      <c r="A36" s="6">
        <v>8.4</v>
      </c>
      <c r="B36" s="6">
        <v>5188.6670000000004</v>
      </c>
      <c r="C36" s="6">
        <v>4884.3329999999996</v>
      </c>
      <c r="D36" s="6">
        <v>5525</v>
      </c>
      <c r="E36" s="6">
        <v>5899</v>
      </c>
      <c r="F36" s="6">
        <v>5558</v>
      </c>
      <c r="G36" s="6">
        <v>5547.3329999999996</v>
      </c>
      <c r="H36" s="6">
        <v>5197.3329999999996</v>
      </c>
      <c r="I36" s="6">
        <v>4701.3329999999996</v>
      </c>
      <c r="J36" s="6">
        <v>5214</v>
      </c>
      <c r="K36" s="6">
        <v>5563.3329999999996</v>
      </c>
    </row>
    <row r="37" spans="1:11" x14ac:dyDescent="0.2">
      <c r="A37" s="6">
        <v>8.6999999999999993</v>
      </c>
      <c r="B37" s="6">
        <v>5419.3329999999996</v>
      </c>
      <c r="C37" s="6">
        <v>4701</v>
      </c>
      <c r="D37" s="6">
        <v>5713.6670000000004</v>
      </c>
      <c r="E37" s="6">
        <v>5723.3329999999996</v>
      </c>
      <c r="F37" s="6">
        <v>5749.6670000000004</v>
      </c>
      <c r="G37" s="6">
        <v>5689.6670000000004</v>
      </c>
      <c r="H37" s="6">
        <v>5341.3329999999996</v>
      </c>
      <c r="I37" s="6">
        <v>4446</v>
      </c>
      <c r="J37" s="6">
        <v>4990.3329999999996</v>
      </c>
      <c r="K37" s="6">
        <v>5291.6670000000004</v>
      </c>
    </row>
    <row r="38" spans="1:11" x14ac:dyDescent="0.2">
      <c r="A38" s="6">
        <v>9</v>
      </c>
      <c r="B38" s="6">
        <v>5795.6670000000004</v>
      </c>
      <c r="C38" s="6">
        <v>4690.3329999999996</v>
      </c>
      <c r="D38" s="6">
        <v>5223.3329999999996</v>
      </c>
      <c r="E38" s="6">
        <v>5843.3329999999996</v>
      </c>
      <c r="F38" s="6">
        <v>5728.3329999999996</v>
      </c>
      <c r="G38" s="6">
        <v>5073.3329999999996</v>
      </c>
      <c r="H38" s="6">
        <v>5229.3329999999996</v>
      </c>
      <c r="I38" s="6">
        <v>4872.3329999999996</v>
      </c>
      <c r="J38" s="6">
        <v>5384</v>
      </c>
      <c r="K38" s="6">
        <v>4907.3329999999996</v>
      </c>
    </row>
    <row r="39" spans="1:11" x14ac:dyDescent="0.2">
      <c r="A39" s="6">
        <v>9.3000000000000007</v>
      </c>
      <c r="B39" s="6">
        <v>5369.3329999999996</v>
      </c>
      <c r="C39" s="6">
        <v>5344.3329999999996</v>
      </c>
      <c r="D39" s="6">
        <v>5559</v>
      </c>
      <c r="E39" s="6">
        <v>6524.6670000000004</v>
      </c>
      <c r="F39" s="6">
        <v>6301.3329999999996</v>
      </c>
      <c r="G39" s="6">
        <v>5429.6670000000004</v>
      </c>
      <c r="H39" s="6">
        <v>5300.3329999999996</v>
      </c>
      <c r="I39" s="6">
        <v>5117</v>
      </c>
      <c r="J39" s="6">
        <v>5516</v>
      </c>
      <c r="K39" s="6">
        <v>5528.3329999999996</v>
      </c>
    </row>
    <row r="40" spans="1:11" x14ac:dyDescent="0.2">
      <c r="A40" s="6">
        <v>9.6</v>
      </c>
      <c r="B40" s="6">
        <v>5341.6670000000004</v>
      </c>
      <c r="C40" s="6">
        <v>4675.3329999999996</v>
      </c>
      <c r="D40" s="6">
        <v>5094.6670000000004</v>
      </c>
      <c r="E40" s="6">
        <v>6702.3329999999996</v>
      </c>
      <c r="F40" s="6">
        <v>5819</v>
      </c>
      <c r="G40" s="6">
        <v>6113.3329999999996</v>
      </c>
      <c r="H40" s="6">
        <v>5061</v>
      </c>
      <c r="I40" s="6">
        <v>4638.6670000000004</v>
      </c>
      <c r="J40" s="6">
        <v>5097</v>
      </c>
      <c r="K40" s="6">
        <v>5742</v>
      </c>
    </row>
    <row r="41" spans="1:11" x14ac:dyDescent="0.2">
      <c r="A41" s="6">
        <v>9.9</v>
      </c>
      <c r="B41" s="6">
        <v>5795.6670000000004</v>
      </c>
      <c r="C41" s="6">
        <v>5080.3329999999996</v>
      </c>
      <c r="D41" s="6">
        <v>5582.6670000000004</v>
      </c>
      <c r="E41" s="6">
        <v>5696.6670000000004</v>
      </c>
      <c r="F41" s="6">
        <v>5429.3329999999996</v>
      </c>
      <c r="G41" s="6">
        <v>5315</v>
      </c>
      <c r="H41" s="6">
        <v>5768.3329999999996</v>
      </c>
      <c r="I41" s="6">
        <v>5200.3329999999996</v>
      </c>
      <c r="J41" s="6">
        <v>6028</v>
      </c>
      <c r="K41" s="6">
        <v>5341.6670000000004</v>
      </c>
    </row>
    <row r="42" spans="1:11" x14ac:dyDescent="0.2">
      <c r="A42" s="6">
        <v>10.199999999999999</v>
      </c>
      <c r="B42" s="6">
        <v>5867.3329999999996</v>
      </c>
      <c r="C42" s="6">
        <v>5580</v>
      </c>
      <c r="D42" s="6">
        <v>5821.6670000000004</v>
      </c>
      <c r="E42" s="6">
        <v>5823.3329999999996</v>
      </c>
      <c r="F42" s="6">
        <v>5642.3329999999996</v>
      </c>
      <c r="G42" s="6">
        <v>6320.6670000000004</v>
      </c>
      <c r="H42" s="6">
        <v>5067</v>
      </c>
      <c r="I42" s="6">
        <v>5247.6670000000004</v>
      </c>
      <c r="J42" s="6">
        <v>5607.3329999999996</v>
      </c>
      <c r="K42" s="6">
        <v>5446</v>
      </c>
    </row>
    <row r="43" spans="1:11" x14ac:dyDescent="0.2">
      <c r="A43" s="6">
        <v>10.5</v>
      </c>
      <c r="B43" s="6">
        <v>5709</v>
      </c>
      <c r="C43" s="6">
        <v>5236.3329999999996</v>
      </c>
      <c r="D43" s="6">
        <v>5609.6670000000004</v>
      </c>
      <c r="E43" s="6">
        <v>6626.6670000000004</v>
      </c>
      <c r="F43" s="6">
        <v>6149.3329999999996</v>
      </c>
      <c r="G43" s="6">
        <v>5552.3329999999996</v>
      </c>
      <c r="H43" s="6">
        <v>5498</v>
      </c>
      <c r="I43" s="6">
        <v>5241.6670000000004</v>
      </c>
      <c r="J43" s="6">
        <v>5583.6670000000004</v>
      </c>
      <c r="K43" s="6">
        <v>5919.3329999999996</v>
      </c>
    </row>
    <row r="44" spans="1:11" x14ac:dyDescent="0.2">
      <c r="A44" s="6">
        <v>10.8</v>
      </c>
      <c r="B44" s="6">
        <v>6101</v>
      </c>
      <c r="C44" s="6">
        <v>5252</v>
      </c>
      <c r="D44" s="6">
        <v>6055.6670000000004</v>
      </c>
      <c r="E44" s="6">
        <v>6788.3329999999996</v>
      </c>
      <c r="F44" s="6">
        <v>6101</v>
      </c>
      <c r="G44" s="6">
        <v>5833</v>
      </c>
      <c r="H44" s="6">
        <v>5375.3329999999996</v>
      </c>
      <c r="I44" s="6">
        <v>5474.6670000000004</v>
      </c>
      <c r="J44" s="6">
        <v>6083</v>
      </c>
      <c r="K44" s="6">
        <v>5612.6670000000004</v>
      </c>
    </row>
    <row r="45" spans="1:11" x14ac:dyDescent="0.2">
      <c r="A45" s="6">
        <v>11.1</v>
      </c>
      <c r="B45" s="6">
        <v>6906.6670000000004</v>
      </c>
      <c r="C45" s="6">
        <v>6617.6670000000004</v>
      </c>
      <c r="D45" s="6">
        <v>5729</v>
      </c>
      <c r="E45" s="6">
        <v>6240.3329999999996</v>
      </c>
      <c r="F45" s="6">
        <v>5917</v>
      </c>
      <c r="G45" s="6">
        <v>7116.3329999999996</v>
      </c>
      <c r="H45" s="6">
        <v>6596.3329999999996</v>
      </c>
      <c r="I45" s="6">
        <v>4964.3329999999996</v>
      </c>
      <c r="J45" s="6">
        <v>6240.3329999999996</v>
      </c>
      <c r="K45" s="6">
        <v>5636</v>
      </c>
    </row>
    <row r="46" spans="1:11" x14ac:dyDescent="0.2">
      <c r="A46" s="6">
        <v>11.4</v>
      </c>
      <c r="B46" s="6">
        <v>6932.3329999999996</v>
      </c>
      <c r="C46" s="6">
        <v>6605</v>
      </c>
      <c r="D46" s="6">
        <v>6887.6670000000004</v>
      </c>
      <c r="E46" s="6">
        <v>7030</v>
      </c>
      <c r="F46" s="6">
        <v>7954.3329999999996</v>
      </c>
      <c r="G46" s="6">
        <v>6916</v>
      </c>
      <c r="H46" s="6">
        <v>5979.6670000000004</v>
      </c>
      <c r="I46" s="6">
        <v>5498.3329999999996</v>
      </c>
      <c r="J46" s="6">
        <v>7466</v>
      </c>
      <c r="K46" s="6">
        <v>7322.6670000000004</v>
      </c>
    </row>
    <row r="47" spans="1:11" x14ac:dyDescent="0.2">
      <c r="A47" s="6">
        <v>11.7</v>
      </c>
      <c r="B47" s="6">
        <v>6747</v>
      </c>
      <c r="C47" s="6">
        <v>6544.6670000000004</v>
      </c>
      <c r="D47" s="6">
        <v>7356.6670000000004</v>
      </c>
      <c r="E47" s="6">
        <v>7965.3329999999996</v>
      </c>
      <c r="F47" s="6">
        <v>6996.6670000000004</v>
      </c>
      <c r="G47" s="6">
        <v>6480.6670000000004</v>
      </c>
      <c r="H47" s="6">
        <v>7263.3329999999996</v>
      </c>
      <c r="I47" s="6">
        <v>5992</v>
      </c>
      <c r="J47" s="6">
        <v>7479.3329999999996</v>
      </c>
      <c r="K47" s="6">
        <v>7333.6670000000004</v>
      </c>
    </row>
    <row r="48" spans="1:11" x14ac:dyDescent="0.2">
      <c r="A48" s="6">
        <v>12</v>
      </c>
      <c r="B48" s="6">
        <v>6609.6670000000004</v>
      </c>
      <c r="C48" s="6">
        <v>6319</v>
      </c>
      <c r="D48" s="6">
        <v>7012.6670000000004</v>
      </c>
      <c r="E48" s="6">
        <v>8141</v>
      </c>
      <c r="F48" s="6">
        <v>7145.6670000000004</v>
      </c>
      <c r="G48" s="6">
        <v>6613.6670000000004</v>
      </c>
      <c r="H48" s="6">
        <v>6853.3329999999996</v>
      </c>
      <c r="I48" s="6">
        <v>6044.3329999999996</v>
      </c>
      <c r="J48" s="6">
        <v>7212</v>
      </c>
      <c r="K48" s="6">
        <v>7202.3329999999996</v>
      </c>
    </row>
    <row r="49" spans="1:11" x14ac:dyDescent="0.2">
      <c r="A49" s="6">
        <v>12.3</v>
      </c>
      <c r="B49" s="6">
        <v>6086.3329999999996</v>
      </c>
      <c r="C49" s="6">
        <v>6257</v>
      </c>
      <c r="D49" s="6">
        <v>6759</v>
      </c>
      <c r="E49" s="6">
        <v>7865</v>
      </c>
      <c r="F49" s="6">
        <v>7172.6670000000004</v>
      </c>
      <c r="G49" s="6">
        <v>6549.3329999999996</v>
      </c>
      <c r="H49" s="6">
        <v>6308.6670000000004</v>
      </c>
      <c r="I49" s="6">
        <v>6445.6670000000004</v>
      </c>
      <c r="J49" s="6">
        <v>7170</v>
      </c>
      <c r="K49" s="6">
        <v>7150.3329999999996</v>
      </c>
    </row>
    <row r="50" spans="1:11" x14ac:dyDescent="0.2">
      <c r="A50" s="6">
        <v>12.6</v>
      </c>
      <c r="B50" s="6">
        <v>5967.6670000000004</v>
      </c>
      <c r="C50" s="6">
        <v>6026.3329999999996</v>
      </c>
      <c r="D50" s="6">
        <v>6783</v>
      </c>
      <c r="E50" s="6">
        <v>7145.6670000000004</v>
      </c>
      <c r="F50" s="6">
        <v>6972</v>
      </c>
      <c r="G50" s="6">
        <v>5932</v>
      </c>
      <c r="H50" s="6">
        <v>6159.3329999999996</v>
      </c>
      <c r="I50" s="6">
        <v>6221.6670000000004</v>
      </c>
      <c r="J50" s="6">
        <v>6836.6670000000004</v>
      </c>
      <c r="K50" s="6">
        <v>6934.6670000000004</v>
      </c>
    </row>
    <row r="51" spans="1:11" x14ac:dyDescent="0.2">
      <c r="A51" s="6">
        <v>12.9</v>
      </c>
      <c r="B51" s="6">
        <v>6001</v>
      </c>
      <c r="C51" s="6">
        <v>5338.6670000000004</v>
      </c>
      <c r="D51" s="6">
        <v>6882</v>
      </c>
      <c r="E51" s="6">
        <v>7610.3329999999996</v>
      </c>
      <c r="F51" s="6">
        <v>7288</v>
      </c>
      <c r="G51" s="6">
        <v>5289.6670000000004</v>
      </c>
      <c r="H51" s="6">
        <v>6346.3329999999996</v>
      </c>
      <c r="I51" s="6">
        <v>5894</v>
      </c>
      <c r="J51" s="6">
        <v>6987.3329999999996</v>
      </c>
      <c r="K51" s="6">
        <v>6853</v>
      </c>
    </row>
    <row r="52" spans="1:11" x14ac:dyDescent="0.2">
      <c r="A52" s="6">
        <v>13.2</v>
      </c>
      <c r="B52" s="6">
        <v>6588</v>
      </c>
      <c r="C52" s="6">
        <v>5912.6670000000004</v>
      </c>
      <c r="D52" s="6">
        <v>6518</v>
      </c>
      <c r="E52" s="6">
        <v>7785.6670000000004</v>
      </c>
      <c r="F52" s="6">
        <v>6959.3329999999996</v>
      </c>
      <c r="G52" s="6">
        <v>6864.6670000000004</v>
      </c>
      <c r="H52" s="6">
        <v>6381.3329999999996</v>
      </c>
      <c r="I52" s="6">
        <v>6374.3329999999996</v>
      </c>
      <c r="J52" s="6">
        <v>6732.3329999999996</v>
      </c>
      <c r="K52" s="6">
        <v>6755.3329999999996</v>
      </c>
    </row>
    <row r="53" spans="1:11" x14ac:dyDescent="0.2">
      <c r="A53" s="6">
        <v>13.5</v>
      </c>
      <c r="B53" s="6">
        <v>6190.3329999999996</v>
      </c>
      <c r="C53" s="6">
        <v>5550.6670000000004</v>
      </c>
      <c r="D53" s="6">
        <v>5922.3329999999996</v>
      </c>
      <c r="E53" s="6">
        <v>7595.6670000000004</v>
      </c>
      <c r="F53" s="6">
        <v>7327.6670000000004</v>
      </c>
      <c r="G53" s="6">
        <v>6504.3329999999996</v>
      </c>
      <c r="H53" s="6">
        <v>6014.6670000000004</v>
      </c>
      <c r="I53" s="6">
        <v>6155.6670000000004</v>
      </c>
      <c r="J53" s="6">
        <v>6608.3329999999996</v>
      </c>
      <c r="K53" s="6">
        <v>6656.6670000000004</v>
      </c>
    </row>
    <row r="54" spans="1:11" x14ac:dyDescent="0.2">
      <c r="A54" s="6">
        <v>13.8</v>
      </c>
      <c r="B54" s="6">
        <v>6130</v>
      </c>
      <c r="C54" s="6">
        <v>6161.6670000000004</v>
      </c>
      <c r="D54" s="6">
        <v>5852.6670000000004</v>
      </c>
      <c r="E54" s="6">
        <v>6910</v>
      </c>
      <c r="F54" s="6">
        <v>6868.3329999999996</v>
      </c>
      <c r="G54" s="6">
        <v>5319.6670000000004</v>
      </c>
      <c r="H54" s="6">
        <v>6467</v>
      </c>
      <c r="I54" s="6">
        <v>6196.3329999999996</v>
      </c>
      <c r="J54" s="6">
        <v>6372.3329999999996</v>
      </c>
      <c r="K54" s="6">
        <v>6717.3329999999996</v>
      </c>
    </row>
    <row r="55" spans="1:11" x14ac:dyDescent="0.2">
      <c r="A55" s="6">
        <v>14.1</v>
      </c>
      <c r="B55" s="6">
        <v>6521.3329999999996</v>
      </c>
      <c r="C55" s="6">
        <v>5556.3329999999996</v>
      </c>
      <c r="D55" s="6">
        <v>5316.3329999999996</v>
      </c>
      <c r="E55" s="6">
        <v>7184.3329999999996</v>
      </c>
      <c r="F55" s="6">
        <v>6446</v>
      </c>
      <c r="G55" s="6">
        <v>6960.6670000000004</v>
      </c>
      <c r="H55" s="6">
        <v>6400.3329999999996</v>
      </c>
      <c r="I55" s="6">
        <v>5989.6670000000004</v>
      </c>
      <c r="J55" s="6">
        <v>5693</v>
      </c>
      <c r="K55" s="6">
        <v>6614.6670000000004</v>
      </c>
    </row>
    <row r="56" spans="1:11" x14ac:dyDescent="0.2">
      <c r="A56" s="6">
        <v>14.4</v>
      </c>
      <c r="B56" s="6">
        <v>5791.6670000000004</v>
      </c>
      <c r="C56" s="6">
        <v>5855.3329999999996</v>
      </c>
      <c r="D56" s="6">
        <v>6012.3329999999996</v>
      </c>
      <c r="E56" s="6">
        <v>7239</v>
      </c>
      <c r="F56" s="6">
        <v>6779.6670000000004</v>
      </c>
      <c r="G56" s="6">
        <v>6618.6670000000004</v>
      </c>
      <c r="H56" s="6">
        <v>6120</v>
      </c>
      <c r="I56" s="6">
        <v>5451.3329999999996</v>
      </c>
      <c r="J56" s="6">
        <v>6010.3329999999996</v>
      </c>
      <c r="K56" s="6">
        <v>6404.3329999999996</v>
      </c>
    </row>
    <row r="57" spans="1:11" x14ac:dyDescent="0.2">
      <c r="A57" s="6">
        <v>14.7</v>
      </c>
      <c r="B57" s="6">
        <v>5885.3329999999996</v>
      </c>
      <c r="C57" s="6">
        <v>5389</v>
      </c>
      <c r="D57" s="6">
        <v>6514</v>
      </c>
      <c r="E57" s="6">
        <v>6953.6670000000004</v>
      </c>
      <c r="F57" s="6">
        <v>6807.3329999999996</v>
      </c>
      <c r="G57" s="6">
        <v>5042</v>
      </c>
      <c r="H57" s="6">
        <v>5696</v>
      </c>
      <c r="I57" s="6">
        <v>5411.3329999999996</v>
      </c>
      <c r="J57" s="6">
        <v>6049.6670000000004</v>
      </c>
      <c r="K57" s="6">
        <v>6847</v>
      </c>
    </row>
    <row r="58" spans="1:11" x14ac:dyDescent="0.2">
      <c r="A58" s="6">
        <v>15</v>
      </c>
      <c r="B58" s="6">
        <v>5793</v>
      </c>
      <c r="C58" s="6">
        <v>5663</v>
      </c>
      <c r="D58" s="6">
        <v>6593.3329999999996</v>
      </c>
      <c r="E58" s="6">
        <v>6281.6670000000004</v>
      </c>
      <c r="F58" s="6">
        <v>6215.3329999999996</v>
      </c>
      <c r="G58" s="6">
        <v>5437.6670000000004</v>
      </c>
      <c r="H58" s="6">
        <v>5200.3329999999996</v>
      </c>
      <c r="I58" s="6">
        <v>5461.6670000000004</v>
      </c>
      <c r="J58" s="6">
        <v>6165</v>
      </c>
      <c r="K58" s="6">
        <v>5762</v>
      </c>
    </row>
    <row r="59" spans="1:11" x14ac:dyDescent="0.2">
      <c r="A59" s="6">
        <v>15.3</v>
      </c>
      <c r="B59" s="6">
        <v>5820.6670000000004</v>
      </c>
      <c r="C59" s="6">
        <v>6187.3329999999996</v>
      </c>
      <c r="D59" s="6">
        <v>5709</v>
      </c>
      <c r="E59" s="6">
        <v>6001.3329999999996</v>
      </c>
      <c r="F59" s="6">
        <v>6979.6670000000004</v>
      </c>
      <c r="G59" s="6">
        <v>5560.6670000000004</v>
      </c>
      <c r="H59" s="6">
        <v>5230.3329999999996</v>
      </c>
      <c r="I59" s="6">
        <v>5524</v>
      </c>
      <c r="J59" s="6">
        <v>6030.6670000000004</v>
      </c>
      <c r="K59" s="6">
        <v>6049</v>
      </c>
    </row>
    <row r="60" spans="1:11" x14ac:dyDescent="0.2">
      <c r="A60" s="6">
        <v>15.6</v>
      </c>
      <c r="B60" s="6">
        <v>6185.6670000000004</v>
      </c>
      <c r="C60" s="6">
        <v>5212</v>
      </c>
      <c r="D60" s="6">
        <v>5293.3329999999996</v>
      </c>
      <c r="E60" s="6">
        <v>6809.3329999999996</v>
      </c>
      <c r="F60" s="6">
        <v>7122.6670000000004</v>
      </c>
      <c r="G60" s="6">
        <v>5191</v>
      </c>
      <c r="H60" s="6">
        <v>5913.6670000000004</v>
      </c>
      <c r="I60" s="6">
        <v>5639.3329999999996</v>
      </c>
      <c r="J60" s="6">
        <v>6870.3329999999996</v>
      </c>
      <c r="K60" s="6">
        <v>5457.6670000000004</v>
      </c>
    </row>
    <row r="61" spans="1:11" x14ac:dyDescent="0.2">
      <c r="A61" s="6">
        <v>15.9</v>
      </c>
      <c r="B61" s="6">
        <v>6246.3329999999996</v>
      </c>
      <c r="C61" s="6">
        <v>5866</v>
      </c>
      <c r="D61" s="6">
        <v>6080.3329999999996</v>
      </c>
      <c r="E61" s="6">
        <v>7018.3329999999996</v>
      </c>
      <c r="F61" s="6">
        <v>6299.3329999999996</v>
      </c>
      <c r="G61" s="6">
        <v>5889</v>
      </c>
      <c r="H61" s="6">
        <v>6060.3329999999996</v>
      </c>
      <c r="I61" s="6">
        <v>6431.6670000000004</v>
      </c>
      <c r="J61" s="6">
        <v>6163.6670000000004</v>
      </c>
      <c r="K61" s="6">
        <v>5189</v>
      </c>
    </row>
    <row r="62" spans="1:11" x14ac:dyDescent="0.2">
      <c r="A62" s="6">
        <v>16.2</v>
      </c>
      <c r="B62" s="6">
        <v>6826.3329999999996</v>
      </c>
      <c r="C62" s="6">
        <v>5647.6670000000004</v>
      </c>
      <c r="D62" s="6">
        <v>6823.3329999999996</v>
      </c>
      <c r="E62" s="6">
        <v>7334.6670000000004</v>
      </c>
      <c r="F62" s="6">
        <v>6532.3329999999996</v>
      </c>
      <c r="G62" s="6">
        <v>5829.3329999999996</v>
      </c>
      <c r="H62" s="6">
        <v>5728.6670000000004</v>
      </c>
      <c r="I62" s="6">
        <v>5924.6670000000004</v>
      </c>
      <c r="J62" s="6">
        <v>5687</v>
      </c>
      <c r="K62" s="6">
        <v>6581.6670000000004</v>
      </c>
    </row>
    <row r="63" spans="1:11" x14ac:dyDescent="0.2">
      <c r="A63" s="6">
        <v>16.5</v>
      </c>
      <c r="B63" s="6">
        <v>6661</v>
      </c>
      <c r="C63" s="6">
        <v>6226.3329999999996</v>
      </c>
      <c r="D63" s="6">
        <v>6323.3329999999996</v>
      </c>
      <c r="E63" s="6">
        <v>7640.3329999999996</v>
      </c>
      <c r="F63" s="6">
        <v>6424</v>
      </c>
      <c r="G63" s="6">
        <v>5527.6670000000004</v>
      </c>
      <c r="H63" s="6">
        <v>5718.6670000000004</v>
      </c>
      <c r="I63" s="6">
        <v>5809</v>
      </c>
      <c r="J63" s="6">
        <v>5397.6670000000004</v>
      </c>
      <c r="K63" s="6">
        <v>6499</v>
      </c>
    </row>
    <row r="64" spans="1:11" x14ac:dyDescent="0.2">
      <c r="A64" s="6">
        <v>16.8</v>
      </c>
      <c r="B64" s="6">
        <v>6556.6670000000004</v>
      </c>
      <c r="C64" s="6">
        <v>5848</v>
      </c>
      <c r="D64" s="6">
        <v>5488.3329999999996</v>
      </c>
      <c r="E64" s="6">
        <v>6834</v>
      </c>
      <c r="F64" s="6">
        <v>6864.3329999999996</v>
      </c>
      <c r="G64" s="6">
        <v>5108.3329999999996</v>
      </c>
      <c r="H64" s="6">
        <v>6433.6670000000004</v>
      </c>
      <c r="I64" s="6">
        <v>6030</v>
      </c>
      <c r="J64" s="6">
        <v>6147</v>
      </c>
      <c r="K64" s="6">
        <v>6126</v>
      </c>
    </row>
    <row r="65" spans="1:11" x14ac:dyDescent="0.2">
      <c r="A65" s="6">
        <v>17.100000000000001</v>
      </c>
      <c r="B65" s="6">
        <v>6095.6670000000004</v>
      </c>
      <c r="C65" s="6">
        <v>5657</v>
      </c>
      <c r="D65" s="6">
        <v>5156.3329999999996</v>
      </c>
      <c r="E65" s="6">
        <v>6066</v>
      </c>
      <c r="F65" s="6">
        <v>6495</v>
      </c>
      <c r="G65" s="6">
        <v>5336.6670000000004</v>
      </c>
      <c r="H65" s="6">
        <v>5732</v>
      </c>
      <c r="I65" s="6">
        <v>5582</v>
      </c>
      <c r="J65" s="6">
        <v>6276.6670000000004</v>
      </c>
      <c r="K65" s="6">
        <v>5347.3329999999996</v>
      </c>
    </row>
    <row r="66" spans="1:11" x14ac:dyDescent="0.2">
      <c r="A66" s="6">
        <v>17.399999999999999</v>
      </c>
      <c r="B66" s="6">
        <v>5774</v>
      </c>
      <c r="C66" s="6">
        <v>6430.3329999999996</v>
      </c>
      <c r="D66" s="6">
        <v>5382.3329999999996</v>
      </c>
      <c r="E66" s="6">
        <v>6364.6670000000004</v>
      </c>
      <c r="F66" s="6">
        <v>6192</v>
      </c>
      <c r="G66" s="6">
        <v>6183</v>
      </c>
      <c r="H66" s="6">
        <v>6169.3329999999996</v>
      </c>
      <c r="I66" s="6">
        <v>5880.6670000000004</v>
      </c>
      <c r="J66" s="6">
        <v>6208</v>
      </c>
      <c r="K66" s="6">
        <v>5092</v>
      </c>
    </row>
    <row r="67" spans="1:11" x14ac:dyDescent="0.2">
      <c r="A67" s="6">
        <v>17.7</v>
      </c>
      <c r="B67" s="6">
        <v>6027.6670000000004</v>
      </c>
      <c r="C67" s="6">
        <v>5994.6670000000004</v>
      </c>
      <c r="D67" s="6">
        <v>5411</v>
      </c>
      <c r="E67" s="6">
        <v>6640.3329999999996</v>
      </c>
      <c r="F67" s="6">
        <v>6529.6670000000004</v>
      </c>
      <c r="G67" s="6">
        <v>6418.3329999999996</v>
      </c>
      <c r="H67" s="6">
        <v>5526.6670000000004</v>
      </c>
      <c r="I67" s="6">
        <v>5958.6670000000004</v>
      </c>
      <c r="J67" s="6">
        <v>6571.6670000000004</v>
      </c>
      <c r="K67" s="6">
        <v>4617</v>
      </c>
    </row>
    <row r="68" spans="1:11" x14ac:dyDescent="0.2">
      <c r="A68" s="6">
        <v>18</v>
      </c>
      <c r="B68" s="6">
        <v>6445</v>
      </c>
      <c r="C68" s="6">
        <v>5826</v>
      </c>
      <c r="D68" s="6">
        <v>6687.3329999999996</v>
      </c>
      <c r="E68" s="6">
        <v>6619</v>
      </c>
      <c r="F68" s="6">
        <v>6630</v>
      </c>
      <c r="G68" s="6">
        <v>6680</v>
      </c>
      <c r="H68" s="6">
        <v>5271</v>
      </c>
      <c r="I68" s="6">
        <v>5798.6670000000004</v>
      </c>
      <c r="J68" s="6">
        <v>6307</v>
      </c>
      <c r="K68" s="6">
        <v>4721.6670000000004</v>
      </c>
    </row>
    <row r="69" spans="1:11" x14ac:dyDescent="0.2">
      <c r="A69" s="6">
        <v>18.3</v>
      </c>
      <c r="B69" s="6">
        <v>6357</v>
      </c>
      <c r="C69" s="6">
        <v>5283.6670000000004</v>
      </c>
      <c r="D69" s="6">
        <v>6651.6670000000004</v>
      </c>
      <c r="E69" s="6">
        <v>6946</v>
      </c>
      <c r="F69" s="6">
        <v>6679.3329999999996</v>
      </c>
      <c r="G69" s="6">
        <v>5477.3329999999996</v>
      </c>
      <c r="H69" s="6">
        <v>5594.6670000000004</v>
      </c>
      <c r="I69" s="6">
        <v>5812</v>
      </c>
      <c r="J69" s="6">
        <v>6164.3329999999996</v>
      </c>
      <c r="K69" s="6">
        <v>6195.6670000000004</v>
      </c>
    </row>
    <row r="70" spans="1:11" x14ac:dyDescent="0.2">
      <c r="A70" s="6">
        <v>18.600000000000001</v>
      </c>
      <c r="B70" s="6">
        <v>5684.3329999999996</v>
      </c>
      <c r="C70" s="6">
        <v>4932.6670000000004</v>
      </c>
      <c r="D70" s="6">
        <v>6649</v>
      </c>
      <c r="E70" s="6">
        <v>6556</v>
      </c>
      <c r="F70" s="6">
        <v>6766</v>
      </c>
      <c r="G70" s="6">
        <v>5121</v>
      </c>
      <c r="H70" s="6">
        <v>5915.3329999999996</v>
      </c>
      <c r="I70" s="6">
        <v>5422</v>
      </c>
      <c r="J70" s="6">
        <v>5328.3329999999996</v>
      </c>
      <c r="K70" s="6">
        <v>6585.6670000000004</v>
      </c>
    </row>
    <row r="71" spans="1:11" x14ac:dyDescent="0.2">
      <c r="A71" s="6">
        <v>18.899999999999999</v>
      </c>
      <c r="B71" s="6">
        <v>5588</v>
      </c>
      <c r="C71" s="6">
        <v>4713.3329999999996</v>
      </c>
      <c r="D71" s="6">
        <v>5886.6670000000004</v>
      </c>
      <c r="E71" s="6">
        <v>6720.3329999999996</v>
      </c>
      <c r="F71" s="6">
        <v>6525.3329999999996</v>
      </c>
      <c r="G71" s="6">
        <v>5337.3329999999996</v>
      </c>
      <c r="H71" s="6">
        <v>5371</v>
      </c>
      <c r="I71" s="6">
        <v>5248</v>
      </c>
      <c r="J71" s="6">
        <v>5409.6670000000004</v>
      </c>
      <c r="K71" s="6">
        <v>6542.3329999999996</v>
      </c>
    </row>
    <row r="72" spans="1:11" x14ac:dyDescent="0.2">
      <c r="A72" s="6">
        <v>19.2</v>
      </c>
      <c r="B72" s="6">
        <v>5785</v>
      </c>
      <c r="C72" s="6">
        <v>5966.3329999999996</v>
      </c>
      <c r="D72" s="6">
        <v>5718</v>
      </c>
      <c r="E72" s="6">
        <v>6531</v>
      </c>
      <c r="F72" s="6">
        <v>6227.3329999999996</v>
      </c>
      <c r="G72" s="6">
        <v>6214.3329999999996</v>
      </c>
      <c r="H72" s="6">
        <v>5795</v>
      </c>
      <c r="I72" s="6">
        <v>5261.6670000000004</v>
      </c>
      <c r="J72" s="6">
        <v>5472.6670000000004</v>
      </c>
      <c r="K72" s="6">
        <v>6200.6670000000004</v>
      </c>
    </row>
    <row r="73" spans="1:11" x14ac:dyDescent="0.2">
      <c r="A73" s="6">
        <v>19.5</v>
      </c>
      <c r="B73" s="6">
        <v>6510.3329999999996</v>
      </c>
      <c r="C73" s="6">
        <v>5767.6670000000004</v>
      </c>
      <c r="D73" s="6">
        <v>5106.6670000000004</v>
      </c>
      <c r="E73" s="6">
        <v>6777.3329999999996</v>
      </c>
      <c r="F73" s="6">
        <v>6715.3329999999996</v>
      </c>
      <c r="G73" s="6">
        <v>5603</v>
      </c>
      <c r="H73" s="6">
        <v>5955.6670000000004</v>
      </c>
      <c r="I73" s="6">
        <v>5258.3329999999996</v>
      </c>
      <c r="J73" s="6">
        <v>5257.6670000000004</v>
      </c>
      <c r="K73" s="6">
        <v>5883.3329999999996</v>
      </c>
    </row>
    <row r="74" spans="1:11" x14ac:dyDescent="0.2">
      <c r="A74" s="6">
        <v>19.8</v>
      </c>
      <c r="B74" s="6">
        <v>6119</v>
      </c>
      <c r="C74" s="6">
        <v>5069.6670000000004</v>
      </c>
      <c r="D74" s="6">
        <v>5338.3329999999996</v>
      </c>
      <c r="E74" s="6">
        <v>6129</v>
      </c>
      <c r="F74" s="6">
        <v>6305</v>
      </c>
      <c r="G74" s="6">
        <v>4996.6670000000004</v>
      </c>
      <c r="H74" s="6">
        <v>5739.6670000000004</v>
      </c>
      <c r="I74" s="6">
        <v>5607.6670000000004</v>
      </c>
      <c r="J74" s="6">
        <v>5385</v>
      </c>
      <c r="K74" s="6">
        <v>5443.6670000000004</v>
      </c>
    </row>
    <row r="75" spans="1:11" x14ac:dyDescent="0.2">
      <c r="A75" s="6">
        <v>20.100000000000001</v>
      </c>
      <c r="B75" s="6">
        <v>6299.6670000000004</v>
      </c>
      <c r="C75" s="6">
        <v>5079</v>
      </c>
      <c r="D75" s="6">
        <v>5838.3329999999996</v>
      </c>
      <c r="E75" s="6">
        <v>6701.6670000000004</v>
      </c>
      <c r="F75" s="6">
        <v>6435</v>
      </c>
      <c r="G75" s="6">
        <v>6309</v>
      </c>
      <c r="H75" s="6">
        <v>6122</v>
      </c>
      <c r="I75" s="6">
        <v>5541.3329999999996</v>
      </c>
      <c r="J75" s="6">
        <v>5635.6670000000004</v>
      </c>
      <c r="K75" s="6">
        <v>5348.3329999999996</v>
      </c>
    </row>
    <row r="76" spans="1:11" x14ac:dyDescent="0.2">
      <c r="A76" s="6">
        <v>20.399999999999999</v>
      </c>
      <c r="B76" s="6">
        <v>6152</v>
      </c>
      <c r="C76" s="6">
        <v>5202.3329999999996</v>
      </c>
      <c r="D76" s="6">
        <v>5998.6670000000004</v>
      </c>
      <c r="E76" s="6">
        <v>6684</v>
      </c>
      <c r="F76" s="6">
        <v>6103.3329999999996</v>
      </c>
      <c r="G76" s="6">
        <v>5389</v>
      </c>
      <c r="H76" s="6">
        <v>5379</v>
      </c>
      <c r="I76" s="6">
        <v>5755</v>
      </c>
      <c r="J76" s="6">
        <v>6244.6670000000004</v>
      </c>
      <c r="K76" s="6">
        <v>5053.3329999999996</v>
      </c>
    </row>
    <row r="77" spans="1:11" x14ac:dyDescent="0.2">
      <c r="A77" s="6">
        <v>20.7</v>
      </c>
      <c r="B77" s="6">
        <v>5748.6670000000004</v>
      </c>
      <c r="C77" s="6">
        <v>5617.3329999999996</v>
      </c>
      <c r="D77" s="6">
        <v>6555.6670000000004</v>
      </c>
      <c r="E77" s="6">
        <v>7296</v>
      </c>
      <c r="F77" s="6">
        <v>6655</v>
      </c>
      <c r="G77" s="6">
        <v>5440.3329999999996</v>
      </c>
      <c r="H77" s="6">
        <v>5892.6670000000004</v>
      </c>
      <c r="I77" s="6">
        <v>5451</v>
      </c>
      <c r="J77" s="6">
        <v>6390</v>
      </c>
      <c r="K77" s="6">
        <v>5599.6670000000004</v>
      </c>
    </row>
    <row r="78" spans="1:11" x14ac:dyDescent="0.2">
      <c r="A78" s="6">
        <v>21</v>
      </c>
      <c r="B78" s="6">
        <v>6082.6670000000004</v>
      </c>
      <c r="C78" s="6">
        <v>5794.6670000000004</v>
      </c>
      <c r="D78" s="6">
        <v>6469.6670000000004</v>
      </c>
      <c r="E78" s="6">
        <v>7396.6670000000004</v>
      </c>
      <c r="F78" s="6">
        <v>6804.6670000000004</v>
      </c>
      <c r="G78" s="6">
        <v>5517.6670000000004</v>
      </c>
      <c r="H78" s="6">
        <v>5907.6670000000004</v>
      </c>
      <c r="I78" s="6">
        <v>5773</v>
      </c>
      <c r="J78" s="6">
        <v>6080.6670000000004</v>
      </c>
      <c r="K78" s="6">
        <v>5090.6670000000004</v>
      </c>
    </row>
    <row r="79" spans="1:11" x14ac:dyDescent="0.2">
      <c r="A79" s="6">
        <v>21.3</v>
      </c>
      <c r="B79" s="6">
        <v>5815.6670000000004</v>
      </c>
      <c r="C79" s="6">
        <v>5237</v>
      </c>
      <c r="D79" s="6">
        <v>6197.6670000000004</v>
      </c>
      <c r="E79" s="6">
        <v>7841</v>
      </c>
      <c r="F79" s="6">
        <v>6711.6670000000004</v>
      </c>
      <c r="G79" s="6">
        <v>5438</v>
      </c>
      <c r="H79" s="6">
        <v>5575</v>
      </c>
      <c r="I79" s="6">
        <v>5261.3329999999996</v>
      </c>
      <c r="J79" s="6">
        <v>6184</v>
      </c>
      <c r="K79" s="6">
        <v>5056</v>
      </c>
    </row>
    <row r="80" spans="1:11" x14ac:dyDescent="0.2">
      <c r="A80" s="6">
        <v>21.6</v>
      </c>
      <c r="B80" s="6">
        <v>5557.3329999999996</v>
      </c>
      <c r="C80" s="6">
        <v>6068.3329999999996</v>
      </c>
      <c r="D80" s="6">
        <v>6000.3329999999996</v>
      </c>
      <c r="E80" s="6">
        <v>7592.6670000000004</v>
      </c>
      <c r="F80" s="6">
        <v>7115.3329999999996</v>
      </c>
      <c r="G80" s="6">
        <v>6582.6670000000004</v>
      </c>
      <c r="H80" s="6">
        <v>5490</v>
      </c>
      <c r="I80" s="6">
        <v>5674.3329999999996</v>
      </c>
      <c r="J80" s="6">
        <v>5484.3329999999996</v>
      </c>
      <c r="K80" s="6">
        <v>5399.6670000000004</v>
      </c>
    </row>
    <row r="81" spans="1:11" x14ac:dyDescent="0.2">
      <c r="A81" s="6">
        <v>21.9</v>
      </c>
      <c r="B81" s="6">
        <v>6154.3329999999996</v>
      </c>
      <c r="C81" s="6">
        <v>5912.3329999999996</v>
      </c>
      <c r="D81" s="6">
        <v>6392.6670000000004</v>
      </c>
      <c r="E81" s="6">
        <v>7886</v>
      </c>
      <c r="F81" s="6">
        <v>6505</v>
      </c>
      <c r="G81" s="6">
        <v>6032.6670000000004</v>
      </c>
      <c r="H81" s="6">
        <v>6446</v>
      </c>
      <c r="I81" s="6">
        <v>5112</v>
      </c>
      <c r="J81" s="6">
        <v>5734.6670000000004</v>
      </c>
      <c r="K81" s="6">
        <v>5148.3329999999996</v>
      </c>
    </row>
    <row r="82" spans="1:11" x14ac:dyDescent="0.2">
      <c r="A82" s="6">
        <v>22.2</v>
      </c>
      <c r="B82" s="6">
        <v>6687.3329999999996</v>
      </c>
      <c r="C82" s="6">
        <v>5313</v>
      </c>
      <c r="D82" s="6">
        <v>6336</v>
      </c>
      <c r="E82" s="6">
        <v>7693.3329999999996</v>
      </c>
      <c r="F82" s="6">
        <v>6902.6670000000004</v>
      </c>
      <c r="G82" s="6">
        <v>6187.6670000000004</v>
      </c>
      <c r="H82" s="6">
        <v>6758.3329999999996</v>
      </c>
      <c r="I82" s="6">
        <v>5934.6670000000004</v>
      </c>
      <c r="J82" s="6">
        <v>6011</v>
      </c>
      <c r="K82" s="6">
        <v>5641</v>
      </c>
    </row>
    <row r="83" spans="1:11" x14ac:dyDescent="0.2">
      <c r="A83" s="6">
        <v>22.5</v>
      </c>
      <c r="B83" s="6">
        <v>6123.3329999999996</v>
      </c>
      <c r="C83" s="6">
        <v>5292.3329999999996</v>
      </c>
      <c r="D83" s="6">
        <v>6036</v>
      </c>
      <c r="E83" s="6">
        <v>7512.3329999999996</v>
      </c>
      <c r="F83" s="6">
        <v>6845</v>
      </c>
      <c r="G83" s="6">
        <v>4763</v>
      </c>
      <c r="H83" s="6">
        <v>6750.3329999999996</v>
      </c>
      <c r="I83" s="6">
        <v>5495.6670000000004</v>
      </c>
      <c r="J83" s="6">
        <v>6387</v>
      </c>
      <c r="K83" s="6">
        <v>5392.6670000000004</v>
      </c>
    </row>
    <row r="84" spans="1:11" x14ac:dyDescent="0.2">
      <c r="A84" s="6">
        <v>22.8</v>
      </c>
      <c r="B84" s="6">
        <v>5784.3329999999996</v>
      </c>
      <c r="C84" s="6">
        <v>4893.3329999999996</v>
      </c>
      <c r="D84" s="6">
        <v>5518.3329999999996</v>
      </c>
      <c r="E84" s="6">
        <v>7217.3329999999996</v>
      </c>
      <c r="F84" s="6">
        <v>6405</v>
      </c>
      <c r="G84" s="6">
        <v>4788.3329999999996</v>
      </c>
      <c r="H84" s="6">
        <v>6262.6670000000004</v>
      </c>
      <c r="I84" s="6">
        <v>5673.6670000000004</v>
      </c>
      <c r="J84" s="6">
        <v>6527</v>
      </c>
      <c r="K84" s="6">
        <v>5999.6670000000004</v>
      </c>
    </row>
    <row r="85" spans="1:11" x14ac:dyDescent="0.2">
      <c r="A85" s="6">
        <v>23.1</v>
      </c>
      <c r="B85" s="6">
        <v>5869.6670000000004</v>
      </c>
      <c r="C85" s="6">
        <v>4949.3329999999996</v>
      </c>
      <c r="D85" s="6">
        <v>5102.6670000000004</v>
      </c>
      <c r="E85" s="6">
        <v>6655.6670000000004</v>
      </c>
      <c r="F85" s="6">
        <v>6076.3329999999996</v>
      </c>
      <c r="G85" s="6">
        <v>4802.3329999999996</v>
      </c>
      <c r="H85" s="6">
        <v>5597</v>
      </c>
      <c r="I85" s="6">
        <v>5397.6670000000004</v>
      </c>
      <c r="J85" s="6">
        <v>6011.6670000000004</v>
      </c>
      <c r="K85" s="6">
        <v>5443.3329999999996</v>
      </c>
    </row>
    <row r="86" spans="1:11" x14ac:dyDescent="0.2">
      <c r="A86" s="6">
        <v>23.4</v>
      </c>
      <c r="B86" s="6">
        <v>5557</v>
      </c>
      <c r="C86" s="6">
        <v>4555.3329999999996</v>
      </c>
      <c r="D86" s="6">
        <v>5273</v>
      </c>
      <c r="E86" s="6">
        <v>6192.3329999999996</v>
      </c>
      <c r="F86" s="6">
        <v>5756</v>
      </c>
      <c r="G86" s="6">
        <v>4827.3329999999996</v>
      </c>
      <c r="H86" s="6">
        <v>5526.6670000000004</v>
      </c>
      <c r="I86" s="6">
        <v>5623</v>
      </c>
      <c r="J86" s="6">
        <v>5735.6670000000004</v>
      </c>
      <c r="K86" s="6">
        <v>5552.6670000000004</v>
      </c>
    </row>
    <row r="87" spans="1:11" x14ac:dyDescent="0.2">
      <c r="A87" s="6">
        <v>23.7</v>
      </c>
      <c r="B87" s="6">
        <v>5268</v>
      </c>
      <c r="C87" s="6">
        <v>4539</v>
      </c>
      <c r="D87" s="6">
        <v>4755</v>
      </c>
      <c r="E87" s="6">
        <v>5837.3329999999996</v>
      </c>
      <c r="F87" s="6">
        <v>5710.6670000000004</v>
      </c>
      <c r="G87" s="6">
        <v>4752</v>
      </c>
      <c r="H87" s="6">
        <v>5492.3329999999996</v>
      </c>
      <c r="I87" s="6">
        <v>5410</v>
      </c>
      <c r="J87" s="6">
        <v>5707</v>
      </c>
      <c r="K87" s="6">
        <v>5553.3329999999996</v>
      </c>
    </row>
    <row r="88" spans="1:11" x14ac:dyDescent="0.2">
      <c r="A88" s="6" t="s">
        <v>192</v>
      </c>
      <c r="B88" s="6">
        <v>5494.3329999999996</v>
      </c>
      <c r="C88" s="6">
        <v>5958.3329999999996</v>
      </c>
      <c r="D88" s="6">
        <v>5094.3329999999996</v>
      </c>
      <c r="E88" s="6">
        <v>6105.6670000000004</v>
      </c>
      <c r="F88" s="6">
        <v>5363.6670000000004</v>
      </c>
      <c r="G88" s="6">
        <v>5278.3329999999996</v>
      </c>
      <c r="H88" s="6">
        <v>5009.6670000000004</v>
      </c>
      <c r="I88" s="6">
        <v>4903.3329999999996</v>
      </c>
      <c r="J88" s="6">
        <v>4750</v>
      </c>
      <c r="K88" s="6">
        <v>5233.3329999999996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A1E89-5266-0647-926B-F5F85D3C9CE2}">
  <dimension ref="A1:K88"/>
  <sheetViews>
    <sheetView workbookViewId="0">
      <selection activeCell="T44" sqref="T44"/>
    </sheetView>
  </sheetViews>
  <sheetFormatPr baseColWidth="10" defaultRowHeight="16" x14ac:dyDescent="0.2"/>
  <cols>
    <col min="1" max="16384" width="10.83203125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53528</v>
      </c>
      <c r="C3" s="6">
        <v>671.6</v>
      </c>
      <c r="D3" s="6">
        <v>4</v>
      </c>
      <c r="E3" s="6">
        <v>53427</v>
      </c>
      <c r="F3" s="6">
        <v>659.6</v>
      </c>
      <c r="G3" s="6">
        <v>6</v>
      </c>
    </row>
    <row r="4" spans="1:11" x14ac:dyDescent="0.2">
      <c r="A4" s="6" t="s">
        <v>182</v>
      </c>
      <c r="B4" s="6">
        <v>60910</v>
      </c>
      <c r="C4" s="6">
        <v>877.4</v>
      </c>
      <c r="D4" s="6">
        <v>4</v>
      </c>
      <c r="E4" s="6">
        <v>60156</v>
      </c>
      <c r="F4" s="6">
        <v>832</v>
      </c>
      <c r="G4" s="6">
        <v>6</v>
      </c>
    </row>
    <row r="6" spans="1:11" x14ac:dyDescent="0.2">
      <c r="A6" s="6" t="s">
        <v>220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232</v>
      </c>
      <c r="C7" s="6" t="s">
        <v>233</v>
      </c>
      <c r="D7" s="6" t="s">
        <v>234</v>
      </c>
      <c r="E7" s="6" t="s">
        <v>235</v>
      </c>
      <c r="F7" s="6" t="s">
        <v>232</v>
      </c>
      <c r="G7" s="6" t="s">
        <v>233</v>
      </c>
      <c r="H7" s="6" t="s">
        <v>234</v>
      </c>
      <c r="I7" s="6" t="s">
        <v>235</v>
      </c>
    </row>
    <row r="8" spans="1:11" x14ac:dyDescent="0.2">
      <c r="A8" s="6">
        <v>0</v>
      </c>
      <c r="B8" s="6">
        <v>4750.2020000000002</v>
      </c>
      <c r="C8" s="6">
        <v>4672.7929999999997</v>
      </c>
      <c r="D8" s="6">
        <v>3974.2049999999999</v>
      </c>
      <c r="E8" s="6">
        <v>4518.7749999999996</v>
      </c>
      <c r="F8" s="6">
        <v>4268.1409999999996</v>
      </c>
      <c r="G8" s="6">
        <v>4401.2870000000003</v>
      </c>
      <c r="H8" s="6">
        <v>3677.1909999999998</v>
      </c>
      <c r="I8" s="6">
        <v>3604.4140000000002</v>
      </c>
      <c r="J8" s="6">
        <v>4120.5619999999999</v>
      </c>
      <c r="K8" s="6">
        <v>4725.1899999999996</v>
      </c>
    </row>
    <row r="9" spans="1:11" x14ac:dyDescent="0.2">
      <c r="A9" s="6">
        <v>0.3</v>
      </c>
      <c r="B9" s="6">
        <v>4317.16</v>
      </c>
      <c r="C9" s="6">
        <v>4104.6080000000002</v>
      </c>
      <c r="D9" s="6">
        <v>3926.6959999999999</v>
      </c>
      <c r="E9" s="6">
        <v>4963.1189999999997</v>
      </c>
      <c r="F9" s="6">
        <v>4499.3159999999998</v>
      </c>
      <c r="G9" s="6">
        <v>4508.6509999999998</v>
      </c>
      <c r="H9" s="6">
        <v>3697.4029999999998</v>
      </c>
      <c r="I9" s="6">
        <v>3775.8739999999998</v>
      </c>
      <c r="J9" s="6">
        <v>4132.732</v>
      </c>
      <c r="K9" s="6">
        <v>3973.2669999999998</v>
      </c>
    </row>
    <row r="10" spans="1:11" x14ac:dyDescent="0.2">
      <c r="A10" s="6">
        <v>0.6</v>
      </c>
      <c r="B10" s="6">
        <v>4767.7039999999997</v>
      </c>
      <c r="C10" s="6">
        <v>3965.1640000000002</v>
      </c>
      <c r="D10" s="6">
        <v>4070.7930000000001</v>
      </c>
      <c r="E10" s="6">
        <v>5638.5</v>
      </c>
      <c r="F10" s="6">
        <v>4541.5410000000002</v>
      </c>
      <c r="G10" s="6">
        <v>4399.7520000000004</v>
      </c>
      <c r="H10" s="6">
        <v>4317.0659999999998</v>
      </c>
      <c r="I10" s="6">
        <v>3748.3220000000001</v>
      </c>
      <c r="J10" s="6">
        <v>4677.973</v>
      </c>
      <c r="K10" s="6">
        <v>4915.49</v>
      </c>
    </row>
    <row r="11" spans="1:11" x14ac:dyDescent="0.2">
      <c r="A11" s="6">
        <v>0.9</v>
      </c>
      <c r="B11" s="6">
        <v>4207.9769999999999</v>
      </c>
      <c r="C11" s="6">
        <v>3942.027</v>
      </c>
      <c r="D11" s="6">
        <v>4231.18</v>
      </c>
      <c r="E11" s="6">
        <v>4875.38</v>
      </c>
      <c r="F11" s="6">
        <v>4729.2269999999999</v>
      </c>
      <c r="G11" s="6">
        <v>4520.3940000000002</v>
      </c>
      <c r="H11" s="6">
        <v>4080.4169999999999</v>
      </c>
      <c r="I11" s="6">
        <v>3974.0059999999999</v>
      </c>
      <c r="J11" s="6">
        <v>4039.0569999999998</v>
      </c>
      <c r="K11" s="6">
        <v>4713.415</v>
      </c>
    </row>
    <row r="12" spans="1:11" x14ac:dyDescent="0.2">
      <c r="A12" s="6">
        <v>1.2</v>
      </c>
      <c r="B12" s="6">
        <v>4776.1809999999996</v>
      </c>
      <c r="C12" s="6">
        <v>3722.1979999999999</v>
      </c>
      <c r="D12" s="6">
        <v>4352.7380000000003</v>
      </c>
      <c r="E12" s="6">
        <v>4483.3040000000001</v>
      </c>
      <c r="F12" s="6">
        <v>4333.6959999999999</v>
      </c>
      <c r="G12" s="6">
        <v>4540.1930000000002</v>
      </c>
      <c r="H12" s="6">
        <v>3742.5120000000002</v>
      </c>
      <c r="I12" s="6">
        <v>3966.9940000000001</v>
      </c>
      <c r="J12" s="6">
        <v>4065.6370000000002</v>
      </c>
      <c r="K12" s="6">
        <v>4982.0649999999996</v>
      </c>
    </row>
    <row r="13" spans="1:11" x14ac:dyDescent="0.2">
      <c r="A13" s="6">
        <v>1.5</v>
      </c>
      <c r="B13" s="6">
        <v>4435.0110000000004</v>
      </c>
      <c r="C13" s="6">
        <v>3727.221</v>
      </c>
      <c r="D13" s="6">
        <v>3948.154</v>
      </c>
      <c r="E13" s="6">
        <v>4592.902</v>
      </c>
      <c r="F13" s="6">
        <v>4219.018</v>
      </c>
      <c r="G13" s="6">
        <v>3807.7289999999998</v>
      </c>
      <c r="H13" s="6">
        <v>4122.0200000000004</v>
      </c>
      <c r="I13" s="6">
        <v>4185.0020000000004</v>
      </c>
      <c r="J13" s="6">
        <v>4510.3050000000003</v>
      </c>
      <c r="K13" s="6">
        <v>4575.2610000000004</v>
      </c>
    </row>
    <row r="14" spans="1:11" x14ac:dyDescent="0.2">
      <c r="A14" s="6">
        <v>1.8</v>
      </c>
      <c r="B14" s="6">
        <v>4466.67</v>
      </c>
      <c r="C14" s="6">
        <v>3766.953</v>
      </c>
      <c r="D14" s="6">
        <v>3999.2310000000002</v>
      </c>
      <c r="E14" s="6">
        <v>4418.9939999999997</v>
      </c>
      <c r="F14" s="6">
        <v>4347.8900000000003</v>
      </c>
      <c r="G14" s="6">
        <v>3881.145</v>
      </c>
      <c r="H14" s="6">
        <v>3862.6039999999998</v>
      </c>
      <c r="I14" s="6">
        <v>3645.413</v>
      </c>
      <c r="J14" s="6">
        <v>4370.4960000000001</v>
      </c>
      <c r="K14" s="6">
        <v>4118.7250000000004</v>
      </c>
    </row>
    <row r="15" spans="1:11" x14ac:dyDescent="0.2">
      <c r="A15" s="6">
        <v>2.1</v>
      </c>
      <c r="B15" s="6">
        <v>4446.3069999999998</v>
      </c>
      <c r="C15" s="6">
        <v>3994.5120000000002</v>
      </c>
      <c r="D15" s="6">
        <v>3944.0340000000001</v>
      </c>
      <c r="E15" s="6">
        <v>4823.9769999999999</v>
      </c>
      <c r="F15" s="6">
        <v>4287.9080000000004</v>
      </c>
      <c r="G15" s="6">
        <v>4244.7120000000004</v>
      </c>
      <c r="H15" s="6">
        <v>3553.174</v>
      </c>
      <c r="I15" s="6">
        <v>3716.5279999999998</v>
      </c>
      <c r="J15" s="6">
        <v>4392.1329999999998</v>
      </c>
      <c r="K15" s="6">
        <v>4389.2749999999996</v>
      </c>
    </row>
    <row r="16" spans="1:11" x14ac:dyDescent="0.2">
      <c r="A16" s="6">
        <v>2.4</v>
      </c>
      <c r="B16" s="6">
        <v>4559.82</v>
      </c>
      <c r="C16" s="6">
        <v>3559.4749999999999</v>
      </c>
      <c r="D16" s="6">
        <v>3932.7089999999998</v>
      </c>
      <c r="E16" s="6">
        <v>4472.982</v>
      </c>
      <c r="F16" s="6">
        <v>4944.4939999999997</v>
      </c>
      <c r="G16" s="6">
        <v>4856.9319999999998</v>
      </c>
      <c r="H16" s="6">
        <v>4258.6440000000002</v>
      </c>
      <c r="I16" s="6">
        <v>4037.7710000000002</v>
      </c>
      <c r="J16" s="6">
        <v>4498.0140000000001</v>
      </c>
      <c r="K16" s="6">
        <v>4674.7960000000003</v>
      </c>
    </row>
    <row r="17" spans="1:11" x14ac:dyDescent="0.2">
      <c r="A17" s="6">
        <v>2.7</v>
      </c>
      <c r="B17" s="6">
        <v>4475.1750000000002</v>
      </c>
      <c r="C17" s="6">
        <v>4219.8990000000003</v>
      </c>
      <c r="D17" s="6">
        <v>4102.0770000000002</v>
      </c>
      <c r="E17" s="6">
        <v>4755.4629999999997</v>
      </c>
      <c r="F17" s="6">
        <v>4612.8069999999998</v>
      </c>
      <c r="G17" s="6">
        <v>4621.3689999999997</v>
      </c>
      <c r="H17" s="6">
        <v>4091.395</v>
      </c>
      <c r="I17" s="6">
        <v>3804.3890000000001</v>
      </c>
      <c r="J17" s="6">
        <v>4026.5549999999998</v>
      </c>
      <c r="K17" s="6">
        <v>4519.2</v>
      </c>
    </row>
    <row r="18" spans="1:11" x14ac:dyDescent="0.2">
      <c r="A18" s="6">
        <v>3</v>
      </c>
      <c r="B18" s="6">
        <v>4596.5320000000002</v>
      </c>
      <c r="C18" s="6">
        <v>3952.518</v>
      </c>
      <c r="D18" s="6">
        <v>4563.6909999999998</v>
      </c>
      <c r="E18" s="6">
        <v>5138.1580000000004</v>
      </c>
      <c r="F18" s="6">
        <v>4632.3440000000001</v>
      </c>
      <c r="G18" s="6">
        <v>3980.84</v>
      </c>
      <c r="H18" s="6">
        <v>4733.6279999999997</v>
      </c>
      <c r="I18" s="6">
        <v>4217.7160000000003</v>
      </c>
      <c r="J18" s="6">
        <v>4819.2860000000001</v>
      </c>
      <c r="K18" s="6">
        <v>4858.8609999999999</v>
      </c>
    </row>
    <row r="19" spans="1:11" x14ac:dyDescent="0.2">
      <c r="A19" s="6">
        <v>3.3</v>
      </c>
      <c r="B19" s="6">
        <v>4706.259</v>
      </c>
      <c r="C19" s="6">
        <v>4033.732</v>
      </c>
      <c r="D19" s="6">
        <v>4276.0010000000002</v>
      </c>
      <c r="E19" s="6">
        <v>4768.1210000000001</v>
      </c>
      <c r="F19" s="6">
        <v>5030.741</v>
      </c>
      <c r="G19" s="6">
        <v>4192.3100000000004</v>
      </c>
      <c r="H19" s="6">
        <v>4202.8040000000001</v>
      </c>
      <c r="I19" s="6">
        <v>3857.94</v>
      </c>
      <c r="J19" s="6">
        <v>4528.5940000000001</v>
      </c>
      <c r="K19" s="6">
        <v>5111.3239999999996</v>
      </c>
    </row>
    <row r="20" spans="1:11" x14ac:dyDescent="0.2">
      <c r="A20" s="6">
        <v>3.6</v>
      </c>
      <c r="B20" s="6">
        <v>4262.1040000000003</v>
      </c>
      <c r="C20" s="6">
        <v>3729.9189999999999</v>
      </c>
      <c r="D20" s="6">
        <v>4167.29</v>
      </c>
      <c r="E20" s="6">
        <v>4854.7870000000003</v>
      </c>
      <c r="F20" s="6">
        <v>5253.1149999999998</v>
      </c>
      <c r="G20" s="6">
        <v>4368.0789999999997</v>
      </c>
      <c r="H20" s="6">
        <v>3644.672</v>
      </c>
      <c r="I20" s="6">
        <v>3893.1179999999999</v>
      </c>
      <c r="J20" s="6">
        <v>4465.1909999999998</v>
      </c>
      <c r="K20" s="6">
        <v>4468.4449999999997</v>
      </c>
    </row>
    <row r="21" spans="1:11" x14ac:dyDescent="0.2">
      <c r="A21" s="6">
        <v>3.9</v>
      </c>
      <c r="B21" s="6">
        <v>4350.04</v>
      </c>
      <c r="C21" s="6">
        <v>3682.4870000000001</v>
      </c>
      <c r="D21" s="6">
        <v>4276.442</v>
      </c>
      <c r="E21" s="6">
        <v>4608.8329999999996</v>
      </c>
      <c r="F21" s="6">
        <v>4792.5770000000002</v>
      </c>
      <c r="G21" s="6">
        <v>4473.5330000000004</v>
      </c>
      <c r="H21" s="6">
        <v>4267.5550000000003</v>
      </c>
      <c r="I21" s="6">
        <v>4095.9090000000001</v>
      </c>
      <c r="J21" s="6">
        <v>4645.1120000000001</v>
      </c>
      <c r="K21" s="6">
        <v>4803.0060000000003</v>
      </c>
    </row>
    <row r="22" spans="1:11" x14ac:dyDescent="0.2">
      <c r="A22" s="6">
        <v>4.2</v>
      </c>
      <c r="B22" s="6">
        <v>4430.1469999999999</v>
      </c>
      <c r="C22" s="6">
        <v>3520.0740000000001</v>
      </c>
      <c r="D22" s="6">
        <v>4122.3670000000002</v>
      </c>
      <c r="E22" s="6">
        <v>4613.0839999999998</v>
      </c>
      <c r="F22" s="6">
        <v>4847.9250000000002</v>
      </c>
      <c r="G22" s="6">
        <v>4940.3990000000003</v>
      </c>
      <c r="H22" s="6">
        <v>4232.4080000000004</v>
      </c>
      <c r="I22" s="6">
        <v>3582.48</v>
      </c>
      <c r="J22" s="6">
        <v>4953.7939999999999</v>
      </c>
      <c r="K22" s="6">
        <v>4164.4920000000002</v>
      </c>
    </row>
    <row r="23" spans="1:11" x14ac:dyDescent="0.2">
      <c r="A23" s="6">
        <v>4.5</v>
      </c>
      <c r="B23" s="6">
        <v>4703.9229999999998</v>
      </c>
      <c r="C23" s="6">
        <v>3872.1709999999998</v>
      </c>
      <c r="D23" s="6">
        <v>3910.0410000000002</v>
      </c>
      <c r="E23" s="6">
        <v>4770.1379999999999</v>
      </c>
      <c r="F23" s="6">
        <v>4525.7330000000002</v>
      </c>
      <c r="G23" s="6">
        <v>4905.6369999999997</v>
      </c>
      <c r="H23" s="6">
        <v>3899.261</v>
      </c>
      <c r="I23" s="6">
        <v>3669.3310000000001</v>
      </c>
      <c r="J23" s="6">
        <v>4451.9949999999999</v>
      </c>
      <c r="K23" s="6">
        <v>4202.1350000000002</v>
      </c>
    </row>
    <row r="24" spans="1:11" x14ac:dyDescent="0.2">
      <c r="A24" s="6">
        <v>4.8</v>
      </c>
      <c r="B24" s="6">
        <v>5902.1450000000004</v>
      </c>
      <c r="C24" s="6">
        <v>4920.5290000000005</v>
      </c>
      <c r="D24" s="6">
        <v>3763.4580000000001</v>
      </c>
      <c r="E24" s="6">
        <v>5091.8990000000003</v>
      </c>
      <c r="F24" s="6">
        <v>5629.6869999999999</v>
      </c>
      <c r="G24" s="6">
        <v>5692.3370000000004</v>
      </c>
      <c r="H24" s="6">
        <v>3887.6260000000002</v>
      </c>
      <c r="I24" s="6">
        <v>3808.6060000000002</v>
      </c>
      <c r="J24" s="6">
        <v>4571.7730000000001</v>
      </c>
      <c r="K24" s="6">
        <v>4607.375</v>
      </c>
    </row>
    <row r="25" spans="1:11" x14ac:dyDescent="0.2">
      <c r="A25" s="6">
        <v>5.0999999999999996</v>
      </c>
      <c r="B25" s="6">
        <v>5054.9530000000004</v>
      </c>
      <c r="C25" s="6">
        <v>4030.1390000000001</v>
      </c>
      <c r="D25" s="6">
        <v>4917.1760000000004</v>
      </c>
      <c r="E25" s="6">
        <v>5651.51</v>
      </c>
      <c r="F25" s="6">
        <v>4932.4880000000003</v>
      </c>
      <c r="G25" s="6">
        <v>4181.1980000000003</v>
      </c>
      <c r="H25" s="6">
        <v>5086.2359999999999</v>
      </c>
      <c r="I25" s="6">
        <v>4272.5</v>
      </c>
      <c r="J25" s="6">
        <v>4850.8459999999995</v>
      </c>
      <c r="K25" s="6">
        <v>4914.4269999999997</v>
      </c>
    </row>
    <row r="26" spans="1:11" x14ac:dyDescent="0.2">
      <c r="A26" s="6">
        <v>5.4</v>
      </c>
      <c r="B26" s="6">
        <v>4673.9620000000004</v>
      </c>
      <c r="C26" s="6">
        <v>3803.0729999999999</v>
      </c>
      <c r="D26" s="6">
        <v>4426.8100000000004</v>
      </c>
      <c r="E26" s="6">
        <v>4957.6189999999997</v>
      </c>
      <c r="F26" s="6">
        <v>4403.6980000000003</v>
      </c>
      <c r="G26" s="6">
        <v>4915.7439999999997</v>
      </c>
      <c r="H26" s="6">
        <v>4378.3739999999998</v>
      </c>
      <c r="I26" s="6">
        <v>4791.674</v>
      </c>
      <c r="J26" s="6">
        <v>5105.9440000000004</v>
      </c>
      <c r="K26" s="6">
        <v>4467.9970000000003</v>
      </c>
    </row>
    <row r="27" spans="1:11" x14ac:dyDescent="0.2">
      <c r="A27" s="6">
        <v>5.7</v>
      </c>
      <c r="B27" s="6">
        <v>4704.17</v>
      </c>
      <c r="C27" s="6">
        <v>4009.703</v>
      </c>
      <c r="D27" s="6">
        <v>3877.6950000000002</v>
      </c>
      <c r="E27" s="6">
        <v>4303.0600000000004</v>
      </c>
      <c r="F27" s="6">
        <v>4728.6850000000004</v>
      </c>
      <c r="G27" s="6">
        <v>4941.0780000000004</v>
      </c>
      <c r="H27" s="6">
        <v>3747.8490000000002</v>
      </c>
      <c r="I27" s="6">
        <v>3728.125</v>
      </c>
      <c r="J27" s="6">
        <v>4266.3180000000002</v>
      </c>
      <c r="K27" s="6">
        <v>4046.0140000000001</v>
      </c>
    </row>
    <row r="28" spans="1:11" x14ac:dyDescent="0.2">
      <c r="A28" s="6">
        <v>6</v>
      </c>
      <c r="B28" s="6">
        <v>5182.0590000000002</v>
      </c>
      <c r="C28" s="6">
        <v>3856.56</v>
      </c>
      <c r="D28" s="6">
        <v>3885.4859999999999</v>
      </c>
      <c r="E28" s="6">
        <v>4535.4679999999998</v>
      </c>
      <c r="F28" s="6">
        <v>5126.0749999999998</v>
      </c>
      <c r="G28" s="6">
        <v>4658.4589999999998</v>
      </c>
      <c r="H28" s="6">
        <v>3953.8389999999999</v>
      </c>
      <c r="I28" s="6">
        <v>3457.0509999999999</v>
      </c>
      <c r="J28" s="6">
        <v>4395.326</v>
      </c>
      <c r="K28" s="6">
        <v>4286.7190000000001</v>
      </c>
    </row>
    <row r="29" spans="1:11" x14ac:dyDescent="0.2">
      <c r="A29" s="6">
        <v>6.3</v>
      </c>
      <c r="B29" s="6">
        <v>4920.6580000000004</v>
      </c>
      <c r="C29" s="6">
        <v>4088.6039999999998</v>
      </c>
      <c r="D29" s="6">
        <v>4406.3419999999996</v>
      </c>
      <c r="E29" s="6">
        <v>4454.826</v>
      </c>
      <c r="F29" s="6">
        <v>4414.8050000000003</v>
      </c>
      <c r="G29" s="6">
        <v>4456.3239999999996</v>
      </c>
      <c r="H29" s="6">
        <v>4058.9749999999999</v>
      </c>
      <c r="I29" s="6">
        <v>3791.127</v>
      </c>
      <c r="J29" s="6">
        <v>4227.6480000000001</v>
      </c>
      <c r="K29" s="6">
        <v>4451.7290000000003</v>
      </c>
    </row>
    <row r="30" spans="1:11" x14ac:dyDescent="0.2">
      <c r="A30" s="6">
        <v>6.6</v>
      </c>
      <c r="B30" s="6">
        <v>4797.6000000000004</v>
      </c>
      <c r="C30" s="6">
        <v>3976.14</v>
      </c>
      <c r="D30" s="6">
        <v>4499.3789999999999</v>
      </c>
      <c r="E30" s="6">
        <v>5140.2479999999996</v>
      </c>
      <c r="F30" s="6">
        <v>4368.6930000000002</v>
      </c>
      <c r="G30" s="6">
        <v>4429.83</v>
      </c>
      <c r="H30" s="6">
        <v>4327.4269999999997</v>
      </c>
      <c r="I30" s="6">
        <v>3706.6610000000001</v>
      </c>
      <c r="J30" s="6">
        <v>4973.326</v>
      </c>
      <c r="K30" s="6">
        <v>4715.1909999999998</v>
      </c>
    </row>
    <row r="31" spans="1:11" x14ac:dyDescent="0.2">
      <c r="A31" s="6">
        <v>6.9</v>
      </c>
      <c r="B31" s="6">
        <v>4527.549</v>
      </c>
      <c r="C31" s="6">
        <v>4178.3950000000004</v>
      </c>
      <c r="D31" s="6">
        <v>4424.9549999999999</v>
      </c>
      <c r="E31" s="6">
        <v>5288.1530000000002</v>
      </c>
      <c r="F31" s="6">
        <v>4740.8860000000004</v>
      </c>
      <c r="G31" s="6">
        <v>5065.241</v>
      </c>
      <c r="H31" s="6">
        <v>4446.3419999999996</v>
      </c>
      <c r="I31" s="6">
        <v>3830.34</v>
      </c>
      <c r="J31" s="6">
        <v>4451.2190000000001</v>
      </c>
      <c r="K31" s="6">
        <v>4211.9279999999999</v>
      </c>
    </row>
    <row r="32" spans="1:11" x14ac:dyDescent="0.2">
      <c r="A32" s="6">
        <v>7.2</v>
      </c>
      <c r="B32" s="6">
        <v>5013.6890000000003</v>
      </c>
      <c r="C32" s="6">
        <v>3818.942</v>
      </c>
      <c r="D32" s="6">
        <v>3858.3760000000002</v>
      </c>
      <c r="E32" s="6">
        <v>4511.6769999999997</v>
      </c>
      <c r="F32" s="6">
        <v>5246.7749999999996</v>
      </c>
      <c r="G32" s="6">
        <v>4854.8860000000004</v>
      </c>
      <c r="H32" s="6">
        <v>4001.8580000000002</v>
      </c>
      <c r="I32" s="6">
        <v>4052.0610000000001</v>
      </c>
      <c r="J32" s="6">
        <v>4545.08</v>
      </c>
      <c r="K32" s="6">
        <v>4969.63</v>
      </c>
    </row>
    <row r="33" spans="1:11" x14ac:dyDescent="0.2">
      <c r="A33" s="6">
        <v>7.5</v>
      </c>
      <c r="B33" s="6">
        <v>4865.5879999999997</v>
      </c>
      <c r="C33" s="6">
        <v>4037.8679999999999</v>
      </c>
      <c r="D33" s="6">
        <v>3943.105</v>
      </c>
      <c r="E33" s="6">
        <v>4523.9269999999997</v>
      </c>
      <c r="F33" s="6">
        <v>4534.8729999999996</v>
      </c>
      <c r="G33" s="6">
        <v>4935.9399999999996</v>
      </c>
      <c r="H33" s="6">
        <v>4005.616</v>
      </c>
      <c r="I33" s="6">
        <v>4205.9859999999999</v>
      </c>
      <c r="J33" s="6">
        <v>4419.2889999999998</v>
      </c>
      <c r="K33" s="6">
        <v>4785.0649999999996</v>
      </c>
    </row>
    <row r="34" spans="1:11" x14ac:dyDescent="0.2">
      <c r="A34" s="6">
        <v>7.8</v>
      </c>
      <c r="B34" s="6">
        <v>5030.9269999999997</v>
      </c>
      <c r="C34" s="6">
        <v>4530.2160000000003</v>
      </c>
      <c r="D34" s="6">
        <v>4221.8059999999996</v>
      </c>
      <c r="E34" s="6">
        <v>4804.9639999999999</v>
      </c>
      <c r="F34" s="6">
        <v>4582.9960000000001</v>
      </c>
      <c r="G34" s="6">
        <v>4462.8249999999998</v>
      </c>
      <c r="H34" s="6">
        <v>4234.0349999999999</v>
      </c>
      <c r="I34" s="6">
        <v>4344.8360000000002</v>
      </c>
      <c r="J34" s="6">
        <v>4400.2520000000004</v>
      </c>
      <c r="K34" s="6">
        <v>4536.8010000000004</v>
      </c>
    </row>
    <row r="35" spans="1:11" x14ac:dyDescent="0.2">
      <c r="A35" s="6">
        <v>8.1</v>
      </c>
      <c r="B35" s="6">
        <v>4778.8500000000004</v>
      </c>
      <c r="C35" s="6">
        <v>4264.8450000000003</v>
      </c>
      <c r="D35" s="6">
        <v>4306.3739999999998</v>
      </c>
      <c r="E35" s="6">
        <v>5127.8059999999996</v>
      </c>
      <c r="F35" s="6">
        <v>4818.7820000000002</v>
      </c>
      <c r="G35" s="6">
        <v>4780.433</v>
      </c>
      <c r="H35" s="6">
        <v>4614.3599999999997</v>
      </c>
      <c r="I35" s="6">
        <v>3858.0360000000001</v>
      </c>
      <c r="J35" s="6">
        <v>4759.0619999999999</v>
      </c>
      <c r="K35" s="6">
        <v>5581.6390000000001</v>
      </c>
    </row>
    <row r="36" spans="1:11" x14ac:dyDescent="0.2">
      <c r="A36" s="6">
        <v>8.4</v>
      </c>
      <c r="B36" s="6">
        <v>4530.3069999999998</v>
      </c>
      <c r="C36" s="6">
        <v>3836.8850000000002</v>
      </c>
      <c r="D36" s="6">
        <v>4602.6760000000004</v>
      </c>
      <c r="E36" s="6">
        <v>4687.6210000000001</v>
      </c>
      <c r="F36" s="6">
        <v>4735.3159999999998</v>
      </c>
      <c r="G36" s="6">
        <v>4932.683</v>
      </c>
      <c r="H36" s="6">
        <v>4361.0169999999998</v>
      </c>
      <c r="I36" s="6">
        <v>3608.9110000000001</v>
      </c>
      <c r="J36" s="6">
        <v>4668.549</v>
      </c>
      <c r="K36" s="6">
        <v>5229.585</v>
      </c>
    </row>
    <row r="37" spans="1:11" x14ac:dyDescent="0.2">
      <c r="A37" s="6">
        <v>8.6999999999999993</v>
      </c>
      <c r="B37" s="6">
        <v>4649.8670000000002</v>
      </c>
      <c r="C37" s="6">
        <v>3604.067</v>
      </c>
      <c r="D37" s="6">
        <v>4791.375</v>
      </c>
      <c r="E37" s="6">
        <v>4501.32</v>
      </c>
      <c r="F37" s="6">
        <v>4876.1769999999997</v>
      </c>
      <c r="G37" s="6">
        <v>5123.0519999999997</v>
      </c>
      <c r="H37" s="6">
        <v>4335.3</v>
      </c>
      <c r="I37" s="6">
        <v>3491.585</v>
      </c>
      <c r="J37" s="6">
        <v>4296.085</v>
      </c>
      <c r="K37" s="6">
        <v>4744.8590000000004</v>
      </c>
    </row>
    <row r="38" spans="1:11" x14ac:dyDescent="0.2">
      <c r="A38" s="6">
        <v>9</v>
      </c>
      <c r="B38" s="6">
        <v>5177.1099999999997</v>
      </c>
      <c r="C38" s="6">
        <v>3676.7420000000002</v>
      </c>
      <c r="D38" s="6">
        <v>4207.7030000000004</v>
      </c>
      <c r="E38" s="6">
        <v>4573.18</v>
      </c>
      <c r="F38" s="6">
        <v>4924.8969999999999</v>
      </c>
      <c r="G38" s="6">
        <v>4456.6480000000001</v>
      </c>
      <c r="H38" s="6">
        <v>4266.4769999999999</v>
      </c>
      <c r="I38" s="6">
        <v>3875.2930000000001</v>
      </c>
      <c r="J38" s="6">
        <v>4728.1030000000001</v>
      </c>
      <c r="K38" s="6">
        <v>4406.3999999999996</v>
      </c>
    </row>
    <row r="39" spans="1:11" x14ac:dyDescent="0.2">
      <c r="A39" s="6">
        <v>9.3000000000000007</v>
      </c>
      <c r="B39" s="6">
        <v>4691.2860000000001</v>
      </c>
      <c r="C39" s="6">
        <v>4456.0640000000003</v>
      </c>
      <c r="D39" s="6">
        <v>4533.3339999999998</v>
      </c>
      <c r="E39" s="6">
        <v>5554.9769999999999</v>
      </c>
      <c r="F39" s="6">
        <v>5475.5889999999999</v>
      </c>
      <c r="G39" s="6">
        <v>4710.9620000000004</v>
      </c>
      <c r="H39" s="6">
        <v>4365.7659999999996</v>
      </c>
      <c r="I39" s="6">
        <v>4157.5959999999995</v>
      </c>
      <c r="J39" s="6">
        <v>4923.16</v>
      </c>
      <c r="K39" s="6">
        <v>4999.049</v>
      </c>
    </row>
    <row r="40" spans="1:11" x14ac:dyDescent="0.2">
      <c r="A40" s="6">
        <v>9.6</v>
      </c>
      <c r="B40" s="6">
        <v>4682.9690000000001</v>
      </c>
      <c r="C40" s="6">
        <v>3814.8130000000001</v>
      </c>
      <c r="D40" s="6">
        <v>4150.0469999999996</v>
      </c>
      <c r="E40" s="6">
        <v>5842.4690000000001</v>
      </c>
      <c r="F40" s="6">
        <v>4875.3429999999998</v>
      </c>
      <c r="G40" s="6">
        <v>5570.0420000000004</v>
      </c>
      <c r="H40" s="6">
        <v>4294.0360000000001</v>
      </c>
      <c r="I40" s="6">
        <v>3741.4830000000002</v>
      </c>
      <c r="J40" s="6">
        <v>4514.1559999999999</v>
      </c>
      <c r="K40" s="6">
        <v>5299.3230000000003</v>
      </c>
    </row>
    <row r="41" spans="1:11" x14ac:dyDescent="0.2">
      <c r="A41" s="6">
        <v>9.9</v>
      </c>
      <c r="B41" s="6">
        <v>5143.7529999999997</v>
      </c>
      <c r="C41" s="6">
        <v>4080.654</v>
      </c>
      <c r="D41" s="6">
        <v>4739.0200000000004</v>
      </c>
      <c r="E41" s="6">
        <v>4576.1629999999996</v>
      </c>
      <c r="F41" s="6">
        <v>4435.3180000000002</v>
      </c>
      <c r="G41" s="6">
        <v>4727.0590000000002</v>
      </c>
      <c r="H41" s="6">
        <v>5051.777</v>
      </c>
      <c r="I41" s="6">
        <v>4381.625</v>
      </c>
      <c r="J41" s="6">
        <v>5253.6769999999997</v>
      </c>
      <c r="K41" s="6">
        <v>4951.4970000000003</v>
      </c>
    </row>
    <row r="42" spans="1:11" x14ac:dyDescent="0.2">
      <c r="A42" s="6">
        <v>10.199999999999999</v>
      </c>
      <c r="B42" s="6">
        <v>5288.8119999999999</v>
      </c>
      <c r="C42" s="6">
        <v>4808.6319999999996</v>
      </c>
      <c r="D42" s="6">
        <v>5044.4780000000001</v>
      </c>
      <c r="E42" s="6">
        <v>4719.866</v>
      </c>
      <c r="F42" s="6">
        <v>4783.68</v>
      </c>
      <c r="G42" s="6">
        <v>5591.8829999999998</v>
      </c>
      <c r="H42" s="6">
        <v>4206.8090000000002</v>
      </c>
      <c r="I42" s="6">
        <v>4288.0739999999996</v>
      </c>
      <c r="J42" s="6">
        <v>4904.0910000000003</v>
      </c>
      <c r="K42" s="6">
        <v>5021.1660000000002</v>
      </c>
    </row>
    <row r="43" spans="1:11" x14ac:dyDescent="0.2">
      <c r="A43" s="6">
        <v>10.5</v>
      </c>
      <c r="B43" s="6">
        <v>5056.808</v>
      </c>
      <c r="C43" s="6">
        <v>4269.1859999999997</v>
      </c>
      <c r="D43" s="6">
        <v>4567.7219999999998</v>
      </c>
      <c r="E43" s="6">
        <v>5546.3670000000002</v>
      </c>
      <c r="F43" s="6">
        <v>5369.7510000000002</v>
      </c>
      <c r="G43" s="6">
        <v>4802.0649999999996</v>
      </c>
      <c r="H43" s="6">
        <v>4603.7780000000002</v>
      </c>
      <c r="I43" s="6">
        <v>4389.1350000000002</v>
      </c>
      <c r="J43" s="6">
        <v>4883.875</v>
      </c>
      <c r="K43" s="6">
        <v>5536.6909999999998</v>
      </c>
    </row>
    <row r="44" spans="1:11" x14ac:dyDescent="0.2">
      <c r="A44" s="6">
        <v>10.8</v>
      </c>
      <c r="B44" s="6">
        <v>5494.1360000000004</v>
      </c>
      <c r="C44" s="6">
        <v>4513.95</v>
      </c>
      <c r="D44" s="6">
        <v>5009.8249999999998</v>
      </c>
      <c r="E44" s="6">
        <v>5876.7669999999998</v>
      </c>
      <c r="F44" s="6">
        <v>5309.5590000000002</v>
      </c>
      <c r="G44" s="6">
        <v>5307.6009999999997</v>
      </c>
      <c r="H44" s="6">
        <v>4545.2280000000001</v>
      </c>
      <c r="I44" s="6">
        <v>4644.951</v>
      </c>
      <c r="J44" s="6">
        <v>5418.2489999999998</v>
      </c>
      <c r="K44" s="6">
        <v>5159.6120000000001</v>
      </c>
    </row>
    <row r="45" spans="1:11" x14ac:dyDescent="0.2">
      <c r="A45" s="6">
        <v>11.1</v>
      </c>
      <c r="B45" s="6">
        <v>6286.5550000000003</v>
      </c>
      <c r="C45" s="6">
        <v>5818.3029999999999</v>
      </c>
      <c r="D45" s="6">
        <v>4968.43</v>
      </c>
      <c r="E45" s="6">
        <v>5096.5950000000003</v>
      </c>
      <c r="F45" s="6">
        <v>4993.0789999999997</v>
      </c>
      <c r="G45" s="6">
        <v>6742.9840000000004</v>
      </c>
      <c r="H45" s="6">
        <v>5965.9009999999998</v>
      </c>
      <c r="I45" s="6">
        <v>3934.4690000000001</v>
      </c>
      <c r="J45" s="6">
        <v>5617.9089999999997</v>
      </c>
      <c r="K45" s="6">
        <v>5143.2629999999999</v>
      </c>
    </row>
    <row r="46" spans="1:11" x14ac:dyDescent="0.2">
      <c r="A46" s="6">
        <v>11.4</v>
      </c>
      <c r="B46" s="6">
        <v>6440.393</v>
      </c>
      <c r="C46" s="6">
        <v>5617.1679999999997</v>
      </c>
      <c r="D46" s="6">
        <v>5966.3819999999996</v>
      </c>
      <c r="E46" s="6">
        <v>5778.8680000000004</v>
      </c>
      <c r="F46" s="6">
        <v>7086.1790000000001</v>
      </c>
      <c r="G46" s="6">
        <v>5996.0479999999998</v>
      </c>
      <c r="H46" s="6">
        <v>5071.2449999999999</v>
      </c>
      <c r="I46" s="6">
        <v>4408.8280000000004</v>
      </c>
      <c r="J46" s="6">
        <v>6717.799</v>
      </c>
      <c r="K46" s="6">
        <v>6804.5010000000002</v>
      </c>
    </row>
    <row r="47" spans="1:11" x14ac:dyDescent="0.2">
      <c r="A47" s="6">
        <v>11.7</v>
      </c>
      <c r="B47" s="6">
        <v>6131.0190000000002</v>
      </c>
      <c r="C47" s="6">
        <v>5728.8909999999996</v>
      </c>
      <c r="D47" s="6">
        <v>6569.4830000000002</v>
      </c>
      <c r="E47" s="6">
        <v>6963.2979999999998</v>
      </c>
      <c r="F47" s="6">
        <v>6401.0230000000001</v>
      </c>
      <c r="G47" s="6">
        <v>5461.8119999999999</v>
      </c>
      <c r="H47" s="6">
        <v>6556.04</v>
      </c>
      <c r="I47" s="6">
        <v>4822.5439999999999</v>
      </c>
      <c r="J47" s="6">
        <v>6737.5389999999998</v>
      </c>
      <c r="K47" s="6">
        <v>6633.7460000000001</v>
      </c>
    </row>
    <row r="48" spans="1:11" x14ac:dyDescent="0.2">
      <c r="A48" s="6">
        <v>12</v>
      </c>
      <c r="B48" s="6">
        <v>6016.2969999999996</v>
      </c>
      <c r="C48" s="6">
        <v>5429.2240000000002</v>
      </c>
      <c r="D48" s="6">
        <v>6248.8609999999999</v>
      </c>
      <c r="E48" s="6">
        <v>7166.7460000000001</v>
      </c>
      <c r="F48" s="6">
        <v>6382.009</v>
      </c>
      <c r="G48" s="6">
        <v>5871.63</v>
      </c>
      <c r="H48" s="6">
        <v>5952.7550000000001</v>
      </c>
      <c r="I48" s="6">
        <v>4892.259</v>
      </c>
      <c r="J48" s="6">
        <v>6641.4539999999997</v>
      </c>
      <c r="K48" s="6">
        <v>6454.8069999999998</v>
      </c>
    </row>
    <row r="49" spans="1:11" x14ac:dyDescent="0.2">
      <c r="A49" s="6">
        <v>12.3</v>
      </c>
      <c r="B49" s="6">
        <v>5524.991</v>
      </c>
      <c r="C49" s="6">
        <v>5387.28</v>
      </c>
      <c r="D49" s="6">
        <v>5970.82</v>
      </c>
      <c r="E49" s="6">
        <v>6780.0339999999997</v>
      </c>
      <c r="F49" s="6">
        <v>6407.1229999999996</v>
      </c>
      <c r="G49" s="6">
        <v>5817.1360000000004</v>
      </c>
      <c r="H49" s="6">
        <v>5460.2510000000002</v>
      </c>
      <c r="I49" s="6">
        <v>5258.1779999999999</v>
      </c>
      <c r="J49" s="6">
        <v>6626.2610000000004</v>
      </c>
      <c r="K49" s="6">
        <v>6455.5609999999997</v>
      </c>
    </row>
    <row r="50" spans="1:11" x14ac:dyDescent="0.2">
      <c r="A50" s="6">
        <v>12.6</v>
      </c>
      <c r="B50" s="6">
        <v>5425.4949999999999</v>
      </c>
      <c r="C50" s="6">
        <v>5058.6229999999996</v>
      </c>
      <c r="D50" s="6">
        <v>5932.4979999999996</v>
      </c>
      <c r="E50" s="6">
        <v>5888.0029999999997</v>
      </c>
      <c r="F50" s="6">
        <v>6130.3090000000002</v>
      </c>
      <c r="G50" s="6">
        <v>5184.9719999999998</v>
      </c>
      <c r="H50" s="6">
        <v>5333.183</v>
      </c>
      <c r="I50" s="6">
        <v>5022.5810000000001</v>
      </c>
      <c r="J50" s="6">
        <v>6052.7550000000001</v>
      </c>
      <c r="K50" s="6">
        <v>6341.8869999999997</v>
      </c>
    </row>
    <row r="51" spans="1:11" x14ac:dyDescent="0.2">
      <c r="A51" s="6">
        <v>12.9</v>
      </c>
      <c r="B51" s="6">
        <v>5306.09</v>
      </c>
      <c r="C51" s="6">
        <v>4366.3999999999996</v>
      </c>
      <c r="D51" s="6">
        <v>5941.7340000000004</v>
      </c>
      <c r="E51" s="6">
        <v>6424.5789999999997</v>
      </c>
      <c r="F51" s="6">
        <v>6688.3969999999999</v>
      </c>
      <c r="G51" s="6">
        <v>4634.8710000000001</v>
      </c>
      <c r="H51" s="6">
        <v>5369.2479999999996</v>
      </c>
      <c r="I51" s="6">
        <v>4675.1559999999999</v>
      </c>
      <c r="J51" s="6">
        <v>6382.7830000000004</v>
      </c>
      <c r="K51" s="6">
        <v>6286.7479999999996</v>
      </c>
    </row>
    <row r="52" spans="1:11" x14ac:dyDescent="0.2">
      <c r="A52" s="6">
        <v>13.2</v>
      </c>
      <c r="B52" s="6">
        <v>6087.7510000000002</v>
      </c>
      <c r="C52" s="6">
        <v>5021.67</v>
      </c>
      <c r="D52" s="6">
        <v>5677.1769999999997</v>
      </c>
      <c r="E52" s="6">
        <v>6752.3990000000003</v>
      </c>
      <c r="F52" s="6">
        <v>6215.9979999999996</v>
      </c>
      <c r="G52" s="6">
        <v>6247.7889999999998</v>
      </c>
      <c r="H52" s="6">
        <v>5347.0010000000002</v>
      </c>
      <c r="I52" s="6">
        <v>5207.9139999999998</v>
      </c>
      <c r="J52" s="6">
        <v>5941.4089999999997</v>
      </c>
      <c r="K52" s="6">
        <v>6264.2269999999999</v>
      </c>
    </row>
    <row r="53" spans="1:11" x14ac:dyDescent="0.2">
      <c r="A53" s="6">
        <v>13.5</v>
      </c>
      <c r="B53" s="6">
        <v>5660.0439999999999</v>
      </c>
      <c r="C53" s="6">
        <v>4632.9610000000002</v>
      </c>
      <c r="D53" s="6">
        <v>5021.5879999999997</v>
      </c>
      <c r="E53" s="6">
        <v>6524.3040000000001</v>
      </c>
      <c r="F53" s="6">
        <v>6590.5609999999997</v>
      </c>
      <c r="G53" s="6">
        <v>6005.7610000000004</v>
      </c>
      <c r="H53" s="6">
        <v>4992.2669999999998</v>
      </c>
      <c r="I53" s="6">
        <v>4892.5969999999998</v>
      </c>
      <c r="J53" s="6">
        <v>5928.1440000000002</v>
      </c>
      <c r="K53" s="6">
        <v>6032.9160000000002</v>
      </c>
    </row>
    <row r="54" spans="1:11" x14ac:dyDescent="0.2">
      <c r="A54" s="6">
        <v>13.8</v>
      </c>
      <c r="B54" s="6">
        <v>5452.8090000000002</v>
      </c>
      <c r="C54" s="6">
        <v>5387.3810000000003</v>
      </c>
      <c r="D54" s="6">
        <v>4956.643</v>
      </c>
      <c r="E54" s="6">
        <v>5584.91</v>
      </c>
      <c r="F54" s="6">
        <v>5981.3419999999996</v>
      </c>
      <c r="G54" s="6">
        <v>4671.0389999999998</v>
      </c>
      <c r="H54" s="6">
        <v>5273.6189999999997</v>
      </c>
      <c r="I54" s="6">
        <v>4998.8149999999996</v>
      </c>
      <c r="J54" s="6">
        <v>5668.3180000000002</v>
      </c>
      <c r="K54" s="6">
        <v>6126.9250000000002</v>
      </c>
    </row>
    <row r="55" spans="1:11" x14ac:dyDescent="0.2">
      <c r="A55" s="6">
        <v>14.1</v>
      </c>
      <c r="B55" s="6">
        <v>5908.2460000000001</v>
      </c>
      <c r="C55" s="6">
        <v>4607.3850000000002</v>
      </c>
      <c r="D55" s="6">
        <v>4436.366</v>
      </c>
      <c r="E55" s="6">
        <v>5987.1170000000002</v>
      </c>
      <c r="F55" s="6">
        <v>5485.7089999999998</v>
      </c>
      <c r="G55" s="6">
        <v>6302.2060000000001</v>
      </c>
      <c r="H55" s="6">
        <v>5400.1279999999997</v>
      </c>
      <c r="I55" s="6">
        <v>4978.4399999999996</v>
      </c>
      <c r="J55" s="6">
        <v>4931.259</v>
      </c>
      <c r="K55" s="6">
        <v>6016.3230000000003</v>
      </c>
    </row>
    <row r="56" spans="1:11" x14ac:dyDescent="0.2">
      <c r="A56" s="6">
        <v>14.4</v>
      </c>
      <c r="B56" s="6">
        <v>5175.6210000000001</v>
      </c>
      <c r="C56" s="6">
        <v>4861.7309999999998</v>
      </c>
      <c r="D56" s="6">
        <v>5082.8029999999999</v>
      </c>
      <c r="E56" s="6">
        <v>6169.9279999999999</v>
      </c>
      <c r="F56" s="6">
        <v>5924.69</v>
      </c>
      <c r="G56" s="6">
        <v>6090.7110000000002</v>
      </c>
      <c r="H56" s="6">
        <v>5021.7610000000004</v>
      </c>
      <c r="I56" s="6">
        <v>4282.2269999999999</v>
      </c>
      <c r="J56" s="6">
        <v>5169.7659999999996</v>
      </c>
      <c r="K56" s="6">
        <v>5856.0420000000004</v>
      </c>
    </row>
    <row r="57" spans="1:11" x14ac:dyDescent="0.2">
      <c r="A57" s="6">
        <v>14.7</v>
      </c>
      <c r="B57" s="6">
        <v>5052.8559999999998</v>
      </c>
      <c r="C57" s="6">
        <v>4500.1670000000004</v>
      </c>
      <c r="D57" s="6">
        <v>5557.8130000000001</v>
      </c>
      <c r="E57" s="6">
        <v>5646.8010000000004</v>
      </c>
      <c r="F57" s="6">
        <v>6041.2790000000005</v>
      </c>
      <c r="G57" s="6">
        <v>4282.1689999999999</v>
      </c>
      <c r="H57" s="6">
        <v>4715.3</v>
      </c>
      <c r="I57" s="6">
        <v>4270.8329999999996</v>
      </c>
      <c r="J57" s="6">
        <v>5239.7709999999997</v>
      </c>
      <c r="K57" s="6">
        <v>6315.7960000000003</v>
      </c>
    </row>
    <row r="58" spans="1:11" x14ac:dyDescent="0.2">
      <c r="A58" s="6">
        <v>15</v>
      </c>
      <c r="B58" s="6">
        <v>5156.4750000000004</v>
      </c>
      <c r="C58" s="6">
        <v>4813.9210000000003</v>
      </c>
      <c r="D58" s="6">
        <v>5749.8710000000001</v>
      </c>
      <c r="E58" s="6">
        <v>5072.3450000000003</v>
      </c>
      <c r="F58" s="6">
        <v>5205.915</v>
      </c>
      <c r="G58" s="6">
        <v>4808.7510000000002</v>
      </c>
      <c r="H58" s="6">
        <v>4118.8389999999999</v>
      </c>
      <c r="I58" s="6">
        <v>4494.3959999999997</v>
      </c>
      <c r="J58" s="6">
        <v>5365.0379999999996</v>
      </c>
      <c r="K58" s="6">
        <v>5056.6149999999998</v>
      </c>
    </row>
    <row r="59" spans="1:11" x14ac:dyDescent="0.2">
      <c r="A59" s="6">
        <v>15.3</v>
      </c>
      <c r="B59" s="6">
        <v>5102.808</v>
      </c>
      <c r="C59" s="6">
        <v>5099.7690000000002</v>
      </c>
      <c r="D59" s="6">
        <v>4916.018</v>
      </c>
      <c r="E59" s="6">
        <v>4636.4709999999995</v>
      </c>
      <c r="F59" s="6">
        <v>5994.92</v>
      </c>
      <c r="G59" s="6">
        <v>5088.7749999999996</v>
      </c>
      <c r="H59" s="6">
        <v>4109.424</v>
      </c>
      <c r="I59" s="6">
        <v>4429.7299999999996</v>
      </c>
      <c r="J59" s="6">
        <v>5324.2749999999996</v>
      </c>
      <c r="K59" s="6">
        <v>5465.39</v>
      </c>
    </row>
    <row r="60" spans="1:11" x14ac:dyDescent="0.2">
      <c r="A60" s="6">
        <v>15.6</v>
      </c>
      <c r="B60" s="6">
        <v>5419.4110000000001</v>
      </c>
      <c r="C60" s="6">
        <v>4149.8549999999996</v>
      </c>
      <c r="D60" s="6">
        <v>4435.5209999999997</v>
      </c>
      <c r="E60" s="6">
        <v>5363.52</v>
      </c>
      <c r="F60" s="6">
        <v>6425.3909999999996</v>
      </c>
      <c r="G60" s="6">
        <v>4525.6530000000002</v>
      </c>
      <c r="H60" s="6">
        <v>4769.0959999999995</v>
      </c>
      <c r="I60" s="6">
        <v>4546.2860000000001</v>
      </c>
      <c r="J60" s="6">
        <v>6076.9870000000001</v>
      </c>
      <c r="K60" s="6">
        <v>4934.0190000000002</v>
      </c>
    </row>
    <row r="61" spans="1:11" x14ac:dyDescent="0.2">
      <c r="A61" s="6">
        <v>15.9</v>
      </c>
      <c r="B61" s="6">
        <v>5505.5429999999997</v>
      </c>
      <c r="C61" s="6">
        <v>4886.82</v>
      </c>
      <c r="D61" s="6">
        <v>5081.6779999999999</v>
      </c>
      <c r="E61" s="6">
        <v>5968.0169999999998</v>
      </c>
      <c r="F61" s="6">
        <v>5458.1660000000002</v>
      </c>
      <c r="G61" s="6">
        <v>5310.3370000000004</v>
      </c>
      <c r="H61" s="6">
        <v>5035.1530000000002</v>
      </c>
      <c r="I61" s="6">
        <v>5309.6279999999997</v>
      </c>
      <c r="J61" s="6">
        <v>5474.8239999999996</v>
      </c>
      <c r="K61" s="6">
        <v>4602.4219999999996</v>
      </c>
    </row>
    <row r="62" spans="1:11" x14ac:dyDescent="0.2">
      <c r="A62" s="6">
        <v>16.2</v>
      </c>
      <c r="B62" s="6">
        <v>6153.31</v>
      </c>
      <c r="C62" s="6">
        <v>4621.0029999999997</v>
      </c>
      <c r="D62" s="6">
        <v>5956.9589999999998</v>
      </c>
      <c r="E62" s="6">
        <v>6150.4040000000005</v>
      </c>
      <c r="F62" s="6">
        <v>5346.4350000000004</v>
      </c>
      <c r="G62" s="6">
        <v>5346.99</v>
      </c>
      <c r="H62" s="6">
        <v>4666.3459999999995</v>
      </c>
      <c r="I62" s="6">
        <v>4638.6989999999996</v>
      </c>
      <c r="J62" s="6">
        <v>4961.5860000000002</v>
      </c>
      <c r="K62" s="6">
        <v>6037.558</v>
      </c>
    </row>
    <row r="63" spans="1:11" x14ac:dyDescent="0.2">
      <c r="A63" s="6">
        <v>16.5</v>
      </c>
      <c r="B63" s="6">
        <v>5948.9409999999998</v>
      </c>
      <c r="C63" s="6">
        <v>5198.6769999999997</v>
      </c>
      <c r="D63" s="6">
        <v>5619.75</v>
      </c>
      <c r="E63" s="6">
        <v>6727.3190000000004</v>
      </c>
      <c r="F63" s="6">
        <v>5400.86</v>
      </c>
      <c r="G63" s="6">
        <v>4848.7150000000001</v>
      </c>
      <c r="H63" s="6">
        <v>4708.607</v>
      </c>
      <c r="I63" s="6">
        <v>4593.348</v>
      </c>
      <c r="J63" s="6">
        <v>4690.6899999999996</v>
      </c>
      <c r="K63" s="6">
        <v>6150.9610000000002</v>
      </c>
    </row>
    <row r="64" spans="1:11" x14ac:dyDescent="0.2">
      <c r="A64" s="6">
        <v>16.8</v>
      </c>
      <c r="B64" s="6">
        <v>5848.893</v>
      </c>
      <c r="C64" s="6">
        <v>4883.317</v>
      </c>
      <c r="D64" s="6">
        <v>4727.3580000000002</v>
      </c>
      <c r="E64" s="6">
        <v>5774.924</v>
      </c>
      <c r="F64" s="6">
        <v>5790.5</v>
      </c>
      <c r="G64" s="6">
        <v>4550.0789999999997</v>
      </c>
      <c r="H64" s="6">
        <v>5423.9589999999998</v>
      </c>
      <c r="I64" s="6">
        <v>4812.7299999999996</v>
      </c>
      <c r="J64" s="6">
        <v>5312.5330000000004</v>
      </c>
      <c r="K64" s="6">
        <v>5707.6040000000003</v>
      </c>
    </row>
    <row r="65" spans="1:11" x14ac:dyDescent="0.2">
      <c r="A65" s="6">
        <v>17.100000000000001</v>
      </c>
      <c r="B65" s="6">
        <v>5348.1620000000003</v>
      </c>
      <c r="C65" s="6">
        <v>4709.9489999999996</v>
      </c>
      <c r="D65" s="6">
        <v>4266.2280000000001</v>
      </c>
      <c r="E65" s="6">
        <v>4668.8829999999998</v>
      </c>
      <c r="F65" s="6">
        <v>5504.1490000000003</v>
      </c>
      <c r="G65" s="6">
        <v>4766.3869999999997</v>
      </c>
      <c r="H65" s="6">
        <v>4677.3810000000003</v>
      </c>
      <c r="I65" s="6">
        <v>4400.5510000000004</v>
      </c>
      <c r="J65" s="6">
        <v>5548.3509999999997</v>
      </c>
      <c r="K65" s="6">
        <v>4724.3829999999998</v>
      </c>
    </row>
    <row r="66" spans="1:11" x14ac:dyDescent="0.2">
      <c r="A66" s="6">
        <v>17.399999999999999</v>
      </c>
      <c r="B66" s="6">
        <v>5096.741</v>
      </c>
      <c r="C66" s="6">
        <v>5468.2430000000004</v>
      </c>
      <c r="D66" s="6">
        <v>4518.5690000000004</v>
      </c>
      <c r="E66" s="6">
        <v>5052.4799999999996</v>
      </c>
      <c r="F66" s="6">
        <v>5127.9669999999996</v>
      </c>
      <c r="G66" s="6">
        <v>5580.5950000000003</v>
      </c>
      <c r="H66" s="6">
        <v>5315.1710000000003</v>
      </c>
      <c r="I66" s="6">
        <v>4680.8980000000001</v>
      </c>
      <c r="J66" s="6">
        <v>5533.6769999999997</v>
      </c>
      <c r="K66" s="6">
        <v>4479.375</v>
      </c>
    </row>
    <row r="67" spans="1:11" x14ac:dyDescent="0.2">
      <c r="A67" s="6">
        <v>17.7</v>
      </c>
      <c r="B67" s="6">
        <v>5234.5609999999997</v>
      </c>
      <c r="C67" s="6">
        <v>5008.5619999999999</v>
      </c>
      <c r="D67" s="6">
        <v>4462.3069999999998</v>
      </c>
      <c r="E67" s="6">
        <v>5289.9170000000004</v>
      </c>
      <c r="F67" s="6">
        <v>5572.5010000000002</v>
      </c>
      <c r="G67" s="6">
        <v>5866.9089999999997</v>
      </c>
      <c r="H67" s="6">
        <v>4467.9530000000004</v>
      </c>
      <c r="I67" s="6">
        <v>4767.7179999999998</v>
      </c>
      <c r="J67" s="6">
        <v>5857.4250000000002</v>
      </c>
      <c r="K67" s="6">
        <v>4157.8630000000003</v>
      </c>
    </row>
    <row r="68" spans="1:11" x14ac:dyDescent="0.2">
      <c r="A68" s="6">
        <v>18</v>
      </c>
      <c r="B68" s="6">
        <v>5860.2920000000004</v>
      </c>
      <c r="C68" s="6">
        <v>4723.7550000000001</v>
      </c>
      <c r="D68" s="6">
        <v>5626.7610000000004</v>
      </c>
      <c r="E68" s="6">
        <v>5346.4589999999998</v>
      </c>
      <c r="F68" s="6">
        <v>5747.7910000000002</v>
      </c>
      <c r="G68" s="6">
        <v>6030.9840000000004</v>
      </c>
      <c r="H68" s="6">
        <v>4075.7919999999999</v>
      </c>
      <c r="I68" s="6">
        <v>4603.7169999999996</v>
      </c>
      <c r="J68" s="6">
        <v>5750.0320000000002</v>
      </c>
      <c r="K68" s="6">
        <v>4213.4449999999997</v>
      </c>
    </row>
    <row r="69" spans="1:11" x14ac:dyDescent="0.2">
      <c r="A69" s="6">
        <v>18.3</v>
      </c>
      <c r="B69" s="6">
        <v>5657.5929999999998</v>
      </c>
      <c r="C69" s="6">
        <v>4135.0630000000001</v>
      </c>
      <c r="D69" s="6">
        <v>5880.2889999999998</v>
      </c>
      <c r="E69" s="6">
        <v>5834.62</v>
      </c>
      <c r="F69" s="6">
        <v>5722.8950000000004</v>
      </c>
      <c r="G69" s="6">
        <v>4687.174</v>
      </c>
      <c r="H69" s="6">
        <v>4385.4129999999996</v>
      </c>
      <c r="I69" s="6">
        <v>4567.1130000000003</v>
      </c>
      <c r="J69" s="6">
        <v>5456.1989999999996</v>
      </c>
      <c r="K69" s="6">
        <v>5551.6419999999998</v>
      </c>
    </row>
    <row r="70" spans="1:11" x14ac:dyDescent="0.2">
      <c r="A70" s="6">
        <v>18.600000000000001</v>
      </c>
      <c r="B70" s="6">
        <v>5017.0950000000003</v>
      </c>
      <c r="C70" s="6">
        <v>3776.8710000000001</v>
      </c>
      <c r="D70" s="6">
        <v>5870.9750000000004</v>
      </c>
      <c r="E70" s="6">
        <v>5096.8230000000003</v>
      </c>
      <c r="F70" s="6">
        <v>5809.0929999999998</v>
      </c>
      <c r="G70" s="6">
        <v>4432.5240000000003</v>
      </c>
      <c r="H70" s="6">
        <v>4849.134</v>
      </c>
      <c r="I70" s="6">
        <v>4239.0249999999996</v>
      </c>
      <c r="J70" s="6">
        <v>4736.134</v>
      </c>
      <c r="K70" s="6">
        <v>6105.3540000000003</v>
      </c>
    </row>
    <row r="71" spans="1:11" x14ac:dyDescent="0.2">
      <c r="A71" s="6">
        <v>18.899999999999999</v>
      </c>
      <c r="B71" s="6">
        <v>4790.5969999999998</v>
      </c>
      <c r="C71" s="6">
        <v>3584.748</v>
      </c>
      <c r="D71" s="6">
        <v>5001.6040000000003</v>
      </c>
      <c r="E71" s="6">
        <v>5365.9089999999997</v>
      </c>
      <c r="F71" s="6">
        <v>5605.1019999999999</v>
      </c>
      <c r="G71" s="6">
        <v>4511.3050000000003</v>
      </c>
      <c r="H71" s="6">
        <v>4299.83</v>
      </c>
      <c r="I71" s="6">
        <v>4022.511</v>
      </c>
      <c r="J71" s="6">
        <v>4850.32</v>
      </c>
      <c r="K71" s="6">
        <v>6181.26</v>
      </c>
    </row>
    <row r="72" spans="1:11" x14ac:dyDescent="0.2">
      <c r="A72" s="6">
        <v>19.2</v>
      </c>
      <c r="B72" s="6">
        <v>5024.0720000000001</v>
      </c>
      <c r="C72" s="6">
        <v>4696.4660000000003</v>
      </c>
      <c r="D72" s="6">
        <v>4848.2219999999998</v>
      </c>
      <c r="E72" s="6">
        <v>5180.8609999999999</v>
      </c>
      <c r="F72" s="6">
        <v>5114.2659999999996</v>
      </c>
      <c r="G72" s="6">
        <v>5501.6409999999996</v>
      </c>
      <c r="H72" s="6">
        <v>4633.9369999999999</v>
      </c>
      <c r="I72" s="6">
        <v>4097.59</v>
      </c>
      <c r="J72" s="6">
        <v>4760.143</v>
      </c>
      <c r="K72" s="6">
        <v>5659.9639999999999</v>
      </c>
    </row>
    <row r="73" spans="1:11" x14ac:dyDescent="0.2">
      <c r="A73" s="6">
        <v>19.5</v>
      </c>
      <c r="B73" s="6">
        <v>5885.6689999999999</v>
      </c>
      <c r="C73" s="6">
        <v>4639.2610000000004</v>
      </c>
      <c r="D73" s="6">
        <v>4106.7830000000004</v>
      </c>
      <c r="E73" s="6">
        <v>5290.1409999999996</v>
      </c>
      <c r="F73" s="6">
        <v>5722.3059999999996</v>
      </c>
      <c r="G73" s="6">
        <v>4828.8590000000004</v>
      </c>
      <c r="H73" s="6">
        <v>4761.7629999999999</v>
      </c>
      <c r="I73" s="6">
        <v>4011.9470000000001</v>
      </c>
      <c r="J73" s="6">
        <v>4554.21</v>
      </c>
      <c r="K73" s="6">
        <v>5271.1239999999998</v>
      </c>
    </row>
    <row r="74" spans="1:11" x14ac:dyDescent="0.2">
      <c r="A74" s="6">
        <v>19.8</v>
      </c>
      <c r="B74" s="6">
        <v>5354.2160000000003</v>
      </c>
      <c r="C74" s="6">
        <v>3987.529</v>
      </c>
      <c r="D74" s="6">
        <v>4417.5050000000001</v>
      </c>
      <c r="E74" s="6">
        <v>4769.88</v>
      </c>
      <c r="F74" s="6">
        <v>5322.86</v>
      </c>
      <c r="G74" s="6">
        <v>4241.8159999999998</v>
      </c>
      <c r="H74" s="6">
        <v>4605.0630000000001</v>
      </c>
      <c r="I74" s="6">
        <v>4307.741</v>
      </c>
      <c r="J74" s="6">
        <v>4646.9970000000003</v>
      </c>
      <c r="K74" s="6">
        <v>4849.9390000000003</v>
      </c>
    </row>
    <row r="75" spans="1:11" x14ac:dyDescent="0.2">
      <c r="A75" s="6">
        <v>20.100000000000001</v>
      </c>
      <c r="B75" s="6">
        <v>5639.99</v>
      </c>
      <c r="C75" s="6">
        <v>3889.0059999999999</v>
      </c>
      <c r="D75" s="6">
        <v>4807.8149999999996</v>
      </c>
      <c r="E75" s="6">
        <v>5494.0929999999998</v>
      </c>
      <c r="F75" s="6">
        <v>5291.1210000000001</v>
      </c>
      <c r="G75" s="6">
        <v>5643.6779999999999</v>
      </c>
      <c r="H75" s="6">
        <v>4813.96</v>
      </c>
      <c r="I75" s="6">
        <v>4325.1959999999999</v>
      </c>
      <c r="J75" s="6">
        <v>4917.0770000000002</v>
      </c>
      <c r="K75" s="6">
        <v>4649.924</v>
      </c>
    </row>
    <row r="76" spans="1:11" x14ac:dyDescent="0.2">
      <c r="A76" s="6">
        <v>20.399999999999999</v>
      </c>
      <c r="B76" s="6">
        <v>5581.0379999999996</v>
      </c>
      <c r="C76" s="6">
        <v>4029.2170000000001</v>
      </c>
      <c r="D76" s="6">
        <v>5039.6750000000002</v>
      </c>
      <c r="E76" s="6">
        <v>5245.3530000000001</v>
      </c>
      <c r="F76" s="6">
        <v>5102.4669999999996</v>
      </c>
      <c r="G76" s="6">
        <v>4813.0190000000002</v>
      </c>
      <c r="H76" s="6">
        <v>4308.0870000000004</v>
      </c>
      <c r="I76" s="6">
        <v>4657.0889999999999</v>
      </c>
      <c r="J76" s="6">
        <v>5613.57</v>
      </c>
      <c r="K76" s="6">
        <v>4402.5510000000004</v>
      </c>
    </row>
    <row r="77" spans="1:11" x14ac:dyDescent="0.2">
      <c r="A77" s="6">
        <v>20.7</v>
      </c>
      <c r="B77" s="6">
        <v>5099.549</v>
      </c>
      <c r="C77" s="6">
        <v>4547.3029999999999</v>
      </c>
      <c r="D77" s="6">
        <v>5663.5829999999996</v>
      </c>
      <c r="E77" s="6">
        <v>6103.8280000000004</v>
      </c>
      <c r="F77" s="6">
        <v>5612.22</v>
      </c>
      <c r="G77" s="6">
        <v>4661.3040000000001</v>
      </c>
      <c r="H77" s="6">
        <v>4732.2730000000001</v>
      </c>
      <c r="I77" s="6">
        <v>4296.4560000000001</v>
      </c>
      <c r="J77" s="6">
        <v>5923.7979999999998</v>
      </c>
      <c r="K77" s="6">
        <v>4852.5140000000001</v>
      </c>
    </row>
    <row r="78" spans="1:11" x14ac:dyDescent="0.2">
      <c r="A78" s="6">
        <v>21</v>
      </c>
      <c r="B78" s="6">
        <v>5480.8890000000001</v>
      </c>
      <c r="C78" s="6">
        <v>4769.8010000000004</v>
      </c>
      <c r="D78" s="6">
        <v>5554.5110000000004</v>
      </c>
      <c r="E78" s="6">
        <v>6262.0479999999998</v>
      </c>
      <c r="F78" s="6">
        <v>5856.991</v>
      </c>
      <c r="G78" s="6">
        <v>4821.2929999999997</v>
      </c>
      <c r="H78" s="6">
        <v>4808.6090000000004</v>
      </c>
      <c r="I78" s="6">
        <v>4547.9049999999997</v>
      </c>
      <c r="J78" s="6">
        <v>5628.8180000000002</v>
      </c>
      <c r="K78" s="6">
        <v>4544.8339999999998</v>
      </c>
    </row>
    <row r="79" spans="1:11" x14ac:dyDescent="0.2">
      <c r="A79" s="6">
        <v>21.3</v>
      </c>
      <c r="B79" s="6">
        <v>5254.473</v>
      </c>
      <c r="C79" s="6">
        <v>4203.152</v>
      </c>
      <c r="D79" s="6">
        <v>5342.97</v>
      </c>
      <c r="E79" s="6">
        <v>6641.7089999999998</v>
      </c>
      <c r="F79" s="6">
        <v>5743.1369999999997</v>
      </c>
      <c r="G79" s="6">
        <v>4715.0609999999997</v>
      </c>
      <c r="H79" s="6">
        <v>4448.9160000000002</v>
      </c>
      <c r="I79" s="6">
        <v>4120.5739999999996</v>
      </c>
      <c r="J79" s="6">
        <v>5643.5950000000003</v>
      </c>
      <c r="K79" s="6">
        <v>4512.3609999999999</v>
      </c>
    </row>
    <row r="80" spans="1:11" x14ac:dyDescent="0.2">
      <c r="A80" s="6">
        <v>21.6</v>
      </c>
      <c r="B80" s="6">
        <v>4953.3379999999997</v>
      </c>
      <c r="C80" s="6">
        <v>4987.4409999999998</v>
      </c>
      <c r="D80" s="6">
        <v>5088.3900000000003</v>
      </c>
      <c r="E80" s="6">
        <v>6221.7969999999996</v>
      </c>
      <c r="F80" s="6">
        <v>6183.9989999999998</v>
      </c>
      <c r="G80" s="6">
        <v>5898.4629999999997</v>
      </c>
      <c r="H80" s="6">
        <v>4243.067</v>
      </c>
      <c r="I80" s="6">
        <v>4382.17</v>
      </c>
      <c r="J80" s="6">
        <v>4813.7370000000001</v>
      </c>
      <c r="K80" s="6">
        <v>4878.5709999999999</v>
      </c>
    </row>
    <row r="81" spans="1:11" x14ac:dyDescent="0.2">
      <c r="A81" s="6">
        <v>21.9</v>
      </c>
      <c r="B81" s="6">
        <v>5472.732</v>
      </c>
      <c r="C81" s="6">
        <v>4980.2079999999996</v>
      </c>
      <c r="D81" s="6">
        <v>5350.8149999999996</v>
      </c>
      <c r="E81" s="6">
        <v>6655.9870000000001</v>
      </c>
      <c r="F81" s="6">
        <v>5591.0360000000001</v>
      </c>
      <c r="G81" s="6">
        <v>5284.6170000000002</v>
      </c>
      <c r="H81" s="6">
        <v>5190.0209999999997</v>
      </c>
      <c r="I81" s="6">
        <v>3905.386</v>
      </c>
      <c r="J81" s="6">
        <v>5078.0540000000001</v>
      </c>
      <c r="K81" s="6">
        <v>4726.7809999999999</v>
      </c>
    </row>
    <row r="82" spans="1:11" x14ac:dyDescent="0.2">
      <c r="A82" s="6">
        <v>22.2</v>
      </c>
      <c r="B82" s="6">
        <v>5978.0659999999998</v>
      </c>
      <c r="C82" s="6">
        <v>4209.8140000000003</v>
      </c>
      <c r="D82" s="6">
        <v>5382.5659999999998</v>
      </c>
      <c r="E82" s="6">
        <v>6387.3879999999999</v>
      </c>
      <c r="F82" s="6">
        <v>5778.3010000000004</v>
      </c>
      <c r="G82" s="6">
        <v>5284.6049999999996</v>
      </c>
      <c r="H82" s="6">
        <v>5769.9989999999998</v>
      </c>
      <c r="I82" s="6">
        <v>4690.8230000000003</v>
      </c>
      <c r="J82" s="6">
        <v>5462.9440000000004</v>
      </c>
      <c r="K82" s="6">
        <v>5185.473</v>
      </c>
    </row>
    <row r="83" spans="1:11" x14ac:dyDescent="0.2">
      <c r="A83" s="6">
        <v>22.5</v>
      </c>
      <c r="B83" s="6">
        <v>5636.1390000000001</v>
      </c>
      <c r="C83" s="6">
        <v>4319.6809999999996</v>
      </c>
      <c r="D83" s="6">
        <v>4983.7110000000002</v>
      </c>
      <c r="E83" s="6">
        <v>6097.7370000000001</v>
      </c>
      <c r="F83" s="6">
        <v>5709.7950000000001</v>
      </c>
      <c r="G83" s="6">
        <v>4019.0880000000002</v>
      </c>
      <c r="H83" s="6">
        <v>5727.4859999999999</v>
      </c>
      <c r="I83" s="6">
        <v>4283.2240000000002</v>
      </c>
      <c r="J83" s="6">
        <v>5731.4830000000002</v>
      </c>
      <c r="K83" s="6">
        <v>4994.6120000000001</v>
      </c>
    </row>
    <row r="84" spans="1:11" x14ac:dyDescent="0.2">
      <c r="A84" s="6">
        <v>22.8</v>
      </c>
      <c r="B84" s="6">
        <v>5220.8310000000001</v>
      </c>
      <c r="C84" s="6">
        <v>3809.21</v>
      </c>
      <c r="D84" s="6">
        <v>4564.0119999999997</v>
      </c>
      <c r="E84" s="6">
        <v>5662.3149999999996</v>
      </c>
      <c r="F84" s="6">
        <v>5381.03</v>
      </c>
      <c r="G84" s="6">
        <v>3805.0169999999998</v>
      </c>
      <c r="H84" s="6">
        <v>5089.7030000000004</v>
      </c>
      <c r="I84" s="6">
        <v>4379.03</v>
      </c>
      <c r="J84" s="6">
        <v>5757.3310000000001</v>
      </c>
      <c r="K84" s="6">
        <v>5586.6779999999999</v>
      </c>
    </row>
    <row r="85" spans="1:11" x14ac:dyDescent="0.2">
      <c r="A85" s="6">
        <v>23.1</v>
      </c>
      <c r="B85" s="6">
        <v>5153.3670000000002</v>
      </c>
      <c r="C85" s="6">
        <v>3745.0129999999999</v>
      </c>
      <c r="D85" s="6">
        <v>4110.509</v>
      </c>
      <c r="E85" s="6">
        <v>5100.7719999999999</v>
      </c>
      <c r="F85" s="6">
        <v>4962.01</v>
      </c>
      <c r="G85" s="6">
        <v>3728.7420000000002</v>
      </c>
      <c r="H85" s="6">
        <v>4519.2759999999998</v>
      </c>
      <c r="I85" s="6">
        <v>4117.0969999999998</v>
      </c>
      <c r="J85" s="6">
        <v>5277.4920000000002</v>
      </c>
      <c r="K85" s="6">
        <v>5088.8680000000004</v>
      </c>
    </row>
    <row r="86" spans="1:11" x14ac:dyDescent="0.2">
      <c r="A86" s="6">
        <v>23.4</v>
      </c>
      <c r="B86" s="6">
        <v>4906.7110000000002</v>
      </c>
      <c r="C86" s="6">
        <v>3477.3629999999998</v>
      </c>
      <c r="D86" s="6">
        <v>4262.8599999999997</v>
      </c>
      <c r="E86" s="6">
        <v>4686.38</v>
      </c>
      <c r="F86" s="6">
        <v>4585.2259999999997</v>
      </c>
      <c r="G86" s="6">
        <v>3863.5839999999998</v>
      </c>
      <c r="H86" s="6">
        <v>4300.674</v>
      </c>
      <c r="I86" s="6">
        <v>4314.4799999999996</v>
      </c>
      <c r="J86" s="6">
        <v>5066.6940000000004</v>
      </c>
      <c r="K86" s="6">
        <v>4965.4120000000003</v>
      </c>
    </row>
    <row r="87" spans="1:11" x14ac:dyDescent="0.2">
      <c r="A87" s="6">
        <v>23.7</v>
      </c>
      <c r="B87" s="6">
        <v>4585.4690000000001</v>
      </c>
      <c r="C87" s="6">
        <v>3431.9450000000002</v>
      </c>
      <c r="D87" s="6">
        <v>3752.2240000000002</v>
      </c>
      <c r="E87" s="6">
        <v>4292.3580000000002</v>
      </c>
      <c r="F87" s="6">
        <v>4512.1369999999997</v>
      </c>
      <c r="G87" s="6">
        <v>3942.5050000000001</v>
      </c>
      <c r="H87" s="6">
        <v>4128.2290000000003</v>
      </c>
      <c r="I87" s="6">
        <v>4081.8710000000001</v>
      </c>
      <c r="J87" s="6">
        <v>5002.0990000000002</v>
      </c>
      <c r="K87" s="6">
        <v>4925.0110000000004</v>
      </c>
    </row>
    <row r="88" spans="1:11" x14ac:dyDescent="0.2">
      <c r="A88" s="6" t="s">
        <v>192</v>
      </c>
      <c r="B88" s="6" t="s">
        <v>236</v>
      </c>
      <c r="C88" s="6" t="s">
        <v>237</v>
      </c>
      <c r="D88" s="6" t="s">
        <v>238</v>
      </c>
      <c r="E88" s="6" t="s">
        <v>239</v>
      </c>
      <c r="F88" s="6" t="s">
        <v>240</v>
      </c>
      <c r="G88" s="6" t="s">
        <v>241</v>
      </c>
      <c r="H88" s="6" t="s">
        <v>242</v>
      </c>
      <c r="I88" s="6" t="s">
        <v>243</v>
      </c>
      <c r="J88" s="6" t="s">
        <v>244</v>
      </c>
      <c r="K88" s="6" t="s">
        <v>245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B0C6-8660-3444-882E-69AD9F1AA82F}">
  <dimension ref="A1:K88"/>
  <sheetViews>
    <sheetView workbookViewId="0">
      <selection activeCell="O25" sqref="A1:XFD1048576"/>
    </sheetView>
  </sheetViews>
  <sheetFormatPr baseColWidth="10" defaultRowHeight="16" x14ac:dyDescent="0.2"/>
  <cols>
    <col min="1" max="1" width="11.6640625" style="6" bestFit="1" customWidth="1"/>
    <col min="2" max="16384" width="10.83203125" style="6"/>
  </cols>
  <sheetData>
    <row r="1" spans="1:11" x14ac:dyDescent="0.2">
      <c r="B1" s="107" t="s">
        <v>8</v>
      </c>
      <c r="C1" s="107"/>
      <c r="D1" s="107"/>
      <c r="E1" s="107" t="s">
        <v>9</v>
      </c>
      <c r="F1" s="107"/>
      <c r="G1" s="107"/>
    </row>
    <row r="2" spans="1:11" x14ac:dyDescent="0.2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184</v>
      </c>
      <c r="F2" s="6" t="s">
        <v>185</v>
      </c>
      <c r="G2" s="6" t="s">
        <v>186</v>
      </c>
    </row>
    <row r="3" spans="1:11" x14ac:dyDescent="0.2">
      <c r="A3" s="6" t="s">
        <v>181</v>
      </c>
      <c r="B3" s="6">
        <v>9.5679999999999996</v>
      </c>
      <c r="C3" s="6">
        <v>6.0659999999999999E-2</v>
      </c>
      <c r="D3" s="6">
        <v>4</v>
      </c>
      <c r="E3" s="6">
        <v>9.8949999999999996</v>
      </c>
      <c r="F3" s="6">
        <v>7.2520000000000001E-2</v>
      </c>
      <c r="G3" s="6">
        <v>6</v>
      </c>
    </row>
    <row r="4" spans="1:11" x14ac:dyDescent="0.2">
      <c r="A4" s="6" t="s">
        <v>182</v>
      </c>
      <c r="B4" s="6">
        <v>9.8409999999999993</v>
      </c>
      <c r="C4" s="6">
        <v>5.466E-2</v>
      </c>
      <c r="D4" s="6">
        <v>4</v>
      </c>
      <c r="E4" s="6">
        <v>9.99</v>
      </c>
      <c r="F4" s="6">
        <v>6.5060000000000007E-2</v>
      </c>
      <c r="G4" s="6">
        <v>6</v>
      </c>
    </row>
    <row r="6" spans="1:11" x14ac:dyDescent="0.2">
      <c r="A6" s="6" t="s">
        <v>231</v>
      </c>
      <c r="B6" s="107" t="s">
        <v>26</v>
      </c>
      <c r="C6" s="107"/>
      <c r="D6" s="107"/>
      <c r="E6" s="107"/>
      <c r="F6" s="107" t="s">
        <v>9</v>
      </c>
      <c r="G6" s="107"/>
      <c r="H6" s="107"/>
      <c r="I6" s="107"/>
      <c r="J6" s="107"/>
      <c r="K6" s="107"/>
    </row>
    <row r="7" spans="1:11" x14ac:dyDescent="0.2">
      <c r="A7" s="6" t="s">
        <v>128</v>
      </c>
      <c r="B7" s="6" t="s">
        <v>232</v>
      </c>
      <c r="C7" s="6" t="s">
        <v>233</v>
      </c>
      <c r="D7" s="6" t="s">
        <v>234</v>
      </c>
      <c r="E7" s="6" t="s">
        <v>235</v>
      </c>
      <c r="F7" s="6" t="s">
        <v>232</v>
      </c>
      <c r="G7" s="6" t="s">
        <v>233</v>
      </c>
      <c r="H7" s="6" t="s">
        <v>234</v>
      </c>
      <c r="I7" s="6" t="s">
        <v>235</v>
      </c>
    </row>
    <row r="8" spans="1:11" x14ac:dyDescent="0.2">
      <c r="A8" s="6">
        <v>0</v>
      </c>
      <c r="B8" s="6">
        <v>0.86455499999999996</v>
      </c>
      <c r="C8" s="6">
        <v>0.78218399999999999</v>
      </c>
      <c r="D8" s="6">
        <v>0.780304</v>
      </c>
      <c r="E8" s="6">
        <v>0.74009000000000003</v>
      </c>
      <c r="F8" s="6">
        <v>0.79592399999999996</v>
      </c>
      <c r="G8" s="6">
        <v>0.83093099999999998</v>
      </c>
      <c r="H8" s="6">
        <v>0.73381600000000002</v>
      </c>
      <c r="I8" s="6">
        <v>0.73494800000000005</v>
      </c>
      <c r="J8" s="6">
        <v>0.86813700000000005</v>
      </c>
      <c r="K8" s="6">
        <v>0.905196</v>
      </c>
    </row>
    <row r="9" spans="1:11" x14ac:dyDescent="0.2">
      <c r="A9" s="6">
        <v>0.3</v>
      </c>
      <c r="B9" s="6">
        <v>0.87602000000000002</v>
      </c>
      <c r="C9" s="6">
        <v>0.80883899999999997</v>
      </c>
      <c r="D9" s="6">
        <v>0.79240100000000002</v>
      </c>
      <c r="E9" s="6">
        <v>0.75598299999999996</v>
      </c>
      <c r="F9" s="6">
        <v>0.80464199999999997</v>
      </c>
      <c r="G9" s="6">
        <v>0.84006899999999995</v>
      </c>
      <c r="H9" s="6">
        <v>0.73690900000000004</v>
      </c>
      <c r="I9" s="6">
        <v>0.74311499999999997</v>
      </c>
      <c r="J9" s="6">
        <v>0.86527399999999999</v>
      </c>
      <c r="K9" s="6">
        <v>0.87703100000000001</v>
      </c>
    </row>
    <row r="10" spans="1:11" x14ac:dyDescent="0.2">
      <c r="A10" s="6">
        <v>0.6</v>
      </c>
      <c r="B10" s="6">
        <v>0.86700699999999997</v>
      </c>
      <c r="C10" s="6">
        <v>0.79550100000000001</v>
      </c>
      <c r="D10" s="6">
        <v>0.78745799999999999</v>
      </c>
      <c r="E10" s="6">
        <v>0.79694299999999996</v>
      </c>
      <c r="F10" s="6">
        <v>0.81554899999999997</v>
      </c>
      <c r="G10" s="6">
        <v>0.833264</v>
      </c>
      <c r="H10" s="6">
        <v>0.75815500000000002</v>
      </c>
      <c r="I10" s="6">
        <v>0.76121799999999995</v>
      </c>
      <c r="J10" s="6">
        <v>0.877641</v>
      </c>
      <c r="K10" s="6">
        <v>0.88581399999999999</v>
      </c>
    </row>
    <row r="11" spans="1:11" x14ac:dyDescent="0.2">
      <c r="A11" s="6">
        <v>0.9</v>
      </c>
      <c r="B11" s="6">
        <v>0.87047699999999995</v>
      </c>
      <c r="C11" s="6">
        <v>0.77942500000000003</v>
      </c>
      <c r="D11" s="6">
        <v>0.79506500000000002</v>
      </c>
      <c r="E11" s="6">
        <v>0.78421200000000002</v>
      </c>
      <c r="F11" s="6">
        <v>0.83079499999999995</v>
      </c>
      <c r="G11" s="6">
        <v>0.83059000000000005</v>
      </c>
      <c r="H11" s="6">
        <v>0.77050600000000002</v>
      </c>
      <c r="I11" s="6">
        <v>0.76279600000000003</v>
      </c>
      <c r="J11" s="6">
        <v>0.89126899999999998</v>
      </c>
      <c r="K11" s="6">
        <v>0.93137599999999998</v>
      </c>
    </row>
    <row r="12" spans="1:11" x14ac:dyDescent="0.2">
      <c r="A12" s="6">
        <v>1.2</v>
      </c>
      <c r="B12" s="6">
        <v>0.86360700000000001</v>
      </c>
      <c r="C12" s="6">
        <v>0.783551</v>
      </c>
      <c r="D12" s="6">
        <v>0.79157100000000002</v>
      </c>
      <c r="E12" s="6">
        <v>0.74738400000000005</v>
      </c>
      <c r="F12" s="6">
        <v>0.818075</v>
      </c>
      <c r="G12" s="6">
        <v>0.83972800000000003</v>
      </c>
      <c r="H12" s="6">
        <v>0.74718399999999996</v>
      </c>
      <c r="I12" s="6">
        <v>0.758517</v>
      </c>
      <c r="J12" s="6">
        <v>0.88104199999999999</v>
      </c>
      <c r="K12" s="6">
        <v>0.93028599999999995</v>
      </c>
    </row>
    <row r="13" spans="1:11" x14ac:dyDescent="0.2">
      <c r="A13" s="6">
        <v>1.5</v>
      </c>
      <c r="B13" s="6">
        <v>0.86948999999999999</v>
      </c>
      <c r="C13" s="6">
        <v>0.76321399999999995</v>
      </c>
      <c r="D13" s="6">
        <v>0.78037000000000001</v>
      </c>
      <c r="E13" s="6">
        <v>0.74038899999999996</v>
      </c>
      <c r="F13" s="6">
        <v>0.80248699999999995</v>
      </c>
      <c r="G13" s="6">
        <v>0.799902</v>
      </c>
      <c r="H13" s="6">
        <v>0.75416300000000003</v>
      </c>
      <c r="I13" s="6">
        <v>0.77226499999999998</v>
      </c>
      <c r="J13" s="6">
        <v>0.87639999999999996</v>
      </c>
      <c r="K13" s="6">
        <v>0.90426899999999999</v>
      </c>
    </row>
    <row r="14" spans="1:11" x14ac:dyDescent="0.2">
      <c r="A14" s="6">
        <v>1.8</v>
      </c>
      <c r="B14" s="6">
        <v>0.85475999999999996</v>
      </c>
      <c r="C14" s="6">
        <v>0.76982799999999996</v>
      </c>
      <c r="D14" s="6">
        <v>0.77515000000000001</v>
      </c>
      <c r="E14" s="6">
        <v>0.74092499999999994</v>
      </c>
      <c r="F14" s="6">
        <v>0.81663699999999995</v>
      </c>
      <c r="G14" s="6">
        <v>0.79740999999999995</v>
      </c>
      <c r="H14" s="6">
        <v>0.76594399999999996</v>
      </c>
      <c r="I14" s="6">
        <v>0.73931800000000003</v>
      </c>
      <c r="J14" s="6">
        <v>0.88561000000000001</v>
      </c>
      <c r="K14" s="6">
        <v>0.90073000000000003</v>
      </c>
    </row>
    <row r="15" spans="1:11" x14ac:dyDescent="0.2">
      <c r="A15" s="6">
        <v>2.1</v>
      </c>
      <c r="B15" s="6">
        <v>0.85323499999999997</v>
      </c>
      <c r="C15" s="6">
        <v>0.77176400000000001</v>
      </c>
      <c r="D15" s="6">
        <v>0.78660300000000005</v>
      </c>
      <c r="E15" s="6">
        <v>0.75636599999999998</v>
      </c>
      <c r="F15" s="6">
        <v>0.80174299999999998</v>
      </c>
      <c r="G15" s="6">
        <v>0.80136499999999999</v>
      </c>
      <c r="H15" s="6">
        <v>0.75383199999999995</v>
      </c>
      <c r="I15" s="6">
        <v>0.75214700000000001</v>
      </c>
      <c r="J15" s="6">
        <v>0.89188599999999996</v>
      </c>
      <c r="K15" s="6">
        <v>0.90474200000000005</v>
      </c>
    </row>
    <row r="16" spans="1:11" x14ac:dyDescent="0.2">
      <c r="A16" s="6">
        <v>2.4</v>
      </c>
      <c r="B16" s="6">
        <v>0.86821400000000004</v>
      </c>
      <c r="C16" s="6">
        <v>0.77261000000000002</v>
      </c>
      <c r="D16" s="6">
        <v>0.77445900000000001</v>
      </c>
      <c r="E16" s="6">
        <v>0.76411499999999999</v>
      </c>
      <c r="F16" s="6">
        <v>0.81579000000000002</v>
      </c>
      <c r="G16" s="6">
        <v>0.86454799999999998</v>
      </c>
      <c r="H16" s="6">
        <v>0.77313900000000002</v>
      </c>
      <c r="I16" s="6">
        <v>0.77604799999999996</v>
      </c>
      <c r="J16" s="6">
        <v>0.895459</v>
      </c>
      <c r="K16" s="6">
        <v>0.91781299999999999</v>
      </c>
    </row>
    <row r="17" spans="1:11" x14ac:dyDescent="0.2">
      <c r="A17" s="6">
        <v>2.7</v>
      </c>
      <c r="B17" s="6">
        <v>0.88539599999999996</v>
      </c>
      <c r="C17" s="6">
        <v>0.78444100000000005</v>
      </c>
      <c r="D17" s="6">
        <v>0.78861700000000001</v>
      </c>
      <c r="E17" s="6">
        <v>0.77065099999999997</v>
      </c>
      <c r="F17" s="6">
        <v>0.82822899999999999</v>
      </c>
      <c r="G17" s="6">
        <v>0.83279499999999995</v>
      </c>
      <c r="H17" s="6">
        <v>0.78592700000000004</v>
      </c>
      <c r="I17" s="6">
        <v>0.770621</v>
      </c>
      <c r="J17" s="6">
        <v>0.88227100000000003</v>
      </c>
      <c r="K17" s="6">
        <v>0.90047299999999997</v>
      </c>
    </row>
    <row r="18" spans="1:11" x14ac:dyDescent="0.2">
      <c r="A18" s="6">
        <v>3</v>
      </c>
      <c r="B18" s="6">
        <v>0.862842</v>
      </c>
      <c r="C18" s="6">
        <v>0.77517899999999995</v>
      </c>
      <c r="D18" s="6">
        <v>0.80774400000000002</v>
      </c>
      <c r="E18" s="6">
        <v>0.772173</v>
      </c>
      <c r="F18" s="6">
        <v>0.81847300000000001</v>
      </c>
      <c r="G18" s="6">
        <v>0.79723500000000003</v>
      </c>
      <c r="H18" s="6">
        <v>0.78520299999999998</v>
      </c>
      <c r="I18" s="6">
        <v>0.77803800000000001</v>
      </c>
      <c r="J18" s="6">
        <v>0.88356100000000004</v>
      </c>
      <c r="K18" s="6">
        <v>0.90368300000000001</v>
      </c>
    </row>
    <row r="19" spans="1:11" x14ac:dyDescent="0.2">
      <c r="A19" s="6">
        <v>3.3</v>
      </c>
      <c r="B19" s="6">
        <v>0.87853199999999998</v>
      </c>
      <c r="C19" s="6">
        <v>0.80569800000000003</v>
      </c>
      <c r="D19" s="6">
        <v>0.80146300000000004</v>
      </c>
      <c r="E19" s="6">
        <v>0.77562299999999995</v>
      </c>
      <c r="F19" s="6">
        <v>0.84763100000000002</v>
      </c>
      <c r="G19" s="6">
        <v>0.81693099999999996</v>
      </c>
      <c r="H19" s="6">
        <v>0.79284699999999997</v>
      </c>
      <c r="I19" s="6">
        <v>0.76472300000000004</v>
      </c>
      <c r="J19" s="6">
        <v>0.89446099999999995</v>
      </c>
      <c r="K19" s="6">
        <v>0.91032500000000005</v>
      </c>
    </row>
    <row r="20" spans="1:11" x14ac:dyDescent="0.2">
      <c r="A20" s="6">
        <v>3.6</v>
      </c>
      <c r="B20" s="6">
        <v>0.86948700000000001</v>
      </c>
      <c r="C20" s="6">
        <v>0.77905000000000002</v>
      </c>
      <c r="D20" s="6">
        <v>0.81175200000000003</v>
      </c>
      <c r="E20" s="6">
        <v>0.79871700000000001</v>
      </c>
      <c r="F20" s="6">
        <v>0.837696</v>
      </c>
      <c r="G20" s="6">
        <v>0.827152</v>
      </c>
      <c r="H20" s="6">
        <v>0.76396500000000001</v>
      </c>
      <c r="I20" s="6">
        <v>0.76959699999999998</v>
      </c>
      <c r="J20" s="6">
        <v>0.89637900000000004</v>
      </c>
      <c r="K20" s="6">
        <v>0.91804799999999998</v>
      </c>
    </row>
    <row r="21" spans="1:11" x14ac:dyDescent="0.2">
      <c r="A21" s="6">
        <v>3.9</v>
      </c>
      <c r="B21" s="6">
        <v>0.86028400000000005</v>
      </c>
      <c r="C21" s="6">
        <v>0.76879600000000003</v>
      </c>
      <c r="D21" s="6">
        <v>0.802817</v>
      </c>
      <c r="E21" s="6">
        <v>0.76491399999999998</v>
      </c>
      <c r="F21" s="6">
        <v>0.81237199999999998</v>
      </c>
      <c r="G21" s="6">
        <v>0.86375400000000002</v>
      </c>
      <c r="H21" s="6">
        <v>0.765791</v>
      </c>
      <c r="I21" s="6">
        <v>0.79096299999999997</v>
      </c>
      <c r="J21" s="6">
        <v>0.88654999999999995</v>
      </c>
      <c r="K21" s="6">
        <v>0.90657799999999999</v>
      </c>
    </row>
    <row r="22" spans="1:11" x14ac:dyDescent="0.2">
      <c r="A22" s="6">
        <v>4.2</v>
      </c>
      <c r="B22" s="6">
        <v>0.87791600000000003</v>
      </c>
      <c r="C22" s="6">
        <v>0.76925900000000003</v>
      </c>
      <c r="D22" s="6">
        <v>0.79105199999999998</v>
      </c>
      <c r="E22" s="6">
        <v>0.748691</v>
      </c>
      <c r="F22" s="6">
        <v>0.830874</v>
      </c>
      <c r="G22" s="6">
        <v>0.87370400000000004</v>
      </c>
      <c r="H22" s="6">
        <v>0.78408100000000003</v>
      </c>
      <c r="I22" s="6">
        <v>0.76686600000000005</v>
      </c>
      <c r="J22" s="6">
        <v>0.89627199999999996</v>
      </c>
      <c r="K22" s="6">
        <v>0.892127</v>
      </c>
    </row>
    <row r="23" spans="1:11" x14ac:dyDescent="0.2">
      <c r="A23" s="6">
        <v>4.5</v>
      </c>
      <c r="B23" s="6">
        <v>0.90983599999999998</v>
      </c>
      <c r="C23" s="6">
        <v>0.777277</v>
      </c>
      <c r="D23" s="6">
        <v>0.77770099999999998</v>
      </c>
      <c r="E23" s="6">
        <v>0.76249100000000003</v>
      </c>
      <c r="F23" s="6">
        <v>0.82569199999999998</v>
      </c>
      <c r="G23" s="6">
        <v>0.85042300000000004</v>
      </c>
      <c r="H23" s="6">
        <v>0.78460600000000003</v>
      </c>
      <c r="I23" s="6">
        <v>0.76006099999999999</v>
      </c>
      <c r="J23" s="6">
        <v>0.87673599999999996</v>
      </c>
      <c r="K23" s="6">
        <v>0.88387899999999997</v>
      </c>
    </row>
    <row r="24" spans="1:11" x14ac:dyDescent="0.2">
      <c r="A24" s="6">
        <v>4.8</v>
      </c>
      <c r="B24" s="6">
        <v>0.88256500000000004</v>
      </c>
      <c r="C24" s="6">
        <v>0.80767999999999995</v>
      </c>
      <c r="D24" s="6">
        <v>0.77786200000000005</v>
      </c>
      <c r="E24" s="6">
        <v>0.78592200000000001</v>
      </c>
      <c r="F24" s="6">
        <v>0.82933800000000002</v>
      </c>
      <c r="G24" s="6">
        <v>0.83954899999999999</v>
      </c>
      <c r="H24" s="6">
        <v>0.79436099999999998</v>
      </c>
      <c r="I24" s="6">
        <v>0.79047299999999998</v>
      </c>
      <c r="J24" s="6">
        <v>0.89768000000000003</v>
      </c>
      <c r="K24" s="6">
        <v>0.88006399999999996</v>
      </c>
    </row>
    <row r="25" spans="1:11" x14ac:dyDescent="0.2">
      <c r="A25" s="6">
        <v>5.0999999999999996</v>
      </c>
      <c r="B25" s="6">
        <v>0.89817100000000005</v>
      </c>
      <c r="C25" s="6">
        <v>0.786327</v>
      </c>
      <c r="D25" s="6">
        <v>0.80422499999999997</v>
      </c>
      <c r="E25" s="6">
        <v>0.78772500000000001</v>
      </c>
      <c r="F25" s="6">
        <v>0.83248900000000003</v>
      </c>
      <c r="G25" s="6">
        <v>0.79857500000000003</v>
      </c>
      <c r="H25" s="6">
        <v>0.80869100000000005</v>
      </c>
      <c r="I25" s="6">
        <v>0.76975700000000002</v>
      </c>
      <c r="J25" s="6">
        <v>0.87626800000000005</v>
      </c>
      <c r="K25" s="6">
        <v>0.89222500000000005</v>
      </c>
    </row>
    <row r="26" spans="1:11" x14ac:dyDescent="0.2">
      <c r="A26" s="6">
        <v>5.4</v>
      </c>
      <c r="B26" s="6">
        <v>0.87118799999999996</v>
      </c>
      <c r="C26" s="6">
        <v>0.77886500000000003</v>
      </c>
      <c r="D26" s="6">
        <v>0.81684599999999996</v>
      </c>
      <c r="E26" s="6">
        <v>0.76510999999999996</v>
      </c>
      <c r="F26" s="6">
        <v>0.814496</v>
      </c>
      <c r="G26" s="6">
        <v>0.83291099999999996</v>
      </c>
      <c r="H26" s="6">
        <v>0.79246300000000003</v>
      </c>
      <c r="I26" s="6">
        <v>0.81263700000000005</v>
      </c>
      <c r="J26" s="6">
        <v>0.94023999999999996</v>
      </c>
      <c r="K26" s="6">
        <v>0.90686299999999997</v>
      </c>
    </row>
    <row r="27" spans="1:11" x14ac:dyDescent="0.2">
      <c r="A27" s="6">
        <v>5.7</v>
      </c>
      <c r="B27" s="6">
        <v>0.87642799999999998</v>
      </c>
      <c r="C27" s="6">
        <v>0.78548700000000005</v>
      </c>
      <c r="D27" s="6">
        <v>0.78836700000000004</v>
      </c>
      <c r="E27" s="6">
        <v>0.73685900000000004</v>
      </c>
      <c r="F27" s="6">
        <v>0.81620999999999999</v>
      </c>
      <c r="G27" s="6">
        <v>0.87181900000000001</v>
      </c>
      <c r="H27" s="6">
        <v>0.74729299999999999</v>
      </c>
      <c r="I27" s="6">
        <v>0.76502700000000001</v>
      </c>
      <c r="J27" s="6">
        <v>0.90626399999999996</v>
      </c>
      <c r="K27" s="6">
        <v>0.88886100000000001</v>
      </c>
    </row>
    <row r="28" spans="1:11" x14ac:dyDescent="0.2">
      <c r="A28" s="6">
        <v>6</v>
      </c>
      <c r="B28" s="6">
        <v>0.88646400000000003</v>
      </c>
      <c r="C28" s="6">
        <v>0.80665900000000001</v>
      </c>
      <c r="D28" s="6">
        <v>0.79472200000000004</v>
      </c>
      <c r="E28" s="6">
        <v>0.74704999999999999</v>
      </c>
      <c r="F28" s="6">
        <v>0.85666100000000001</v>
      </c>
      <c r="G28" s="6">
        <v>0.878135</v>
      </c>
      <c r="H28" s="6">
        <v>0.77607700000000002</v>
      </c>
      <c r="I28" s="6">
        <v>0.75201499999999999</v>
      </c>
      <c r="J28" s="6">
        <v>0.88114199999999998</v>
      </c>
      <c r="K28" s="6">
        <v>0.89337500000000003</v>
      </c>
    </row>
    <row r="29" spans="1:11" x14ac:dyDescent="0.2">
      <c r="A29" s="6">
        <v>6.3</v>
      </c>
      <c r="B29" s="6">
        <v>0.895949</v>
      </c>
      <c r="C29" s="6">
        <v>0.79679500000000003</v>
      </c>
      <c r="D29" s="6">
        <v>0.79778300000000002</v>
      </c>
      <c r="E29" s="6">
        <v>0.75951100000000005</v>
      </c>
      <c r="F29" s="6">
        <v>0.81946200000000002</v>
      </c>
      <c r="G29" s="6">
        <v>0.83435300000000001</v>
      </c>
      <c r="H29" s="6">
        <v>0.80208800000000002</v>
      </c>
      <c r="I29" s="6">
        <v>0.76434599999999997</v>
      </c>
      <c r="J29" s="6">
        <v>0.88330200000000003</v>
      </c>
      <c r="K29" s="6">
        <v>0.92865799999999998</v>
      </c>
    </row>
    <row r="30" spans="1:11" x14ac:dyDescent="0.2">
      <c r="A30" s="6">
        <v>6.6</v>
      </c>
      <c r="B30" s="6">
        <v>0.88048300000000002</v>
      </c>
      <c r="C30" s="6">
        <v>0.77832599999999996</v>
      </c>
      <c r="D30" s="6">
        <v>0.80997799999999998</v>
      </c>
      <c r="E30" s="6">
        <v>0.79698800000000003</v>
      </c>
      <c r="F30" s="6">
        <v>0.80973099999999998</v>
      </c>
      <c r="G30" s="6">
        <v>0.85241400000000001</v>
      </c>
      <c r="H30" s="6">
        <v>0.80543399999999998</v>
      </c>
      <c r="I30" s="6">
        <v>0.77809600000000001</v>
      </c>
      <c r="J30" s="6">
        <v>0.87642900000000001</v>
      </c>
      <c r="K30" s="6">
        <v>0.96862199999999998</v>
      </c>
    </row>
    <row r="31" spans="1:11" x14ac:dyDescent="0.2">
      <c r="A31" s="6">
        <v>6.9</v>
      </c>
      <c r="B31" s="6">
        <v>0.86135200000000001</v>
      </c>
      <c r="C31" s="6">
        <v>0.80867900000000004</v>
      </c>
      <c r="D31" s="6">
        <v>0.80650200000000005</v>
      </c>
      <c r="E31" s="6">
        <v>0.78910999999999998</v>
      </c>
      <c r="F31" s="6">
        <v>0.82148299999999996</v>
      </c>
      <c r="G31" s="6">
        <v>0.89559299999999997</v>
      </c>
      <c r="H31" s="6">
        <v>0.80760799999999999</v>
      </c>
      <c r="I31" s="6">
        <v>0.79277699999999995</v>
      </c>
      <c r="J31" s="6">
        <v>0.90003999999999995</v>
      </c>
      <c r="K31" s="6">
        <v>0.92585499999999998</v>
      </c>
    </row>
    <row r="32" spans="1:11" x14ac:dyDescent="0.2">
      <c r="A32" s="6">
        <v>7.2</v>
      </c>
      <c r="B32" s="6">
        <v>0.86895299999999998</v>
      </c>
      <c r="C32" s="6">
        <v>0.81069199999999997</v>
      </c>
      <c r="D32" s="6">
        <v>0.79172900000000002</v>
      </c>
      <c r="E32" s="6">
        <v>0.76631700000000003</v>
      </c>
      <c r="F32" s="6">
        <v>0.88326199999999999</v>
      </c>
      <c r="G32" s="6">
        <v>0.89094200000000001</v>
      </c>
      <c r="H32" s="6">
        <v>0.77493000000000001</v>
      </c>
      <c r="I32" s="6">
        <v>0.78762500000000002</v>
      </c>
      <c r="J32" s="6">
        <v>0.88894499999999999</v>
      </c>
      <c r="K32" s="6">
        <v>0.93338200000000004</v>
      </c>
    </row>
    <row r="33" spans="1:11" x14ac:dyDescent="0.2">
      <c r="A33" s="6">
        <v>7.5</v>
      </c>
      <c r="B33" s="6">
        <v>0.89373400000000003</v>
      </c>
      <c r="C33" s="6">
        <v>0.78211200000000003</v>
      </c>
      <c r="D33" s="6">
        <v>0.78254699999999999</v>
      </c>
      <c r="E33" s="6">
        <v>0.76187700000000003</v>
      </c>
      <c r="F33" s="6">
        <v>0.83031200000000005</v>
      </c>
      <c r="G33" s="6">
        <v>0.88963800000000004</v>
      </c>
      <c r="H33" s="6">
        <v>0.80854800000000004</v>
      </c>
      <c r="I33" s="6">
        <v>0.79792200000000002</v>
      </c>
      <c r="J33" s="6">
        <v>0.86879499999999998</v>
      </c>
      <c r="K33" s="6">
        <v>0.92923</v>
      </c>
    </row>
    <row r="34" spans="1:11" x14ac:dyDescent="0.2">
      <c r="A34" s="6">
        <v>7.8</v>
      </c>
      <c r="B34" s="6">
        <v>0.86341500000000004</v>
      </c>
      <c r="C34" s="6">
        <v>0.82290300000000005</v>
      </c>
      <c r="D34" s="6">
        <v>0.80307499999999998</v>
      </c>
      <c r="E34" s="6">
        <v>0.79122700000000001</v>
      </c>
      <c r="F34" s="6">
        <v>0.82857999999999998</v>
      </c>
      <c r="G34" s="6">
        <v>0.87388500000000002</v>
      </c>
      <c r="H34" s="6">
        <v>0.82843999999999995</v>
      </c>
      <c r="I34" s="6">
        <v>0.81254400000000004</v>
      </c>
      <c r="J34" s="6">
        <v>0.88052600000000003</v>
      </c>
      <c r="K34" s="6">
        <v>0.94903999999999999</v>
      </c>
    </row>
    <row r="35" spans="1:11" x14ac:dyDescent="0.2">
      <c r="A35" s="6">
        <v>8.1</v>
      </c>
      <c r="B35" s="6">
        <v>0.88634999999999997</v>
      </c>
      <c r="C35" s="6">
        <v>0.81560200000000005</v>
      </c>
      <c r="D35" s="6">
        <v>0.83977800000000002</v>
      </c>
      <c r="E35" s="6">
        <v>0.82883099999999998</v>
      </c>
      <c r="F35" s="6">
        <v>0.85084899999999997</v>
      </c>
      <c r="G35" s="6">
        <v>0.84437600000000002</v>
      </c>
      <c r="H35" s="6">
        <v>0.84297100000000003</v>
      </c>
      <c r="I35" s="6">
        <v>0.79486900000000005</v>
      </c>
      <c r="J35" s="6">
        <v>0.90315100000000004</v>
      </c>
      <c r="K35" s="6">
        <v>0.95336399999999999</v>
      </c>
    </row>
    <row r="36" spans="1:11" x14ac:dyDescent="0.2">
      <c r="A36" s="6">
        <v>8.4</v>
      </c>
      <c r="B36" s="6">
        <v>0.872444</v>
      </c>
      <c r="C36" s="6">
        <v>0.78411299999999995</v>
      </c>
      <c r="D36" s="6">
        <v>0.82913400000000004</v>
      </c>
      <c r="E36" s="6">
        <v>0.79523500000000003</v>
      </c>
      <c r="F36" s="6">
        <v>0.84979499999999997</v>
      </c>
      <c r="G36" s="6">
        <v>0.89131800000000005</v>
      </c>
      <c r="H36" s="6">
        <v>0.83644700000000005</v>
      </c>
      <c r="I36" s="6">
        <v>0.76866400000000001</v>
      </c>
      <c r="J36" s="6">
        <v>0.89313799999999999</v>
      </c>
      <c r="K36" s="6">
        <v>0.936809</v>
      </c>
    </row>
    <row r="37" spans="1:11" x14ac:dyDescent="0.2">
      <c r="A37" s="6">
        <v>8.6999999999999993</v>
      </c>
      <c r="B37" s="6">
        <v>0.85917699999999997</v>
      </c>
      <c r="C37" s="6">
        <v>0.76637</v>
      </c>
      <c r="D37" s="6">
        <v>0.83425199999999999</v>
      </c>
      <c r="E37" s="6">
        <v>0.78625500000000004</v>
      </c>
      <c r="F37" s="6">
        <v>0.84811099999999995</v>
      </c>
      <c r="G37" s="6">
        <v>0.89734999999999998</v>
      </c>
      <c r="H37" s="6">
        <v>0.80841799999999997</v>
      </c>
      <c r="I37" s="6">
        <v>0.78465700000000005</v>
      </c>
      <c r="J37" s="6">
        <v>0.86097199999999996</v>
      </c>
      <c r="K37" s="6">
        <v>0.89602700000000002</v>
      </c>
    </row>
    <row r="38" spans="1:11" x14ac:dyDescent="0.2">
      <c r="A38" s="6">
        <v>9</v>
      </c>
      <c r="B38" s="6">
        <v>0.89256899999999995</v>
      </c>
      <c r="C38" s="6">
        <v>0.783609</v>
      </c>
      <c r="D38" s="6">
        <v>0.80429399999999995</v>
      </c>
      <c r="E38" s="6">
        <v>0.78221600000000002</v>
      </c>
      <c r="F38" s="6">
        <v>0.860236</v>
      </c>
      <c r="G38" s="6">
        <v>0.87843099999999996</v>
      </c>
      <c r="H38" s="6">
        <v>0.81650699999999998</v>
      </c>
      <c r="I38" s="6">
        <v>0.79511500000000002</v>
      </c>
      <c r="J38" s="6">
        <v>0.87748199999999998</v>
      </c>
      <c r="K38" s="6">
        <v>0.89740900000000001</v>
      </c>
    </row>
    <row r="39" spans="1:11" x14ac:dyDescent="0.2">
      <c r="A39" s="6">
        <v>9.3000000000000007</v>
      </c>
      <c r="B39" s="6">
        <v>0.87367499999999998</v>
      </c>
      <c r="C39" s="6">
        <v>0.83326999999999996</v>
      </c>
      <c r="D39" s="6">
        <v>0.81395700000000004</v>
      </c>
      <c r="E39" s="6">
        <v>0.85087400000000002</v>
      </c>
      <c r="F39" s="6">
        <v>0.86737799999999998</v>
      </c>
      <c r="G39" s="6">
        <v>0.86904499999999996</v>
      </c>
      <c r="H39" s="6">
        <v>0.82212200000000002</v>
      </c>
      <c r="I39" s="6">
        <v>0.80822300000000002</v>
      </c>
      <c r="J39" s="6">
        <v>0.88989700000000005</v>
      </c>
      <c r="K39" s="6">
        <v>0.902339</v>
      </c>
    </row>
    <row r="40" spans="1:11" x14ac:dyDescent="0.2">
      <c r="A40" s="6">
        <v>9.6</v>
      </c>
      <c r="B40" s="6">
        <v>0.87676500000000002</v>
      </c>
      <c r="C40" s="6">
        <v>0.81639399999999995</v>
      </c>
      <c r="D40" s="6">
        <v>0.81512700000000005</v>
      </c>
      <c r="E40" s="6">
        <v>0.86998200000000003</v>
      </c>
      <c r="F40" s="6">
        <v>0.83666799999999997</v>
      </c>
      <c r="G40" s="6">
        <v>0.90773499999999996</v>
      </c>
      <c r="H40" s="6">
        <v>0.84883500000000001</v>
      </c>
      <c r="I40" s="6">
        <v>0.806342</v>
      </c>
      <c r="J40" s="6">
        <v>0.88560499999999998</v>
      </c>
      <c r="K40" s="6">
        <v>0.92277399999999998</v>
      </c>
    </row>
    <row r="41" spans="1:11" x14ac:dyDescent="0.2">
      <c r="A41" s="6">
        <v>9.9</v>
      </c>
      <c r="B41" s="6">
        <v>0.88668000000000002</v>
      </c>
      <c r="C41" s="6">
        <v>0.80282600000000004</v>
      </c>
      <c r="D41" s="6">
        <v>0.846194</v>
      </c>
      <c r="E41" s="6">
        <v>0.80289200000000005</v>
      </c>
      <c r="F41" s="6">
        <v>0.81674199999999997</v>
      </c>
      <c r="G41" s="6">
        <v>0.88855700000000004</v>
      </c>
      <c r="H41" s="6">
        <v>0.87225699999999995</v>
      </c>
      <c r="I41" s="6">
        <v>0.83516500000000005</v>
      </c>
      <c r="J41" s="6">
        <v>0.87170199999999998</v>
      </c>
      <c r="K41" s="6">
        <v>0.92173000000000005</v>
      </c>
    </row>
    <row r="42" spans="1:11" x14ac:dyDescent="0.2">
      <c r="A42" s="6">
        <v>10.199999999999999</v>
      </c>
      <c r="B42" s="6">
        <v>0.90053099999999997</v>
      </c>
      <c r="C42" s="6">
        <v>0.85881700000000005</v>
      </c>
      <c r="D42" s="6">
        <v>0.86268900000000004</v>
      </c>
      <c r="E42" s="6">
        <v>0.80970299999999995</v>
      </c>
      <c r="F42" s="6">
        <v>0.84622799999999998</v>
      </c>
      <c r="G42" s="6">
        <v>0.882297</v>
      </c>
      <c r="H42" s="6">
        <v>0.83050100000000004</v>
      </c>
      <c r="I42" s="6">
        <v>0.81698499999999996</v>
      </c>
      <c r="J42" s="6">
        <v>0.872309</v>
      </c>
      <c r="K42" s="6">
        <v>0.91634300000000002</v>
      </c>
    </row>
    <row r="43" spans="1:11" x14ac:dyDescent="0.2">
      <c r="A43" s="6">
        <v>10.5</v>
      </c>
      <c r="B43" s="6">
        <v>0.88570300000000002</v>
      </c>
      <c r="C43" s="6">
        <v>0.81448600000000004</v>
      </c>
      <c r="D43" s="6">
        <v>0.81301800000000002</v>
      </c>
      <c r="E43" s="6">
        <v>0.83455400000000002</v>
      </c>
      <c r="F43" s="6">
        <v>0.871641</v>
      </c>
      <c r="G43" s="6">
        <v>0.865568</v>
      </c>
      <c r="H43" s="6">
        <v>0.83651799999999998</v>
      </c>
      <c r="I43" s="6">
        <v>0.83232600000000001</v>
      </c>
      <c r="J43" s="6">
        <v>0.87537699999999996</v>
      </c>
      <c r="K43" s="6">
        <v>0.936778</v>
      </c>
    </row>
    <row r="44" spans="1:11" x14ac:dyDescent="0.2">
      <c r="A44" s="6">
        <v>10.8</v>
      </c>
      <c r="B44" s="6">
        <v>0.89759500000000003</v>
      </c>
      <c r="C44" s="6">
        <v>0.85784700000000003</v>
      </c>
      <c r="D44" s="6">
        <v>0.826067</v>
      </c>
      <c r="E44" s="6">
        <v>0.86276799999999998</v>
      </c>
      <c r="F44" s="6">
        <v>0.86829999999999996</v>
      </c>
      <c r="G44" s="6">
        <v>0.909663</v>
      </c>
      <c r="H44" s="6">
        <v>0.84615399999999996</v>
      </c>
      <c r="I44" s="6">
        <v>0.84270100000000003</v>
      </c>
      <c r="J44" s="6">
        <v>0.88885899999999995</v>
      </c>
      <c r="K44" s="6">
        <v>0.91949700000000001</v>
      </c>
    </row>
    <row r="45" spans="1:11" x14ac:dyDescent="0.2">
      <c r="A45" s="6">
        <v>11.1</v>
      </c>
      <c r="B45" s="6">
        <v>0.90790599999999999</v>
      </c>
      <c r="C45" s="6">
        <v>0.87937500000000002</v>
      </c>
      <c r="D45" s="6">
        <v>0.864672</v>
      </c>
      <c r="E45" s="6">
        <v>0.81637199999999999</v>
      </c>
      <c r="F45" s="6">
        <v>0.84356100000000001</v>
      </c>
      <c r="G45" s="6">
        <v>0.94731399999999999</v>
      </c>
      <c r="H45" s="6">
        <v>0.90466999999999997</v>
      </c>
      <c r="I45" s="6">
        <v>0.79165799999999997</v>
      </c>
      <c r="J45" s="6">
        <v>0.899227</v>
      </c>
      <c r="K45" s="6">
        <v>0.911242</v>
      </c>
    </row>
    <row r="46" spans="1:11" x14ac:dyDescent="0.2">
      <c r="A46" s="6">
        <v>11.4</v>
      </c>
      <c r="B46" s="6">
        <v>0.92862900000000004</v>
      </c>
      <c r="C46" s="6">
        <v>0.85125200000000001</v>
      </c>
      <c r="D46" s="6">
        <v>0.86128199999999999</v>
      </c>
      <c r="E46" s="6">
        <v>0.81909100000000001</v>
      </c>
      <c r="F46" s="6">
        <v>0.88891399999999998</v>
      </c>
      <c r="G46" s="6">
        <v>0.86582800000000004</v>
      </c>
      <c r="H46" s="6">
        <v>0.84696300000000002</v>
      </c>
      <c r="I46" s="6">
        <v>0.80250100000000002</v>
      </c>
      <c r="J46" s="6">
        <v>0.89961500000000005</v>
      </c>
      <c r="K46" s="6">
        <v>0.93016799999999999</v>
      </c>
    </row>
    <row r="47" spans="1:11" x14ac:dyDescent="0.2">
      <c r="A47" s="6">
        <v>11.7</v>
      </c>
      <c r="B47" s="6">
        <v>0.90882399999999997</v>
      </c>
      <c r="C47" s="6">
        <v>0.87466999999999995</v>
      </c>
      <c r="D47" s="6">
        <v>0.89349199999999995</v>
      </c>
      <c r="E47" s="6">
        <v>0.87351699999999999</v>
      </c>
      <c r="F47" s="6">
        <v>0.91463399999999995</v>
      </c>
      <c r="G47" s="6">
        <v>0.84236</v>
      </c>
      <c r="H47" s="6">
        <v>0.90210999999999997</v>
      </c>
      <c r="I47" s="6">
        <v>0.80572500000000002</v>
      </c>
      <c r="J47" s="6">
        <v>0.90058499999999997</v>
      </c>
      <c r="K47" s="6">
        <v>0.905968</v>
      </c>
    </row>
    <row r="48" spans="1:11" x14ac:dyDescent="0.2">
      <c r="A48" s="6">
        <v>12</v>
      </c>
      <c r="B48" s="6">
        <v>0.90838600000000003</v>
      </c>
      <c r="C48" s="6">
        <v>0.85963400000000001</v>
      </c>
      <c r="D48" s="6">
        <v>0.89081399999999999</v>
      </c>
      <c r="E48" s="6">
        <v>0.88019400000000003</v>
      </c>
      <c r="F48" s="6">
        <v>0.89314499999999997</v>
      </c>
      <c r="G48" s="6">
        <v>0.88785700000000001</v>
      </c>
      <c r="H48" s="6">
        <v>0.86865099999999995</v>
      </c>
      <c r="I48" s="6">
        <v>0.810284</v>
      </c>
      <c r="J48" s="6">
        <v>0.92035699999999998</v>
      </c>
      <c r="K48" s="6">
        <v>0.89729099999999995</v>
      </c>
    </row>
    <row r="49" spans="1:11" x14ac:dyDescent="0.2">
      <c r="A49" s="6">
        <v>12.3</v>
      </c>
      <c r="B49" s="6">
        <v>0.90800899999999996</v>
      </c>
      <c r="C49" s="6">
        <v>0.86038199999999998</v>
      </c>
      <c r="D49" s="6">
        <v>0.88371999999999995</v>
      </c>
      <c r="E49" s="6">
        <v>0.86214000000000002</v>
      </c>
      <c r="F49" s="6">
        <v>0.89124099999999995</v>
      </c>
      <c r="G49" s="6">
        <v>0.88735799999999998</v>
      </c>
      <c r="H49" s="6">
        <v>0.86426700000000001</v>
      </c>
      <c r="I49" s="6">
        <v>0.81415000000000004</v>
      </c>
      <c r="J49" s="6">
        <v>0.924377</v>
      </c>
      <c r="K49" s="6">
        <v>0.90460200000000002</v>
      </c>
    </row>
    <row r="50" spans="1:11" x14ac:dyDescent="0.2">
      <c r="A50" s="6">
        <v>12.6</v>
      </c>
      <c r="B50" s="6">
        <v>0.90844000000000003</v>
      </c>
      <c r="C50" s="6">
        <v>0.84018899999999996</v>
      </c>
      <c r="D50" s="6">
        <v>0.87463299999999999</v>
      </c>
      <c r="E50" s="6">
        <v>0.82263799999999998</v>
      </c>
      <c r="F50" s="6">
        <v>0.87991299999999995</v>
      </c>
      <c r="G50" s="6">
        <v>0.87092400000000003</v>
      </c>
      <c r="H50" s="6">
        <v>0.86555800000000005</v>
      </c>
      <c r="I50" s="6">
        <v>0.806342</v>
      </c>
      <c r="J50" s="6">
        <v>0.88552399999999998</v>
      </c>
      <c r="K50" s="6">
        <v>0.91482200000000002</v>
      </c>
    </row>
    <row r="51" spans="1:11" x14ac:dyDescent="0.2">
      <c r="A51" s="6">
        <v>12.9</v>
      </c>
      <c r="B51" s="6">
        <v>0.884073</v>
      </c>
      <c r="C51" s="6">
        <v>0.81743500000000002</v>
      </c>
      <c r="D51" s="6">
        <v>0.86304899999999996</v>
      </c>
      <c r="E51" s="6">
        <v>0.83776300000000004</v>
      </c>
      <c r="F51" s="6">
        <v>0.91757299999999997</v>
      </c>
      <c r="G51" s="6">
        <v>0.87533099999999997</v>
      </c>
      <c r="H51" s="6">
        <v>0.84488399999999997</v>
      </c>
      <c r="I51" s="6">
        <v>0.79313999999999996</v>
      </c>
      <c r="J51" s="6">
        <v>0.91248799999999997</v>
      </c>
      <c r="K51" s="6">
        <v>0.91754199999999997</v>
      </c>
    </row>
    <row r="52" spans="1:11" x14ac:dyDescent="0.2">
      <c r="A52" s="6">
        <v>13.2</v>
      </c>
      <c r="B52" s="6">
        <v>0.91991100000000003</v>
      </c>
      <c r="C52" s="6">
        <v>0.84979800000000005</v>
      </c>
      <c r="D52" s="6">
        <v>0.87126400000000004</v>
      </c>
      <c r="E52" s="6">
        <v>0.86732699999999996</v>
      </c>
      <c r="F52" s="6">
        <v>0.89077300000000004</v>
      </c>
      <c r="G52" s="6">
        <v>0.90781400000000001</v>
      </c>
      <c r="H52" s="6">
        <v>0.83762000000000003</v>
      </c>
      <c r="I52" s="6">
        <v>0.81694500000000003</v>
      </c>
      <c r="J52" s="6">
        <v>0.88129400000000002</v>
      </c>
      <c r="K52" s="6">
        <v>0.927261</v>
      </c>
    </row>
    <row r="53" spans="1:11" x14ac:dyDescent="0.2">
      <c r="A53" s="6">
        <v>13.5</v>
      </c>
      <c r="B53" s="6">
        <v>0.90995300000000001</v>
      </c>
      <c r="C53" s="6">
        <v>0.83444499999999999</v>
      </c>
      <c r="D53" s="6">
        <v>0.84336100000000003</v>
      </c>
      <c r="E53" s="6">
        <v>0.859101</v>
      </c>
      <c r="F53" s="6">
        <v>0.89914700000000003</v>
      </c>
      <c r="G53" s="6">
        <v>0.92225299999999999</v>
      </c>
      <c r="H53" s="6">
        <v>0.82894900000000005</v>
      </c>
      <c r="I53" s="6">
        <v>0.79430699999999999</v>
      </c>
      <c r="J53" s="6">
        <v>0.89717999999999998</v>
      </c>
      <c r="K53" s="6">
        <v>0.90633300000000006</v>
      </c>
    </row>
    <row r="54" spans="1:11" x14ac:dyDescent="0.2">
      <c r="A54" s="6">
        <v>13.8</v>
      </c>
      <c r="B54" s="6">
        <v>0.88733899999999999</v>
      </c>
      <c r="C54" s="6">
        <v>0.87485500000000005</v>
      </c>
      <c r="D54" s="6">
        <v>0.84730799999999995</v>
      </c>
      <c r="E54" s="6">
        <v>0.80660600000000005</v>
      </c>
      <c r="F54" s="6">
        <v>0.87263000000000002</v>
      </c>
      <c r="G54" s="6">
        <v>0.87633099999999997</v>
      </c>
      <c r="H54" s="6">
        <v>0.81271099999999996</v>
      </c>
      <c r="I54" s="6">
        <v>0.80693599999999999</v>
      </c>
      <c r="J54" s="6">
        <v>0.88834000000000002</v>
      </c>
      <c r="K54" s="6">
        <v>0.91245699999999996</v>
      </c>
    </row>
    <row r="55" spans="1:11" x14ac:dyDescent="0.2">
      <c r="A55" s="6">
        <v>14.1</v>
      </c>
      <c r="B55" s="6">
        <v>0.90558700000000003</v>
      </c>
      <c r="C55" s="6">
        <v>0.82919900000000002</v>
      </c>
      <c r="D55" s="6">
        <v>0.83398899999999998</v>
      </c>
      <c r="E55" s="6">
        <v>0.82844799999999996</v>
      </c>
      <c r="F55" s="6">
        <v>0.84981600000000002</v>
      </c>
      <c r="G55" s="6">
        <v>0.90507899999999997</v>
      </c>
      <c r="H55" s="6">
        <v>0.84366099999999999</v>
      </c>
      <c r="I55" s="6">
        <v>0.83006000000000002</v>
      </c>
      <c r="J55" s="6">
        <v>0.86680500000000005</v>
      </c>
      <c r="K55" s="6">
        <v>0.91045900000000002</v>
      </c>
    </row>
    <row r="56" spans="1:11" x14ac:dyDescent="0.2">
      <c r="A56" s="6">
        <v>14.4</v>
      </c>
      <c r="B56" s="6">
        <v>0.89308100000000001</v>
      </c>
      <c r="C56" s="6">
        <v>0.829036</v>
      </c>
      <c r="D56" s="6">
        <v>0.84330700000000003</v>
      </c>
      <c r="E56" s="6">
        <v>0.84576600000000002</v>
      </c>
      <c r="F56" s="6">
        <v>0.87104899999999996</v>
      </c>
      <c r="G56" s="6">
        <v>0.91985499999999998</v>
      </c>
      <c r="H56" s="6">
        <v>0.81832700000000003</v>
      </c>
      <c r="I56" s="6">
        <v>0.78464599999999995</v>
      </c>
      <c r="J56" s="6">
        <v>0.86000100000000002</v>
      </c>
      <c r="K56" s="6">
        <v>0.91363099999999997</v>
      </c>
    </row>
    <row r="57" spans="1:11" x14ac:dyDescent="0.2">
      <c r="A57" s="6">
        <v>14.7</v>
      </c>
      <c r="B57" s="6">
        <v>0.85858100000000004</v>
      </c>
      <c r="C57" s="6">
        <v>0.83447400000000005</v>
      </c>
      <c r="D57" s="6">
        <v>0.85263800000000001</v>
      </c>
      <c r="E57" s="6">
        <v>0.807589</v>
      </c>
      <c r="F57" s="6">
        <v>0.88194099999999997</v>
      </c>
      <c r="G57" s="6">
        <v>0.84924100000000002</v>
      </c>
      <c r="H57" s="6">
        <v>0.82596999999999998</v>
      </c>
      <c r="I57" s="6">
        <v>0.79047999999999996</v>
      </c>
      <c r="J57" s="6">
        <v>0.86755000000000004</v>
      </c>
      <c r="K57" s="6">
        <v>0.92138200000000003</v>
      </c>
    </row>
    <row r="58" spans="1:11" x14ac:dyDescent="0.2">
      <c r="A58" s="6">
        <v>15</v>
      </c>
      <c r="B58" s="6">
        <v>0.889266</v>
      </c>
      <c r="C58" s="6">
        <v>0.84993099999999999</v>
      </c>
      <c r="D58" s="6">
        <v>0.87226700000000001</v>
      </c>
      <c r="E58" s="6">
        <v>0.80671899999999996</v>
      </c>
      <c r="F58" s="6">
        <v>0.83701999999999999</v>
      </c>
      <c r="G58" s="6">
        <v>0.88114899999999996</v>
      </c>
      <c r="H58" s="6">
        <v>0.79210499999999995</v>
      </c>
      <c r="I58" s="6">
        <v>0.82057599999999997</v>
      </c>
      <c r="J58" s="6">
        <v>0.86812999999999996</v>
      </c>
      <c r="K58" s="6">
        <v>0.877664</v>
      </c>
    </row>
    <row r="59" spans="1:11" x14ac:dyDescent="0.2">
      <c r="A59" s="6">
        <v>15.3</v>
      </c>
      <c r="B59" s="6">
        <v>0.87601899999999999</v>
      </c>
      <c r="C59" s="6">
        <v>0.824573</v>
      </c>
      <c r="D59" s="6">
        <v>0.85838599999999998</v>
      </c>
      <c r="E59" s="6">
        <v>0.77253799999999995</v>
      </c>
      <c r="F59" s="6">
        <v>0.85818099999999997</v>
      </c>
      <c r="G59" s="6">
        <v>0.91372500000000001</v>
      </c>
      <c r="H59" s="6">
        <v>0.78451499999999996</v>
      </c>
      <c r="I59" s="6">
        <v>0.80071300000000001</v>
      </c>
      <c r="J59" s="6">
        <v>0.88264399999999998</v>
      </c>
      <c r="K59" s="6">
        <v>0.89991200000000005</v>
      </c>
    </row>
    <row r="60" spans="1:11" x14ac:dyDescent="0.2">
      <c r="A60" s="6">
        <v>15.6</v>
      </c>
      <c r="B60" s="6">
        <v>0.87446199999999996</v>
      </c>
      <c r="C60" s="6">
        <v>0.79643399999999998</v>
      </c>
      <c r="D60" s="6">
        <v>0.83772899999999995</v>
      </c>
      <c r="E60" s="6">
        <v>0.78790400000000005</v>
      </c>
      <c r="F60" s="6">
        <v>0.90204300000000004</v>
      </c>
      <c r="G60" s="6">
        <v>0.87182300000000001</v>
      </c>
      <c r="H60" s="6">
        <v>0.80241499999999999</v>
      </c>
      <c r="I60" s="6">
        <v>0.80795099999999997</v>
      </c>
      <c r="J60" s="6">
        <v>0.88416899999999998</v>
      </c>
      <c r="K60" s="6">
        <v>0.89830500000000002</v>
      </c>
    </row>
    <row r="61" spans="1:11" x14ac:dyDescent="0.2">
      <c r="A61" s="6">
        <v>15.9</v>
      </c>
      <c r="B61" s="6">
        <v>0.88166599999999995</v>
      </c>
      <c r="C61" s="6">
        <v>0.82633299999999998</v>
      </c>
      <c r="D61" s="6">
        <v>0.83496499999999996</v>
      </c>
      <c r="E61" s="6">
        <v>0.84657099999999996</v>
      </c>
      <c r="F61" s="6">
        <v>0.86448000000000003</v>
      </c>
      <c r="G61" s="6">
        <v>0.901111</v>
      </c>
      <c r="H61" s="6">
        <v>0.82793099999999997</v>
      </c>
      <c r="I61" s="6">
        <v>0.82504200000000005</v>
      </c>
      <c r="J61" s="6">
        <v>0.88811799999999996</v>
      </c>
      <c r="K61" s="6">
        <v>0.88509899999999997</v>
      </c>
    </row>
    <row r="62" spans="1:11" x14ac:dyDescent="0.2">
      <c r="A62" s="6">
        <v>16.2</v>
      </c>
      <c r="B62" s="6">
        <v>0.89903299999999997</v>
      </c>
      <c r="C62" s="6">
        <v>0.81566399999999994</v>
      </c>
      <c r="D62" s="6">
        <v>0.87233700000000003</v>
      </c>
      <c r="E62" s="6">
        <v>0.83284999999999998</v>
      </c>
      <c r="F62" s="6">
        <v>0.81833999999999996</v>
      </c>
      <c r="G62" s="6">
        <v>0.91362200000000005</v>
      </c>
      <c r="H62" s="6">
        <v>0.81309799999999999</v>
      </c>
      <c r="I62" s="6">
        <v>0.782694</v>
      </c>
      <c r="J62" s="6">
        <v>0.87029400000000001</v>
      </c>
      <c r="K62" s="6">
        <v>0.91832999999999998</v>
      </c>
    </row>
    <row r="63" spans="1:11" x14ac:dyDescent="0.2">
      <c r="A63" s="6">
        <v>16.5</v>
      </c>
      <c r="B63" s="6">
        <v>0.89247600000000005</v>
      </c>
      <c r="C63" s="6">
        <v>0.83419200000000004</v>
      </c>
      <c r="D63" s="6">
        <v>0.88856400000000002</v>
      </c>
      <c r="E63" s="6">
        <v>0.88076500000000002</v>
      </c>
      <c r="F63" s="6">
        <v>0.84065699999999999</v>
      </c>
      <c r="G63" s="6">
        <v>0.87718099999999999</v>
      </c>
      <c r="H63" s="6">
        <v>0.82206000000000001</v>
      </c>
      <c r="I63" s="6">
        <v>0.79085300000000003</v>
      </c>
      <c r="J63" s="6">
        <v>0.86823600000000001</v>
      </c>
      <c r="K63" s="6">
        <v>0.94508400000000004</v>
      </c>
    </row>
    <row r="64" spans="1:11" x14ac:dyDescent="0.2">
      <c r="A64" s="6">
        <v>16.8</v>
      </c>
      <c r="B64" s="6">
        <v>0.89120200000000005</v>
      </c>
      <c r="C64" s="6">
        <v>0.83148500000000003</v>
      </c>
      <c r="D64" s="6">
        <v>0.860182</v>
      </c>
      <c r="E64" s="6">
        <v>0.84305200000000002</v>
      </c>
      <c r="F64" s="6">
        <v>0.84361799999999998</v>
      </c>
      <c r="G64" s="6">
        <v>0.89203299999999996</v>
      </c>
      <c r="H64" s="6">
        <v>0.84287500000000004</v>
      </c>
      <c r="I64" s="6">
        <v>0.79878000000000005</v>
      </c>
      <c r="J64" s="6">
        <v>0.86229599999999995</v>
      </c>
      <c r="K64" s="6">
        <v>0.93155600000000005</v>
      </c>
    </row>
    <row r="65" spans="1:11" x14ac:dyDescent="0.2">
      <c r="A65" s="6">
        <v>17.100000000000001</v>
      </c>
      <c r="B65" s="6">
        <v>0.87697199999999997</v>
      </c>
      <c r="C65" s="6">
        <v>0.83065599999999995</v>
      </c>
      <c r="D65" s="6">
        <v>0.82740100000000005</v>
      </c>
      <c r="E65" s="6">
        <v>0.768675</v>
      </c>
      <c r="F65" s="6">
        <v>0.844445</v>
      </c>
      <c r="G65" s="6">
        <v>0.89375800000000005</v>
      </c>
      <c r="H65" s="6">
        <v>0.81335000000000002</v>
      </c>
      <c r="I65" s="6">
        <v>0.78791900000000004</v>
      </c>
      <c r="J65" s="6">
        <v>0.88090999999999997</v>
      </c>
      <c r="K65" s="6">
        <v>0.88411499999999998</v>
      </c>
    </row>
    <row r="66" spans="1:11" x14ac:dyDescent="0.2">
      <c r="A66" s="6">
        <v>17.399999999999999</v>
      </c>
      <c r="B66" s="6">
        <v>0.88177700000000003</v>
      </c>
      <c r="C66" s="6">
        <v>0.85172099999999995</v>
      </c>
      <c r="D66" s="6">
        <v>0.83742000000000005</v>
      </c>
      <c r="E66" s="6">
        <v>0.79027099999999995</v>
      </c>
      <c r="F66" s="6">
        <v>0.82782500000000003</v>
      </c>
      <c r="G66" s="6">
        <v>0.89819899999999997</v>
      </c>
      <c r="H66" s="6">
        <v>0.85424299999999997</v>
      </c>
      <c r="I66" s="6">
        <v>0.79680099999999998</v>
      </c>
      <c r="J66" s="6">
        <v>0.88814899999999997</v>
      </c>
      <c r="K66" s="6">
        <v>0.87919099999999994</v>
      </c>
    </row>
    <row r="67" spans="1:11" x14ac:dyDescent="0.2">
      <c r="A67" s="6">
        <v>17.7</v>
      </c>
      <c r="B67" s="6">
        <v>0.86781600000000003</v>
      </c>
      <c r="C67" s="6">
        <v>0.83672100000000005</v>
      </c>
      <c r="D67" s="6">
        <v>0.82567400000000002</v>
      </c>
      <c r="E67" s="6">
        <v>0.79761899999999997</v>
      </c>
      <c r="F67" s="6">
        <v>0.85130099999999997</v>
      </c>
      <c r="G67" s="6">
        <v>0.91437400000000002</v>
      </c>
      <c r="H67" s="6">
        <v>0.80406200000000005</v>
      </c>
      <c r="I67" s="6">
        <v>0.79993099999999995</v>
      </c>
      <c r="J67" s="6">
        <v>0.89200400000000002</v>
      </c>
      <c r="K67" s="6">
        <v>0.89970399999999995</v>
      </c>
    </row>
    <row r="68" spans="1:11" x14ac:dyDescent="0.2">
      <c r="A68" s="6">
        <v>18</v>
      </c>
      <c r="B68" s="6">
        <v>0.904914</v>
      </c>
      <c r="C68" s="6">
        <v>0.80961000000000005</v>
      </c>
      <c r="D68" s="6">
        <v>0.84173500000000001</v>
      </c>
      <c r="E68" s="6">
        <v>0.80582500000000001</v>
      </c>
      <c r="F68" s="6">
        <v>0.86316800000000005</v>
      </c>
      <c r="G68" s="6">
        <v>0.90023200000000003</v>
      </c>
      <c r="H68" s="6">
        <v>0.77326600000000001</v>
      </c>
      <c r="I68" s="6">
        <v>0.79533900000000002</v>
      </c>
      <c r="J68" s="6">
        <v>0.90900099999999995</v>
      </c>
      <c r="K68" s="6">
        <v>0.89178000000000002</v>
      </c>
    </row>
    <row r="69" spans="1:11" x14ac:dyDescent="0.2">
      <c r="A69" s="6">
        <v>18.3</v>
      </c>
      <c r="B69" s="6">
        <v>0.88921099999999997</v>
      </c>
      <c r="C69" s="6">
        <v>0.78415900000000005</v>
      </c>
      <c r="D69" s="6">
        <v>0.88424599999999998</v>
      </c>
      <c r="E69" s="6">
        <v>0.83985299999999996</v>
      </c>
      <c r="F69" s="6">
        <v>0.854823</v>
      </c>
      <c r="G69" s="6">
        <v>0.85421800000000003</v>
      </c>
      <c r="H69" s="6">
        <v>0.78337299999999999</v>
      </c>
      <c r="I69" s="6">
        <v>0.78744199999999998</v>
      </c>
      <c r="J69" s="6">
        <v>0.88462700000000005</v>
      </c>
      <c r="K69" s="6">
        <v>0.89567600000000003</v>
      </c>
    </row>
    <row r="70" spans="1:11" x14ac:dyDescent="0.2">
      <c r="A70" s="6">
        <v>18.600000000000001</v>
      </c>
      <c r="B70" s="6">
        <v>0.88053499999999996</v>
      </c>
      <c r="C70" s="6">
        <v>0.76639500000000005</v>
      </c>
      <c r="D70" s="6">
        <v>0.88273999999999997</v>
      </c>
      <c r="E70" s="6">
        <v>0.77712599999999998</v>
      </c>
      <c r="F70" s="6">
        <v>0.85511999999999999</v>
      </c>
      <c r="G70" s="6">
        <v>0.86324900000000004</v>
      </c>
      <c r="H70" s="6">
        <v>0.81142800000000004</v>
      </c>
      <c r="I70" s="6">
        <v>0.78187300000000004</v>
      </c>
      <c r="J70" s="6">
        <v>0.88683100000000004</v>
      </c>
      <c r="K70" s="6">
        <v>0.92677699999999996</v>
      </c>
    </row>
    <row r="71" spans="1:11" x14ac:dyDescent="0.2">
      <c r="A71" s="6">
        <v>18.899999999999999</v>
      </c>
      <c r="B71" s="6">
        <v>0.85847099999999998</v>
      </c>
      <c r="C71" s="6">
        <v>0.76086500000000001</v>
      </c>
      <c r="D71" s="6">
        <v>0.84840300000000002</v>
      </c>
      <c r="E71" s="6">
        <v>0.79620299999999999</v>
      </c>
      <c r="F71" s="6">
        <v>0.85702299999999998</v>
      </c>
      <c r="G71" s="6">
        <v>0.84603899999999999</v>
      </c>
      <c r="H71" s="6">
        <v>0.79235299999999997</v>
      </c>
      <c r="I71" s="6">
        <v>0.76777600000000001</v>
      </c>
      <c r="J71" s="6">
        <v>0.89525999999999994</v>
      </c>
      <c r="K71" s="6">
        <v>0.94538500000000003</v>
      </c>
    </row>
    <row r="72" spans="1:11" x14ac:dyDescent="0.2">
      <c r="A72" s="6">
        <v>19.2</v>
      </c>
      <c r="B72" s="6">
        <v>0.86833400000000005</v>
      </c>
      <c r="C72" s="6">
        <v>0.78621300000000005</v>
      </c>
      <c r="D72" s="6">
        <v>0.84483299999999995</v>
      </c>
      <c r="E72" s="6">
        <v>0.78819399999999995</v>
      </c>
      <c r="F72" s="6">
        <v>0.81950199999999995</v>
      </c>
      <c r="G72" s="6">
        <v>0.87842399999999998</v>
      </c>
      <c r="H72" s="6">
        <v>0.79967600000000005</v>
      </c>
      <c r="I72" s="6">
        <v>0.78012199999999998</v>
      </c>
      <c r="J72" s="6">
        <v>0.87105999999999995</v>
      </c>
      <c r="K72" s="6">
        <v>0.91270300000000004</v>
      </c>
    </row>
    <row r="73" spans="1:11" x14ac:dyDescent="0.2">
      <c r="A73" s="6">
        <v>19.5</v>
      </c>
      <c r="B73" s="6">
        <v>0.89938200000000001</v>
      </c>
      <c r="C73" s="6">
        <v>0.80480099999999999</v>
      </c>
      <c r="D73" s="6">
        <v>0.80385499999999999</v>
      </c>
      <c r="E73" s="6">
        <v>0.77571900000000005</v>
      </c>
      <c r="F73" s="6">
        <v>0.84704000000000002</v>
      </c>
      <c r="G73" s="6">
        <v>0.85899499999999995</v>
      </c>
      <c r="H73" s="6">
        <v>0.79510999999999998</v>
      </c>
      <c r="I73" s="6">
        <v>0.76357399999999997</v>
      </c>
      <c r="J73" s="6">
        <v>0.86768199999999995</v>
      </c>
      <c r="K73" s="6">
        <v>0.89703599999999994</v>
      </c>
    </row>
    <row r="74" spans="1:11" x14ac:dyDescent="0.2">
      <c r="A74" s="6">
        <v>19.8</v>
      </c>
      <c r="B74" s="6">
        <v>0.87444699999999997</v>
      </c>
      <c r="C74" s="6">
        <v>0.78390800000000005</v>
      </c>
      <c r="D74" s="6">
        <v>0.82346399999999997</v>
      </c>
      <c r="E74" s="6">
        <v>0.778007</v>
      </c>
      <c r="F74" s="6">
        <v>0.84009299999999998</v>
      </c>
      <c r="G74" s="6">
        <v>0.84662000000000004</v>
      </c>
      <c r="H74" s="6">
        <v>0.79402700000000004</v>
      </c>
      <c r="I74" s="6">
        <v>0.76871699999999998</v>
      </c>
      <c r="J74" s="6">
        <v>0.86514500000000005</v>
      </c>
      <c r="K74" s="6">
        <v>0.89148300000000003</v>
      </c>
    </row>
    <row r="75" spans="1:11" x14ac:dyDescent="0.2">
      <c r="A75" s="6">
        <v>20.100000000000001</v>
      </c>
      <c r="B75" s="6">
        <v>0.89527800000000002</v>
      </c>
      <c r="C75" s="6">
        <v>0.76567700000000005</v>
      </c>
      <c r="D75" s="6">
        <v>0.82492900000000002</v>
      </c>
      <c r="E75" s="6">
        <v>0.81880900000000001</v>
      </c>
      <c r="F75" s="6">
        <v>0.82099800000000001</v>
      </c>
      <c r="G75" s="6">
        <v>0.89393199999999995</v>
      </c>
      <c r="H75" s="6">
        <v>0.78364</v>
      </c>
      <c r="I75" s="6">
        <v>0.78061599999999998</v>
      </c>
      <c r="J75" s="6">
        <v>0.87484099999999998</v>
      </c>
      <c r="K75" s="6">
        <v>0.87078999999999995</v>
      </c>
    </row>
    <row r="76" spans="1:11" x14ac:dyDescent="0.2">
      <c r="A76" s="6">
        <v>20.399999999999999</v>
      </c>
      <c r="B76" s="6">
        <v>0.90137</v>
      </c>
      <c r="C76" s="6">
        <v>0.77324000000000004</v>
      </c>
      <c r="D76" s="6">
        <v>0.83773200000000003</v>
      </c>
      <c r="E76" s="6">
        <v>0.78503100000000003</v>
      </c>
      <c r="F76" s="6">
        <v>0.83538999999999997</v>
      </c>
      <c r="G76" s="6">
        <v>0.89350700000000005</v>
      </c>
      <c r="H76" s="6">
        <v>0.80274800000000002</v>
      </c>
      <c r="I76" s="6">
        <v>0.80513999999999997</v>
      </c>
      <c r="J76" s="6">
        <v>0.89654400000000001</v>
      </c>
      <c r="K76" s="6">
        <v>0.86895299999999998</v>
      </c>
    </row>
    <row r="77" spans="1:11" x14ac:dyDescent="0.2">
      <c r="A77" s="6">
        <v>20.7</v>
      </c>
      <c r="B77" s="6">
        <v>0.88334400000000002</v>
      </c>
      <c r="C77" s="6">
        <v>0.81373499999999999</v>
      </c>
      <c r="D77" s="6">
        <v>0.86269099999999999</v>
      </c>
      <c r="E77" s="6">
        <v>0.83418700000000001</v>
      </c>
      <c r="F77" s="6">
        <v>0.83996899999999997</v>
      </c>
      <c r="G77" s="6">
        <v>0.85625200000000001</v>
      </c>
      <c r="H77" s="6">
        <v>0.79839800000000005</v>
      </c>
      <c r="I77" s="6">
        <v>0.78675099999999998</v>
      </c>
      <c r="J77" s="6">
        <v>0.92448200000000003</v>
      </c>
      <c r="K77" s="6">
        <v>0.86524999999999996</v>
      </c>
    </row>
    <row r="78" spans="1:11" x14ac:dyDescent="0.2">
      <c r="A78" s="6">
        <v>21</v>
      </c>
      <c r="B78" s="6">
        <v>0.89550700000000005</v>
      </c>
      <c r="C78" s="6">
        <v>0.81971099999999997</v>
      </c>
      <c r="D78" s="6">
        <v>0.85705600000000004</v>
      </c>
      <c r="E78" s="6">
        <v>0.84700900000000001</v>
      </c>
      <c r="F78" s="6">
        <v>0.85766200000000004</v>
      </c>
      <c r="G78" s="6">
        <v>0.87231400000000003</v>
      </c>
      <c r="H78" s="6">
        <v>0.81162599999999996</v>
      </c>
      <c r="I78" s="6">
        <v>0.78844099999999995</v>
      </c>
      <c r="J78" s="6">
        <v>0.92423900000000003</v>
      </c>
      <c r="K78" s="6">
        <v>0.88665499999999997</v>
      </c>
    </row>
    <row r="79" spans="1:11" x14ac:dyDescent="0.2">
      <c r="A79" s="6">
        <v>21.3</v>
      </c>
      <c r="B79" s="6">
        <v>0.90478199999999998</v>
      </c>
      <c r="C79" s="6">
        <v>0.80159499999999995</v>
      </c>
      <c r="D79" s="6">
        <v>0.86217100000000002</v>
      </c>
      <c r="E79" s="6">
        <v>0.846827</v>
      </c>
      <c r="F79" s="6">
        <v>0.85573900000000003</v>
      </c>
      <c r="G79" s="6">
        <v>0.86447300000000005</v>
      </c>
      <c r="H79" s="6">
        <v>0.79791599999999996</v>
      </c>
      <c r="I79" s="6">
        <v>0.78576900000000005</v>
      </c>
      <c r="J79" s="6">
        <v>0.91422899999999996</v>
      </c>
      <c r="K79" s="6">
        <v>0.88787099999999997</v>
      </c>
    </row>
    <row r="80" spans="1:11" x14ac:dyDescent="0.2">
      <c r="A80" s="6">
        <v>21.6</v>
      </c>
      <c r="B80" s="6">
        <v>0.89156999999999997</v>
      </c>
      <c r="C80" s="6">
        <v>0.82141699999999995</v>
      </c>
      <c r="D80" s="6">
        <v>0.846302</v>
      </c>
      <c r="E80" s="6">
        <v>0.81904500000000002</v>
      </c>
      <c r="F80" s="6">
        <v>0.86763900000000005</v>
      </c>
      <c r="G80" s="6">
        <v>0.88756400000000002</v>
      </c>
      <c r="H80" s="6">
        <v>0.77326600000000001</v>
      </c>
      <c r="I80" s="6">
        <v>0.77261299999999999</v>
      </c>
      <c r="J80" s="6">
        <v>0.87706300000000004</v>
      </c>
      <c r="K80" s="6">
        <v>0.89823299999999995</v>
      </c>
    </row>
    <row r="81" spans="1:11" x14ac:dyDescent="0.2">
      <c r="A81" s="6">
        <v>21.9</v>
      </c>
      <c r="B81" s="6">
        <v>0.888625</v>
      </c>
      <c r="C81" s="6">
        <v>0.84331</v>
      </c>
      <c r="D81" s="6">
        <v>0.836449</v>
      </c>
      <c r="E81" s="6">
        <v>0.84318800000000005</v>
      </c>
      <c r="F81" s="6">
        <v>0.85611899999999996</v>
      </c>
      <c r="G81" s="6">
        <v>0.868954</v>
      </c>
      <c r="H81" s="6">
        <v>0.80347800000000003</v>
      </c>
      <c r="I81" s="6">
        <v>0.76514300000000002</v>
      </c>
      <c r="J81" s="6">
        <v>0.88743899999999998</v>
      </c>
      <c r="K81" s="6">
        <v>0.91549800000000003</v>
      </c>
    </row>
    <row r="82" spans="1:11" x14ac:dyDescent="0.2">
      <c r="A82" s="6">
        <v>22.2</v>
      </c>
      <c r="B82" s="6">
        <v>0.89208600000000005</v>
      </c>
      <c r="C82" s="6">
        <v>0.79196100000000003</v>
      </c>
      <c r="D82" s="6">
        <v>0.84889599999999998</v>
      </c>
      <c r="E82" s="6">
        <v>0.83026</v>
      </c>
      <c r="F82" s="6">
        <v>0.83735199999999999</v>
      </c>
      <c r="G82" s="6">
        <v>0.85487500000000005</v>
      </c>
      <c r="H82" s="6">
        <v>0.85364700000000004</v>
      </c>
      <c r="I82" s="6">
        <v>0.78656599999999999</v>
      </c>
      <c r="J82" s="6">
        <v>0.904528</v>
      </c>
      <c r="K82" s="6">
        <v>0.91736099999999998</v>
      </c>
    </row>
    <row r="83" spans="1:11" x14ac:dyDescent="0.2">
      <c r="A83" s="6">
        <v>22.5</v>
      </c>
      <c r="B83" s="6">
        <v>0.91949800000000004</v>
      </c>
      <c r="C83" s="6">
        <v>0.81317200000000001</v>
      </c>
      <c r="D83" s="6">
        <v>0.82618199999999997</v>
      </c>
      <c r="E83" s="6">
        <v>0.81037400000000004</v>
      </c>
      <c r="F83" s="6">
        <v>0.83526500000000004</v>
      </c>
      <c r="G83" s="6">
        <v>0.84486700000000003</v>
      </c>
      <c r="H83" s="6">
        <v>0.84859899999999999</v>
      </c>
      <c r="I83" s="6">
        <v>0.77742500000000003</v>
      </c>
      <c r="J83" s="6">
        <v>0.898007</v>
      </c>
      <c r="K83" s="6">
        <v>0.92158099999999998</v>
      </c>
    </row>
    <row r="84" spans="1:11" x14ac:dyDescent="0.2">
      <c r="A84" s="6">
        <v>22.8</v>
      </c>
      <c r="B84" s="6">
        <v>0.90144899999999994</v>
      </c>
      <c r="C84" s="6">
        <v>0.77587600000000001</v>
      </c>
      <c r="D84" s="6">
        <v>0.82500899999999999</v>
      </c>
      <c r="E84" s="6">
        <v>0.78396699999999997</v>
      </c>
      <c r="F84" s="6">
        <v>0.83892800000000001</v>
      </c>
      <c r="G84" s="6">
        <v>0.79501999999999995</v>
      </c>
      <c r="H84" s="6">
        <v>0.81269199999999997</v>
      </c>
      <c r="I84" s="6">
        <v>0.77172799999999997</v>
      </c>
      <c r="J84" s="6">
        <v>0.88285100000000005</v>
      </c>
      <c r="K84" s="6">
        <v>0.93073499999999998</v>
      </c>
    </row>
    <row r="85" spans="1:11" x14ac:dyDescent="0.2">
      <c r="A85" s="6">
        <v>23.1</v>
      </c>
      <c r="B85" s="6">
        <v>0.87518300000000004</v>
      </c>
      <c r="C85" s="6">
        <v>0.75636300000000001</v>
      </c>
      <c r="D85" s="6">
        <v>0.80106599999999994</v>
      </c>
      <c r="E85" s="6">
        <v>0.76443700000000003</v>
      </c>
      <c r="F85" s="6">
        <v>0.81514200000000003</v>
      </c>
      <c r="G85" s="6">
        <v>0.77668400000000004</v>
      </c>
      <c r="H85" s="6">
        <v>0.80627599999999999</v>
      </c>
      <c r="I85" s="6">
        <v>0.76219999999999999</v>
      </c>
      <c r="J85" s="6">
        <v>0.87724400000000002</v>
      </c>
      <c r="K85" s="6">
        <v>0.93071499999999996</v>
      </c>
    </row>
    <row r="86" spans="1:11" x14ac:dyDescent="0.2">
      <c r="A86" s="6">
        <v>23.4</v>
      </c>
      <c r="B86" s="6">
        <v>0.87941899999999995</v>
      </c>
      <c r="C86" s="6">
        <v>0.76167099999999999</v>
      </c>
      <c r="D86" s="6">
        <v>0.80676800000000004</v>
      </c>
      <c r="E86" s="6">
        <v>0.75332500000000002</v>
      </c>
      <c r="F86" s="6">
        <v>0.79653300000000005</v>
      </c>
      <c r="G86" s="6">
        <v>0.80140299999999998</v>
      </c>
      <c r="H86" s="6">
        <v>0.77542</v>
      </c>
      <c r="I86" s="6">
        <v>0.76938600000000001</v>
      </c>
      <c r="J86" s="6">
        <v>0.88209499999999996</v>
      </c>
      <c r="K86" s="6">
        <v>0.89004099999999997</v>
      </c>
    </row>
    <row r="87" spans="1:11" x14ac:dyDescent="0.2">
      <c r="A87" s="6">
        <v>23.7</v>
      </c>
      <c r="B87" s="6">
        <v>0.871139</v>
      </c>
      <c r="C87" s="6">
        <v>0.75578900000000004</v>
      </c>
      <c r="D87" s="6">
        <v>0.78890499999999997</v>
      </c>
      <c r="E87" s="6">
        <v>0.73511400000000005</v>
      </c>
      <c r="F87" s="6">
        <v>0.79008699999999998</v>
      </c>
      <c r="G87" s="6">
        <v>0.82951200000000003</v>
      </c>
      <c r="H87" s="6">
        <v>0.75024900000000005</v>
      </c>
      <c r="I87" s="6">
        <v>0.754714</v>
      </c>
      <c r="J87" s="6">
        <v>0.87597599999999998</v>
      </c>
      <c r="K87" s="6">
        <v>0.88546800000000003</v>
      </c>
    </row>
    <row r="88" spans="1:11" x14ac:dyDescent="0.2">
      <c r="A88" s="6" t="s">
        <v>192</v>
      </c>
      <c r="B88" s="6">
        <v>0.86455499999999996</v>
      </c>
      <c r="C88" s="6">
        <v>0.78218399999999999</v>
      </c>
      <c r="D88" s="6">
        <v>0.780304</v>
      </c>
      <c r="E88" s="6">
        <v>0.74009000000000003</v>
      </c>
      <c r="F88" s="6">
        <v>0.79592399999999996</v>
      </c>
      <c r="G88" s="6">
        <v>0.83093099999999998</v>
      </c>
      <c r="H88" s="6">
        <v>0.73381600000000002</v>
      </c>
      <c r="I88" s="6">
        <v>0.73494800000000005</v>
      </c>
      <c r="J88" s="6">
        <v>0.86813700000000005</v>
      </c>
      <c r="K88" s="6">
        <v>0.905196</v>
      </c>
    </row>
  </sheetData>
  <mergeCells count="4">
    <mergeCell ref="B1:D1"/>
    <mergeCell ref="E1:G1"/>
    <mergeCell ref="B6:E6"/>
    <mergeCell ref="F6:K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D4F6-98AD-9940-8169-E6E696952C03}">
  <dimension ref="A1:K5"/>
  <sheetViews>
    <sheetView tabSelected="1" workbookViewId="0">
      <selection activeCell="G22" sqref="G22"/>
    </sheetView>
  </sheetViews>
  <sheetFormatPr baseColWidth="10" defaultRowHeight="16" x14ac:dyDescent="0.2"/>
  <cols>
    <col min="1" max="1" width="26.1640625" style="6" bestFit="1" customWidth="1"/>
    <col min="2" max="10" width="14" style="6" bestFit="1" customWidth="1"/>
    <col min="11" max="11" width="14.1640625" style="6" bestFit="1" customWidth="1"/>
    <col min="12" max="16384" width="10.83203125" style="6"/>
  </cols>
  <sheetData>
    <row r="1" spans="1:11" x14ac:dyDescent="0.2">
      <c r="A1" s="6" t="s">
        <v>246</v>
      </c>
      <c r="B1" s="107" t="s">
        <v>247</v>
      </c>
      <c r="C1" s="107"/>
      <c r="D1" s="107"/>
      <c r="E1" s="107"/>
      <c r="F1" s="107"/>
      <c r="G1" s="107" t="s">
        <v>248</v>
      </c>
      <c r="H1" s="107"/>
      <c r="I1" s="107"/>
      <c r="J1" s="107"/>
      <c r="K1" s="107"/>
    </row>
    <row r="2" spans="1:11" x14ac:dyDescent="0.2">
      <c r="A2" s="6" t="s">
        <v>249</v>
      </c>
      <c r="B2" s="6">
        <v>1.739811006</v>
      </c>
      <c r="C2" s="6">
        <v>1.115301034</v>
      </c>
      <c r="D2" s="6">
        <v>0.41827812199999997</v>
      </c>
      <c r="E2" s="6">
        <v>0.671570267</v>
      </c>
      <c r="F2" s="6">
        <v>1.055039571</v>
      </c>
      <c r="G2" s="6">
        <v>2.4981032E-2</v>
      </c>
      <c r="H2" s="6">
        <v>3.6495975E-2</v>
      </c>
      <c r="I2" s="6">
        <v>3.4826648000000002E-2</v>
      </c>
      <c r="J2" s="6">
        <v>9.4971846999999998E-2</v>
      </c>
      <c r="K2" s="6">
        <v>7.1635418000000006E-2</v>
      </c>
    </row>
    <row r="3" spans="1:11" x14ac:dyDescent="0.2">
      <c r="A3" s="6" t="s">
        <v>250</v>
      </c>
      <c r="B3" s="6">
        <v>1.0534732979999999</v>
      </c>
      <c r="C3" s="6">
        <v>1.0048204460000001</v>
      </c>
      <c r="D3" s="6">
        <v>0.57458739199999997</v>
      </c>
      <c r="E3" s="6">
        <v>0.94891604900000004</v>
      </c>
      <c r="F3" s="6">
        <v>0.99279020699999998</v>
      </c>
      <c r="G3" s="6">
        <v>0.15473684400000001</v>
      </c>
      <c r="H3" s="6">
        <v>8.4618095000000004E-2</v>
      </c>
      <c r="I3" s="6">
        <v>0.203283298</v>
      </c>
      <c r="J3" s="6">
        <v>0.17520481199999999</v>
      </c>
      <c r="K3" s="6">
        <v>0.25765328199999998</v>
      </c>
    </row>
    <row r="4" spans="1:11" x14ac:dyDescent="0.2">
      <c r="A4" s="6" t="s">
        <v>251</v>
      </c>
      <c r="B4" s="6">
        <v>1.372588715</v>
      </c>
      <c r="C4" s="6">
        <v>1.459785992</v>
      </c>
      <c r="D4" s="6">
        <v>0.492509537</v>
      </c>
      <c r="E4" s="6">
        <v>0.89004297799999998</v>
      </c>
      <c r="F4" s="6">
        <v>0.78507277799999997</v>
      </c>
      <c r="G4" s="6">
        <v>3.0249146000000001E-2</v>
      </c>
      <c r="H4" s="6">
        <v>4.9466979000000001E-2</v>
      </c>
      <c r="I4" s="6">
        <v>3.7238462999999999E-2</v>
      </c>
      <c r="J4" s="6">
        <v>0.113211985</v>
      </c>
      <c r="K4" s="6">
        <v>0.15868039</v>
      </c>
    </row>
    <row r="5" spans="1:11" x14ac:dyDescent="0.2">
      <c r="A5" s="6" t="s">
        <v>252</v>
      </c>
      <c r="B5" s="6">
        <v>0.81720205300000004</v>
      </c>
      <c r="C5" s="6">
        <v>0.569661262</v>
      </c>
      <c r="D5" s="6">
        <v>1.5599591859999999</v>
      </c>
      <c r="E5" s="6">
        <v>1.3271432240000001</v>
      </c>
      <c r="F5" s="6">
        <v>0.72603427499999995</v>
      </c>
      <c r="G5" s="6">
        <v>0.94966677899999996</v>
      </c>
      <c r="H5" s="6">
        <v>0.50943632999999999</v>
      </c>
      <c r="I5" s="6">
        <v>1.777778801</v>
      </c>
      <c r="J5" s="6">
        <v>1.365861437</v>
      </c>
      <c r="K5" s="6" t="s">
        <v>253</v>
      </c>
    </row>
  </sheetData>
  <mergeCells count="2">
    <mergeCell ref="B1:F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63</vt:i4>
      </vt:variant>
    </vt:vector>
  </HeadingPairs>
  <TitlesOfParts>
    <vt:vector size="63" baseType="lpstr">
      <vt:lpstr>Figure 1C</vt:lpstr>
      <vt:lpstr>Figure 1F</vt:lpstr>
      <vt:lpstr>Figure 1G</vt:lpstr>
      <vt:lpstr>Figure 1H</vt:lpstr>
      <vt:lpstr>Figure 1I</vt:lpstr>
      <vt:lpstr>Figure 1J</vt:lpstr>
      <vt:lpstr>Figure 1K</vt:lpstr>
      <vt:lpstr>Figure 1L</vt:lpstr>
      <vt:lpstr>Figure 3C</vt:lpstr>
      <vt:lpstr>Figure 3D</vt:lpstr>
      <vt:lpstr>Figure 3E</vt:lpstr>
      <vt:lpstr>Figure 3F</vt:lpstr>
      <vt:lpstr>Figure 3H</vt:lpstr>
      <vt:lpstr>Figure 3I</vt:lpstr>
      <vt:lpstr>Figure 3J</vt:lpstr>
      <vt:lpstr>Figure 3K</vt:lpstr>
      <vt:lpstr>Figure 3L</vt:lpstr>
      <vt:lpstr>Figure 3M</vt:lpstr>
      <vt:lpstr>Figure 3N</vt:lpstr>
      <vt:lpstr>Figure 4A</vt:lpstr>
      <vt:lpstr>Figure 4C</vt:lpstr>
      <vt:lpstr>Figure 4D</vt:lpstr>
      <vt:lpstr>Figure 4F</vt:lpstr>
      <vt:lpstr>Figure 4G</vt:lpstr>
      <vt:lpstr>Figure 4I</vt:lpstr>
      <vt:lpstr>Figure 4J</vt:lpstr>
      <vt:lpstr>Figure 4L</vt:lpstr>
      <vt:lpstr>Figure 4M</vt:lpstr>
      <vt:lpstr>Figure 4N</vt:lpstr>
      <vt:lpstr>Figure 4O</vt:lpstr>
      <vt:lpstr>Figure 5A</vt:lpstr>
      <vt:lpstr>Figure 5C</vt:lpstr>
      <vt:lpstr>Figure 1-figure supplement 1B</vt:lpstr>
      <vt:lpstr>Figure 2-figure supplement 1A</vt:lpstr>
      <vt:lpstr>Figure 2-figure supplement 1B</vt:lpstr>
      <vt:lpstr>Figure 3-figure supplement 1B</vt:lpstr>
      <vt:lpstr>Figure 3-figure supplement 1C</vt:lpstr>
      <vt:lpstr>Figure 3-figure supplement 1D</vt:lpstr>
      <vt:lpstr>Figure 3-figure supplement 1E</vt:lpstr>
      <vt:lpstr>Figure 3-figure supplement 1G</vt:lpstr>
      <vt:lpstr>Figure 3-figure supplement 1H</vt:lpstr>
      <vt:lpstr>Figure 4-figure supplement 1A</vt:lpstr>
      <vt:lpstr>Figure 4-figure supplement 1B</vt:lpstr>
      <vt:lpstr>Figure 4-figure supplement 1C</vt:lpstr>
      <vt:lpstr>Figure 4-figure supplement 1D</vt:lpstr>
      <vt:lpstr>Figure 4-figure supplement 1E</vt:lpstr>
      <vt:lpstr>Figure 4-figure supplement 1F</vt:lpstr>
      <vt:lpstr>Figure 4-figure supplement 1G</vt:lpstr>
      <vt:lpstr>Figure 4-figure supplement 1H</vt:lpstr>
      <vt:lpstr>Figure 4-figure supplement 1I</vt:lpstr>
      <vt:lpstr>Figure 4-figure supplement 1J</vt:lpstr>
      <vt:lpstr>Figure 4-figure supplement 1K</vt:lpstr>
      <vt:lpstr>Figure 4-figure supplement 2B</vt:lpstr>
      <vt:lpstr>Figure 4-figure supplement 2C</vt:lpstr>
      <vt:lpstr>Figure 4-figure supplement 2D</vt:lpstr>
      <vt:lpstr>Figure 4-figure supplement 2E</vt:lpstr>
      <vt:lpstr>Figure 4-figure supplement 2F</vt:lpstr>
      <vt:lpstr>Figure 4-figure supplement 2G</vt:lpstr>
      <vt:lpstr>Figure 4-figure supplement 2H</vt:lpstr>
      <vt:lpstr>Figure 4-figure supplement 2I</vt:lpstr>
      <vt:lpstr>Figure 4-figure supplement 2J</vt:lpstr>
      <vt:lpstr>Figure 4-figure supplement 2K</vt:lpstr>
      <vt:lpstr>Figure 4-figure supplement 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Chih Liu</dc:creator>
  <cp:lastModifiedBy>Chung-Chih Liu</cp:lastModifiedBy>
  <dcterms:created xsi:type="dcterms:W3CDTF">2025-11-07T07:01:16Z</dcterms:created>
  <dcterms:modified xsi:type="dcterms:W3CDTF">2026-09-11T02:27:49Z</dcterms:modified>
</cp:coreProperties>
</file>