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/Documents/lab notes/2025/03/assays/21March25_yeastC2_beads/"/>
    </mc:Choice>
  </mc:AlternateContent>
  <xr:revisionPtr revIDLastSave="0" documentId="13_ncr:1_{905D3A2D-2190-4C41-BF94-E38973DF0050}" xr6:coauthVersionLast="47" xr6:coauthVersionMax="47" xr10:uidLastSave="{00000000-0000-0000-0000-000000000000}"/>
  <bookViews>
    <workbookView xWindow="-4700" yWindow="500" windowWidth="40220" windowHeight="17900" activeTab="1" xr2:uid="{6E81A349-0E5E-D444-BAF1-E08B68024F8B}"/>
  </bookViews>
  <sheets>
    <sheet name="wt" sheetId="1" r:id="rId1"/>
    <sheet name="mu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2" l="1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" i="2"/>
  <c r="AR25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" i="2"/>
  <c r="AM25" i="2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" i="2"/>
  <c r="AH25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" i="2"/>
  <c r="AC25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" i="2"/>
  <c r="X25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" i="2"/>
  <c r="S25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" i="2"/>
  <c r="N2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E24" i="2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" i="1"/>
  <c r="AN27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" i="1"/>
  <c r="AI27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" i="1"/>
  <c r="AD2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" i="1"/>
  <c r="Y25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" i="1"/>
  <c r="T2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" i="1"/>
  <c r="O2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J2" i="1"/>
  <c r="J20" i="1"/>
  <c r="E19" i="1"/>
</calcChain>
</file>

<file path=xl/sharedStrings.xml><?xml version="1.0" encoding="utf-8"?>
<sst xmlns="http://schemas.openxmlformats.org/spreadsheetml/2006/main" count="99" uniqueCount="3">
  <si>
    <t>Diameter</t>
  </si>
  <si>
    <t>channel_1</t>
  </si>
  <si>
    <t>channel_2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</si>
</sst>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2382-8F14-5347-B400-6B5128E0B3E1}">
  <dimension ref="A1:AN36"/>
  <sheetViews>
    <sheetView topLeftCell="T1" workbookViewId="0">
      <selection activeCell="Y36" sqref="Y36"/>
    </sheetView>
  </sheetViews>
  <sheetFormatPr baseColWidth="10" defaultRowHeight="16" x14ac:dyDescent="0.2"/>
  <cols>
    <col min="5" max="5" width="12.1640625" bestFit="1" customWidth="1"/>
  </cols>
  <sheetData>
    <row r="1" spans="1:40" x14ac:dyDescent="0.2">
      <c r="A1">
        <v>0</v>
      </c>
      <c r="B1" t="s">
        <v>0</v>
      </c>
      <c r="C1" t="s">
        <v>1</v>
      </c>
      <c r="D1" t="s">
        <v>2</v>
      </c>
      <c r="F1">
        <v>500</v>
      </c>
      <c r="G1" t="s">
        <v>0</v>
      </c>
      <c r="H1" t="s">
        <v>1</v>
      </c>
      <c r="I1" t="s">
        <v>2</v>
      </c>
      <c r="K1">
        <v>1000</v>
      </c>
      <c r="L1" t="s">
        <v>0</v>
      </c>
      <c r="M1" t="s">
        <v>1</v>
      </c>
      <c r="N1" t="s">
        <v>2</v>
      </c>
      <c r="P1">
        <v>2000</v>
      </c>
      <c r="Q1" t="s">
        <v>0</v>
      </c>
      <c r="R1" t="s">
        <v>1</v>
      </c>
      <c r="S1" t="s">
        <v>2</v>
      </c>
      <c r="U1">
        <v>5000</v>
      </c>
      <c r="V1" t="s">
        <v>0</v>
      </c>
      <c r="W1" t="s">
        <v>1</v>
      </c>
      <c r="X1" t="s">
        <v>2</v>
      </c>
      <c r="Z1">
        <v>10000</v>
      </c>
      <c r="AA1" t="s">
        <v>0</v>
      </c>
      <c r="AB1" t="s">
        <v>1</v>
      </c>
      <c r="AC1" t="s">
        <v>2</v>
      </c>
      <c r="AE1">
        <v>20</v>
      </c>
      <c r="AF1" t="s">
        <v>0</v>
      </c>
      <c r="AG1" t="s">
        <v>1</v>
      </c>
      <c r="AH1" t="s">
        <v>2</v>
      </c>
      <c r="AJ1">
        <v>30000</v>
      </c>
      <c r="AK1" t="s">
        <v>0</v>
      </c>
      <c r="AL1" t="s">
        <v>1</v>
      </c>
      <c r="AM1" t="s">
        <v>2</v>
      </c>
    </row>
    <row r="2" spans="1:40" x14ac:dyDescent="0.2">
      <c r="B2">
        <v>103.03700000000001</v>
      </c>
      <c r="C2">
        <v>59.574399999999997</v>
      </c>
      <c r="D2">
        <v>5.764E-3</v>
      </c>
      <c r="E2">
        <f>(D2-0.0044)/C2</f>
        <v>2.2895740452274798E-5</v>
      </c>
      <c r="G2">
        <v>93.159300000000002</v>
      </c>
      <c r="H2">
        <v>96.391199999999998</v>
      </c>
      <c r="I2">
        <v>2.6875</v>
      </c>
      <c r="J2">
        <f>(I2-1.55)/H2</f>
        <v>1.1800869788943388E-2</v>
      </c>
      <c r="L2">
        <v>89.703500000000005</v>
      </c>
      <c r="M2">
        <v>63.050899999999999</v>
      </c>
      <c r="N2">
        <v>8.60121</v>
      </c>
      <c r="O2">
        <f>(N2-5.38)/M2</f>
        <v>5.1089040759132703E-2</v>
      </c>
      <c r="Q2">
        <v>58.4465</v>
      </c>
      <c r="R2">
        <v>80.970500000000001</v>
      </c>
      <c r="S2">
        <v>23.293299999999999</v>
      </c>
      <c r="T2">
        <f>(S2-10.42)/R2</f>
        <v>0.15898753249640299</v>
      </c>
      <c r="V2">
        <v>89.703500000000005</v>
      </c>
      <c r="W2">
        <v>128.58860000000001</v>
      </c>
      <c r="X2">
        <v>69.180800000000005</v>
      </c>
      <c r="Y2">
        <f>(X2-31.53)/W2</f>
        <v>0.29280045042873165</v>
      </c>
      <c r="AA2">
        <v>121.3869</v>
      </c>
      <c r="AB2">
        <v>67.599100000000007</v>
      </c>
      <c r="AC2">
        <v>92.984300000000005</v>
      </c>
      <c r="AD2">
        <f>(AC2-65.2)/AB2</f>
        <v>0.4110158271337932</v>
      </c>
      <c r="AF2">
        <v>83.290499999999994</v>
      </c>
      <c r="AG2">
        <v>105.11709999999999</v>
      </c>
      <c r="AH2">
        <v>177.18289999999999</v>
      </c>
      <c r="AI2">
        <f>(AH2-124.6)/AG2</f>
        <v>0.50023164642099138</v>
      </c>
      <c r="AK2">
        <v>62.818199999999997</v>
      </c>
      <c r="AL2">
        <v>113.7199</v>
      </c>
      <c r="AM2">
        <v>237.2251</v>
      </c>
      <c r="AN2">
        <f>(AM2-197.1)/AL2</f>
        <v>0.35284149915713964</v>
      </c>
    </row>
    <row r="3" spans="1:40" x14ac:dyDescent="0.2">
      <c r="B3">
        <v>118.0437</v>
      </c>
      <c r="C3">
        <v>65.134</v>
      </c>
      <c r="D3">
        <v>6.9709999999999998E-3</v>
      </c>
      <c r="E3">
        <f t="shared" ref="E3:E16" si="0">(D3-0.0044)/C3</f>
        <v>3.9472472134369141E-5</v>
      </c>
      <c r="G3">
        <v>62.818199999999997</v>
      </c>
      <c r="H3">
        <v>97.227800000000002</v>
      </c>
      <c r="I3">
        <v>2.6299700000000001</v>
      </c>
      <c r="J3">
        <f t="shared" ref="J3:J17" si="1">(I3-1.55)/H3</f>
        <v>1.1107625596794334E-2</v>
      </c>
      <c r="L3">
        <v>79.582999999999998</v>
      </c>
      <c r="M3">
        <v>82.508200000000002</v>
      </c>
      <c r="N3">
        <v>9.3461499999999997</v>
      </c>
      <c r="O3">
        <f t="shared" ref="O3:O21" si="2">(N3-5.38)/M3</f>
        <v>4.8069767610976845E-2</v>
      </c>
      <c r="Q3">
        <v>70.007599999999996</v>
      </c>
      <c r="R3">
        <v>105.07689999999999</v>
      </c>
      <c r="S3">
        <v>27.286899999999999</v>
      </c>
      <c r="T3">
        <f t="shared" ref="T3:T21" si="3">(S3-10.42)/R3</f>
        <v>0.16051958137326094</v>
      </c>
      <c r="V3">
        <v>94.8215</v>
      </c>
      <c r="W3">
        <v>91.421199999999999</v>
      </c>
      <c r="X3">
        <v>60.449800000000003</v>
      </c>
      <c r="Y3">
        <f t="shared" ref="Y3:Y21" si="4">(X3-31.53)/W3</f>
        <v>0.31633581707525171</v>
      </c>
      <c r="AA3">
        <v>67.894499999999994</v>
      </c>
      <c r="AB3">
        <v>131.5248</v>
      </c>
      <c r="AC3">
        <v>118.4238</v>
      </c>
      <c r="AD3">
        <f t="shared" ref="AD3:AD23" si="5">(AC3-65.2)/AB3</f>
        <v>0.40466740873204138</v>
      </c>
      <c r="AF3">
        <v>79.582999999999998</v>
      </c>
      <c r="AG3">
        <v>115.5334</v>
      </c>
      <c r="AH3">
        <v>181.90309999999999</v>
      </c>
      <c r="AI3">
        <f t="shared" ref="AI3:AI22" si="6">(AH3-124.6)/AG3</f>
        <v>0.49598730756646997</v>
      </c>
      <c r="AK3">
        <v>81.350099999999998</v>
      </c>
      <c r="AL3">
        <v>43.852699999999999</v>
      </c>
      <c r="AM3">
        <v>227.11619999999999</v>
      </c>
      <c r="AN3">
        <f t="shared" ref="AN3:AN23" si="7">(AM3-197.1)/AL3</f>
        <v>0.68447780866400465</v>
      </c>
    </row>
    <row r="4" spans="1:40" x14ac:dyDescent="0.2">
      <c r="B4">
        <v>109.83199999999999</v>
      </c>
      <c r="C4">
        <v>90.720399999999998</v>
      </c>
      <c r="D4">
        <v>1.1823999999999999E-2</v>
      </c>
      <c r="E4">
        <f t="shared" si="0"/>
        <v>8.1833854348084873E-5</v>
      </c>
      <c r="G4">
        <v>113.0454</v>
      </c>
      <c r="H4">
        <v>85.787800000000004</v>
      </c>
      <c r="I4">
        <v>2.51057</v>
      </c>
      <c r="J4">
        <f t="shared" si="1"/>
        <v>1.1197046666309194E-2</v>
      </c>
      <c r="L4">
        <v>103.03700000000001</v>
      </c>
      <c r="M4">
        <v>89.894800000000004</v>
      </c>
      <c r="N4">
        <v>9.5885400000000001</v>
      </c>
      <c r="O4">
        <f t="shared" si="2"/>
        <v>4.6816278583410829E-2</v>
      </c>
      <c r="Q4">
        <v>94.8215</v>
      </c>
      <c r="R4">
        <v>65.956500000000005</v>
      </c>
      <c r="S4">
        <v>22.869599999999998</v>
      </c>
      <c r="T4">
        <f t="shared" si="3"/>
        <v>0.18875470954341114</v>
      </c>
      <c r="V4">
        <v>101.4748</v>
      </c>
      <c r="W4">
        <v>96.740200000000002</v>
      </c>
      <c r="X4">
        <v>57.269300000000001</v>
      </c>
      <c r="Y4">
        <f t="shared" si="4"/>
        <v>0.26606622686328951</v>
      </c>
      <c r="AA4">
        <v>81.350099999999998</v>
      </c>
      <c r="AB4">
        <v>76.554299999999998</v>
      </c>
      <c r="AC4">
        <v>91.831999999999994</v>
      </c>
      <c r="AD4">
        <f t="shared" si="5"/>
        <v>0.34788378967608602</v>
      </c>
      <c r="AF4">
        <v>88.223699999999994</v>
      </c>
      <c r="AG4">
        <v>110.89490000000001</v>
      </c>
      <c r="AH4">
        <v>182.57579999999999</v>
      </c>
      <c r="AI4">
        <f t="shared" si="6"/>
        <v>0.52279951557736193</v>
      </c>
      <c r="AK4">
        <v>54.979900000000001</v>
      </c>
      <c r="AL4">
        <v>50.7712</v>
      </c>
      <c r="AM4">
        <v>216.77510000000001</v>
      </c>
      <c r="AN4">
        <f t="shared" si="7"/>
        <v>0.38752481721921117</v>
      </c>
    </row>
    <row r="5" spans="1:40" x14ac:dyDescent="0.2">
      <c r="B5">
        <v>93.159300000000002</v>
      </c>
      <c r="C5">
        <v>111.6921</v>
      </c>
      <c r="D5">
        <v>1.1573999999999999E-2</v>
      </c>
      <c r="E5">
        <f t="shared" si="0"/>
        <v>6.4230146984433088E-5</v>
      </c>
      <c r="G5">
        <v>83.290499999999994</v>
      </c>
      <c r="H5">
        <v>102.22110000000001</v>
      </c>
      <c r="I5">
        <v>2.68289</v>
      </c>
      <c r="J5">
        <f t="shared" si="1"/>
        <v>1.1082741234441812E-2</v>
      </c>
      <c r="L5">
        <v>83.290499999999994</v>
      </c>
      <c r="M5">
        <v>62.749699999999997</v>
      </c>
      <c r="N5">
        <v>7.8792900000000001</v>
      </c>
      <c r="O5">
        <f t="shared" si="2"/>
        <v>3.982951312914644E-2</v>
      </c>
      <c r="Q5">
        <v>58.4465</v>
      </c>
      <c r="R5">
        <v>121.2159</v>
      </c>
      <c r="S5">
        <v>28.9375</v>
      </c>
      <c r="T5">
        <f t="shared" si="3"/>
        <v>0.15276461256320331</v>
      </c>
      <c r="V5">
        <v>104.7435</v>
      </c>
      <c r="W5">
        <v>92.8476</v>
      </c>
      <c r="X5">
        <v>54.628599999999999</v>
      </c>
      <c r="Y5">
        <f t="shared" si="4"/>
        <v>0.24877972074668595</v>
      </c>
      <c r="AA5">
        <v>109.83199999999999</v>
      </c>
      <c r="AB5">
        <v>73.866200000000006</v>
      </c>
      <c r="AC5">
        <v>93.765199999999993</v>
      </c>
      <c r="AD5">
        <f t="shared" si="5"/>
        <v>0.38671543953797527</v>
      </c>
      <c r="AF5">
        <v>106.45569999999999</v>
      </c>
      <c r="AG5">
        <v>84</v>
      </c>
      <c r="AH5">
        <v>169.608</v>
      </c>
      <c r="AI5">
        <f t="shared" si="6"/>
        <v>0.53580952380952396</v>
      </c>
      <c r="AK5">
        <v>64.934200000000004</v>
      </c>
      <c r="AL5">
        <v>53.765900000000002</v>
      </c>
      <c r="AM5">
        <v>209.3442</v>
      </c>
      <c r="AN5">
        <f t="shared" si="7"/>
        <v>0.22773170355187966</v>
      </c>
    </row>
    <row r="6" spans="1:40" x14ac:dyDescent="0.2">
      <c r="B6">
        <v>114.6643</v>
      </c>
      <c r="C6">
        <v>71.016599999999997</v>
      </c>
      <c r="D6">
        <v>3.6900000000000001E-3</v>
      </c>
      <c r="E6">
        <f t="shared" si="0"/>
        <v>-9.997662518340784E-6</v>
      </c>
      <c r="G6">
        <v>91.351699999999994</v>
      </c>
      <c r="H6">
        <v>82.592399999999998</v>
      </c>
      <c r="I6">
        <v>2.3684799999999999</v>
      </c>
      <c r="J6">
        <f t="shared" si="1"/>
        <v>9.9098706418508219E-3</v>
      </c>
      <c r="L6">
        <v>84.897900000000007</v>
      </c>
      <c r="M6">
        <v>73.460300000000004</v>
      </c>
      <c r="N6">
        <v>8.8423099999999994</v>
      </c>
      <c r="O6">
        <f t="shared" si="2"/>
        <v>4.7131716042542696E-2</v>
      </c>
      <c r="Q6">
        <v>79.582999999999998</v>
      </c>
      <c r="R6">
        <v>74.6113</v>
      </c>
      <c r="S6">
        <v>21.212900000000001</v>
      </c>
      <c r="T6">
        <f t="shared" si="3"/>
        <v>0.14465503214660516</v>
      </c>
      <c r="V6">
        <v>89.703500000000005</v>
      </c>
      <c r="W6">
        <v>90.013400000000004</v>
      </c>
      <c r="X6">
        <v>52.4587</v>
      </c>
      <c r="Y6">
        <f t="shared" si="4"/>
        <v>0.23250649347763774</v>
      </c>
      <c r="AA6">
        <v>71.520700000000005</v>
      </c>
      <c r="AB6">
        <v>85.117999999999995</v>
      </c>
      <c r="AC6">
        <v>96.9953</v>
      </c>
      <c r="AD6">
        <f t="shared" si="5"/>
        <v>0.37354378627317369</v>
      </c>
      <c r="AF6">
        <v>113.0454</v>
      </c>
      <c r="AG6">
        <v>55.2502</v>
      </c>
      <c r="AH6">
        <v>147.04839999999999</v>
      </c>
      <c r="AI6">
        <f t="shared" si="6"/>
        <v>0.40630441156774078</v>
      </c>
      <c r="AK6">
        <v>71.520700000000005</v>
      </c>
      <c r="AL6">
        <v>56.073</v>
      </c>
      <c r="AM6">
        <v>219.5916</v>
      </c>
      <c r="AN6">
        <f t="shared" si="7"/>
        <v>0.40111283505430428</v>
      </c>
    </row>
    <row r="7" spans="1:40" x14ac:dyDescent="0.2">
      <c r="B7">
        <v>86.434700000000007</v>
      </c>
      <c r="C7">
        <v>52.526499999999999</v>
      </c>
      <c r="D7">
        <v>6.313E-3</v>
      </c>
      <c r="E7">
        <f t="shared" si="0"/>
        <v>3.6419711954917992E-5</v>
      </c>
      <c r="G7">
        <v>70.007599999999996</v>
      </c>
      <c r="H7">
        <v>73.600999999999999</v>
      </c>
      <c r="I7">
        <v>2.3429500000000001</v>
      </c>
      <c r="J7">
        <f t="shared" si="1"/>
        <v>1.0773630793059878E-2</v>
      </c>
      <c r="L7">
        <v>61.718699999999998</v>
      </c>
      <c r="M7">
        <v>71.942599999999999</v>
      </c>
      <c r="N7">
        <v>8.8796300000000006</v>
      </c>
      <c r="O7">
        <f t="shared" si="2"/>
        <v>4.8644752900228801E-2</v>
      </c>
      <c r="Q7">
        <v>76.432599999999994</v>
      </c>
      <c r="R7">
        <v>77.799400000000006</v>
      </c>
      <c r="S7">
        <v>22.148299999999999</v>
      </c>
      <c r="T7">
        <f t="shared" si="3"/>
        <v>0.15075051992688887</v>
      </c>
      <c r="V7">
        <v>88.223699999999994</v>
      </c>
      <c r="W7">
        <v>103.4569</v>
      </c>
      <c r="X7">
        <v>60.571399999999997</v>
      </c>
      <c r="Y7">
        <f t="shared" si="4"/>
        <v>0.28071013146537344</v>
      </c>
      <c r="AA7">
        <v>81.350099999999998</v>
      </c>
      <c r="AB7">
        <v>108.4743</v>
      </c>
      <c r="AC7">
        <v>111.26349999999999</v>
      </c>
      <c r="AD7">
        <f t="shared" si="5"/>
        <v>0.42464897215285086</v>
      </c>
      <c r="AF7">
        <v>113.0454</v>
      </c>
      <c r="AG7">
        <v>84.059200000000004</v>
      </c>
      <c r="AH7">
        <v>163.2646</v>
      </c>
      <c r="AI7">
        <f t="shared" si="6"/>
        <v>0.45996868873365443</v>
      </c>
      <c r="AK7">
        <v>64.934200000000004</v>
      </c>
      <c r="AL7">
        <v>65.778000000000006</v>
      </c>
      <c r="AM7">
        <v>223.73949999999999</v>
      </c>
      <c r="AN7">
        <f t="shared" si="7"/>
        <v>0.40499103043570794</v>
      </c>
    </row>
    <row r="8" spans="1:40" x14ac:dyDescent="0.2">
      <c r="B8">
        <v>89.703500000000005</v>
      </c>
      <c r="C8">
        <v>59.455100000000002</v>
      </c>
      <c r="D8">
        <v>7.2820000000000003E-3</v>
      </c>
      <c r="E8">
        <f t="shared" si="0"/>
        <v>4.8473553992845022E-5</v>
      </c>
      <c r="G8">
        <v>88.223699999999994</v>
      </c>
      <c r="H8">
        <v>77.608400000000003</v>
      </c>
      <c r="I8">
        <v>2.3201999999999998</v>
      </c>
      <c r="J8">
        <f t="shared" si="1"/>
        <v>9.9241834646765E-3</v>
      </c>
      <c r="L8">
        <v>103.03700000000001</v>
      </c>
      <c r="M8">
        <v>91.584400000000002</v>
      </c>
      <c r="N8">
        <v>10.61354</v>
      </c>
      <c r="O8">
        <f t="shared" si="2"/>
        <v>5.7144448181131291E-2</v>
      </c>
      <c r="Q8">
        <v>66.615600000000001</v>
      </c>
      <c r="R8">
        <v>76.996899999999997</v>
      </c>
      <c r="S8">
        <v>22.024799999999999</v>
      </c>
      <c r="T8">
        <f t="shared" si="3"/>
        <v>0.15071775616940422</v>
      </c>
      <c r="V8">
        <v>89.703500000000005</v>
      </c>
      <c r="W8">
        <v>74.815700000000007</v>
      </c>
      <c r="X8">
        <v>50.640500000000003</v>
      </c>
      <c r="Y8">
        <f t="shared" si="4"/>
        <v>0.25543435401927672</v>
      </c>
      <c r="AA8">
        <v>89.703500000000005</v>
      </c>
      <c r="AB8">
        <v>70.386499999999998</v>
      </c>
      <c r="AC8">
        <v>89.465100000000007</v>
      </c>
      <c r="AD8">
        <f t="shared" si="5"/>
        <v>0.34474082387957927</v>
      </c>
      <c r="AF8">
        <v>74.878100000000003</v>
      </c>
      <c r="AG8">
        <v>62.8095</v>
      </c>
      <c r="AH8">
        <v>144.09229999999999</v>
      </c>
      <c r="AI8">
        <f t="shared" si="6"/>
        <v>0.31033999633813358</v>
      </c>
      <c r="AK8">
        <v>54.979900000000001</v>
      </c>
      <c r="AL8">
        <v>77.726100000000002</v>
      </c>
      <c r="AM8">
        <v>221.27590000000001</v>
      </c>
      <c r="AN8">
        <f t="shared" si="7"/>
        <v>0.31103966363936969</v>
      </c>
    </row>
    <row r="9" spans="1:40" x14ac:dyDescent="0.2">
      <c r="B9">
        <v>146.24539999999999</v>
      </c>
      <c r="C9">
        <v>64.667100000000005</v>
      </c>
      <c r="D9">
        <v>7.143E-3</v>
      </c>
      <c r="E9">
        <f t="shared" si="0"/>
        <v>4.2417241533948479E-5</v>
      </c>
      <c r="G9">
        <v>74.878100000000003</v>
      </c>
      <c r="H9">
        <v>55.460799999999999</v>
      </c>
      <c r="I9">
        <v>1.9495400000000001</v>
      </c>
      <c r="J9">
        <f t="shared" si="1"/>
        <v>7.2040071546028905E-3</v>
      </c>
      <c r="L9">
        <v>84.897900000000007</v>
      </c>
      <c r="M9">
        <v>72.924000000000007</v>
      </c>
      <c r="N9">
        <v>9.2400500000000001</v>
      </c>
      <c r="O9">
        <f t="shared" si="2"/>
        <v>5.2932505073775435E-2</v>
      </c>
      <c r="Q9">
        <v>71.520700000000005</v>
      </c>
      <c r="R9">
        <v>63.3307</v>
      </c>
      <c r="S9">
        <v>19.066800000000001</v>
      </c>
      <c r="T9">
        <f t="shared" si="3"/>
        <v>0.13653409799670618</v>
      </c>
      <c r="V9">
        <v>78.452500000000001</v>
      </c>
      <c r="W9">
        <v>58.494</v>
      </c>
      <c r="X9">
        <v>44.562800000000003</v>
      </c>
      <c r="Y9">
        <f t="shared" si="4"/>
        <v>0.22280575785550658</v>
      </c>
      <c r="AA9">
        <v>118.0437</v>
      </c>
      <c r="AB9">
        <v>95.680099999999996</v>
      </c>
      <c r="AC9">
        <v>110.65949999999999</v>
      </c>
      <c r="AD9">
        <f t="shared" si="5"/>
        <v>0.47511969573610391</v>
      </c>
      <c r="AF9">
        <v>79.582999999999998</v>
      </c>
      <c r="AG9">
        <v>63.229399999999998</v>
      </c>
      <c r="AH9">
        <v>145.8613</v>
      </c>
      <c r="AI9">
        <f t="shared" si="6"/>
        <v>0.33625655154089723</v>
      </c>
      <c r="AK9">
        <v>73.242599999999996</v>
      </c>
      <c r="AL9">
        <v>48.030500000000004</v>
      </c>
      <c r="AM9">
        <v>207.1814</v>
      </c>
      <c r="AN9">
        <f t="shared" si="7"/>
        <v>0.20989579538001898</v>
      </c>
    </row>
    <row r="10" spans="1:40" x14ac:dyDescent="0.2">
      <c r="B10">
        <v>96.345799999999997</v>
      </c>
      <c r="C10">
        <v>80.119399999999999</v>
      </c>
      <c r="D10">
        <v>0</v>
      </c>
      <c r="E10">
        <f t="shared" si="0"/>
        <v>-5.4918034833011731E-5</v>
      </c>
      <c r="G10">
        <v>73.242599999999996</v>
      </c>
      <c r="H10">
        <v>47.646299999999997</v>
      </c>
      <c r="I10">
        <v>2.1875</v>
      </c>
      <c r="J10">
        <f t="shared" si="1"/>
        <v>1.3379842716013626E-2</v>
      </c>
      <c r="L10">
        <v>103.03700000000001</v>
      </c>
      <c r="M10">
        <v>80.589600000000004</v>
      </c>
      <c r="N10">
        <v>9.6729199999999995</v>
      </c>
      <c r="O10">
        <f t="shared" si="2"/>
        <v>5.3268908146956923E-2</v>
      </c>
      <c r="Q10">
        <v>73.242599999999996</v>
      </c>
      <c r="R10">
        <v>109.86279999999999</v>
      </c>
      <c r="S10">
        <v>27.4497</v>
      </c>
      <c r="T10">
        <f t="shared" si="3"/>
        <v>0.15500879278518298</v>
      </c>
      <c r="V10">
        <v>88.223699999999994</v>
      </c>
      <c r="W10">
        <v>78.602199999999996</v>
      </c>
      <c r="X10">
        <v>53.4495</v>
      </c>
      <c r="Y10">
        <f t="shared" si="4"/>
        <v>0.27886624038512919</v>
      </c>
      <c r="AA10">
        <v>89.703500000000005</v>
      </c>
      <c r="AB10">
        <v>101.19540000000001</v>
      </c>
      <c r="AC10">
        <v>109.4636</v>
      </c>
      <c r="AD10">
        <f t="shared" si="5"/>
        <v>0.43740723392565267</v>
      </c>
      <c r="AF10">
        <v>88.223699999999994</v>
      </c>
      <c r="AG10">
        <v>64.338700000000003</v>
      </c>
      <c r="AH10">
        <v>152.77959999999999</v>
      </c>
      <c r="AI10">
        <f t="shared" si="6"/>
        <v>0.43798833361569306</v>
      </c>
      <c r="AK10">
        <v>67.894499999999994</v>
      </c>
      <c r="AL10">
        <v>54.061300000000003</v>
      </c>
      <c r="AM10">
        <v>201.93049999999999</v>
      </c>
      <c r="AN10">
        <f t="shared" si="7"/>
        <v>8.9352272327894458E-2</v>
      </c>
    </row>
    <row r="11" spans="1:40" x14ac:dyDescent="0.2">
      <c r="B11">
        <v>103.03700000000001</v>
      </c>
      <c r="C11">
        <v>68.114599999999996</v>
      </c>
      <c r="D11">
        <v>0.25833299999999998</v>
      </c>
      <c r="E11">
        <f t="shared" si="0"/>
        <v>3.7280260032357231E-3</v>
      </c>
      <c r="G11">
        <v>101.4748</v>
      </c>
      <c r="H11">
        <v>101.1953</v>
      </c>
      <c r="I11">
        <v>2.78809</v>
      </c>
      <c r="J11">
        <f t="shared" si="1"/>
        <v>1.2234659119544088E-2</v>
      </c>
      <c r="L11">
        <v>76.432599999999994</v>
      </c>
      <c r="M11">
        <v>119.2427</v>
      </c>
      <c r="N11">
        <v>11.67587</v>
      </c>
      <c r="O11">
        <f t="shared" si="2"/>
        <v>5.2798787682600275E-2</v>
      </c>
      <c r="Q11">
        <v>58.4465</v>
      </c>
      <c r="R11">
        <v>95.236199999999997</v>
      </c>
      <c r="S11">
        <v>25.348400000000002</v>
      </c>
      <c r="T11">
        <f t="shared" si="3"/>
        <v>0.15675131935125511</v>
      </c>
      <c r="V11">
        <v>70.007599999999996</v>
      </c>
      <c r="W11">
        <v>80.520799999999994</v>
      </c>
      <c r="X11">
        <v>51.432699999999997</v>
      </c>
      <c r="Y11">
        <f t="shared" si="4"/>
        <v>0.24717464307359088</v>
      </c>
      <c r="AA11">
        <v>101.4748</v>
      </c>
      <c r="AB11">
        <v>88.535899999999998</v>
      </c>
      <c r="AC11">
        <v>101.4705</v>
      </c>
      <c r="AD11">
        <f t="shared" si="5"/>
        <v>0.40966997568218089</v>
      </c>
      <c r="AF11">
        <v>84.897900000000007</v>
      </c>
      <c r="AG11">
        <v>57.671799999999998</v>
      </c>
      <c r="AH11">
        <v>145.76410000000001</v>
      </c>
      <c r="AI11">
        <f t="shared" si="6"/>
        <v>0.36697484732572971</v>
      </c>
      <c r="AK11">
        <v>62.818199999999997</v>
      </c>
      <c r="AL11">
        <v>58.293199999999999</v>
      </c>
      <c r="AM11">
        <v>203.339</v>
      </c>
      <c r="AN11">
        <f t="shared" si="7"/>
        <v>0.10702792092388141</v>
      </c>
    </row>
    <row r="12" spans="1:40" x14ac:dyDescent="0.2">
      <c r="B12">
        <v>86.434700000000007</v>
      </c>
      <c r="C12">
        <v>44.847200000000001</v>
      </c>
      <c r="D12">
        <v>5.0509999999999999E-3</v>
      </c>
      <c r="E12">
        <f t="shared" si="0"/>
        <v>1.4515956403075323E-5</v>
      </c>
      <c r="G12">
        <v>67.894499999999994</v>
      </c>
      <c r="H12">
        <v>93.801500000000004</v>
      </c>
      <c r="I12">
        <v>3.1402999999999999</v>
      </c>
      <c r="J12">
        <f t="shared" si="1"/>
        <v>1.6953886664925397E-2</v>
      </c>
      <c r="L12">
        <v>113.0454</v>
      </c>
      <c r="M12">
        <v>69.967600000000004</v>
      </c>
      <c r="N12">
        <v>8.5456800000000008</v>
      </c>
      <c r="O12">
        <f t="shared" si="2"/>
        <v>4.5244941944557207E-2</v>
      </c>
      <c r="Q12">
        <v>64.934200000000004</v>
      </c>
      <c r="R12">
        <v>49.274500000000003</v>
      </c>
      <c r="S12">
        <v>18.2483</v>
      </c>
      <c r="T12">
        <f t="shared" si="3"/>
        <v>0.15887122142284549</v>
      </c>
      <c r="V12">
        <v>86.434700000000007</v>
      </c>
      <c r="W12">
        <v>89.271699999999996</v>
      </c>
      <c r="X12">
        <v>53.815100000000001</v>
      </c>
      <c r="Y12">
        <f t="shared" si="4"/>
        <v>0.24963230228616684</v>
      </c>
      <c r="AA12">
        <v>79.582999999999998</v>
      </c>
      <c r="AB12">
        <v>101.2953</v>
      </c>
      <c r="AC12">
        <v>102.5467</v>
      </c>
      <c r="AD12">
        <f t="shared" si="5"/>
        <v>0.36869134105925938</v>
      </c>
      <c r="AF12">
        <v>107.84820000000001</v>
      </c>
      <c r="AG12">
        <v>86.111699999999999</v>
      </c>
      <c r="AH12">
        <v>175.08699999999999</v>
      </c>
      <c r="AI12">
        <f t="shared" si="6"/>
        <v>0.58629663564881418</v>
      </c>
      <c r="AK12">
        <v>70.007599999999996</v>
      </c>
      <c r="AL12">
        <v>76.979600000000005</v>
      </c>
      <c r="AM12">
        <v>199.80930000000001</v>
      </c>
      <c r="AN12">
        <f t="shared" si="7"/>
        <v>3.5195038685574012E-2</v>
      </c>
    </row>
    <row r="13" spans="1:40" x14ac:dyDescent="0.2">
      <c r="B13">
        <v>83.290499999999994</v>
      </c>
      <c r="C13">
        <v>37.005099999999999</v>
      </c>
      <c r="D13">
        <v>6.4019999999999997E-3</v>
      </c>
      <c r="E13">
        <f t="shared" si="0"/>
        <v>5.410065099134983E-5</v>
      </c>
      <c r="G13">
        <v>94.8215</v>
      </c>
      <c r="H13">
        <v>85.230599999999995</v>
      </c>
      <c r="I13">
        <v>2.5239699999999998</v>
      </c>
      <c r="J13">
        <f t="shared" si="1"/>
        <v>1.1427468538294929E-2</v>
      </c>
      <c r="L13">
        <v>124.58410000000001</v>
      </c>
      <c r="M13">
        <v>78.935599999999994</v>
      </c>
      <c r="N13">
        <v>9.6516699999999993</v>
      </c>
      <c r="O13">
        <f t="shared" si="2"/>
        <v>5.4115886874870144E-2</v>
      </c>
      <c r="Q13">
        <v>74.878100000000003</v>
      </c>
      <c r="R13">
        <v>61.350999999999999</v>
      </c>
      <c r="S13">
        <v>19.327300000000001</v>
      </c>
      <c r="T13">
        <f t="shared" si="3"/>
        <v>0.14518589754038241</v>
      </c>
      <c r="V13">
        <v>79.582999999999998</v>
      </c>
      <c r="W13">
        <v>86.053600000000003</v>
      </c>
      <c r="X13">
        <v>49.315899999999999</v>
      </c>
      <c r="Y13">
        <f t="shared" si="4"/>
        <v>0.206683973709409</v>
      </c>
      <c r="AA13">
        <v>81.350099999999998</v>
      </c>
      <c r="AB13">
        <v>69.543199999999999</v>
      </c>
      <c r="AC13">
        <v>82.264899999999997</v>
      </c>
      <c r="AD13">
        <f t="shared" si="5"/>
        <v>0.24538560204304655</v>
      </c>
      <c r="AF13">
        <v>93.159300000000002</v>
      </c>
      <c r="AG13">
        <v>81.1875</v>
      </c>
      <c r="AH13">
        <v>169.4606</v>
      </c>
      <c r="AI13">
        <f t="shared" si="6"/>
        <v>0.55255550423402622</v>
      </c>
      <c r="AK13">
        <v>53.392499999999998</v>
      </c>
      <c r="AL13">
        <v>61.578400000000002</v>
      </c>
      <c r="AM13">
        <v>195.96469999999999</v>
      </c>
      <c r="AN13">
        <f t="shared" si="7"/>
        <v>-1.8436659607914477E-2</v>
      </c>
    </row>
    <row r="14" spans="1:40" x14ac:dyDescent="0.2">
      <c r="B14">
        <v>81.350099999999998</v>
      </c>
      <c r="C14">
        <v>26.7378</v>
      </c>
      <c r="D14">
        <v>8.1080000000000006E-3</v>
      </c>
      <c r="E14">
        <f t="shared" si="0"/>
        <v>1.3868007091084533E-4</v>
      </c>
      <c r="G14">
        <v>76.432599999999994</v>
      </c>
      <c r="H14">
        <v>49.039200000000001</v>
      </c>
      <c r="I14">
        <v>1.9229799999999999</v>
      </c>
      <c r="J14">
        <f t="shared" si="1"/>
        <v>7.6057521329874851E-3</v>
      </c>
      <c r="L14">
        <v>73.242599999999996</v>
      </c>
      <c r="M14">
        <v>93.673699999999997</v>
      </c>
      <c r="N14">
        <v>9.8860799999999998</v>
      </c>
      <c r="O14">
        <f t="shared" si="2"/>
        <v>4.810400357837899E-2</v>
      </c>
      <c r="Q14">
        <v>61.718699999999998</v>
      </c>
      <c r="R14">
        <v>59.741999999999997</v>
      </c>
      <c r="S14">
        <v>19.387799999999999</v>
      </c>
      <c r="T14">
        <f t="shared" si="3"/>
        <v>0.15010880117840045</v>
      </c>
      <c r="V14">
        <v>91.351699999999994</v>
      </c>
      <c r="W14">
        <v>52.944299999999998</v>
      </c>
      <c r="X14">
        <v>42.1706</v>
      </c>
      <c r="Y14">
        <f t="shared" si="4"/>
        <v>0.20097725345315737</v>
      </c>
      <c r="AA14">
        <v>84.897900000000007</v>
      </c>
      <c r="AB14">
        <v>46.722299999999997</v>
      </c>
      <c r="AC14">
        <v>79.813599999999994</v>
      </c>
      <c r="AD14">
        <f t="shared" si="5"/>
        <v>0.31277569811417655</v>
      </c>
      <c r="AF14">
        <v>88.223699999999994</v>
      </c>
      <c r="AG14">
        <v>87.837400000000002</v>
      </c>
      <c r="AH14">
        <v>163.9126</v>
      </c>
      <c r="AI14">
        <f t="shared" si="6"/>
        <v>0.44756106168898446</v>
      </c>
      <c r="AK14">
        <v>88.223699999999994</v>
      </c>
      <c r="AL14">
        <v>51.801699999999997</v>
      </c>
      <c r="AM14">
        <v>219.98519999999999</v>
      </c>
      <c r="AN14">
        <f t="shared" si="7"/>
        <v>0.44178472907259797</v>
      </c>
    </row>
    <row r="15" spans="1:40" x14ac:dyDescent="0.2">
      <c r="B15">
        <v>107.84820000000001</v>
      </c>
      <c r="C15">
        <v>35.593400000000003</v>
      </c>
      <c r="D15">
        <v>8.4910000000000003E-3</v>
      </c>
      <c r="E15">
        <f t="shared" si="0"/>
        <v>1.1493703888923226E-4</v>
      </c>
      <c r="G15">
        <v>86.434700000000007</v>
      </c>
      <c r="H15">
        <v>65.083299999999994</v>
      </c>
      <c r="I15">
        <v>2.1275300000000001</v>
      </c>
      <c r="J15">
        <f t="shared" si="1"/>
        <v>8.8737049289141778E-3</v>
      </c>
      <c r="L15">
        <v>76.432599999999994</v>
      </c>
      <c r="M15">
        <v>98.076999999999998</v>
      </c>
      <c r="N15">
        <v>10.087210000000001</v>
      </c>
      <c r="O15">
        <f t="shared" si="2"/>
        <v>4.7995044709768862E-2</v>
      </c>
      <c r="Q15">
        <v>101.4748</v>
      </c>
      <c r="R15">
        <v>57.091200000000001</v>
      </c>
      <c r="S15">
        <v>17.6372</v>
      </c>
      <c r="T15">
        <f t="shared" si="3"/>
        <v>0.12641527941258898</v>
      </c>
      <c r="V15">
        <v>73.242599999999996</v>
      </c>
      <c r="W15">
        <v>78.219499999999996</v>
      </c>
      <c r="X15">
        <v>45.954300000000003</v>
      </c>
      <c r="Y15">
        <f t="shared" si="4"/>
        <v>0.18440798010726228</v>
      </c>
      <c r="AA15">
        <v>122.7534</v>
      </c>
      <c r="AB15">
        <v>80.021600000000007</v>
      </c>
      <c r="AC15">
        <v>102.7362</v>
      </c>
      <c r="AD15">
        <f t="shared" si="5"/>
        <v>0.46907584952062931</v>
      </c>
      <c r="AF15">
        <v>84.897900000000007</v>
      </c>
      <c r="AG15">
        <v>84.728300000000004</v>
      </c>
      <c r="AH15">
        <v>149.37700000000001</v>
      </c>
      <c r="AI15">
        <f t="shared" si="6"/>
        <v>0.29242885789045708</v>
      </c>
      <c r="AK15">
        <v>62.818199999999997</v>
      </c>
      <c r="AL15">
        <v>79.384699999999995</v>
      </c>
      <c r="AM15">
        <v>216.85759999999999</v>
      </c>
      <c r="AN15">
        <f t="shared" si="7"/>
        <v>0.24888423084045158</v>
      </c>
    </row>
    <row r="16" spans="1:40" x14ac:dyDescent="0.2">
      <c r="B16">
        <v>91.351699999999994</v>
      </c>
      <c r="C16">
        <v>36.022799999999997</v>
      </c>
      <c r="D16">
        <v>1.1416000000000001E-2</v>
      </c>
      <c r="E16">
        <f t="shared" si="0"/>
        <v>1.947655373818804E-4</v>
      </c>
      <c r="G16">
        <v>81.350099999999998</v>
      </c>
      <c r="H16">
        <v>65.963499999999996</v>
      </c>
      <c r="I16">
        <v>2.0797300000000001</v>
      </c>
      <c r="J16">
        <f t="shared" si="1"/>
        <v>8.0306533158489169E-3</v>
      </c>
      <c r="L16">
        <v>93.159300000000002</v>
      </c>
      <c r="M16">
        <v>51.545099999999998</v>
      </c>
      <c r="N16">
        <v>7.85764</v>
      </c>
      <c r="O16">
        <f t="shared" si="2"/>
        <v>4.8067420569559476E-2</v>
      </c>
      <c r="Q16">
        <v>71.520700000000005</v>
      </c>
      <c r="R16">
        <v>55.229799999999997</v>
      </c>
      <c r="S16">
        <v>18.731400000000001</v>
      </c>
      <c r="T16">
        <f t="shared" si="3"/>
        <v>0.15048759908600071</v>
      </c>
      <c r="V16">
        <v>66.615600000000001</v>
      </c>
      <c r="W16">
        <v>82.546899999999994</v>
      </c>
      <c r="X16">
        <v>51.346899999999998</v>
      </c>
      <c r="Y16">
        <f t="shared" si="4"/>
        <v>0.24006837325205427</v>
      </c>
      <c r="AA16">
        <v>59.841500000000003</v>
      </c>
      <c r="AB16">
        <v>76.034599999999998</v>
      </c>
      <c r="AC16">
        <v>96.551900000000003</v>
      </c>
      <c r="AD16">
        <f t="shared" si="5"/>
        <v>0.41233727802868697</v>
      </c>
      <c r="AF16">
        <v>73.242599999999996</v>
      </c>
      <c r="AG16">
        <v>82.025899999999993</v>
      </c>
      <c r="AH16">
        <v>151.8415</v>
      </c>
      <c r="AI16">
        <f t="shared" si="6"/>
        <v>0.33210851694403848</v>
      </c>
      <c r="AK16">
        <v>61.718699999999998</v>
      </c>
      <c r="AL16">
        <v>55.694400000000002</v>
      </c>
      <c r="AM16">
        <v>205.36109999999999</v>
      </c>
      <c r="AN16">
        <f t="shared" si="7"/>
        <v>0.14832909592346805</v>
      </c>
    </row>
    <row r="17" spans="2:40" x14ac:dyDescent="0.2">
      <c r="G17">
        <v>106.45569999999999</v>
      </c>
      <c r="H17">
        <v>80.682000000000002</v>
      </c>
      <c r="I17">
        <v>3.012</v>
      </c>
      <c r="J17">
        <f t="shared" si="1"/>
        <v>1.8120522545301304E-2</v>
      </c>
      <c r="L17">
        <v>78.181100000000001</v>
      </c>
      <c r="M17">
        <v>96.7119</v>
      </c>
      <c r="N17">
        <v>9.9802300000000006</v>
      </c>
      <c r="O17">
        <f t="shared" si="2"/>
        <v>4.7566328445620455E-2</v>
      </c>
      <c r="Q17">
        <v>70.007599999999996</v>
      </c>
      <c r="R17">
        <v>71.044899999999998</v>
      </c>
      <c r="S17">
        <v>18.413699999999999</v>
      </c>
      <c r="T17">
        <f t="shared" si="3"/>
        <v>0.11251616935205763</v>
      </c>
      <c r="V17">
        <v>71.520700000000005</v>
      </c>
      <c r="W17">
        <v>77.628900000000002</v>
      </c>
      <c r="X17">
        <v>49.807499999999997</v>
      </c>
      <c r="Y17">
        <f t="shared" si="4"/>
        <v>0.2354471079713869</v>
      </c>
      <c r="AA17">
        <v>61.718699999999998</v>
      </c>
      <c r="AB17">
        <v>78.731499999999997</v>
      </c>
      <c r="AC17">
        <v>99.9</v>
      </c>
      <c r="AD17">
        <f t="shared" si="5"/>
        <v>0.44073845919358839</v>
      </c>
      <c r="AF17">
        <v>71.520700000000005</v>
      </c>
      <c r="AG17">
        <v>71.276399999999995</v>
      </c>
      <c r="AH17">
        <v>140.05279999999999</v>
      </c>
      <c r="AI17">
        <f t="shared" si="6"/>
        <v>0.21680107300593179</v>
      </c>
      <c r="AK17">
        <v>86.434700000000007</v>
      </c>
      <c r="AL17">
        <v>64.882199999999997</v>
      </c>
      <c r="AM17">
        <v>227.00479999999999</v>
      </c>
      <c r="AN17">
        <f t="shared" si="7"/>
        <v>0.46090915536156291</v>
      </c>
    </row>
    <row r="18" spans="2:40" x14ac:dyDescent="0.2">
      <c r="B18" t="s">
        <v>0</v>
      </c>
      <c r="C18" t="s">
        <v>1</v>
      </c>
      <c r="D18" t="s">
        <v>2</v>
      </c>
      <c r="L18">
        <v>83.290499999999994</v>
      </c>
      <c r="M18">
        <v>88.292100000000005</v>
      </c>
      <c r="N18">
        <v>9.6684199999999993</v>
      </c>
      <c r="O18">
        <f t="shared" si="2"/>
        <v>4.8570823437204452E-2</v>
      </c>
      <c r="Q18">
        <v>79.582999999999998</v>
      </c>
      <c r="R18">
        <v>66.343800000000002</v>
      </c>
      <c r="S18">
        <v>19.022300000000001</v>
      </c>
      <c r="T18">
        <f t="shared" si="3"/>
        <v>0.12966245527087689</v>
      </c>
      <c r="V18">
        <v>96.345799999999997</v>
      </c>
      <c r="W18">
        <v>55.4405</v>
      </c>
      <c r="X18">
        <v>46.092500000000001</v>
      </c>
      <c r="Y18">
        <f t="shared" si="4"/>
        <v>0.26266898747305673</v>
      </c>
      <c r="AA18">
        <v>76.432599999999994</v>
      </c>
      <c r="AB18">
        <v>57.7776</v>
      </c>
      <c r="AC18">
        <v>86.886600000000001</v>
      </c>
      <c r="AD18">
        <f t="shared" si="5"/>
        <v>0.37534615491124584</v>
      </c>
      <c r="AF18">
        <v>78.181100000000001</v>
      </c>
      <c r="AG18">
        <v>64.870099999999994</v>
      </c>
      <c r="AH18">
        <v>131.7458</v>
      </c>
      <c r="AI18">
        <f t="shared" si="6"/>
        <v>0.11015552619773993</v>
      </c>
      <c r="AK18">
        <v>76.432599999999994</v>
      </c>
      <c r="AL18">
        <v>62.670099999999998</v>
      </c>
      <c r="AM18">
        <v>207.58430000000001</v>
      </c>
      <c r="AN18">
        <f t="shared" si="7"/>
        <v>0.16729349402665736</v>
      </c>
    </row>
    <row r="19" spans="2:40" x14ac:dyDescent="0.2">
      <c r="B19">
        <v>46.585799999999999</v>
      </c>
      <c r="C19">
        <v>0</v>
      </c>
      <c r="D19">
        <v>2.5772999999999998E-3</v>
      </c>
      <c r="E19">
        <f>AVERAGE(D19:D28)</f>
        <v>4.4763800000000003E-3</v>
      </c>
      <c r="G19" t="s">
        <v>0</v>
      </c>
      <c r="H19" t="s">
        <v>1</v>
      </c>
      <c r="I19" t="s">
        <v>2</v>
      </c>
      <c r="L19">
        <v>99.641900000000007</v>
      </c>
      <c r="M19">
        <v>38.280200000000001</v>
      </c>
      <c r="N19">
        <v>7.3232799999999996</v>
      </c>
      <c r="O19">
        <f t="shared" si="2"/>
        <v>5.0764625054205557E-2</v>
      </c>
      <c r="Q19">
        <v>67.894499999999994</v>
      </c>
      <c r="R19">
        <v>87.798100000000005</v>
      </c>
      <c r="S19">
        <v>21.870100000000001</v>
      </c>
      <c r="T19">
        <f t="shared" si="3"/>
        <v>0.13041398390170175</v>
      </c>
      <c r="V19">
        <v>114.6643</v>
      </c>
      <c r="W19">
        <v>70.897599999999997</v>
      </c>
      <c r="X19">
        <v>52.089799999999997</v>
      </c>
      <c r="Y19">
        <f t="shared" si="4"/>
        <v>0.28999289115569493</v>
      </c>
      <c r="AA19">
        <v>71.520700000000005</v>
      </c>
      <c r="AB19">
        <v>71.039100000000005</v>
      </c>
      <c r="AC19">
        <v>88.568100000000001</v>
      </c>
      <c r="AD19">
        <f t="shared" si="5"/>
        <v>0.32894701650217972</v>
      </c>
      <c r="AF19">
        <v>83.290499999999994</v>
      </c>
      <c r="AG19">
        <v>81.077600000000004</v>
      </c>
      <c r="AH19">
        <v>156.5789</v>
      </c>
      <c r="AI19">
        <f t="shared" si="6"/>
        <v>0.39442336724323374</v>
      </c>
      <c r="AK19">
        <v>78.181100000000001</v>
      </c>
      <c r="AL19">
        <v>48.980200000000004</v>
      </c>
      <c r="AM19">
        <v>214.7458</v>
      </c>
      <c r="AN19">
        <f t="shared" si="7"/>
        <v>0.36026394338936973</v>
      </c>
    </row>
    <row r="20" spans="2:40" x14ac:dyDescent="0.2">
      <c r="B20">
        <v>60.044800000000002</v>
      </c>
      <c r="C20">
        <v>0.11450399999999999</v>
      </c>
      <c r="D20">
        <v>3.8168E-3</v>
      </c>
      <c r="G20">
        <v>14.44979</v>
      </c>
      <c r="H20">
        <v>0</v>
      </c>
      <c r="I20">
        <v>1.396552</v>
      </c>
      <c r="J20">
        <f>AVERAGE(I20:I29)</f>
        <v>1.5483894</v>
      </c>
      <c r="L20">
        <v>83.290499999999994</v>
      </c>
      <c r="M20">
        <v>64.063100000000006</v>
      </c>
      <c r="N20">
        <v>8.6925100000000004</v>
      </c>
      <c r="O20">
        <f t="shared" si="2"/>
        <v>5.170698889064064E-2</v>
      </c>
      <c r="Q20">
        <v>81.350099999999998</v>
      </c>
      <c r="R20">
        <v>71.338499999999996</v>
      </c>
      <c r="S20">
        <v>19.423400000000001</v>
      </c>
      <c r="T20">
        <f t="shared" si="3"/>
        <v>0.12620674670759829</v>
      </c>
      <c r="V20">
        <v>76.432599999999994</v>
      </c>
      <c r="W20">
        <v>50.423299999999998</v>
      </c>
      <c r="X20">
        <v>41.1004</v>
      </c>
      <c r="Y20">
        <f t="shared" si="4"/>
        <v>0.1898011435189684</v>
      </c>
      <c r="AA20">
        <v>88.223699999999994</v>
      </c>
      <c r="AB20">
        <v>68.168700000000001</v>
      </c>
      <c r="AC20">
        <v>91.865799999999993</v>
      </c>
      <c r="AD20">
        <f t="shared" si="5"/>
        <v>0.3911736618125326</v>
      </c>
      <c r="AF20">
        <v>93.159300000000002</v>
      </c>
      <c r="AG20">
        <v>56.7121</v>
      </c>
      <c r="AH20">
        <v>142.8451</v>
      </c>
      <c r="AI20">
        <f t="shared" si="6"/>
        <v>0.32171441367891523</v>
      </c>
      <c r="AK20">
        <v>56.584800000000001</v>
      </c>
      <c r="AL20">
        <v>107.5378</v>
      </c>
      <c r="AM20">
        <v>227.6036</v>
      </c>
      <c r="AN20">
        <f t="shared" si="7"/>
        <v>0.28365467770402597</v>
      </c>
    </row>
    <row r="21" spans="2:40" x14ac:dyDescent="0.2">
      <c r="B21">
        <v>19.829499999999999</v>
      </c>
      <c r="C21">
        <v>0</v>
      </c>
      <c r="D21">
        <v>0</v>
      </c>
      <c r="G21">
        <v>14.53384</v>
      </c>
      <c r="H21">
        <v>0</v>
      </c>
      <c r="I21">
        <v>1.6166670000000001</v>
      </c>
      <c r="L21">
        <v>70.007599999999996</v>
      </c>
      <c r="M21">
        <v>64.892499999999998</v>
      </c>
      <c r="N21">
        <v>8.5686599999999995</v>
      </c>
      <c r="O21">
        <f t="shared" si="2"/>
        <v>4.9137573679546936E-2</v>
      </c>
      <c r="Q21">
        <v>101.4748</v>
      </c>
      <c r="R21">
        <v>57.723599999999998</v>
      </c>
      <c r="S21">
        <v>19.997900000000001</v>
      </c>
      <c r="T21">
        <f t="shared" si="3"/>
        <v>0.16592693456402582</v>
      </c>
      <c r="V21">
        <v>107.84820000000001</v>
      </c>
      <c r="W21">
        <v>42.364600000000003</v>
      </c>
      <c r="X21">
        <v>39.244100000000003</v>
      </c>
      <c r="Y21">
        <f t="shared" si="4"/>
        <v>0.18208834734660545</v>
      </c>
      <c r="AA21">
        <v>96.345799999999997</v>
      </c>
      <c r="AB21">
        <v>51.747799999999998</v>
      </c>
      <c r="AC21">
        <v>85.322500000000005</v>
      </c>
      <c r="AD21">
        <f t="shared" si="5"/>
        <v>0.38885711083369734</v>
      </c>
      <c r="AF21">
        <v>67.894499999999994</v>
      </c>
      <c r="AG21">
        <v>56.816699999999997</v>
      </c>
      <c r="AH21">
        <v>141.881</v>
      </c>
      <c r="AI21">
        <f t="shared" si="6"/>
        <v>0.30415353232412312</v>
      </c>
      <c r="AK21">
        <v>66.615600000000001</v>
      </c>
      <c r="AL21">
        <v>86.444299999999998</v>
      </c>
      <c r="AM21">
        <v>231.34800000000001</v>
      </c>
      <c r="AN21">
        <f t="shared" si="7"/>
        <v>0.39618575198133388</v>
      </c>
    </row>
    <row r="22" spans="2:40" x14ac:dyDescent="0.2">
      <c r="B22">
        <v>19.101299999999998</v>
      </c>
      <c r="C22">
        <v>0</v>
      </c>
      <c r="D22">
        <v>0</v>
      </c>
      <c r="G22">
        <v>11.39733</v>
      </c>
      <c r="H22">
        <v>0</v>
      </c>
      <c r="I22">
        <v>1.7027030000000001</v>
      </c>
      <c r="AA22">
        <v>70.007599999999996</v>
      </c>
      <c r="AB22">
        <v>62.087899999999998</v>
      </c>
      <c r="AC22">
        <v>82.932900000000004</v>
      </c>
      <c r="AD22">
        <f t="shared" si="5"/>
        <v>0.28560959542841685</v>
      </c>
      <c r="AF22">
        <v>73.242599999999996</v>
      </c>
      <c r="AG22">
        <v>71.5518</v>
      </c>
      <c r="AH22">
        <v>146.1738</v>
      </c>
      <c r="AI22">
        <f t="shared" si="6"/>
        <v>0.3015130297211252</v>
      </c>
      <c r="AK22">
        <v>71.520700000000005</v>
      </c>
      <c r="AL22">
        <v>74.432599999999994</v>
      </c>
      <c r="AM22">
        <v>220.25630000000001</v>
      </c>
      <c r="AN22">
        <f t="shared" si="7"/>
        <v>0.31110427420243303</v>
      </c>
    </row>
    <row r="23" spans="2:40" x14ac:dyDescent="0.2">
      <c r="B23">
        <v>19.222899999999999</v>
      </c>
      <c r="C23">
        <v>6.0976000000000002E-2</v>
      </c>
      <c r="D23">
        <v>0</v>
      </c>
      <c r="G23">
        <v>13.511509999999999</v>
      </c>
      <c r="H23">
        <v>0</v>
      </c>
      <c r="I23">
        <v>1.8846149999999999</v>
      </c>
      <c r="L23" t="s">
        <v>0</v>
      </c>
      <c r="M23" t="s">
        <v>1</v>
      </c>
      <c r="N23" t="s">
        <v>2</v>
      </c>
      <c r="AA23">
        <v>62.818199999999997</v>
      </c>
      <c r="AB23">
        <v>59.445700000000002</v>
      </c>
      <c r="AC23">
        <v>88.813400000000001</v>
      </c>
      <c r="AD23">
        <f t="shared" si="5"/>
        <v>0.39722637634008851</v>
      </c>
      <c r="AK23">
        <v>61.718699999999998</v>
      </c>
      <c r="AL23">
        <v>88.226299999999995</v>
      </c>
      <c r="AM23">
        <v>220.0693</v>
      </c>
      <c r="AN23">
        <f t="shared" si="7"/>
        <v>0.26034527119464385</v>
      </c>
    </row>
    <row r="24" spans="2:40" x14ac:dyDescent="0.2">
      <c r="B24">
        <v>25.9176</v>
      </c>
      <c r="C24">
        <v>0.224138</v>
      </c>
      <c r="D24">
        <v>5.7470999999999998E-3</v>
      </c>
      <c r="G24">
        <v>12.3142</v>
      </c>
      <c r="H24">
        <v>0</v>
      </c>
      <c r="I24">
        <v>1.357143</v>
      </c>
      <c r="L24">
        <v>15.691700000000001</v>
      </c>
      <c r="M24">
        <v>0</v>
      </c>
      <c r="N24">
        <v>5.8571429999999998</v>
      </c>
      <c r="O24">
        <f>AVERAGE(N24:N33)</f>
        <v>5.3752279999999999</v>
      </c>
      <c r="Q24" t="s">
        <v>0</v>
      </c>
      <c r="R24" t="s">
        <v>1</v>
      </c>
      <c r="S24" t="s">
        <v>2</v>
      </c>
      <c r="V24" t="s">
        <v>0</v>
      </c>
      <c r="W24" t="s">
        <v>1</v>
      </c>
      <c r="X24" t="s">
        <v>2</v>
      </c>
    </row>
    <row r="25" spans="2:40" x14ac:dyDescent="0.2">
      <c r="B25">
        <v>32.465899999999998</v>
      </c>
      <c r="C25">
        <v>0.33471099999999998</v>
      </c>
      <c r="D25">
        <v>8.2644999999999993E-3</v>
      </c>
      <c r="G25">
        <v>15.12022</v>
      </c>
      <c r="H25">
        <v>0</v>
      </c>
      <c r="I25">
        <v>1.65625</v>
      </c>
      <c r="L25">
        <v>15.120200000000001</v>
      </c>
      <c r="M25">
        <v>0</v>
      </c>
      <c r="N25">
        <v>5.421875</v>
      </c>
      <c r="Q25">
        <v>16.1313</v>
      </c>
      <c r="R25">
        <v>0</v>
      </c>
      <c r="S25">
        <v>8.38889</v>
      </c>
      <c r="T25">
        <f>AVERAGE(S25:S34)</f>
        <v>10.421361999999998</v>
      </c>
      <c r="V25">
        <v>9.4819999999999993</v>
      </c>
      <c r="W25">
        <v>2</v>
      </c>
      <c r="X25">
        <v>29.95833</v>
      </c>
      <c r="Y25">
        <f>AVERAGE(X25:X34)</f>
        <v>31.528382000000001</v>
      </c>
    </row>
    <row r="26" spans="2:40" x14ac:dyDescent="0.2">
      <c r="B26">
        <v>23.473299999999998</v>
      </c>
      <c r="C26">
        <v>0</v>
      </c>
      <c r="D26">
        <v>0</v>
      </c>
      <c r="G26">
        <v>11.3141</v>
      </c>
      <c r="H26">
        <v>0</v>
      </c>
      <c r="I26">
        <v>1.4166669999999999</v>
      </c>
      <c r="L26">
        <v>8.5164000000000009</v>
      </c>
      <c r="M26">
        <v>0</v>
      </c>
      <c r="N26">
        <v>5.35</v>
      </c>
      <c r="Q26">
        <v>11.9153</v>
      </c>
      <c r="R26">
        <v>0</v>
      </c>
      <c r="S26">
        <v>11.54054</v>
      </c>
      <c r="V26">
        <v>15.5642</v>
      </c>
      <c r="W26">
        <v>1.2899</v>
      </c>
      <c r="X26">
        <v>31.217390000000002</v>
      </c>
      <c r="AA26" t="s">
        <v>0</v>
      </c>
      <c r="AB26" t="s">
        <v>1</v>
      </c>
      <c r="AC26" t="s">
        <v>2</v>
      </c>
      <c r="AF26" t="s">
        <v>0</v>
      </c>
      <c r="AG26" t="s">
        <v>1</v>
      </c>
      <c r="AH26" t="s">
        <v>2</v>
      </c>
      <c r="AK26" t="s">
        <v>0</v>
      </c>
      <c r="AL26" t="s">
        <v>1</v>
      </c>
      <c r="AM26" t="s">
        <v>2</v>
      </c>
    </row>
    <row r="27" spans="2:40" x14ac:dyDescent="0.2">
      <c r="B27">
        <v>26.930499999999999</v>
      </c>
      <c r="C27">
        <v>0</v>
      </c>
      <c r="D27">
        <v>1.07527E-2</v>
      </c>
      <c r="G27">
        <v>13.511509999999999</v>
      </c>
      <c r="H27">
        <v>0</v>
      </c>
      <c r="I27">
        <v>1.788462</v>
      </c>
      <c r="L27">
        <v>9.4819999999999993</v>
      </c>
      <c r="M27">
        <v>4.1666700000000001E-2</v>
      </c>
      <c r="N27">
        <v>5.75</v>
      </c>
      <c r="Q27">
        <v>19.829499999999999</v>
      </c>
      <c r="R27">
        <v>0</v>
      </c>
      <c r="S27">
        <v>11.4375</v>
      </c>
      <c r="V27">
        <v>7.5285900000000003</v>
      </c>
      <c r="W27">
        <v>0.125</v>
      </c>
      <c r="X27">
        <v>32.375</v>
      </c>
      <c r="AA27">
        <v>36.717100000000002</v>
      </c>
      <c r="AB27">
        <v>0</v>
      </c>
      <c r="AC27">
        <v>63.406199999999998</v>
      </c>
      <c r="AD27">
        <f>AVERAGE(AC27:AC36)</f>
        <v>65.198700000000002</v>
      </c>
      <c r="AF27">
        <v>21.104199999999999</v>
      </c>
      <c r="AG27">
        <v>0</v>
      </c>
      <c r="AH27">
        <v>123.6066</v>
      </c>
      <c r="AI27">
        <f>AVERAGE(AH27:AH36)</f>
        <v>124.11458</v>
      </c>
      <c r="AK27">
        <v>23.4026</v>
      </c>
      <c r="AL27">
        <v>0</v>
      </c>
      <c r="AM27">
        <v>207.3553</v>
      </c>
      <c r="AN27">
        <f>AVERAGE(AM27:AM36)</f>
        <v>197.09916000000001</v>
      </c>
    </row>
    <row r="28" spans="2:40" x14ac:dyDescent="0.2">
      <c r="B28">
        <v>37.541499999999999</v>
      </c>
      <c r="C28">
        <v>0</v>
      </c>
      <c r="D28">
        <v>1.36054E-2</v>
      </c>
      <c r="G28">
        <v>9.5880100000000006</v>
      </c>
      <c r="H28">
        <v>3.8461500000000003E-2</v>
      </c>
      <c r="I28">
        <v>1.3076920000000001</v>
      </c>
      <c r="L28">
        <v>20.183700000000002</v>
      </c>
      <c r="M28">
        <v>0</v>
      </c>
      <c r="N28">
        <v>4.964912</v>
      </c>
      <c r="Q28">
        <v>11.3973</v>
      </c>
      <c r="R28">
        <v>2.7026999999999999E-2</v>
      </c>
      <c r="S28">
        <v>10.35135</v>
      </c>
      <c r="V28">
        <v>15.12022</v>
      </c>
      <c r="W28">
        <v>2.0937999999999999</v>
      </c>
      <c r="X28">
        <v>32.84375</v>
      </c>
      <c r="AA28">
        <v>21.9312</v>
      </c>
      <c r="AB28">
        <v>0</v>
      </c>
      <c r="AC28">
        <v>67.697000000000003</v>
      </c>
      <c r="AF28">
        <v>21.900600000000001</v>
      </c>
      <c r="AG28">
        <v>0</v>
      </c>
      <c r="AH28">
        <v>122.16670000000001</v>
      </c>
      <c r="AK28">
        <v>19.972899999999999</v>
      </c>
      <c r="AL28">
        <v>0</v>
      </c>
      <c r="AM28">
        <v>210.41050000000001</v>
      </c>
    </row>
    <row r="29" spans="2:40" x14ac:dyDescent="0.2">
      <c r="G29">
        <v>15.691700000000001</v>
      </c>
      <c r="H29">
        <v>0</v>
      </c>
      <c r="I29">
        <v>1.357143</v>
      </c>
      <c r="L29">
        <v>13.835100000000001</v>
      </c>
      <c r="M29">
        <v>0</v>
      </c>
      <c r="N29">
        <v>5.2978730000000001</v>
      </c>
      <c r="Q29">
        <v>15.758100000000001</v>
      </c>
      <c r="R29">
        <v>0</v>
      </c>
      <c r="S29">
        <v>11.709680000000001</v>
      </c>
      <c r="V29">
        <v>10.99652</v>
      </c>
      <c r="W29">
        <v>0</v>
      </c>
      <c r="X29">
        <v>31.794119999999999</v>
      </c>
      <c r="AA29">
        <v>14.533799999999999</v>
      </c>
      <c r="AB29">
        <v>0</v>
      </c>
      <c r="AC29">
        <v>67.116699999999994</v>
      </c>
      <c r="AF29">
        <v>12.3142</v>
      </c>
      <c r="AG29">
        <v>0</v>
      </c>
      <c r="AH29">
        <v>122.90479999999999</v>
      </c>
      <c r="AK29">
        <v>11.3141</v>
      </c>
      <c r="AL29">
        <v>0</v>
      </c>
      <c r="AM29">
        <v>213.9444</v>
      </c>
    </row>
    <row r="30" spans="2:40" x14ac:dyDescent="0.2">
      <c r="L30">
        <v>12.4482</v>
      </c>
      <c r="M30">
        <v>0</v>
      </c>
      <c r="N30">
        <v>5.0454549999999996</v>
      </c>
      <c r="Q30">
        <v>29.9541</v>
      </c>
      <c r="R30">
        <v>0</v>
      </c>
      <c r="S30">
        <v>10.925929999999999</v>
      </c>
      <c r="V30">
        <v>8.4316899999999997</v>
      </c>
      <c r="W30">
        <v>0</v>
      </c>
      <c r="X30">
        <v>31.214279999999999</v>
      </c>
      <c r="AA30">
        <v>17.389800000000001</v>
      </c>
      <c r="AB30">
        <v>0</v>
      </c>
      <c r="AC30">
        <v>70.546499999999995</v>
      </c>
      <c r="AF30">
        <v>22.626200000000001</v>
      </c>
      <c r="AG30">
        <v>0</v>
      </c>
      <c r="AH30">
        <v>126.0308</v>
      </c>
      <c r="AK30">
        <v>16.2499</v>
      </c>
      <c r="AL30">
        <v>0.1017</v>
      </c>
      <c r="AM30">
        <v>186.661</v>
      </c>
    </row>
    <row r="31" spans="2:40" x14ac:dyDescent="0.2">
      <c r="L31">
        <v>20.183700000000002</v>
      </c>
      <c r="M31">
        <v>0</v>
      </c>
      <c r="N31">
        <v>5.5087719999999996</v>
      </c>
      <c r="Q31">
        <v>11.3141</v>
      </c>
      <c r="R31">
        <v>2.7778000000000001E-2</v>
      </c>
      <c r="S31">
        <v>10.52778</v>
      </c>
      <c r="V31">
        <v>12.879619999999999</v>
      </c>
      <c r="W31">
        <v>0</v>
      </c>
      <c r="X31">
        <v>32.833329999999997</v>
      </c>
      <c r="AA31">
        <v>21.8429</v>
      </c>
      <c r="AB31">
        <v>0</v>
      </c>
      <c r="AC31">
        <v>65.281199999999998</v>
      </c>
      <c r="AF31">
        <v>13.2936</v>
      </c>
      <c r="AG31">
        <v>0</v>
      </c>
      <c r="AH31">
        <v>129.08330000000001</v>
      </c>
      <c r="AK31">
        <v>19.101299999999998</v>
      </c>
      <c r="AL31">
        <v>9.7999999999999997E-3</v>
      </c>
      <c r="AM31">
        <v>181.8922</v>
      </c>
    </row>
    <row r="32" spans="2:40" x14ac:dyDescent="0.2">
      <c r="L32">
        <v>17.1233</v>
      </c>
      <c r="M32">
        <v>1.2500000000000001E-2</v>
      </c>
      <c r="N32">
        <v>5.15</v>
      </c>
      <c r="Q32">
        <v>17.1233</v>
      </c>
      <c r="R32">
        <v>0.25</v>
      </c>
      <c r="S32">
        <v>9.0374999999999996</v>
      </c>
      <c r="V32">
        <v>17.294920000000001</v>
      </c>
      <c r="W32">
        <v>0</v>
      </c>
      <c r="X32">
        <v>28.619050000000001</v>
      </c>
      <c r="AA32">
        <v>21.1999</v>
      </c>
      <c r="AB32">
        <v>0</v>
      </c>
      <c r="AC32">
        <v>62.290300000000002</v>
      </c>
      <c r="AF32">
        <v>24.444500000000001</v>
      </c>
      <c r="AG32">
        <v>0</v>
      </c>
      <c r="AH32">
        <v>124.01949999999999</v>
      </c>
      <c r="AK32">
        <v>32.671799999999998</v>
      </c>
      <c r="AL32">
        <v>0</v>
      </c>
      <c r="AM32">
        <v>196.24789999999999</v>
      </c>
    </row>
    <row r="33" spans="12:39" x14ac:dyDescent="0.2">
      <c r="L33">
        <v>15.120200000000001</v>
      </c>
      <c r="M33">
        <v>0</v>
      </c>
      <c r="N33">
        <v>5.40625</v>
      </c>
      <c r="Q33">
        <v>16.1313</v>
      </c>
      <c r="R33">
        <v>0</v>
      </c>
      <c r="S33">
        <v>10.77778</v>
      </c>
      <c r="V33">
        <v>15.691700000000001</v>
      </c>
      <c r="W33">
        <v>0</v>
      </c>
      <c r="X33">
        <v>29.728570000000001</v>
      </c>
      <c r="AA33">
        <v>16.759</v>
      </c>
      <c r="AB33">
        <v>0</v>
      </c>
      <c r="AC33">
        <v>59.2</v>
      </c>
      <c r="AF33">
        <v>44.252800000000001</v>
      </c>
      <c r="AG33">
        <v>0</v>
      </c>
      <c r="AH33">
        <v>126.4282</v>
      </c>
      <c r="AK33">
        <v>20.876999999999999</v>
      </c>
      <c r="AL33">
        <v>0</v>
      </c>
      <c r="AM33">
        <v>193.37700000000001</v>
      </c>
    </row>
    <row r="34" spans="12:39" x14ac:dyDescent="0.2">
      <c r="Q34">
        <v>14.533799999999999</v>
      </c>
      <c r="R34">
        <v>0.95</v>
      </c>
      <c r="S34">
        <v>9.5166699999999995</v>
      </c>
      <c r="V34">
        <v>14.53384</v>
      </c>
      <c r="W34">
        <v>25.866700000000002</v>
      </c>
      <c r="X34">
        <v>34.700000000000003</v>
      </c>
      <c r="AA34">
        <v>27.675899999999999</v>
      </c>
      <c r="AB34">
        <v>0</v>
      </c>
      <c r="AC34">
        <v>68.968800000000002</v>
      </c>
      <c r="AF34">
        <v>21.805900000000001</v>
      </c>
      <c r="AG34">
        <v>0</v>
      </c>
      <c r="AH34">
        <v>131.58459999999999</v>
      </c>
      <c r="AK34">
        <v>19.829499999999999</v>
      </c>
      <c r="AL34">
        <v>23.241099999999999</v>
      </c>
      <c r="AM34">
        <v>186.44640000000001</v>
      </c>
    </row>
    <row r="35" spans="12:39" x14ac:dyDescent="0.2">
      <c r="AA35">
        <v>25.929300000000001</v>
      </c>
      <c r="AB35">
        <v>0</v>
      </c>
      <c r="AC35">
        <v>64.653400000000005</v>
      </c>
      <c r="AF35">
        <v>16.616099999999999</v>
      </c>
      <c r="AG35">
        <v>0</v>
      </c>
      <c r="AH35">
        <v>117.95350000000001</v>
      </c>
      <c r="AK35">
        <v>20.921900000000001</v>
      </c>
      <c r="AL35">
        <v>0</v>
      </c>
      <c r="AM35">
        <v>203.70590000000001</v>
      </c>
    </row>
    <row r="36" spans="12:39" x14ac:dyDescent="0.2">
      <c r="AA36">
        <v>24.128499999999999</v>
      </c>
      <c r="AB36">
        <v>0</v>
      </c>
      <c r="AC36">
        <v>62.826900000000002</v>
      </c>
      <c r="AF36">
        <v>25.972899999999999</v>
      </c>
      <c r="AG36">
        <v>0</v>
      </c>
      <c r="AH36">
        <v>117.3678</v>
      </c>
      <c r="AK36">
        <v>19.101299999999998</v>
      </c>
      <c r="AL36">
        <v>4.0195999999999996</v>
      </c>
      <c r="AM36">
        <v>190.95099999999999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9922-3157-FF44-8D67-82C0B2908903}">
  <dimension ref="A1:AR34"/>
  <sheetViews>
    <sheetView tabSelected="1" topLeftCell="R1" workbookViewId="0">
      <selection activeCell="AR20" sqref="AR2:AR20"/>
    </sheetView>
  </sheetViews>
  <sheetFormatPr baseColWidth="10" defaultRowHeight="16" x14ac:dyDescent="0.2"/>
  <sheetData>
    <row r="1" spans="1:44" x14ac:dyDescent="0.2">
      <c r="A1">
        <v>0</v>
      </c>
      <c r="B1" t="s">
        <v>0</v>
      </c>
      <c r="C1" t="s">
        <v>1</v>
      </c>
      <c r="D1" t="s">
        <v>2</v>
      </c>
      <c r="F1">
        <v>100</v>
      </c>
      <c r="G1" t="s">
        <v>0</v>
      </c>
      <c r="H1" t="s">
        <v>1</v>
      </c>
      <c r="I1" t="s">
        <v>2</v>
      </c>
      <c r="J1">
        <v>500</v>
      </c>
      <c r="K1" t="s">
        <v>0</v>
      </c>
      <c r="L1" t="s">
        <v>1</v>
      </c>
      <c r="M1" t="s">
        <v>2</v>
      </c>
      <c r="O1">
        <v>1000</v>
      </c>
      <c r="P1" t="s">
        <v>0</v>
      </c>
      <c r="Q1" t="s">
        <v>1</v>
      </c>
      <c r="R1" t="s">
        <v>2</v>
      </c>
      <c r="T1">
        <v>2000</v>
      </c>
      <c r="U1" t="s">
        <v>0</v>
      </c>
      <c r="V1" t="s">
        <v>1</v>
      </c>
      <c r="W1" t="s">
        <v>2</v>
      </c>
      <c r="Y1">
        <v>5000</v>
      </c>
      <c r="Z1" t="s">
        <v>0</v>
      </c>
      <c r="AA1" t="s">
        <v>1</v>
      </c>
      <c r="AB1" t="s">
        <v>2</v>
      </c>
      <c r="AD1">
        <v>10000</v>
      </c>
      <c r="AE1" t="s">
        <v>0</v>
      </c>
      <c r="AF1" t="s">
        <v>1</v>
      </c>
      <c r="AG1" t="s">
        <v>2</v>
      </c>
      <c r="AI1">
        <v>20000</v>
      </c>
      <c r="AJ1" t="s">
        <v>0</v>
      </c>
      <c r="AK1" t="s">
        <v>1</v>
      </c>
      <c r="AL1" t="s">
        <v>2</v>
      </c>
      <c r="AN1">
        <v>30000</v>
      </c>
      <c r="AO1" t="s">
        <v>0</v>
      </c>
      <c r="AP1" t="s">
        <v>1</v>
      </c>
      <c r="AQ1" t="s">
        <v>2</v>
      </c>
    </row>
    <row r="2" spans="1:44" x14ac:dyDescent="0.2">
      <c r="B2">
        <v>96.345799999999997</v>
      </c>
      <c r="C2">
        <v>83.049099999999996</v>
      </c>
      <c r="D2">
        <v>1.1161000000000001E-2</v>
      </c>
      <c r="E2">
        <f>(D2-0.0773)/C2</f>
        <v>-7.9638430759634957E-4</v>
      </c>
      <c r="G2">
        <v>83.290499999999994</v>
      </c>
      <c r="H2">
        <v>77.241399999999999</v>
      </c>
      <c r="I2">
        <v>0.15517239999999999</v>
      </c>
      <c r="K2">
        <v>67.894499999999994</v>
      </c>
      <c r="L2">
        <v>105.90730000000001</v>
      </c>
      <c r="M2">
        <v>1.8377479999999999</v>
      </c>
      <c r="N2">
        <f>(M2-2.06)/K2</f>
        <v>-3.2734904889203122E-3</v>
      </c>
      <c r="P2">
        <v>84.897900000000007</v>
      </c>
      <c r="Q2">
        <v>71.811499999999995</v>
      </c>
      <c r="R2">
        <v>1.955128</v>
      </c>
      <c r="S2">
        <f>(R2-1)/Q2</f>
        <v>1.3300488083384973E-2</v>
      </c>
      <c r="U2">
        <v>81.350099999999998</v>
      </c>
      <c r="V2">
        <v>73.163499999999999</v>
      </c>
      <c r="W2">
        <v>8.0500000000000007</v>
      </c>
      <c r="X2">
        <f>(W2-9.3)/V2</f>
        <v>-1.7085021902998081E-2</v>
      </c>
      <c r="Z2">
        <v>128.0307</v>
      </c>
      <c r="AA2">
        <v>78.771799999999999</v>
      </c>
      <c r="AB2">
        <v>27.23939</v>
      </c>
      <c r="AC2">
        <f>(AB2-31.9)/AA2</f>
        <v>-5.9165970563069506E-2</v>
      </c>
      <c r="AE2">
        <v>142.79580000000001</v>
      </c>
      <c r="AF2">
        <v>102.1016</v>
      </c>
      <c r="AG2">
        <v>50.979179999999999</v>
      </c>
      <c r="AH2">
        <f>(AG2-58.8)/AF2</f>
        <v>-7.6598407860405684E-2</v>
      </c>
      <c r="AJ2">
        <v>86.434700000000007</v>
      </c>
      <c r="AK2">
        <v>122.461</v>
      </c>
      <c r="AL2">
        <v>90.353399999999993</v>
      </c>
      <c r="AM2">
        <f>(AL2-107.72)/AK2</f>
        <v>-0.14181331199320604</v>
      </c>
      <c r="AO2">
        <v>113.0454</v>
      </c>
      <c r="AP2">
        <v>12.1654</v>
      </c>
      <c r="AQ2">
        <v>179.43610000000001</v>
      </c>
      <c r="AR2">
        <f>(AQ2-184.6)/AP2</f>
        <v>-0.42447432883423347</v>
      </c>
    </row>
    <row r="3" spans="1:44" x14ac:dyDescent="0.2">
      <c r="B3">
        <v>97.953999999999994</v>
      </c>
      <c r="C3">
        <v>49.9923</v>
      </c>
      <c r="D3">
        <v>7.7089999999999997E-3</v>
      </c>
      <c r="E3">
        <f t="shared" ref="E3:E21" si="0">(D3-0.0773)/C3</f>
        <v>-1.3920343732934872E-3</v>
      </c>
      <c r="G3">
        <v>58.4465</v>
      </c>
      <c r="H3">
        <v>94.996399999999994</v>
      </c>
      <c r="I3">
        <v>0.16014229999999999</v>
      </c>
      <c r="K3">
        <v>86.434700000000007</v>
      </c>
      <c r="L3">
        <v>65.262299999999996</v>
      </c>
      <c r="M3">
        <v>2.0072199999999998</v>
      </c>
      <c r="N3">
        <f t="shared" ref="N3:N21" si="1">(M3-2.06)/K3</f>
        <v>-6.1063438642119732E-4</v>
      </c>
      <c r="P3">
        <v>58.4465</v>
      </c>
      <c r="Q3">
        <v>102.626</v>
      </c>
      <c r="R3">
        <v>2.0570870000000001</v>
      </c>
      <c r="S3">
        <f t="shared" ref="S3:S21" si="2">(R3-1)/Q3</f>
        <v>1.0300381969481418E-2</v>
      </c>
      <c r="U3">
        <v>99.641900000000007</v>
      </c>
      <c r="V3">
        <v>92.094800000000006</v>
      </c>
      <c r="W3">
        <v>7.8232799999999996</v>
      </c>
      <c r="X3">
        <f t="shared" ref="X3:X21" si="3">(W3-9.3)/V3</f>
        <v>-1.6034781551184225E-2</v>
      </c>
      <c r="Z3">
        <v>81.350099999999998</v>
      </c>
      <c r="AA3">
        <v>72.114099999999993</v>
      </c>
      <c r="AB3">
        <v>27.799759999999999</v>
      </c>
      <c r="AC3">
        <f t="shared" ref="AC3:AC21" si="4">(AB3-31.9)/AA3</f>
        <v>-5.6857674158035665E-2</v>
      </c>
      <c r="AE3">
        <v>103.03700000000001</v>
      </c>
      <c r="AF3">
        <v>69.753100000000003</v>
      </c>
      <c r="AG3">
        <v>48.041420000000002</v>
      </c>
      <c r="AH3">
        <f t="shared" ref="AH3:AH21" si="5">(AG3-58.8)/AF3</f>
        <v>-0.15423801952888108</v>
      </c>
      <c r="AJ3">
        <v>121.3869</v>
      </c>
      <c r="AK3">
        <v>44.820999999999998</v>
      </c>
      <c r="AL3">
        <v>99.162800000000004</v>
      </c>
      <c r="AM3">
        <f t="shared" ref="AM3:AM21" si="6">(AL3-107.72)/AK3</f>
        <v>-0.1909194350862318</v>
      </c>
      <c r="AO3">
        <v>103.03700000000001</v>
      </c>
      <c r="AP3">
        <v>0.96440000000000003</v>
      </c>
      <c r="AQ3">
        <v>190.3792</v>
      </c>
      <c r="AR3">
        <f t="shared" ref="AR3:AR21" si="7">(AQ3-184.6)/AP3</f>
        <v>5.9925342181667389</v>
      </c>
    </row>
    <row r="4" spans="1:44" x14ac:dyDescent="0.2">
      <c r="B4">
        <v>74.878100000000003</v>
      </c>
      <c r="C4">
        <v>80.887600000000006</v>
      </c>
      <c r="D4">
        <v>1.1834000000000001E-2</v>
      </c>
      <c r="E4">
        <f t="shared" si="0"/>
        <v>-8.093453137440101E-4</v>
      </c>
      <c r="G4">
        <v>76.432599999999994</v>
      </c>
      <c r="H4">
        <v>77.814700000000002</v>
      </c>
      <c r="I4">
        <v>0.1839237</v>
      </c>
      <c r="K4">
        <v>59.841500000000003</v>
      </c>
      <c r="L4">
        <v>74.771500000000003</v>
      </c>
      <c r="M4">
        <v>1.885764</v>
      </c>
      <c r="N4">
        <f t="shared" si="1"/>
        <v>-2.9116248757133437E-3</v>
      </c>
      <c r="P4">
        <v>61.718699999999998</v>
      </c>
      <c r="Q4">
        <v>72.436999999999998</v>
      </c>
      <c r="R4">
        <v>1.9203699999999999</v>
      </c>
      <c r="S4">
        <f t="shared" si="2"/>
        <v>1.2705799522343552E-2</v>
      </c>
      <c r="U4">
        <v>86.434700000000007</v>
      </c>
      <c r="V4">
        <v>69.570700000000002</v>
      </c>
      <c r="W4">
        <v>7.5</v>
      </c>
      <c r="X4">
        <f t="shared" si="3"/>
        <v>-2.5872960887270081E-2</v>
      </c>
      <c r="Z4">
        <v>83.290499999999994</v>
      </c>
      <c r="AA4">
        <v>65.3643</v>
      </c>
      <c r="AB4">
        <v>28.83567</v>
      </c>
      <c r="AC4">
        <f t="shared" si="4"/>
        <v>-4.6880789666530483E-2</v>
      </c>
      <c r="AE4">
        <v>149.61539999999999</v>
      </c>
      <c r="AF4">
        <v>66.958100000000002</v>
      </c>
      <c r="AG4">
        <v>50.980609999999999</v>
      </c>
      <c r="AH4">
        <f t="shared" si="5"/>
        <v>-0.11678034472304319</v>
      </c>
      <c r="AJ4">
        <v>122.92449999999999</v>
      </c>
      <c r="AK4">
        <v>59.713999999999999</v>
      </c>
      <c r="AL4">
        <v>93.169499999999999</v>
      </c>
      <c r="AM4">
        <f t="shared" si="6"/>
        <v>-0.24366982617141708</v>
      </c>
      <c r="AO4">
        <v>81.350099999999998</v>
      </c>
      <c r="AP4">
        <v>4.3216000000000001</v>
      </c>
      <c r="AQ4">
        <v>185.36490000000001</v>
      </c>
      <c r="AR4">
        <f t="shared" si="7"/>
        <v>0.17699463161792195</v>
      </c>
    </row>
    <row r="5" spans="1:44" x14ac:dyDescent="0.2">
      <c r="B5">
        <v>104.7435</v>
      </c>
      <c r="C5">
        <v>63.216299999999997</v>
      </c>
      <c r="D5">
        <v>1.6327000000000001E-2</v>
      </c>
      <c r="E5">
        <f t="shared" si="0"/>
        <v>-9.6451389910513579E-4</v>
      </c>
      <c r="G5">
        <v>78.181100000000001</v>
      </c>
      <c r="H5">
        <v>98.933599999999998</v>
      </c>
      <c r="I5">
        <v>0.15579709999999999</v>
      </c>
      <c r="K5">
        <v>62.818199999999997</v>
      </c>
      <c r="L5">
        <v>75.514600000000002</v>
      </c>
      <c r="M5">
        <v>2.125645</v>
      </c>
      <c r="N5">
        <f t="shared" si="1"/>
        <v>1.0449996975398842E-3</v>
      </c>
      <c r="P5">
        <v>66.615600000000001</v>
      </c>
      <c r="Q5">
        <v>108.8497</v>
      </c>
      <c r="R5">
        <v>1.8479730000000001</v>
      </c>
      <c r="S5">
        <f t="shared" si="2"/>
        <v>7.7903108598370054E-3</v>
      </c>
      <c r="U5">
        <v>96.345799999999997</v>
      </c>
      <c r="V5">
        <v>63.580399999999997</v>
      </c>
      <c r="W5">
        <v>8.5301299999999998</v>
      </c>
      <c r="X5">
        <f t="shared" si="3"/>
        <v>-1.210860579675499E-2</v>
      </c>
      <c r="Z5">
        <v>84.897900000000007</v>
      </c>
      <c r="AA5">
        <v>85.164199999999994</v>
      </c>
      <c r="AB5">
        <v>28.67164</v>
      </c>
      <c r="AC5">
        <f t="shared" si="4"/>
        <v>-3.7907477555122915E-2</v>
      </c>
      <c r="AE5">
        <v>119.38930000000001</v>
      </c>
      <c r="AF5">
        <v>80.0685</v>
      </c>
      <c r="AG5">
        <v>49.331159999999997</v>
      </c>
      <c r="AH5">
        <f t="shared" si="5"/>
        <v>-0.11825924052530021</v>
      </c>
      <c r="AJ5">
        <v>96.345799999999997</v>
      </c>
      <c r="AK5">
        <v>72.617000000000004</v>
      </c>
      <c r="AL5">
        <v>90.591499999999996</v>
      </c>
      <c r="AM5">
        <f t="shared" si="6"/>
        <v>-0.23587451974055665</v>
      </c>
      <c r="AO5">
        <v>96.345799999999997</v>
      </c>
      <c r="AP5">
        <v>12.907400000000001</v>
      </c>
      <c r="AQ5">
        <v>181.1507</v>
      </c>
      <c r="AR5">
        <f t="shared" si="7"/>
        <v>-0.26723429970404522</v>
      </c>
    </row>
    <row r="6" spans="1:44" x14ac:dyDescent="0.2">
      <c r="B6">
        <v>93.159300000000002</v>
      </c>
      <c r="C6">
        <v>99.971100000000007</v>
      </c>
      <c r="D6">
        <v>0.32523099999999999</v>
      </c>
      <c r="E6">
        <f t="shared" si="0"/>
        <v>2.4800267277243124E-3</v>
      </c>
      <c r="G6">
        <v>86.434700000000007</v>
      </c>
      <c r="H6">
        <v>72.609800000000007</v>
      </c>
      <c r="I6">
        <v>0.1514228</v>
      </c>
      <c r="K6">
        <v>67.894499999999994</v>
      </c>
      <c r="L6">
        <v>57.345599999999997</v>
      </c>
      <c r="M6">
        <v>1.9892970000000001</v>
      </c>
      <c r="N6">
        <f t="shared" si="1"/>
        <v>-1.0413656481747411E-3</v>
      </c>
      <c r="P6">
        <v>97.953999999999994</v>
      </c>
      <c r="Q6">
        <v>98.024199999999993</v>
      </c>
      <c r="R6">
        <v>1.9218059999999999</v>
      </c>
      <c r="S6">
        <f t="shared" si="2"/>
        <v>9.4038614954266384E-3</v>
      </c>
      <c r="U6">
        <v>99.641900000000007</v>
      </c>
      <c r="V6">
        <v>69.398799999999994</v>
      </c>
      <c r="W6">
        <v>8.0261800000000001</v>
      </c>
      <c r="X6">
        <f t="shared" si="3"/>
        <v>-1.8355072422001545E-2</v>
      </c>
      <c r="Z6">
        <v>104.7435</v>
      </c>
      <c r="AA6">
        <v>72.182699999999997</v>
      </c>
      <c r="AB6">
        <v>28.213259999999998</v>
      </c>
      <c r="AC6">
        <f t="shared" si="4"/>
        <v>-5.107511910748698E-2</v>
      </c>
      <c r="AE6">
        <v>109.83199999999999</v>
      </c>
      <c r="AF6">
        <v>59.081899999999997</v>
      </c>
      <c r="AG6">
        <v>50.764659999999999</v>
      </c>
      <c r="AH6">
        <f t="shared" si="5"/>
        <v>-0.13600341221253884</v>
      </c>
      <c r="AJ6">
        <v>104.7435</v>
      </c>
      <c r="AK6">
        <v>52.393999999999998</v>
      </c>
      <c r="AL6">
        <v>89.130600000000001</v>
      </c>
      <c r="AM6">
        <f t="shared" si="6"/>
        <v>-0.3548001679581631</v>
      </c>
      <c r="AO6">
        <v>109.83199999999999</v>
      </c>
      <c r="AP6">
        <v>6.7599999999999993E-2</v>
      </c>
      <c r="AQ6">
        <v>192.71010000000001</v>
      </c>
      <c r="AR6">
        <f t="shared" si="7"/>
        <v>119.97189349112452</v>
      </c>
    </row>
    <row r="7" spans="1:44" x14ac:dyDescent="0.2">
      <c r="B7">
        <v>109.83199999999999</v>
      </c>
      <c r="C7">
        <v>56.164700000000003</v>
      </c>
      <c r="D7">
        <v>1.1627999999999999E-2</v>
      </c>
      <c r="E7">
        <f t="shared" si="0"/>
        <v>-1.1692753633510014E-3</v>
      </c>
      <c r="G7">
        <v>64.934200000000004</v>
      </c>
      <c r="H7">
        <v>107.4388</v>
      </c>
      <c r="I7">
        <v>0.17657339999999999</v>
      </c>
      <c r="K7">
        <v>74.878100000000003</v>
      </c>
      <c r="L7">
        <v>90.615600000000001</v>
      </c>
      <c r="M7">
        <v>2.0072260000000002</v>
      </c>
      <c r="N7">
        <f t="shared" si="1"/>
        <v>-7.047988664242265E-4</v>
      </c>
      <c r="P7">
        <v>71.520700000000005</v>
      </c>
      <c r="Q7">
        <v>137.11490000000001</v>
      </c>
      <c r="R7">
        <v>1.725155</v>
      </c>
      <c r="S7">
        <f t="shared" si="2"/>
        <v>5.2886666584010924E-3</v>
      </c>
      <c r="U7">
        <v>101.4748</v>
      </c>
      <c r="V7">
        <v>68.938900000000004</v>
      </c>
      <c r="W7">
        <v>8.14161</v>
      </c>
      <c r="X7">
        <f t="shared" si="3"/>
        <v>-1.6803140171949373E-2</v>
      </c>
      <c r="Z7">
        <v>104.7435</v>
      </c>
      <c r="AA7">
        <v>82.464399999999998</v>
      </c>
      <c r="AB7">
        <v>27.111419999999999</v>
      </c>
      <c r="AC7">
        <f t="shared" si="4"/>
        <v>-5.8068451355979059E-2</v>
      </c>
      <c r="AE7">
        <v>109.83199999999999</v>
      </c>
      <c r="AF7">
        <v>64.812200000000004</v>
      </c>
      <c r="AG7">
        <v>48.011299999999999</v>
      </c>
      <c r="AH7">
        <f t="shared" si="5"/>
        <v>-0.16646094408151549</v>
      </c>
      <c r="AJ7">
        <v>106.45569999999999</v>
      </c>
      <c r="AK7">
        <v>30.055</v>
      </c>
      <c r="AL7">
        <v>82.165000000000006</v>
      </c>
      <c r="AM7">
        <f t="shared" si="6"/>
        <v>-0.85027449675594724</v>
      </c>
      <c r="AO7">
        <v>78.181100000000001</v>
      </c>
      <c r="AP7">
        <v>5.9499999999999997E-2</v>
      </c>
      <c r="AQ7">
        <v>191.3836</v>
      </c>
      <c r="AR7">
        <f t="shared" si="7"/>
        <v>114.01008403361357</v>
      </c>
    </row>
    <row r="8" spans="1:44" x14ac:dyDescent="0.2">
      <c r="B8">
        <v>89.703500000000005</v>
      </c>
      <c r="C8">
        <v>55.951500000000003</v>
      </c>
      <c r="D8">
        <v>6.0679999999999996E-3</v>
      </c>
      <c r="E8">
        <f t="shared" si="0"/>
        <v>-1.2731025977855818E-3</v>
      </c>
      <c r="G8">
        <v>78.181100000000001</v>
      </c>
      <c r="H8">
        <v>94.196200000000005</v>
      </c>
      <c r="I8">
        <v>0.1714678</v>
      </c>
      <c r="K8">
        <v>74.878100000000003</v>
      </c>
      <c r="L8">
        <v>92.061000000000007</v>
      </c>
      <c r="M8">
        <v>2.052845</v>
      </c>
      <c r="N8">
        <f t="shared" si="1"/>
        <v>-9.5555309229267601E-5</v>
      </c>
      <c r="P8">
        <v>103.03700000000001</v>
      </c>
      <c r="Q8">
        <v>58.6021</v>
      </c>
      <c r="R8">
        <v>1.9270830000000001</v>
      </c>
      <c r="S8">
        <f t="shared" si="2"/>
        <v>1.5819962083270054E-2</v>
      </c>
      <c r="U8">
        <v>83.290499999999994</v>
      </c>
      <c r="V8">
        <v>93.239400000000003</v>
      </c>
      <c r="W8">
        <v>8.4375800000000005</v>
      </c>
      <c r="X8">
        <f t="shared" si="3"/>
        <v>-9.249523270205515E-3</v>
      </c>
      <c r="Z8">
        <v>93.159300000000002</v>
      </c>
      <c r="AA8">
        <v>76.395799999999994</v>
      </c>
      <c r="AB8">
        <v>26.834489999999999</v>
      </c>
      <c r="AC8">
        <f t="shared" si="4"/>
        <v>-6.630613201249283E-2</v>
      </c>
      <c r="AE8">
        <v>128.0307</v>
      </c>
      <c r="AF8">
        <v>47.263500000000001</v>
      </c>
      <c r="AG8">
        <v>47.743499999999997</v>
      </c>
      <c r="AH8">
        <f t="shared" si="5"/>
        <v>-0.23393316195372749</v>
      </c>
      <c r="AJ8">
        <v>103.03700000000001</v>
      </c>
      <c r="AK8">
        <v>61.289000000000001</v>
      </c>
      <c r="AL8">
        <v>86.996899999999997</v>
      </c>
      <c r="AM8">
        <f t="shared" si="6"/>
        <v>-0.33812103313808356</v>
      </c>
      <c r="AO8">
        <v>88.223699999999994</v>
      </c>
      <c r="AP8">
        <v>29.599399999999999</v>
      </c>
      <c r="AQ8">
        <v>173.8836</v>
      </c>
      <c r="AR8">
        <f t="shared" si="7"/>
        <v>-0.36204787934890548</v>
      </c>
    </row>
    <row r="9" spans="1:44" x14ac:dyDescent="0.2">
      <c r="B9">
        <v>103.03700000000001</v>
      </c>
      <c r="C9">
        <v>115.0445</v>
      </c>
      <c r="D9">
        <v>2.5277999999999998E-2</v>
      </c>
      <c r="E9">
        <f t="shared" si="0"/>
        <v>-4.5219023942909048E-4</v>
      </c>
      <c r="G9">
        <v>66.615600000000001</v>
      </c>
      <c r="H9">
        <v>60.158799999999999</v>
      </c>
      <c r="I9">
        <v>0.1734861</v>
      </c>
      <c r="K9">
        <v>94.8215</v>
      </c>
      <c r="L9">
        <v>43.773400000000002</v>
      </c>
      <c r="M9">
        <v>2.016632</v>
      </c>
      <c r="N9">
        <f t="shared" si="1"/>
        <v>-4.5736462722062058E-4</v>
      </c>
      <c r="P9">
        <v>59.841500000000003</v>
      </c>
      <c r="Q9">
        <v>55.451900000000002</v>
      </c>
      <c r="R9">
        <v>2.0096150000000002</v>
      </c>
      <c r="S9">
        <f t="shared" si="2"/>
        <v>1.820704069653159E-2</v>
      </c>
      <c r="U9">
        <v>99.641900000000007</v>
      </c>
      <c r="V9">
        <v>74.082999999999998</v>
      </c>
      <c r="W9">
        <v>8.6196099999999998</v>
      </c>
      <c r="X9">
        <f t="shared" si="3"/>
        <v>-9.1841583089237872E-3</v>
      </c>
      <c r="Z9">
        <v>78.181100000000001</v>
      </c>
      <c r="AA9">
        <v>78.632199999999997</v>
      </c>
      <c r="AB9">
        <v>26.22569</v>
      </c>
      <c r="AC9">
        <f t="shared" si="4"/>
        <v>-7.2162676359048814E-2</v>
      </c>
      <c r="AE9">
        <v>104.7435</v>
      </c>
      <c r="AF9">
        <v>51.575400000000002</v>
      </c>
      <c r="AG9">
        <v>47.592179999999999</v>
      </c>
      <c r="AH9">
        <f t="shared" si="5"/>
        <v>-0.21730941495364064</v>
      </c>
      <c r="AJ9">
        <v>89.703500000000005</v>
      </c>
      <c r="AK9">
        <v>53.994999999999997</v>
      </c>
      <c r="AL9">
        <v>85.604200000000006</v>
      </c>
      <c r="AM9">
        <f t="shared" si="6"/>
        <v>-0.40958977683118797</v>
      </c>
      <c r="AO9">
        <v>81.350099999999998</v>
      </c>
      <c r="AP9">
        <v>36.081899999999997</v>
      </c>
      <c r="AQ9">
        <v>171.3965</v>
      </c>
      <c r="AR9">
        <f t="shared" si="7"/>
        <v>-0.36593139496534249</v>
      </c>
    </row>
    <row r="10" spans="1:44" x14ac:dyDescent="0.2">
      <c r="B10">
        <v>113.0454</v>
      </c>
      <c r="C10">
        <v>65.474800000000002</v>
      </c>
      <c r="D10">
        <v>1.1894E-2</v>
      </c>
      <c r="E10">
        <f t="shared" si="0"/>
        <v>-9.9894921404876358E-4</v>
      </c>
      <c r="G10">
        <v>64.934200000000004</v>
      </c>
      <c r="H10">
        <v>92.271799999999999</v>
      </c>
      <c r="I10">
        <v>0.1367381</v>
      </c>
      <c r="K10">
        <v>94.8215</v>
      </c>
      <c r="L10">
        <v>81.335599999999999</v>
      </c>
      <c r="M10">
        <v>2.0011420000000002</v>
      </c>
      <c r="N10">
        <f t="shared" si="1"/>
        <v>-6.207242028442901E-4</v>
      </c>
      <c r="P10">
        <v>73.242599999999996</v>
      </c>
      <c r="Q10">
        <v>48.6494</v>
      </c>
      <c r="R10">
        <v>1.8429880000000001</v>
      </c>
      <c r="S10">
        <f t="shared" si="2"/>
        <v>1.7327819048128038E-2</v>
      </c>
      <c r="U10">
        <v>103.03700000000001</v>
      </c>
      <c r="V10">
        <v>70.714200000000005</v>
      </c>
      <c r="W10">
        <v>8.5972600000000003</v>
      </c>
      <c r="X10">
        <f t="shared" si="3"/>
        <v>-9.937749419494251E-3</v>
      </c>
      <c r="Z10">
        <v>118.0735</v>
      </c>
      <c r="AA10">
        <v>51.594099999999997</v>
      </c>
      <c r="AB10">
        <v>27.74774</v>
      </c>
      <c r="AC10">
        <f t="shared" si="4"/>
        <v>-8.04793571357965E-2</v>
      </c>
      <c r="AE10">
        <v>124.58410000000001</v>
      </c>
      <c r="AF10">
        <v>51.322899999999997</v>
      </c>
      <c r="AG10">
        <v>49.3339</v>
      </c>
      <c r="AH10">
        <f t="shared" si="5"/>
        <v>-0.18444203269885368</v>
      </c>
      <c r="AJ10">
        <v>141.226</v>
      </c>
      <c r="AK10">
        <v>24.867000000000001</v>
      </c>
      <c r="AL10">
        <v>95.3339</v>
      </c>
      <c r="AM10">
        <f t="shared" si="6"/>
        <v>-0.4980938593316443</v>
      </c>
      <c r="AO10">
        <v>78.181100000000001</v>
      </c>
      <c r="AP10">
        <v>1.8927</v>
      </c>
      <c r="AQ10">
        <v>186.22030000000001</v>
      </c>
      <c r="AR10">
        <f t="shared" si="7"/>
        <v>0.85607861784752703</v>
      </c>
    </row>
    <row r="11" spans="1:44" x14ac:dyDescent="0.2">
      <c r="B11">
        <v>114.6643</v>
      </c>
      <c r="C11">
        <v>63.352400000000003</v>
      </c>
      <c r="D11">
        <v>9.2250000000000006E-3</v>
      </c>
      <c r="E11">
        <f t="shared" si="0"/>
        <v>-1.0745449264747665E-3</v>
      </c>
      <c r="G11">
        <v>74.878100000000003</v>
      </c>
      <c r="H11">
        <v>92.492999999999995</v>
      </c>
      <c r="I11">
        <v>0.15589890000000001</v>
      </c>
      <c r="K11">
        <v>66.615600000000001</v>
      </c>
      <c r="L11">
        <v>65.341200000000001</v>
      </c>
      <c r="M11">
        <v>1.907095</v>
      </c>
      <c r="N11">
        <f t="shared" si="1"/>
        <v>-2.2953332252505431E-3</v>
      </c>
      <c r="P11">
        <v>67.894499999999994</v>
      </c>
      <c r="Q11">
        <v>85.2136</v>
      </c>
      <c r="R11">
        <v>1.713576</v>
      </c>
      <c r="S11">
        <f t="shared" si="2"/>
        <v>8.3739684745158041E-3</v>
      </c>
      <c r="U11">
        <v>91.351699999999994</v>
      </c>
      <c r="V11">
        <v>63.308700000000002</v>
      </c>
      <c r="W11">
        <v>8.37683</v>
      </c>
      <c r="X11">
        <f t="shared" si="3"/>
        <v>-1.4582040067162976E-2</v>
      </c>
      <c r="Z11">
        <v>94.8215</v>
      </c>
      <c r="AA11">
        <v>73.325800000000001</v>
      </c>
      <c r="AB11">
        <v>26.57084</v>
      </c>
      <c r="AC11">
        <f t="shared" si="4"/>
        <v>-7.2677829631589405E-2</v>
      </c>
      <c r="AE11">
        <v>97.953999999999994</v>
      </c>
      <c r="AF11">
        <v>41.889899999999997</v>
      </c>
      <c r="AG11">
        <v>50.80397</v>
      </c>
      <c r="AH11">
        <f t="shared" si="5"/>
        <v>-0.19088205032716712</v>
      </c>
      <c r="AJ11">
        <v>139.5127</v>
      </c>
      <c r="AK11">
        <v>22.236999999999998</v>
      </c>
      <c r="AL11">
        <v>99.306299999999993</v>
      </c>
      <c r="AM11">
        <f t="shared" si="6"/>
        <v>-0.37836488734991258</v>
      </c>
      <c r="AO11">
        <v>97.953999999999994</v>
      </c>
      <c r="AP11">
        <v>13.7159</v>
      </c>
      <c r="AQ11">
        <v>170.66739999999999</v>
      </c>
      <c r="AR11">
        <f t="shared" si="7"/>
        <v>-1.0157991819712895</v>
      </c>
    </row>
    <row r="12" spans="1:44" x14ac:dyDescent="0.2">
      <c r="B12">
        <v>84.897900000000007</v>
      </c>
      <c r="C12">
        <v>70.019199999999998</v>
      </c>
      <c r="D12">
        <v>1.0255999999999999E-2</v>
      </c>
      <c r="E12">
        <f t="shared" si="0"/>
        <v>-9.5750879758694748E-4</v>
      </c>
      <c r="G12">
        <v>83.290499999999994</v>
      </c>
      <c r="H12">
        <v>58.4816</v>
      </c>
      <c r="I12">
        <v>0.16842109999999999</v>
      </c>
      <c r="K12">
        <v>116.2908</v>
      </c>
      <c r="L12">
        <v>54.693100000000001</v>
      </c>
      <c r="M12">
        <v>1.94723</v>
      </c>
      <c r="N12">
        <f t="shared" si="1"/>
        <v>-9.6972417422530447E-4</v>
      </c>
      <c r="P12">
        <v>71.520700000000005</v>
      </c>
      <c r="Q12">
        <v>99.760900000000007</v>
      </c>
      <c r="R12">
        <v>1.781056</v>
      </c>
      <c r="S12">
        <f t="shared" si="2"/>
        <v>7.829279808020978E-3</v>
      </c>
      <c r="U12">
        <v>121.3869</v>
      </c>
      <c r="V12">
        <v>63.432099999999998</v>
      </c>
      <c r="W12">
        <v>9.1097599999999996</v>
      </c>
      <c r="X12">
        <f t="shared" si="3"/>
        <v>-2.999112436763107E-3</v>
      </c>
      <c r="Z12">
        <v>89.703500000000005</v>
      </c>
      <c r="AA12">
        <v>120.1748</v>
      </c>
      <c r="AB12">
        <v>27.51042</v>
      </c>
      <c r="AC12">
        <f t="shared" si="4"/>
        <v>-3.6526626214480891E-2</v>
      </c>
      <c r="AE12">
        <v>109.83199999999999</v>
      </c>
      <c r="AF12">
        <v>44.386800000000001</v>
      </c>
      <c r="AG12">
        <v>50.837859999999999</v>
      </c>
      <c r="AH12">
        <f t="shared" si="5"/>
        <v>-0.17938080690655775</v>
      </c>
      <c r="AJ12">
        <v>106.45569999999999</v>
      </c>
      <c r="AK12">
        <v>39.503</v>
      </c>
      <c r="AL12">
        <v>95.506</v>
      </c>
      <c r="AM12">
        <f t="shared" si="6"/>
        <v>-0.30919170695896508</v>
      </c>
      <c r="AO12">
        <v>111.18219999999999</v>
      </c>
      <c r="AP12">
        <v>8.4693000000000005</v>
      </c>
      <c r="AQ12">
        <v>171.9674</v>
      </c>
      <c r="AR12">
        <f t="shared" si="7"/>
        <v>-1.4915754548782068</v>
      </c>
    </row>
    <row r="13" spans="1:44" x14ac:dyDescent="0.2">
      <c r="B13">
        <v>74.878100000000003</v>
      </c>
      <c r="C13">
        <v>57.655299999999997</v>
      </c>
      <c r="D13">
        <v>2.9589999999999998E-3</v>
      </c>
      <c r="E13">
        <f t="shared" si="0"/>
        <v>-1.2894044433035643E-3</v>
      </c>
      <c r="G13">
        <v>86.434700000000007</v>
      </c>
      <c r="H13">
        <v>59.188099999999999</v>
      </c>
      <c r="I13">
        <v>0.18181820000000001</v>
      </c>
      <c r="K13">
        <v>70.007599999999996</v>
      </c>
      <c r="L13">
        <v>46.399000000000001</v>
      </c>
      <c r="M13">
        <v>1.724359</v>
      </c>
      <c r="N13">
        <f t="shared" si="1"/>
        <v>-4.7943508990452481E-3</v>
      </c>
      <c r="P13">
        <v>64.934200000000004</v>
      </c>
      <c r="Q13">
        <v>87.413200000000003</v>
      </c>
      <c r="R13">
        <v>1.8402780000000001</v>
      </c>
      <c r="S13">
        <f t="shared" si="2"/>
        <v>9.6127129541076183E-3</v>
      </c>
      <c r="U13">
        <v>131.22649999999999</v>
      </c>
      <c r="V13">
        <v>83.996799999999993</v>
      </c>
      <c r="W13">
        <v>8.6685300000000005</v>
      </c>
      <c r="X13">
        <f t="shared" si="3"/>
        <v>-7.5177863918625505E-3</v>
      </c>
      <c r="Z13">
        <v>103.03700000000001</v>
      </c>
      <c r="AA13">
        <v>79.295400000000001</v>
      </c>
      <c r="AB13">
        <v>28.604790000000001</v>
      </c>
      <c r="AC13">
        <f t="shared" si="4"/>
        <v>-4.1556130620439488E-2</v>
      </c>
      <c r="AE13">
        <v>109.83199999999999</v>
      </c>
      <c r="AF13">
        <v>69.145399999999995</v>
      </c>
      <c r="AG13">
        <v>45.706829999999997</v>
      </c>
      <c r="AH13">
        <f t="shared" si="5"/>
        <v>-0.18935706496744545</v>
      </c>
      <c r="AJ13">
        <v>89.703500000000005</v>
      </c>
      <c r="AK13">
        <v>4.4000000000000004</v>
      </c>
      <c r="AL13">
        <v>103.2124</v>
      </c>
      <c r="AM13">
        <f t="shared" si="6"/>
        <v>-1.0244545454545446</v>
      </c>
      <c r="AO13">
        <v>126.3608</v>
      </c>
      <c r="AP13">
        <v>11.3561</v>
      </c>
      <c r="AQ13">
        <v>163.15010000000001</v>
      </c>
      <c r="AR13">
        <f t="shared" si="7"/>
        <v>-1.8888438812620518</v>
      </c>
    </row>
    <row r="14" spans="1:44" x14ac:dyDescent="0.2">
      <c r="B14">
        <v>104.7435</v>
      </c>
      <c r="C14">
        <v>56.448</v>
      </c>
      <c r="D14">
        <v>1.3265000000000001E-2</v>
      </c>
      <c r="E14">
        <f t="shared" si="0"/>
        <v>-1.134406887755102E-3</v>
      </c>
      <c r="G14">
        <v>70.007599999999996</v>
      </c>
      <c r="H14">
        <v>95.554199999999994</v>
      </c>
      <c r="I14">
        <v>0.1671687</v>
      </c>
      <c r="K14">
        <v>99.641900000000007</v>
      </c>
      <c r="L14">
        <v>88.960099999999997</v>
      </c>
      <c r="M14">
        <v>1.924569</v>
      </c>
      <c r="N14">
        <f t="shared" si="1"/>
        <v>-1.3591772136019092E-3</v>
      </c>
      <c r="P14">
        <v>62.818199999999997</v>
      </c>
      <c r="Q14">
        <v>81.105099999999993</v>
      </c>
      <c r="R14">
        <v>1.8913040000000001</v>
      </c>
      <c r="S14">
        <f t="shared" si="2"/>
        <v>1.0989493878929934E-2</v>
      </c>
      <c r="U14">
        <v>83.290499999999994</v>
      </c>
      <c r="V14">
        <v>85.777600000000007</v>
      </c>
      <c r="W14">
        <v>7.8644699999999998</v>
      </c>
      <c r="X14">
        <f t="shared" si="3"/>
        <v>-1.6735488052824987E-2</v>
      </c>
      <c r="Z14">
        <v>106.45569999999999</v>
      </c>
      <c r="AA14">
        <v>84.860699999999994</v>
      </c>
      <c r="AB14">
        <v>27.471029999999999</v>
      </c>
      <c r="AC14">
        <f t="shared" si="4"/>
        <v>-5.2191061351131912E-2</v>
      </c>
      <c r="AE14">
        <v>116.2908</v>
      </c>
      <c r="AF14">
        <v>56.810099999999998</v>
      </c>
      <c r="AG14">
        <v>44.708370000000002</v>
      </c>
      <c r="AH14">
        <f t="shared" si="5"/>
        <v>-0.24804797034330156</v>
      </c>
      <c r="AJ14">
        <v>97.953999999999994</v>
      </c>
      <c r="AK14">
        <v>13.11</v>
      </c>
      <c r="AL14">
        <v>104</v>
      </c>
      <c r="AM14">
        <f t="shared" si="6"/>
        <v>-0.28375286041189923</v>
      </c>
      <c r="AO14">
        <v>94.8215</v>
      </c>
      <c r="AP14">
        <v>23.9846</v>
      </c>
      <c r="AQ14">
        <v>164.28620000000001</v>
      </c>
      <c r="AR14">
        <f t="shared" si="7"/>
        <v>-0.84695179406785959</v>
      </c>
    </row>
    <row r="15" spans="1:44" x14ac:dyDescent="0.2">
      <c r="B15">
        <v>86.434700000000007</v>
      </c>
      <c r="C15">
        <v>64.664100000000005</v>
      </c>
      <c r="D15">
        <v>1.7676999999999998E-2</v>
      </c>
      <c r="E15">
        <f t="shared" si="0"/>
        <v>-9.220417511416689E-4</v>
      </c>
      <c r="G15">
        <v>71.520700000000005</v>
      </c>
      <c r="H15">
        <v>66.569500000000005</v>
      </c>
      <c r="I15">
        <v>0.15519769999999999</v>
      </c>
      <c r="K15">
        <v>76.432599999999994</v>
      </c>
      <c r="L15">
        <v>50.482599999999998</v>
      </c>
      <c r="M15">
        <v>1.8023260000000001</v>
      </c>
      <c r="N15">
        <f t="shared" si="1"/>
        <v>-3.3712578140740988E-3</v>
      </c>
      <c r="P15">
        <v>96.345799999999997</v>
      </c>
      <c r="Q15">
        <v>73.986599999999996</v>
      </c>
      <c r="R15">
        <v>2.0223209999999998</v>
      </c>
      <c r="S15">
        <f t="shared" si="2"/>
        <v>1.3817650763786955E-2</v>
      </c>
      <c r="U15">
        <v>99.641900000000007</v>
      </c>
      <c r="V15">
        <v>91.797399999999996</v>
      </c>
      <c r="W15">
        <v>8.4366800000000008</v>
      </c>
      <c r="X15">
        <f t="shared" si="3"/>
        <v>-9.4046236603651072E-3</v>
      </c>
      <c r="Z15">
        <v>124.58410000000001</v>
      </c>
      <c r="AA15">
        <v>74.651399999999995</v>
      </c>
      <c r="AB15">
        <v>24.965810000000001</v>
      </c>
      <c r="AC15">
        <f t="shared" si="4"/>
        <v>-9.288760826990515E-2</v>
      </c>
      <c r="AE15">
        <v>113.0454</v>
      </c>
      <c r="AF15">
        <v>67.421099999999996</v>
      </c>
      <c r="AG15">
        <v>42.81767</v>
      </c>
      <c r="AH15">
        <f t="shared" si="5"/>
        <v>-0.2370523471138857</v>
      </c>
      <c r="AJ15">
        <v>116.2908</v>
      </c>
      <c r="AK15">
        <v>23.158999999999999</v>
      </c>
      <c r="AL15">
        <v>102.2963</v>
      </c>
      <c r="AM15">
        <f t="shared" si="6"/>
        <v>-0.23419404982943984</v>
      </c>
      <c r="AO15">
        <v>97.953999999999994</v>
      </c>
      <c r="AP15">
        <v>15.282999999999999</v>
      </c>
      <c r="AQ15">
        <v>171.21809999999999</v>
      </c>
      <c r="AR15">
        <f t="shared" si="7"/>
        <v>-0.87560688346528837</v>
      </c>
    </row>
    <row r="16" spans="1:44" x14ac:dyDescent="0.2">
      <c r="B16">
        <v>99.641900000000007</v>
      </c>
      <c r="C16">
        <v>89.739199999999997</v>
      </c>
      <c r="D16">
        <v>1.8318999999999998E-2</v>
      </c>
      <c r="E16">
        <f t="shared" si="0"/>
        <v>-6.572490060085224E-4</v>
      </c>
      <c r="G16">
        <v>76.432599999999994</v>
      </c>
      <c r="H16">
        <v>75.1875</v>
      </c>
      <c r="I16">
        <v>0.14098840000000001</v>
      </c>
      <c r="K16">
        <v>66.615600000000001</v>
      </c>
      <c r="L16">
        <v>89.418899999999994</v>
      </c>
      <c r="M16">
        <v>1.905405</v>
      </c>
      <c r="N16">
        <f t="shared" si="1"/>
        <v>-2.3207026582362095E-3</v>
      </c>
      <c r="P16">
        <v>74.878100000000003</v>
      </c>
      <c r="Q16">
        <v>133.8683</v>
      </c>
      <c r="R16">
        <v>2.0236689999999999</v>
      </c>
      <c r="S16">
        <f t="shared" si="2"/>
        <v>7.646836480331788E-3</v>
      </c>
      <c r="U16">
        <v>109.83199999999999</v>
      </c>
      <c r="V16">
        <v>61.721899999999998</v>
      </c>
      <c r="W16">
        <v>7.73353</v>
      </c>
      <c r="X16">
        <f t="shared" si="3"/>
        <v>-2.537948442935167E-2</v>
      </c>
      <c r="Z16">
        <v>83.290499999999994</v>
      </c>
      <c r="AA16">
        <v>94.436199999999999</v>
      </c>
      <c r="AB16">
        <v>23.81625</v>
      </c>
      <c r="AC16">
        <f t="shared" si="4"/>
        <v>-8.5600119445721004E-2</v>
      </c>
      <c r="AE16">
        <v>103.03700000000001</v>
      </c>
      <c r="AF16">
        <v>44.458199999999998</v>
      </c>
      <c r="AG16">
        <v>45.393729999999998</v>
      </c>
      <c r="AH16">
        <f t="shared" si="5"/>
        <v>-0.30154774597262146</v>
      </c>
      <c r="AJ16">
        <v>101.4748</v>
      </c>
      <c r="AK16">
        <v>31.065999999999999</v>
      </c>
      <c r="AL16">
        <v>101.13760000000001</v>
      </c>
      <c r="AM16">
        <f t="shared" si="6"/>
        <v>-0.21188437520118436</v>
      </c>
      <c r="AO16">
        <v>84.897900000000007</v>
      </c>
      <c r="AP16">
        <v>10.8308</v>
      </c>
      <c r="AQ16">
        <v>174.82689999999999</v>
      </c>
      <c r="AR16">
        <f t="shared" si="7"/>
        <v>-0.9023433172064852</v>
      </c>
    </row>
    <row r="17" spans="2:44" x14ac:dyDescent="0.2">
      <c r="B17">
        <v>107.84820000000001</v>
      </c>
      <c r="C17">
        <v>58.927900000000001</v>
      </c>
      <c r="D17">
        <v>1.1858E-2</v>
      </c>
      <c r="E17">
        <f t="shared" si="0"/>
        <v>-1.1105435625569551E-3</v>
      </c>
      <c r="G17">
        <v>61.718699999999998</v>
      </c>
      <c r="H17">
        <v>76.129599999999996</v>
      </c>
      <c r="I17">
        <v>0.2018518</v>
      </c>
      <c r="K17">
        <v>58.4465</v>
      </c>
      <c r="L17">
        <v>85.435000000000002</v>
      </c>
      <c r="M17">
        <v>1.8996059999999999</v>
      </c>
      <c r="N17">
        <f t="shared" si="1"/>
        <v>-2.7442875108004781E-3</v>
      </c>
      <c r="P17">
        <v>74.878100000000003</v>
      </c>
      <c r="Q17">
        <v>96.192300000000003</v>
      </c>
      <c r="R17">
        <v>2.0754440000000001</v>
      </c>
      <c r="S17">
        <f t="shared" si="2"/>
        <v>1.118014643583738E-2</v>
      </c>
      <c r="U17">
        <v>99.641900000000007</v>
      </c>
      <c r="V17">
        <v>67.469800000000006</v>
      </c>
      <c r="W17">
        <v>7.3028000000000004</v>
      </c>
      <c r="X17">
        <f t="shared" si="3"/>
        <v>-2.9601392030212038E-2</v>
      </c>
      <c r="Z17">
        <v>84.897900000000007</v>
      </c>
      <c r="AA17">
        <v>87.194900000000004</v>
      </c>
      <c r="AB17">
        <v>25.335349999999998</v>
      </c>
      <c r="AC17">
        <f t="shared" si="4"/>
        <v>-7.5287086744752277E-2</v>
      </c>
      <c r="AE17">
        <v>122.92449999999999</v>
      </c>
      <c r="AF17">
        <v>79.016300000000001</v>
      </c>
      <c r="AG17">
        <v>50.908009999999997</v>
      </c>
      <c r="AH17">
        <f t="shared" si="5"/>
        <v>-9.9877999855725971E-2</v>
      </c>
      <c r="AJ17">
        <v>126.3608</v>
      </c>
      <c r="AK17">
        <v>38.822000000000003</v>
      </c>
      <c r="AL17">
        <v>90.373500000000007</v>
      </c>
      <c r="AM17">
        <f t="shared" si="6"/>
        <v>-0.44682138993354259</v>
      </c>
      <c r="AO17">
        <v>103.03700000000001</v>
      </c>
      <c r="AP17">
        <v>18.334399999999999</v>
      </c>
      <c r="AQ17">
        <v>175.4896</v>
      </c>
      <c r="AR17">
        <f t="shared" si="7"/>
        <v>-0.49690199842918226</v>
      </c>
    </row>
    <row r="18" spans="2:44" x14ac:dyDescent="0.2">
      <c r="B18">
        <v>97.953999999999994</v>
      </c>
      <c r="C18">
        <v>67.59</v>
      </c>
      <c r="D18">
        <v>1.41E-2</v>
      </c>
      <c r="E18">
        <f t="shared" si="0"/>
        <v>-9.3504956354490288E-4</v>
      </c>
      <c r="G18">
        <v>61.718699999999998</v>
      </c>
      <c r="H18">
        <v>60.509900000000002</v>
      </c>
      <c r="I18">
        <v>0.18083179999999999</v>
      </c>
      <c r="K18">
        <v>97.953999999999994</v>
      </c>
      <c r="L18">
        <v>70.415199999999999</v>
      </c>
      <c r="M18">
        <v>2.1123349999999999</v>
      </c>
      <c r="N18">
        <f t="shared" si="1"/>
        <v>5.3428139739060995E-4</v>
      </c>
      <c r="P18">
        <v>97.953999999999994</v>
      </c>
      <c r="Q18">
        <v>67.496700000000004</v>
      </c>
      <c r="R18">
        <v>2.1277529999999998</v>
      </c>
      <c r="S18">
        <f t="shared" si="2"/>
        <v>1.6708268700543875E-2</v>
      </c>
      <c r="U18">
        <v>107.84820000000001</v>
      </c>
      <c r="V18">
        <v>63.052399999999999</v>
      </c>
      <c r="W18">
        <v>7.6907100000000002</v>
      </c>
      <c r="X18">
        <f t="shared" si="3"/>
        <v>-2.552305701289722E-2</v>
      </c>
      <c r="Z18">
        <v>74.878100000000003</v>
      </c>
      <c r="AA18">
        <v>81.183499999999995</v>
      </c>
      <c r="AB18">
        <v>25.68497</v>
      </c>
      <c r="AC18">
        <f t="shared" si="4"/>
        <v>-7.6555334519945548E-2</v>
      </c>
      <c r="AE18">
        <v>109.83199999999999</v>
      </c>
      <c r="AF18">
        <v>87.769199999999998</v>
      </c>
      <c r="AG18">
        <v>49.536879999999996</v>
      </c>
      <c r="AH18">
        <f t="shared" si="5"/>
        <v>-0.10553952867292855</v>
      </c>
      <c r="AJ18">
        <v>116.72110000000001</v>
      </c>
      <c r="AK18">
        <v>44.494999999999997</v>
      </c>
      <c r="AL18">
        <v>91.1126</v>
      </c>
      <c r="AM18">
        <f t="shared" si="6"/>
        <v>-0.37324193729632543</v>
      </c>
      <c r="AO18">
        <v>91.061499999999995</v>
      </c>
      <c r="AP18">
        <v>8.6082000000000001</v>
      </c>
      <c r="AQ18">
        <v>170.1301</v>
      </c>
      <c r="AR18">
        <f t="shared" si="7"/>
        <v>-1.680943751306893</v>
      </c>
    </row>
    <row r="19" spans="2:44" x14ac:dyDescent="0.2">
      <c r="B19">
        <v>86.434700000000007</v>
      </c>
      <c r="C19">
        <v>53.534199999999998</v>
      </c>
      <c r="D19">
        <v>6.2110000000000004E-3</v>
      </c>
      <c r="E19">
        <f t="shared" si="0"/>
        <v>-1.3279174807879822E-3</v>
      </c>
      <c r="G19">
        <v>54.979900000000001</v>
      </c>
      <c r="H19">
        <v>67.629199999999997</v>
      </c>
      <c r="I19">
        <v>0.2145833</v>
      </c>
      <c r="K19">
        <v>78.181100000000001</v>
      </c>
      <c r="L19">
        <v>112.3351</v>
      </c>
      <c r="M19">
        <v>2.0325639999999998</v>
      </c>
      <c r="N19">
        <f t="shared" si="1"/>
        <v>-3.5092880504367725E-4</v>
      </c>
      <c r="P19">
        <v>61.718699999999998</v>
      </c>
      <c r="Q19">
        <v>111.8963</v>
      </c>
      <c r="R19">
        <v>1.8055559999999999</v>
      </c>
      <c r="S19">
        <f t="shared" si="2"/>
        <v>7.1991299086743704E-3</v>
      </c>
      <c r="U19">
        <v>70.007599999999996</v>
      </c>
      <c r="V19">
        <v>67.909400000000005</v>
      </c>
      <c r="W19">
        <v>8.4489000000000001</v>
      </c>
      <c r="X19">
        <f t="shared" si="3"/>
        <v>-1.2532874683033579E-2</v>
      </c>
      <c r="Z19">
        <v>109.83199999999999</v>
      </c>
      <c r="AA19">
        <v>100.6533</v>
      </c>
      <c r="AB19">
        <v>26.31016</v>
      </c>
      <c r="AC19">
        <f t="shared" si="4"/>
        <v>-5.553558601655384E-2</v>
      </c>
      <c r="AE19">
        <v>109.83199999999999</v>
      </c>
      <c r="AF19">
        <v>73.612399999999994</v>
      </c>
      <c r="AG19">
        <v>50.606589999999997</v>
      </c>
      <c r="AH19">
        <f t="shared" si="5"/>
        <v>-0.11130475300357007</v>
      </c>
      <c r="AJ19">
        <v>85.431700000000006</v>
      </c>
      <c r="AK19">
        <v>34.024000000000001</v>
      </c>
      <c r="AL19">
        <v>90.749300000000005</v>
      </c>
      <c r="AM19">
        <f t="shared" si="6"/>
        <v>-0.4987861509522688</v>
      </c>
      <c r="AO19">
        <v>124.58410000000001</v>
      </c>
      <c r="AP19">
        <v>24.140699999999999</v>
      </c>
      <c r="AQ19">
        <v>161.98660000000001</v>
      </c>
      <c r="AR19">
        <f t="shared" si="7"/>
        <v>-0.93673340043992037</v>
      </c>
    </row>
    <row r="20" spans="2:44" x14ac:dyDescent="0.2">
      <c r="B20">
        <v>106.45569999999999</v>
      </c>
      <c r="C20">
        <v>53.857999999999997</v>
      </c>
      <c r="D20">
        <v>1.6E-2</v>
      </c>
      <c r="E20">
        <f t="shared" si="0"/>
        <v>-1.1381781722306806E-3</v>
      </c>
      <c r="G20">
        <v>89.703500000000005</v>
      </c>
      <c r="H20">
        <v>44.176000000000002</v>
      </c>
      <c r="I20">
        <v>0.22936889999999999</v>
      </c>
      <c r="K20">
        <v>97.953999999999994</v>
      </c>
      <c r="L20">
        <v>81.556399999999996</v>
      </c>
      <c r="M20">
        <v>1.97234</v>
      </c>
      <c r="N20">
        <f t="shared" si="1"/>
        <v>-8.9490985564652872E-4</v>
      </c>
      <c r="P20">
        <v>56.584800000000001</v>
      </c>
      <c r="Q20">
        <v>92.522400000000005</v>
      </c>
      <c r="R20">
        <v>1.8821140000000001</v>
      </c>
      <c r="S20">
        <f t="shared" si="2"/>
        <v>9.534058779279396E-3</v>
      </c>
      <c r="U20">
        <v>94.8215</v>
      </c>
      <c r="V20">
        <v>56.21</v>
      </c>
      <c r="W20">
        <v>9.1723700000000008</v>
      </c>
      <c r="X20">
        <f t="shared" si="3"/>
        <v>-2.2705924212773512E-3</v>
      </c>
      <c r="Z20">
        <v>132.80889999999999</v>
      </c>
      <c r="AA20">
        <v>53.261899999999997</v>
      </c>
      <c r="AB20">
        <v>31.81962</v>
      </c>
      <c r="AC20">
        <f t="shared" si="4"/>
        <v>-1.5091463128427286E-3</v>
      </c>
      <c r="AE20">
        <v>104.7435</v>
      </c>
      <c r="AF20">
        <v>45.994500000000002</v>
      </c>
      <c r="AG20">
        <v>48.352829999999997</v>
      </c>
      <c r="AH20">
        <f t="shared" si="5"/>
        <v>-0.22713954929393732</v>
      </c>
      <c r="AJ20">
        <v>78.181100000000001</v>
      </c>
      <c r="AK20">
        <v>40.19</v>
      </c>
      <c r="AL20">
        <v>88.022900000000007</v>
      </c>
      <c r="AM20">
        <f t="shared" si="6"/>
        <v>-0.49009952724558331</v>
      </c>
      <c r="AO20">
        <v>118.0437</v>
      </c>
      <c r="AP20">
        <v>28.2364</v>
      </c>
      <c r="AQ20">
        <v>164.78440000000001</v>
      </c>
      <c r="AR20">
        <f t="shared" si="7"/>
        <v>-0.70177501381195861</v>
      </c>
    </row>
    <row r="21" spans="2:44" x14ac:dyDescent="0.2">
      <c r="B21">
        <v>79.582999999999998</v>
      </c>
      <c r="C21">
        <v>52.597499999999997</v>
      </c>
      <c r="D21">
        <v>1.9231000000000002E-2</v>
      </c>
      <c r="E21">
        <f t="shared" si="0"/>
        <v>-1.1040258567422405E-3</v>
      </c>
      <c r="G21">
        <v>64.934200000000004</v>
      </c>
      <c r="H21">
        <v>73.942300000000003</v>
      </c>
      <c r="I21">
        <v>0.1993007</v>
      </c>
      <c r="K21">
        <v>73.242599999999996</v>
      </c>
      <c r="L21">
        <v>66.446600000000004</v>
      </c>
      <c r="M21">
        <v>1.730183</v>
      </c>
      <c r="N21">
        <f t="shared" si="1"/>
        <v>-4.5030760786755252E-3</v>
      </c>
      <c r="P21">
        <v>74.878100000000003</v>
      </c>
      <c r="Q21">
        <v>55.113900000000001</v>
      </c>
      <c r="R21">
        <v>1.778106</v>
      </c>
      <c r="S21">
        <f t="shared" si="2"/>
        <v>1.4118144424546257E-2</v>
      </c>
      <c r="U21">
        <v>74.878100000000003</v>
      </c>
      <c r="V21">
        <v>80.431700000000006</v>
      </c>
      <c r="W21">
        <v>8.48</v>
      </c>
      <c r="X21">
        <f t="shared" si="3"/>
        <v>-1.019498531051812E-2</v>
      </c>
      <c r="Z21">
        <v>81.350099999999998</v>
      </c>
      <c r="AA21">
        <v>61.314300000000003</v>
      </c>
      <c r="AB21">
        <v>28.188110000000002</v>
      </c>
      <c r="AC21">
        <f t="shared" si="4"/>
        <v>-6.0538732400108895E-2</v>
      </c>
      <c r="AE21">
        <v>103.03700000000001</v>
      </c>
      <c r="AF21">
        <v>62.996099999999998</v>
      </c>
      <c r="AG21">
        <v>48.4251</v>
      </c>
      <c r="AH21">
        <f t="shared" si="5"/>
        <v>-0.16469114754722908</v>
      </c>
      <c r="AJ21">
        <v>114.6643</v>
      </c>
      <c r="AK21">
        <v>13.253</v>
      </c>
      <c r="AL21">
        <v>87.311800000000005</v>
      </c>
      <c r="AM21">
        <f t="shared" si="6"/>
        <v>-1.539892854448049</v>
      </c>
    </row>
    <row r="23" spans="2:44" x14ac:dyDescent="0.2">
      <c r="B23" t="s">
        <v>0</v>
      </c>
      <c r="C23" t="s">
        <v>1</v>
      </c>
      <c r="D23" t="s">
        <v>2</v>
      </c>
      <c r="K23" t="s">
        <v>0</v>
      </c>
      <c r="L23" t="s">
        <v>1</v>
      </c>
      <c r="M23" t="s">
        <v>2</v>
      </c>
    </row>
    <row r="24" spans="2:44" x14ac:dyDescent="0.2">
      <c r="B24">
        <v>20.183700000000002</v>
      </c>
      <c r="C24">
        <v>0</v>
      </c>
      <c r="D24">
        <v>0</v>
      </c>
      <c r="E24">
        <f>AVERAGE(D24:D33)</f>
        <v>7.7370800000000003E-2</v>
      </c>
      <c r="K24">
        <v>15.023999999999999</v>
      </c>
      <c r="L24">
        <v>0</v>
      </c>
      <c r="M24">
        <v>2.0491799999999998</v>
      </c>
      <c r="N24">
        <f>AVERAGE(M24:M33)</f>
        <v>2.0590942999999999</v>
      </c>
      <c r="P24" t="s">
        <v>0</v>
      </c>
      <c r="Q24" t="s">
        <v>1</v>
      </c>
      <c r="R24" t="s">
        <v>2</v>
      </c>
      <c r="U24" t="s">
        <v>0</v>
      </c>
      <c r="V24" t="s">
        <v>1</v>
      </c>
      <c r="W24" t="s">
        <v>2</v>
      </c>
      <c r="Z24" t="s">
        <v>0</v>
      </c>
      <c r="AA24" t="s">
        <v>1</v>
      </c>
      <c r="AB24" t="s">
        <v>2</v>
      </c>
      <c r="AE24" t="s">
        <v>0</v>
      </c>
      <c r="AF24" t="s">
        <v>1</v>
      </c>
      <c r="AG24" t="s">
        <v>2</v>
      </c>
      <c r="AJ24" t="s">
        <v>0</v>
      </c>
      <c r="AK24" t="s">
        <v>1</v>
      </c>
      <c r="AL24" t="s">
        <v>2</v>
      </c>
      <c r="AO24" t="s">
        <v>0</v>
      </c>
      <c r="AP24" t="s">
        <v>1</v>
      </c>
      <c r="AQ24" t="s">
        <v>2</v>
      </c>
    </row>
    <row r="25" spans="2:44" x14ac:dyDescent="0.2">
      <c r="B25">
        <v>21.805900000000001</v>
      </c>
      <c r="C25">
        <v>0</v>
      </c>
      <c r="D25">
        <v>3.0769000000000001E-2</v>
      </c>
      <c r="K25">
        <v>21.104199999999999</v>
      </c>
      <c r="L25">
        <v>0</v>
      </c>
      <c r="M25">
        <v>2.0163929999999999</v>
      </c>
      <c r="P25">
        <v>24.167200000000001</v>
      </c>
      <c r="Q25">
        <v>0</v>
      </c>
      <c r="R25">
        <v>1.936709</v>
      </c>
      <c r="S25">
        <f>AVERAGE(R25:R34)</f>
        <v>1.9029949000000002</v>
      </c>
      <c r="U25">
        <v>15.691700000000001</v>
      </c>
      <c r="V25">
        <v>0</v>
      </c>
      <c r="W25">
        <v>9.6</v>
      </c>
      <c r="X25">
        <f>AVERAGE(W25:W34)</f>
        <v>9.33338</v>
      </c>
      <c r="Z25">
        <v>15.691700000000001</v>
      </c>
      <c r="AA25">
        <v>0</v>
      </c>
      <c r="AB25">
        <v>30.828569999999999</v>
      </c>
      <c r="AC25">
        <f>AVERAGE(AB25:AB34)</f>
        <v>31.890694999999994</v>
      </c>
      <c r="AE25">
        <v>25.797699999999999</v>
      </c>
      <c r="AF25">
        <v>0</v>
      </c>
      <c r="AG25">
        <v>60.23563</v>
      </c>
      <c r="AH25">
        <f>AVERAGE(AG25:AG34)</f>
        <v>58.797183999999994</v>
      </c>
      <c r="AJ25">
        <v>11.3141</v>
      </c>
      <c r="AK25">
        <v>0</v>
      </c>
      <c r="AL25">
        <v>105.11109999999999</v>
      </c>
      <c r="AM25">
        <f>AVERAGE(AL25:AL34)</f>
        <v>107.72595000000001</v>
      </c>
      <c r="AO25">
        <v>13.460599999999999</v>
      </c>
      <c r="AP25">
        <v>0</v>
      </c>
      <c r="AQ25">
        <v>187.07839999999999</v>
      </c>
      <c r="AR25">
        <f>AVERAGE(AQ25:AQ34)</f>
        <v>184.61277999999999</v>
      </c>
    </row>
    <row r="26" spans="2:44" x14ac:dyDescent="0.2">
      <c r="B26">
        <v>9.5879999999999992</v>
      </c>
      <c r="C26">
        <v>0</v>
      </c>
      <c r="D26">
        <v>3.8462000000000003E-2</v>
      </c>
      <c r="K26">
        <v>23.0136</v>
      </c>
      <c r="L26">
        <v>0</v>
      </c>
      <c r="M26">
        <v>1.9097219999999999</v>
      </c>
      <c r="P26">
        <v>13.460599999999999</v>
      </c>
      <c r="Q26">
        <v>0</v>
      </c>
      <c r="R26">
        <v>1.784314</v>
      </c>
      <c r="U26">
        <v>27.675899999999999</v>
      </c>
      <c r="V26">
        <v>0</v>
      </c>
      <c r="W26">
        <v>9.4166699999999999</v>
      </c>
      <c r="Z26">
        <v>10.9368</v>
      </c>
      <c r="AA26">
        <v>0</v>
      </c>
      <c r="AB26">
        <v>30</v>
      </c>
      <c r="AE26">
        <v>12.3142</v>
      </c>
      <c r="AF26">
        <v>0</v>
      </c>
      <c r="AG26">
        <v>60.857140000000001</v>
      </c>
      <c r="AJ26">
        <v>28.311299999999999</v>
      </c>
      <c r="AK26">
        <v>0</v>
      </c>
      <c r="AL26">
        <v>106.535</v>
      </c>
      <c r="AO26">
        <v>23.4026</v>
      </c>
      <c r="AP26">
        <v>0</v>
      </c>
      <c r="AQ26">
        <v>188.76320000000001</v>
      </c>
    </row>
    <row r="27" spans="2:44" x14ac:dyDescent="0.2">
      <c r="B27">
        <v>18.718900000000001</v>
      </c>
      <c r="C27">
        <v>0</v>
      </c>
      <c r="D27">
        <v>1.0869999999999999E-2</v>
      </c>
      <c r="K27">
        <v>20.183700000000002</v>
      </c>
      <c r="L27">
        <v>0</v>
      </c>
      <c r="M27">
        <v>2.008772</v>
      </c>
      <c r="P27">
        <v>33.262599999999999</v>
      </c>
      <c r="Q27">
        <v>0</v>
      </c>
      <c r="R27">
        <v>2.0436510000000001</v>
      </c>
      <c r="U27">
        <v>24.928100000000001</v>
      </c>
      <c r="V27">
        <v>0</v>
      </c>
      <c r="W27">
        <v>9.5548800000000007</v>
      </c>
      <c r="Z27">
        <v>24.897200000000002</v>
      </c>
      <c r="AA27">
        <v>0</v>
      </c>
      <c r="AB27">
        <v>31.25</v>
      </c>
      <c r="AE27">
        <v>23.218299999999999</v>
      </c>
      <c r="AF27">
        <v>0</v>
      </c>
      <c r="AG27">
        <v>61.02778</v>
      </c>
      <c r="AJ27">
        <v>16.007300000000001</v>
      </c>
      <c r="AK27">
        <v>0</v>
      </c>
      <c r="AL27">
        <v>108.80880000000001</v>
      </c>
      <c r="AO27">
        <v>13.835100000000001</v>
      </c>
      <c r="AP27">
        <v>0</v>
      </c>
      <c r="AQ27">
        <v>188</v>
      </c>
    </row>
    <row r="28" spans="2:44" x14ac:dyDescent="0.2">
      <c r="B28">
        <v>26.662500000000001</v>
      </c>
      <c r="C28">
        <v>0</v>
      </c>
      <c r="D28">
        <v>1.1364000000000001E-2</v>
      </c>
      <c r="K28">
        <v>9.4819999999999993</v>
      </c>
      <c r="L28">
        <v>0</v>
      </c>
      <c r="M28">
        <v>2</v>
      </c>
      <c r="P28">
        <v>16.9786</v>
      </c>
      <c r="Q28">
        <v>0</v>
      </c>
      <c r="R28">
        <v>2.0533329999999999</v>
      </c>
      <c r="U28">
        <v>38.3078</v>
      </c>
      <c r="V28">
        <v>3.2894700000000001E-3</v>
      </c>
      <c r="W28">
        <v>9.5657899999999998</v>
      </c>
      <c r="Z28">
        <v>16.007300000000001</v>
      </c>
      <c r="AA28">
        <v>0</v>
      </c>
      <c r="AB28">
        <v>31.220590000000001</v>
      </c>
      <c r="AE28">
        <v>27.462299999999999</v>
      </c>
      <c r="AF28">
        <v>0</v>
      </c>
      <c r="AG28">
        <v>60.878950000000003</v>
      </c>
      <c r="AJ28">
        <v>15.120200000000001</v>
      </c>
      <c r="AK28">
        <v>0</v>
      </c>
      <c r="AL28">
        <v>105.9688</v>
      </c>
      <c r="AO28">
        <v>20.183700000000002</v>
      </c>
      <c r="AP28">
        <v>0</v>
      </c>
      <c r="AQ28">
        <v>195.0789</v>
      </c>
    </row>
    <row r="29" spans="2:44" x14ac:dyDescent="0.2">
      <c r="B29">
        <v>15.3062</v>
      </c>
      <c r="C29">
        <v>0</v>
      </c>
      <c r="D29">
        <v>0</v>
      </c>
      <c r="K29">
        <v>18.453900000000001</v>
      </c>
      <c r="L29">
        <v>0</v>
      </c>
      <c r="M29">
        <v>2.072165</v>
      </c>
      <c r="P29">
        <v>17.965800000000002</v>
      </c>
      <c r="Q29">
        <v>0</v>
      </c>
      <c r="R29">
        <v>1.808989</v>
      </c>
      <c r="U29">
        <v>5.6211000000000002</v>
      </c>
      <c r="V29">
        <v>0</v>
      </c>
      <c r="W29">
        <v>8.375</v>
      </c>
      <c r="Z29">
        <v>15.4114</v>
      </c>
      <c r="AA29">
        <v>0</v>
      </c>
      <c r="AB29">
        <v>31.83333</v>
      </c>
      <c r="AE29">
        <v>21.358499999999999</v>
      </c>
      <c r="AF29">
        <v>0</v>
      </c>
      <c r="AG29">
        <v>60.276789999999998</v>
      </c>
      <c r="AJ29">
        <v>19.145700000000001</v>
      </c>
      <c r="AK29">
        <v>0</v>
      </c>
      <c r="AL29">
        <v>105.25</v>
      </c>
      <c r="AO29">
        <v>13.5115</v>
      </c>
      <c r="AP29">
        <v>0</v>
      </c>
      <c r="AQ29">
        <v>178.80770000000001</v>
      </c>
    </row>
    <row r="30" spans="2:44" x14ac:dyDescent="0.2">
      <c r="B30">
        <v>19.688199999999998</v>
      </c>
      <c r="C30">
        <v>0.04</v>
      </c>
      <c r="D30">
        <v>0</v>
      </c>
      <c r="K30">
        <v>34.317599999999999</v>
      </c>
      <c r="L30">
        <v>0</v>
      </c>
      <c r="M30">
        <v>2.1374050000000002</v>
      </c>
      <c r="P30">
        <v>13.460599999999999</v>
      </c>
      <c r="Q30">
        <v>0</v>
      </c>
      <c r="R30">
        <v>1.803922</v>
      </c>
      <c r="U30">
        <v>26.9985</v>
      </c>
      <c r="V30">
        <v>0</v>
      </c>
      <c r="W30">
        <v>9.6412999999999993</v>
      </c>
      <c r="Z30">
        <v>15.769299999999999</v>
      </c>
      <c r="AA30">
        <v>0</v>
      </c>
      <c r="AB30">
        <v>30.20833</v>
      </c>
      <c r="AE30">
        <v>14.4498</v>
      </c>
      <c r="AF30">
        <v>0</v>
      </c>
      <c r="AG30">
        <v>58.293100000000003</v>
      </c>
      <c r="AJ30">
        <v>24.897200000000002</v>
      </c>
      <c r="AK30">
        <v>0</v>
      </c>
      <c r="AL30">
        <v>104.96339999999999</v>
      </c>
      <c r="AO30">
        <v>17.941600000000001</v>
      </c>
      <c r="AP30">
        <v>0</v>
      </c>
      <c r="AQ30">
        <v>178.86590000000001</v>
      </c>
    </row>
    <row r="31" spans="2:44" x14ac:dyDescent="0.2">
      <c r="B31">
        <v>25.972899999999999</v>
      </c>
      <c r="C31">
        <v>3.4482800000000001E-2</v>
      </c>
      <c r="D31">
        <v>0</v>
      </c>
      <c r="K31">
        <v>20.110399999999998</v>
      </c>
      <c r="L31">
        <v>8.9285700000000003E-3</v>
      </c>
      <c r="M31">
        <v>2.0446430000000002</v>
      </c>
      <c r="P31">
        <v>34.096299999999999</v>
      </c>
      <c r="Q31">
        <v>0</v>
      </c>
      <c r="R31">
        <v>1.9045799999999999</v>
      </c>
      <c r="U31">
        <v>10.996499999999999</v>
      </c>
      <c r="V31">
        <v>0</v>
      </c>
      <c r="W31">
        <v>9.4411799999999992</v>
      </c>
      <c r="Z31">
        <v>23.218299999999999</v>
      </c>
      <c r="AA31">
        <v>0</v>
      </c>
      <c r="AB31">
        <v>32.90972</v>
      </c>
      <c r="AE31">
        <v>13.5351</v>
      </c>
      <c r="AF31">
        <v>0</v>
      </c>
      <c r="AG31">
        <v>60.5</v>
      </c>
      <c r="AJ31">
        <v>13.5351</v>
      </c>
      <c r="AK31">
        <v>0</v>
      </c>
      <c r="AL31">
        <v>100.35</v>
      </c>
      <c r="AO31">
        <v>39.658999999999999</v>
      </c>
      <c r="AP31">
        <v>0</v>
      </c>
      <c r="AQ31">
        <v>189.39689999999999</v>
      </c>
    </row>
    <row r="32" spans="2:44" x14ac:dyDescent="0.2">
      <c r="B32">
        <v>19.953399999999998</v>
      </c>
      <c r="C32">
        <v>9.3457999999999996E-3</v>
      </c>
      <c r="D32">
        <v>0.68224300000000004</v>
      </c>
      <c r="K32">
        <v>21.8429</v>
      </c>
      <c r="L32">
        <v>0</v>
      </c>
      <c r="M32">
        <v>2.1484380000000001</v>
      </c>
      <c r="P32">
        <v>12.3142</v>
      </c>
      <c r="Q32">
        <v>0</v>
      </c>
      <c r="R32">
        <v>1.619048</v>
      </c>
      <c r="U32">
        <v>15.691700000000001</v>
      </c>
      <c r="V32">
        <v>0</v>
      </c>
      <c r="W32">
        <v>9.6142900000000004</v>
      </c>
      <c r="Z32">
        <v>37.546399999999998</v>
      </c>
      <c r="AA32">
        <v>0</v>
      </c>
      <c r="AB32">
        <v>32.979590000000002</v>
      </c>
      <c r="AE32">
        <v>22.656099999999999</v>
      </c>
      <c r="AF32">
        <v>4.2253499999999999E-2</v>
      </c>
      <c r="AG32">
        <v>57.80986</v>
      </c>
      <c r="AJ32">
        <v>18.1021</v>
      </c>
      <c r="AK32">
        <v>0.44318200000000002</v>
      </c>
      <c r="AL32">
        <v>112.9091</v>
      </c>
      <c r="AO32">
        <v>9.1944999999999997</v>
      </c>
      <c r="AP32">
        <v>0</v>
      </c>
      <c r="AQ32">
        <v>184.15</v>
      </c>
    </row>
    <row r="33" spans="2:43" x14ac:dyDescent="0.2">
      <c r="B33">
        <v>20.183700000000002</v>
      </c>
      <c r="C33">
        <v>8.7718999999999991E-3</v>
      </c>
      <c r="D33">
        <v>0</v>
      </c>
      <c r="K33">
        <v>22.656099999999999</v>
      </c>
      <c r="L33">
        <v>0</v>
      </c>
      <c r="M33">
        <v>2.2042250000000001</v>
      </c>
      <c r="P33">
        <v>22.331299999999999</v>
      </c>
      <c r="Q33">
        <v>0</v>
      </c>
      <c r="R33">
        <v>1.9565220000000001</v>
      </c>
      <c r="U33">
        <v>28.629200000000001</v>
      </c>
      <c r="V33">
        <v>0</v>
      </c>
      <c r="W33">
        <v>9.0773200000000003</v>
      </c>
      <c r="Z33">
        <v>31.740600000000001</v>
      </c>
      <c r="AA33">
        <v>0</v>
      </c>
      <c r="AB33">
        <v>33.386960000000002</v>
      </c>
      <c r="AE33">
        <v>14.260199999999999</v>
      </c>
      <c r="AF33">
        <v>0</v>
      </c>
      <c r="AG33">
        <v>53.981479999999998</v>
      </c>
      <c r="AJ33">
        <v>13.5115</v>
      </c>
      <c r="AK33">
        <v>0</v>
      </c>
      <c r="AL33">
        <v>112.4615</v>
      </c>
      <c r="AO33">
        <v>24.943200000000001</v>
      </c>
      <c r="AP33">
        <v>0</v>
      </c>
      <c r="AQ33">
        <v>168.3356</v>
      </c>
    </row>
    <row r="34" spans="2:43" x14ac:dyDescent="0.2">
      <c r="P34">
        <v>36.423299999999998</v>
      </c>
      <c r="Q34">
        <v>3.4965E-3</v>
      </c>
      <c r="R34">
        <v>2.118881</v>
      </c>
      <c r="U34">
        <v>27.5428</v>
      </c>
      <c r="V34">
        <v>0</v>
      </c>
      <c r="W34">
        <v>9.0473700000000008</v>
      </c>
      <c r="Z34">
        <v>22.826699999999999</v>
      </c>
      <c r="AA34">
        <v>0</v>
      </c>
      <c r="AB34">
        <v>34.289859999999997</v>
      </c>
      <c r="AE34">
        <v>28.306999999999999</v>
      </c>
      <c r="AF34">
        <v>0</v>
      </c>
      <c r="AG34">
        <v>54.111109999999996</v>
      </c>
      <c r="AJ34">
        <v>19.829499999999999</v>
      </c>
      <c r="AK34">
        <v>0</v>
      </c>
      <c r="AL34">
        <v>114.90179999999999</v>
      </c>
      <c r="AO34">
        <v>17.389800000000001</v>
      </c>
      <c r="AP34">
        <v>0</v>
      </c>
      <c r="AQ34">
        <v>187.65119999999999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</vt:lpstr>
      <vt:lpstr>mut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Yohei Ohashi</dc:creator>
  <cp:lastModifiedBy>Yohei Ohashi</cp:lastModifiedBy>
  <dcterms:created xsi:type="dcterms:W3CDTF">2025-03-21T15:02:14Z</dcterms:created>
  <dcterms:modified xsi:type="dcterms:W3CDTF">2025-03-22T14:26:58Z</dcterms:modified>
</cp:coreProperties>
</file>