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5" yWindow="150" windowWidth="29040" windowHeight="16440"/>
  </bookViews>
  <sheets>
    <sheet name="PPR vs. ISI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0" i="2" l="1"/>
  <c r="H131" i="2"/>
  <c r="H132" i="2"/>
  <c r="H133" i="2"/>
  <c r="H134" i="2"/>
  <c r="I185" i="2" l="1"/>
  <c r="H185" i="2"/>
  <c r="G185" i="2"/>
  <c r="F185" i="2"/>
  <c r="I184" i="2"/>
  <c r="H184" i="2"/>
  <c r="G184" i="2"/>
  <c r="F184" i="2"/>
  <c r="I183" i="2"/>
  <c r="H183" i="2"/>
  <c r="G183" i="2"/>
  <c r="F183" i="2"/>
  <c r="I182" i="2"/>
  <c r="H182" i="2"/>
  <c r="G182" i="2"/>
  <c r="F182" i="2"/>
  <c r="I181" i="2"/>
  <c r="H181" i="2"/>
  <c r="G181" i="2"/>
  <c r="F181" i="2"/>
  <c r="I168" i="2"/>
  <c r="H168" i="2"/>
  <c r="G168" i="2"/>
  <c r="F168" i="2"/>
  <c r="I167" i="2"/>
  <c r="H167" i="2"/>
  <c r="G167" i="2"/>
  <c r="F167" i="2"/>
  <c r="I166" i="2"/>
  <c r="H166" i="2"/>
  <c r="G166" i="2"/>
  <c r="F166" i="2"/>
  <c r="I165" i="2"/>
  <c r="H165" i="2"/>
  <c r="G165" i="2"/>
  <c r="F165" i="2"/>
  <c r="I164" i="2"/>
  <c r="H164" i="2"/>
  <c r="G164" i="2"/>
  <c r="F164" i="2"/>
  <c r="I151" i="2"/>
  <c r="H151" i="2"/>
  <c r="G151" i="2"/>
  <c r="F151" i="2"/>
  <c r="I150" i="2"/>
  <c r="H150" i="2"/>
  <c r="G150" i="2"/>
  <c r="F150" i="2"/>
  <c r="I149" i="2"/>
  <c r="H149" i="2"/>
  <c r="G149" i="2"/>
  <c r="F149" i="2"/>
  <c r="I148" i="2"/>
  <c r="H148" i="2"/>
  <c r="G148" i="2"/>
  <c r="F148" i="2"/>
  <c r="I147" i="2"/>
  <c r="H147" i="2"/>
  <c r="G147" i="2"/>
  <c r="F147" i="2"/>
  <c r="I134" i="2"/>
  <c r="G134" i="2"/>
  <c r="F134" i="2"/>
  <c r="I133" i="2"/>
  <c r="G133" i="2"/>
  <c r="F133" i="2"/>
  <c r="I132" i="2"/>
  <c r="G132" i="2"/>
  <c r="F132" i="2"/>
  <c r="I131" i="2"/>
  <c r="G131" i="2"/>
  <c r="F131" i="2"/>
  <c r="I130" i="2"/>
  <c r="G130" i="2"/>
  <c r="F130" i="2"/>
  <c r="I117" i="2"/>
  <c r="H117" i="2"/>
  <c r="G117" i="2"/>
  <c r="F117" i="2"/>
  <c r="I116" i="2"/>
  <c r="H116" i="2"/>
  <c r="G116" i="2"/>
  <c r="F116" i="2"/>
  <c r="I115" i="2"/>
  <c r="H115" i="2"/>
  <c r="G115" i="2"/>
  <c r="F115" i="2"/>
  <c r="I114" i="2"/>
  <c r="H114" i="2"/>
  <c r="G114" i="2"/>
  <c r="F114" i="2"/>
  <c r="I113" i="2"/>
  <c r="H113" i="2"/>
  <c r="G113" i="2"/>
  <c r="F113" i="2"/>
  <c r="I91" i="2"/>
  <c r="H91" i="2"/>
  <c r="G91" i="2"/>
  <c r="F91" i="2"/>
  <c r="I90" i="2"/>
  <c r="H90" i="2"/>
  <c r="G90" i="2"/>
  <c r="F90" i="2"/>
  <c r="I89" i="2"/>
  <c r="H89" i="2"/>
  <c r="G89" i="2"/>
  <c r="F89" i="2"/>
  <c r="I88" i="2"/>
  <c r="H88" i="2"/>
  <c r="G88" i="2"/>
  <c r="F88" i="2"/>
  <c r="I87" i="2"/>
  <c r="H87" i="2"/>
  <c r="G87" i="2"/>
  <c r="F87" i="2"/>
  <c r="I73" i="2"/>
  <c r="H73" i="2"/>
  <c r="G73" i="2"/>
  <c r="F73" i="2"/>
  <c r="I72" i="2"/>
  <c r="H72" i="2"/>
  <c r="G72" i="2"/>
  <c r="F72" i="2"/>
  <c r="I71" i="2"/>
  <c r="H71" i="2"/>
  <c r="G71" i="2"/>
  <c r="F71" i="2"/>
  <c r="I70" i="2"/>
  <c r="H70" i="2"/>
  <c r="G70" i="2"/>
  <c r="F70" i="2"/>
  <c r="I69" i="2"/>
  <c r="H69" i="2"/>
  <c r="G69" i="2"/>
  <c r="F69" i="2"/>
  <c r="I55" i="2"/>
  <c r="H55" i="2"/>
  <c r="G55" i="2"/>
  <c r="F55" i="2"/>
  <c r="I54" i="2"/>
  <c r="H54" i="2"/>
  <c r="G54" i="2"/>
  <c r="F54" i="2"/>
  <c r="I53" i="2"/>
  <c r="H53" i="2"/>
  <c r="G53" i="2"/>
  <c r="F53" i="2"/>
  <c r="I52" i="2"/>
  <c r="H52" i="2"/>
  <c r="G52" i="2"/>
  <c r="F52" i="2"/>
  <c r="I51" i="2"/>
  <c r="H51" i="2"/>
  <c r="G51" i="2"/>
  <c r="F51" i="2"/>
  <c r="I34" i="2"/>
  <c r="I37" i="2"/>
  <c r="H37" i="2"/>
  <c r="G37" i="2"/>
  <c r="F37" i="2"/>
  <c r="I36" i="2"/>
  <c r="H36" i="2"/>
  <c r="G36" i="2"/>
  <c r="F36" i="2"/>
  <c r="I35" i="2"/>
  <c r="H35" i="2"/>
  <c r="G35" i="2"/>
  <c r="F35" i="2"/>
  <c r="H34" i="2"/>
  <c r="G34" i="2"/>
  <c r="F34" i="2"/>
  <c r="I33" i="2"/>
  <c r="H33" i="2"/>
  <c r="G33" i="2"/>
  <c r="F33" i="2"/>
  <c r="I19" i="2"/>
  <c r="I18" i="2"/>
  <c r="H17" i="2"/>
  <c r="I17" i="2"/>
  <c r="I16" i="2"/>
  <c r="I15" i="2"/>
  <c r="H19" i="2"/>
  <c r="H18" i="2"/>
  <c r="H16" i="2"/>
  <c r="H15" i="2"/>
  <c r="G19" i="2"/>
  <c r="G18" i="2"/>
  <c r="G17" i="2"/>
  <c r="G16" i="2"/>
  <c r="G15" i="2"/>
  <c r="F19" i="2"/>
  <c r="F18" i="2"/>
  <c r="F17" i="2"/>
  <c r="F16" i="2"/>
  <c r="F15" i="2"/>
</calcChain>
</file>

<file path=xl/sharedStrings.xml><?xml version="1.0" encoding="utf-8"?>
<sst xmlns="http://schemas.openxmlformats.org/spreadsheetml/2006/main" count="387" uniqueCount="45">
  <si>
    <t>S1</t>
  </si>
  <si>
    <t>ISI = 20ms</t>
  </si>
  <si>
    <t>L2/3-L5PN</t>
  </si>
  <si>
    <t>Pair Pulse Ratio</t>
  </si>
  <si>
    <t>t-Rise</t>
  </si>
  <si>
    <t>t-Decay</t>
  </si>
  <si>
    <t>Delay 1</t>
  </si>
  <si>
    <t>SD Delay1</t>
  </si>
  <si>
    <t>date</t>
  </si>
  <si>
    <t>cell</t>
  </si>
  <si>
    <t>Ileak</t>
  </si>
  <si>
    <t>Rs</t>
  </si>
  <si>
    <t>A1</t>
  </si>
  <si>
    <t>A2</t>
  </si>
  <si>
    <t>R2</t>
  </si>
  <si>
    <t>PPRr</t>
  </si>
  <si>
    <t>PPRa</t>
  </si>
  <si>
    <t>Del1</t>
  </si>
  <si>
    <t>Del2</t>
  </si>
  <si>
    <t>tauR1</t>
  </si>
  <si>
    <t>tauR2</t>
  </si>
  <si>
    <t>tauD1</t>
  </si>
  <si>
    <t>tauD2</t>
  </si>
  <si>
    <t>Total</t>
  </si>
  <si>
    <t>Frac</t>
  </si>
  <si>
    <t>n2Avg</t>
  </si>
  <si>
    <t>Avg Delay1</t>
  </si>
  <si>
    <t>Avg SD delay1</t>
  </si>
  <si>
    <t>Z1</t>
  </si>
  <si>
    <t>Z2</t>
  </si>
  <si>
    <t>Z3</t>
  </si>
  <si>
    <t>Z4 V2</t>
  </si>
  <si>
    <t>n</t>
  </si>
  <si>
    <t>Median</t>
  </si>
  <si>
    <t>25% Quartil</t>
  </si>
  <si>
    <t>75% Quartil</t>
  </si>
  <si>
    <t>ISI 10ms</t>
  </si>
  <si>
    <t>Mean</t>
  </si>
  <si>
    <t>ISI 20ms</t>
  </si>
  <si>
    <t>ISI 50ms</t>
  </si>
  <si>
    <t>ISI 100ms</t>
  </si>
  <si>
    <t>ISI 500ms</t>
  </si>
  <si>
    <t>PFC</t>
  </si>
  <si>
    <t>Z4</t>
  </si>
  <si>
    <t>Figure 1 - figure supplement 1 C and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</si>
</sst>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0" fillId="0" borderId="1" xfId="0" applyBorder="1"/>
    <xf numFmtId="2" fontId="0" fillId="0" borderId="0" xfId="0" applyNumberFormat="1"/>
    <xf numFmtId="14" fontId="6" fillId="0" borderId="0" xfId="0" applyNumberFormat="1" applyFont="1"/>
    <xf numFmtId="0" fontId="6" fillId="0" borderId="0" xfId="0" applyFont="1"/>
    <xf numFmtId="14" fontId="0" fillId="0" borderId="0" xfId="0" applyNumberFormat="1"/>
    <xf numFmtId="0" fontId="0" fillId="2" borderId="0" xfId="0" applyFill="1"/>
    <xf numFmtId="0" fontId="5" fillId="0" borderId="0" xfId="0" applyFont="1"/>
    <xf numFmtId="0" fontId="5" fillId="2" borderId="0" xfId="0" applyFont="1" applyFill="1"/>
    <xf numFmtId="11" fontId="0" fillId="0" borderId="0" xfId="0" applyNumberFormat="1"/>
    <xf numFmtId="0" fontId="0" fillId="0" borderId="0" xfId="0" applyFont="1"/>
    <xf numFmtId="0" fontId="0" fillId="3" borderId="0" xfId="0" applyFill="1"/>
    <xf numFmtId="0" fontId="5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5"/>
  <sheetViews>
    <sheetView tabSelected="1" workbookViewId="0"/>
  </sheetViews>
  <sheetFormatPr baseColWidth="10" defaultRowHeight="15" x14ac:dyDescent="0.25"/>
  <sheetData>
    <row r="1" spans="1:22" x14ac:dyDescent="0.25">
      <c r="A1" t="s">
        <v>44</v>
      </c>
    </row>
    <row r="2" spans="1:22" ht="18.75" x14ac:dyDescent="0.3">
      <c r="A2" s="1" t="s">
        <v>42</v>
      </c>
      <c r="I2" s="2" t="s">
        <v>1</v>
      </c>
    </row>
    <row r="3" spans="1:22" x14ac:dyDescent="0.25">
      <c r="A3" s="3" t="s">
        <v>2</v>
      </c>
      <c r="I3" t="s">
        <v>3</v>
      </c>
      <c r="M3" t="s">
        <v>4</v>
      </c>
      <c r="O3" t="s">
        <v>5</v>
      </c>
      <c r="U3" t="s">
        <v>6</v>
      </c>
      <c r="V3" t="s">
        <v>7</v>
      </c>
    </row>
    <row r="4" spans="1:22" x14ac:dyDescent="0.25">
      <c r="A4" s="3" t="s">
        <v>36</v>
      </c>
    </row>
    <row r="5" spans="1:22" ht="15.75" x14ac:dyDescent="0.25">
      <c r="A5" s="4" t="s">
        <v>8</v>
      </c>
      <c r="B5" s="4" t="s">
        <v>9</v>
      </c>
      <c r="C5" s="4"/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5" t="s">
        <v>15</v>
      </c>
      <c r="J5" s="5" t="s">
        <v>16</v>
      </c>
      <c r="K5" s="4" t="s">
        <v>17</v>
      </c>
      <c r="L5" s="4" t="s">
        <v>18</v>
      </c>
      <c r="M5" s="5" t="s">
        <v>19</v>
      </c>
      <c r="N5" s="4" t="s">
        <v>20</v>
      </c>
      <c r="O5" s="5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6"/>
      <c r="U5" s="4" t="s">
        <v>26</v>
      </c>
      <c r="V5" s="4" t="s">
        <v>27</v>
      </c>
    </row>
    <row r="6" spans="1:22" ht="15.75" x14ac:dyDescent="0.25">
      <c r="A6" s="8">
        <v>44530</v>
      </c>
      <c r="B6" s="9" t="s">
        <v>30</v>
      </c>
      <c r="D6">
        <v>21</v>
      </c>
      <c r="E6">
        <v>19</v>
      </c>
      <c r="F6">
        <v>-11.63</v>
      </c>
      <c r="G6">
        <v>-24.12</v>
      </c>
      <c r="H6">
        <v>-17.91</v>
      </c>
      <c r="I6" s="12">
        <v>1.54</v>
      </c>
      <c r="J6">
        <v>2.0699999999999998</v>
      </c>
      <c r="K6">
        <v>3.24</v>
      </c>
      <c r="L6">
        <v>3.01</v>
      </c>
      <c r="M6">
        <v>1.72</v>
      </c>
      <c r="N6">
        <v>1.39</v>
      </c>
      <c r="O6">
        <v>11.83</v>
      </c>
      <c r="P6">
        <v>10.44</v>
      </c>
      <c r="Q6">
        <v>30</v>
      </c>
      <c r="R6">
        <v>1</v>
      </c>
      <c r="S6">
        <v>24</v>
      </c>
    </row>
    <row r="7" spans="1:22" ht="15.75" x14ac:dyDescent="0.25">
      <c r="A7" s="8">
        <v>44543</v>
      </c>
      <c r="B7" s="9" t="s">
        <v>28</v>
      </c>
      <c r="D7">
        <v>-74</v>
      </c>
      <c r="E7">
        <v>21</v>
      </c>
      <c r="F7">
        <v>-9.68</v>
      </c>
      <c r="G7">
        <v>-13.57</v>
      </c>
      <c r="H7">
        <v>-12.6</v>
      </c>
      <c r="I7" s="12">
        <v>1.3</v>
      </c>
      <c r="J7">
        <v>1.4</v>
      </c>
      <c r="K7">
        <v>4.46</v>
      </c>
      <c r="L7">
        <v>3.82</v>
      </c>
      <c r="M7">
        <v>1.3</v>
      </c>
      <c r="N7">
        <v>2.16</v>
      </c>
      <c r="O7">
        <v>4.09</v>
      </c>
      <c r="P7">
        <v>7.07</v>
      </c>
      <c r="Q7">
        <v>23</v>
      </c>
      <c r="R7">
        <v>1</v>
      </c>
      <c r="S7">
        <v>23</v>
      </c>
    </row>
    <row r="8" spans="1:22" ht="15.75" x14ac:dyDescent="0.25">
      <c r="A8" s="10">
        <v>44544</v>
      </c>
      <c r="B8" s="9" t="s">
        <v>28</v>
      </c>
      <c r="D8">
        <v>-280</v>
      </c>
      <c r="E8">
        <v>8.3000000000000007</v>
      </c>
      <c r="F8">
        <v>-65.989999999999995</v>
      </c>
      <c r="G8">
        <v>-110.3</v>
      </c>
      <c r="H8">
        <v>-107.1</v>
      </c>
      <c r="I8" s="12">
        <v>1.62</v>
      </c>
      <c r="J8">
        <v>1.67</v>
      </c>
      <c r="K8">
        <v>3.46</v>
      </c>
      <c r="L8">
        <v>3.23</v>
      </c>
      <c r="M8">
        <v>0.76</v>
      </c>
      <c r="N8">
        <v>1.62</v>
      </c>
      <c r="O8">
        <v>3.68</v>
      </c>
      <c r="P8">
        <v>12.16</v>
      </c>
      <c r="Q8">
        <v>30</v>
      </c>
      <c r="R8">
        <v>1</v>
      </c>
      <c r="S8">
        <v>24</v>
      </c>
    </row>
    <row r="9" spans="1:22" ht="15.75" x14ac:dyDescent="0.25">
      <c r="A9" s="10">
        <v>44546</v>
      </c>
      <c r="B9" s="9" t="s">
        <v>28</v>
      </c>
      <c r="D9">
        <v>-152</v>
      </c>
      <c r="E9">
        <v>9.6</v>
      </c>
      <c r="F9">
        <v>-8.77</v>
      </c>
      <c r="G9">
        <v>-21.67</v>
      </c>
      <c r="H9">
        <v>-21.67</v>
      </c>
      <c r="I9" s="12">
        <v>2.4700000000000002</v>
      </c>
      <c r="J9">
        <v>4.0599999999999996</v>
      </c>
      <c r="K9">
        <v>5.16</v>
      </c>
      <c r="L9">
        <v>0.6</v>
      </c>
      <c r="M9">
        <v>26.3</v>
      </c>
      <c r="N9">
        <v>341.4</v>
      </c>
      <c r="O9">
        <v>0.98</v>
      </c>
      <c r="P9">
        <v>15</v>
      </c>
      <c r="Q9">
        <v>1</v>
      </c>
      <c r="R9">
        <v>14</v>
      </c>
      <c r="S9">
        <v>11</v>
      </c>
    </row>
    <row r="10" spans="1:22" ht="15.75" x14ac:dyDescent="0.25">
      <c r="A10" s="10"/>
      <c r="B10" s="9" t="s">
        <v>29</v>
      </c>
      <c r="D10">
        <v>-232</v>
      </c>
      <c r="E10">
        <v>12</v>
      </c>
      <c r="F10">
        <v>-23.89</v>
      </c>
      <c r="G10">
        <v>-23.78</v>
      </c>
      <c r="H10">
        <v>3.3</v>
      </c>
      <c r="I10" s="12">
        <v>3.31</v>
      </c>
      <c r="J10">
        <v>3.54</v>
      </c>
      <c r="K10">
        <v>3.04</v>
      </c>
      <c r="L10">
        <v>21884.54</v>
      </c>
      <c r="M10">
        <v>0.79</v>
      </c>
      <c r="N10">
        <v>1.56</v>
      </c>
      <c r="O10">
        <v>6.31</v>
      </c>
      <c r="P10">
        <v>17</v>
      </c>
      <c r="Q10">
        <v>1</v>
      </c>
      <c r="R10">
        <v>11</v>
      </c>
    </row>
    <row r="11" spans="1:22" ht="15.75" x14ac:dyDescent="0.25">
      <c r="B11" s="9" t="s">
        <v>30</v>
      </c>
      <c r="D11">
        <v>-500</v>
      </c>
      <c r="E11">
        <v>24</v>
      </c>
      <c r="F11" s="7">
        <v>-59.56</v>
      </c>
      <c r="G11" s="7">
        <v>-89.7</v>
      </c>
      <c r="H11">
        <v>-84.46</v>
      </c>
      <c r="I11" s="12">
        <v>1.42</v>
      </c>
      <c r="J11" s="7">
        <v>1.51</v>
      </c>
      <c r="K11" s="7">
        <v>2.95</v>
      </c>
      <c r="L11" s="7">
        <v>2.27</v>
      </c>
      <c r="M11" s="7">
        <v>10.11</v>
      </c>
      <c r="N11" s="7">
        <v>10.64</v>
      </c>
      <c r="O11" s="7">
        <v>2.74</v>
      </c>
      <c r="P11" s="7">
        <v>3.68</v>
      </c>
      <c r="Q11" s="7">
        <v>16</v>
      </c>
      <c r="R11" s="7">
        <v>1</v>
      </c>
      <c r="S11" s="7">
        <v>16</v>
      </c>
    </row>
    <row r="12" spans="1:22" x14ac:dyDescent="0.25">
      <c r="B12" s="9" t="s">
        <v>43</v>
      </c>
      <c r="D12">
        <v>-510</v>
      </c>
      <c r="E12">
        <v>26</v>
      </c>
      <c r="F12">
        <v>-12.98</v>
      </c>
      <c r="G12">
        <v>-34.54</v>
      </c>
      <c r="H12">
        <v>-34.369999999999997</v>
      </c>
      <c r="I12">
        <v>2.65</v>
      </c>
      <c r="J12">
        <v>2.66</v>
      </c>
      <c r="K12">
        <v>3.96</v>
      </c>
      <c r="L12">
        <v>2.88</v>
      </c>
      <c r="M12">
        <v>2.78</v>
      </c>
      <c r="N12">
        <v>3.04</v>
      </c>
      <c r="O12">
        <v>2.1</v>
      </c>
      <c r="P12">
        <v>6.38</v>
      </c>
      <c r="Q12">
        <v>11</v>
      </c>
      <c r="R12">
        <v>1</v>
      </c>
      <c r="S12">
        <v>6</v>
      </c>
    </row>
    <row r="14" spans="1:22" ht="15.75" x14ac:dyDescent="0.25">
      <c r="F14" s="11" t="s">
        <v>12</v>
      </c>
      <c r="G14" s="11" t="s">
        <v>13</v>
      </c>
      <c r="H14" s="11" t="s">
        <v>14</v>
      </c>
      <c r="I14" s="13" t="s">
        <v>15</v>
      </c>
    </row>
    <row r="15" spans="1:22" x14ac:dyDescent="0.25">
      <c r="E15" s="11" t="s">
        <v>32</v>
      </c>
      <c r="F15" s="11">
        <f>COUNT(F6:F12)</f>
        <v>7</v>
      </c>
      <c r="G15" s="11">
        <f>COUNT(G6:G12)</f>
        <v>7</v>
      </c>
      <c r="H15" s="11">
        <f>COUNT(H6:H12)</f>
        <v>7</v>
      </c>
      <c r="I15" s="11">
        <f>COUNT(I6:I12)</f>
        <v>7</v>
      </c>
    </row>
    <row r="16" spans="1:22" ht="15.75" x14ac:dyDescent="0.25">
      <c r="E16" s="11" t="s">
        <v>37</v>
      </c>
      <c r="F16" s="11">
        <f>AVERAGE(F6:F12)</f>
        <v>-27.499999999999996</v>
      </c>
      <c r="G16" s="11">
        <f>AVERAGE(G6:G12)</f>
        <v>-45.382857142857155</v>
      </c>
      <c r="H16" s="11">
        <f>AVERAGE(H6:H12)</f>
        <v>-39.258571428571422</v>
      </c>
      <c r="I16" s="13">
        <f>AVERAGE(I6:I12)</f>
        <v>2.0442857142857145</v>
      </c>
    </row>
    <row r="17" spans="1:22" ht="15.75" x14ac:dyDescent="0.25">
      <c r="E17" s="13" t="s">
        <v>33</v>
      </c>
      <c r="F17" s="11">
        <f>QUARTILE(F6:F12,2)</f>
        <v>-12.98</v>
      </c>
      <c r="G17" s="11">
        <f>QUARTILE(G6:G12,2)</f>
        <v>-24.12</v>
      </c>
      <c r="H17" s="11">
        <f>QUARTILE(H6:H12,2)</f>
        <v>-21.67</v>
      </c>
      <c r="I17" s="13">
        <f>MEDIAN(I6:I12)</f>
        <v>1.62</v>
      </c>
    </row>
    <row r="18" spans="1:22" x14ac:dyDescent="0.25">
      <c r="E18" s="11" t="s">
        <v>34</v>
      </c>
      <c r="F18" s="11">
        <f>QUARTILE(F6:F12,1)</f>
        <v>-41.725000000000001</v>
      </c>
      <c r="G18" s="11">
        <f>QUARTILE(G6:G12,1)</f>
        <v>-62.120000000000005</v>
      </c>
      <c r="H18" s="11">
        <f>QUARTILE(H6:H12,1)</f>
        <v>-59.414999999999992</v>
      </c>
      <c r="I18" s="11">
        <f>QUARTILE(I6:I12,1)</f>
        <v>1.48</v>
      </c>
    </row>
    <row r="19" spans="1:22" x14ac:dyDescent="0.25">
      <c r="E19" s="11" t="s">
        <v>35</v>
      </c>
      <c r="F19" s="11">
        <f>QUARTILE(F6:F12,3)</f>
        <v>-10.655000000000001</v>
      </c>
      <c r="G19" s="11">
        <f>QUARTILE(G6:G12,3)</f>
        <v>-22.725000000000001</v>
      </c>
      <c r="H19" s="11">
        <f>QUARTILE(H6:H12,3)</f>
        <v>-15.254999999999999</v>
      </c>
      <c r="I19" s="11">
        <f>QUARTILE(I6:I12,3)</f>
        <v>2.56</v>
      </c>
    </row>
    <row r="22" spans="1:22" x14ac:dyDescent="0.25">
      <c r="A22" s="3" t="s">
        <v>38</v>
      </c>
    </row>
    <row r="23" spans="1:22" ht="15.75" x14ac:dyDescent="0.25">
      <c r="A23" s="4" t="s">
        <v>8</v>
      </c>
      <c r="B23" s="4" t="s">
        <v>9</v>
      </c>
      <c r="C23" s="4"/>
      <c r="D23" s="4" t="s">
        <v>10</v>
      </c>
      <c r="E23" s="4" t="s">
        <v>11</v>
      </c>
      <c r="F23" s="4" t="s">
        <v>12</v>
      </c>
      <c r="G23" s="4" t="s">
        <v>13</v>
      </c>
      <c r="H23" s="4" t="s">
        <v>14</v>
      </c>
      <c r="I23" s="5" t="s">
        <v>15</v>
      </c>
      <c r="J23" s="5" t="s">
        <v>16</v>
      </c>
      <c r="K23" s="4" t="s">
        <v>17</v>
      </c>
      <c r="L23" s="4" t="s">
        <v>18</v>
      </c>
      <c r="M23" s="5" t="s">
        <v>19</v>
      </c>
      <c r="N23" s="4" t="s">
        <v>20</v>
      </c>
      <c r="O23" s="5" t="s">
        <v>21</v>
      </c>
      <c r="P23" s="4" t="s">
        <v>22</v>
      </c>
      <c r="Q23" s="4" t="s">
        <v>23</v>
      </c>
      <c r="R23" s="4" t="s">
        <v>24</v>
      </c>
      <c r="S23" s="4" t="s">
        <v>25</v>
      </c>
      <c r="T23" s="6"/>
      <c r="U23" s="4" t="s">
        <v>26</v>
      </c>
      <c r="V23" s="4" t="s">
        <v>27</v>
      </c>
    </row>
    <row r="24" spans="1:22" ht="15.75" x14ac:dyDescent="0.25">
      <c r="A24" s="8">
        <v>44530</v>
      </c>
      <c r="B24" s="9" t="s">
        <v>30</v>
      </c>
      <c r="D24">
        <v>-208</v>
      </c>
      <c r="E24">
        <v>26</v>
      </c>
      <c r="F24">
        <v>-12.57</v>
      </c>
      <c r="G24">
        <v>-21.42</v>
      </c>
      <c r="H24">
        <v>-19.329999999999998</v>
      </c>
      <c r="I24" s="12">
        <v>1.54</v>
      </c>
      <c r="J24">
        <v>1.7</v>
      </c>
      <c r="K24">
        <v>3.12</v>
      </c>
      <c r="L24">
        <v>2.9</v>
      </c>
      <c r="M24">
        <v>3.17</v>
      </c>
      <c r="N24">
        <v>1.54</v>
      </c>
      <c r="O24">
        <v>8.81</v>
      </c>
      <c r="P24">
        <v>9.69</v>
      </c>
      <c r="Q24">
        <v>30</v>
      </c>
      <c r="R24">
        <v>1</v>
      </c>
      <c r="S24">
        <v>23</v>
      </c>
      <c r="U24">
        <v>3.2775599999999998</v>
      </c>
      <c r="V24">
        <v>0.42997299999999999</v>
      </c>
    </row>
    <row r="25" spans="1:22" ht="15.75" x14ac:dyDescent="0.25">
      <c r="A25" s="8">
        <v>44543</v>
      </c>
      <c r="B25" s="9" t="s">
        <v>28</v>
      </c>
      <c r="D25">
        <v>-74</v>
      </c>
      <c r="E25">
        <v>21</v>
      </c>
      <c r="F25">
        <v>-7.38</v>
      </c>
      <c r="G25">
        <v>-9.7200000000000006</v>
      </c>
      <c r="H25">
        <v>-9.69</v>
      </c>
      <c r="I25" s="12">
        <v>1.31</v>
      </c>
      <c r="J25">
        <v>1.32</v>
      </c>
      <c r="K25">
        <v>4.05</v>
      </c>
      <c r="L25">
        <v>4.07</v>
      </c>
      <c r="M25">
        <v>21.91</v>
      </c>
      <c r="N25">
        <v>1.98</v>
      </c>
      <c r="O25">
        <v>2.82</v>
      </c>
      <c r="P25">
        <v>8.2799999999999994</v>
      </c>
      <c r="Q25">
        <v>28</v>
      </c>
      <c r="R25">
        <v>1</v>
      </c>
      <c r="S25">
        <v>24</v>
      </c>
      <c r="U25">
        <v>3.9149500000000002</v>
      </c>
      <c r="V25">
        <v>0.737958</v>
      </c>
    </row>
    <row r="26" spans="1:22" ht="15.75" x14ac:dyDescent="0.25">
      <c r="A26" s="10">
        <v>44544</v>
      </c>
      <c r="B26" s="9" t="s">
        <v>28</v>
      </c>
      <c r="D26">
        <v>-283</v>
      </c>
      <c r="E26">
        <v>8</v>
      </c>
      <c r="F26">
        <v>-71.37</v>
      </c>
      <c r="G26">
        <v>-107.39</v>
      </c>
      <c r="H26">
        <v>-106.22</v>
      </c>
      <c r="I26" s="12">
        <v>1.49</v>
      </c>
      <c r="J26">
        <v>1.5</v>
      </c>
      <c r="K26">
        <v>3.54</v>
      </c>
      <c r="L26">
        <v>3.29</v>
      </c>
      <c r="M26">
        <v>1632.16</v>
      </c>
      <c r="N26">
        <v>1.86</v>
      </c>
      <c r="O26">
        <v>3.27</v>
      </c>
      <c r="P26">
        <v>9.3699999999999992</v>
      </c>
      <c r="Q26">
        <v>30</v>
      </c>
      <c r="R26">
        <v>1</v>
      </c>
      <c r="S26">
        <v>27</v>
      </c>
      <c r="U26">
        <v>3.4644499999999998</v>
      </c>
      <c r="V26">
        <v>0.436998</v>
      </c>
    </row>
    <row r="27" spans="1:22" ht="15.75" x14ac:dyDescent="0.25">
      <c r="A27" s="10">
        <v>44546</v>
      </c>
      <c r="B27" s="9" t="s">
        <v>28</v>
      </c>
      <c r="D27">
        <v>-153</v>
      </c>
      <c r="E27">
        <v>10</v>
      </c>
      <c r="F27">
        <v>-12.04</v>
      </c>
      <c r="G27">
        <v>-23.07</v>
      </c>
      <c r="H27">
        <v>-22.93</v>
      </c>
      <c r="I27" s="12">
        <v>1.9</v>
      </c>
      <c r="J27">
        <v>1.92</v>
      </c>
      <c r="K27">
        <v>4.04</v>
      </c>
      <c r="L27">
        <v>3.79</v>
      </c>
      <c r="M27">
        <v>14.12</v>
      </c>
      <c r="N27">
        <v>2.66</v>
      </c>
      <c r="O27">
        <v>3.2</v>
      </c>
      <c r="P27">
        <v>3.34</v>
      </c>
      <c r="Q27">
        <v>9</v>
      </c>
      <c r="R27">
        <v>1</v>
      </c>
      <c r="S27">
        <v>7</v>
      </c>
      <c r="U27">
        <v>3.8961899999999998</v>
      </c>
      <c r="V27">
        <v>0.85068699999999997</v>
      </c>
    </row>
    <row r="28" spans="1:22" ht="15.75" x14ac:dyDescent="0.25">
      <c r="A28" s="10"/>
      <c r="B28" s="9" t="s">
        <v>29</v>
      </c>
      <c r="D28">
        <v>-232</v>
      </c>
      <c r="E28">
        <v>12</v>
      </c>
      <c r="F28">
        <v>-9.6999999999999993</v>
      </c>
      <c r="G28">
        <v>-20.22</v>
      </c>
      <c r="H28">
        <v>-20.22</v>
      </c>
      <c r="I28" s="12">
        <v>2.08</v>
      </c>
      <c r="J28">
        <v>2.08</v>
      </c>
      <c r="K28">
        <v>3.22</v>
      </c>
      <c r="L28">
        <v>3.16</v>
      </c>
      <c r="M28">
        <v>224.33</v>
      </c>
      <c r="N28">
        <v>0.61</v>
      </c>
      <c r="O28">
        <v>1.99</v>
      </c>
      <c r="P28">
        <v>6.34</v>
      </c>
      <c r="Q28">
        <v>15</v>
      </c>
      <c r="R28">
        <v>1</v>
      </c>
      <c r="S28">
        <v>12</v>
      </c>
      <c r="U28">
        <v>3.0569600000000001</v>
      </c>
      <c r="V28">
        <v>1.1972400000000001</v>
      </c>
    </row>
    <row r="29" spans="1:22" ht="15.75" x14ac:dyDescent="0.25">
      <c r="B29" s="9" t="s">
        <v>30</v>
      </c>
      <c r="D29">
        <v>-500</v>
      </c>
      <c r="E29">
        <v>24</v>
      </c>
      <c r="F29">
        <v>-70.19</v>
      </c>
      <c r="G29">
        <v>-81.53</v>
      </c>
      <c r="H29">
        <v>-80.67</v>
      </c>
      <c r="I29" s="12">
        <v>1.1499999999999999</v>
      </c>
      <c r="J29">
        <v>1.1599999999999999</v>
      </c>
      <c r="K29">
        <v>2.84</v>
      </c>
      <c r="L29">
        <v>2.4900000000000002</v>
      </c>
      <c r="M29">
        <v>8.0500000000000007</v>
      </c>
      <c r="N29">
        <v>2.5099999999999998</v>
      </c>
      <c r="O29">
        <v>3.52</v>
      </c>
      <c r="P29">
        <v>5.12</v>
      </c>
      <c r="Q29">
        <v>16</v>
      </c>
      <c r="R29">
        <v>1</v>
      </c>
      <c r="S29">
        <v>16</v>
      </c>
      <c r="U29">
        <v>2.8875799999999998</v>
      </c>
      <c r="V29">
        <v>0.167236</v>
      </c>
    </row>
    <row r="30" spans="1:22" ht="15.75" x14ac:dyDescent="0.25">
      <c r="B30" s="9" t="s">
        <v>43</v>
      </c>
      <c r="D30">
        <v>-510</v>
      </c>
      <c r="E30">
        <v>26</v>
      </c>
      <c r="F30">
        <v>-13.94</v>
      </c>
      <c r="G30">
        <v>-24.59</v>
      </c>
      <c r="H30">
        <v>-24.59</v>
      </c>
      <c r="I30" s="12">
        <v>1.76</v>
      </c>
      <c r="J30">
        <v>1.76</v>
      </c>
      <c r="K30">
        <v>3.46</v>
      </c>
      <c r="L30">
        <v>2.95</v>
      </c>
      <c r="M30">
        <v>616.1</v>
      </c>
      <c r="N30">
        <v>5.9</v>
      </c>
      <c r="O30">
        <v>2.98</v>
      </c>
      <c r="P30">
        <v>4.7</v>
      </c>
      <c r="Q30">
        <v>16</v>
      </c>
      <c r="R30">
        <v>1</v>
      </c>
      <c r="S30">
        <v>12</v>
      </c>
      <c r="U30">
        <v>3.42509</v>
      </c>
      <c r="V30">
        <v>0.83111400000000002</v>
      </c>
    </row>
    <row r="32" spans="1:22" ht="15.75" x14ac:dyDescent="0.25">
      <c r="F32" s="11" t="s">
        <v>12</v>
      </c>
      <c r="G32" s="11" t="s">
        <v>13</v>
      </c>
      <c r="H32" s="11" t="s">
        <v>14</v>
      </c>
      <c r="I32" s="13" t="s">
        <v>15</v>
      </c>
    </row>
    <row r="33" spans="1:22" x14ac:dyDescent="0.25">
      <c r="E33" s="11" t="s">
        <v>32</v>
      </c>
      <c r="F33" s="11">
        <f>COUNT(F24:F30)</f>
        <v>7</v>
      </c>
      <c r="G33" s="11">
        <f>COUNT(G24:G30)</f>
        <v>7</v>
      </c>
      <c r="H33" s="11">
        <f>COUNT(H24:H30)</f>
        <v>7</v>
      </c>
      <c r="I33" s="11">
        <f>COUNT(I24:I30)</f>
        <v>7</v>
      </c>
    </row>
    <row r="34" spans="1:22" ht="15.75" x14ac:dyDescent="0.25">
      <c r="E34" s="11" t="s">
        <v>37</v>
      </c>
      <c r="F34" s="11">
        <f>AVERAGE(F24:F30)</f>
        <v>-28.169999999999998</v>
      </c>
      <c r="G34" s="11">
        <f>AVERAGE(G24:G30)</f>
        <v>-41.134285714285717</v>
      </c>
      <c r="H34" s="11">
        <f>AVERAGE(H24:H30)</f>
        <v>-40.521428571428565</v>
      </c>
      <c r="I34" s="13">
        <f>AVERAGE(I24:I30)</f>
        <v>1.6042857142857143</v>
      </c>
    </row>
    <row r="35" spans="1:22" ht="15.75" x14ac:dyDescent="0.25">
      <c r="E35" s="13" t="s">
        <v>33</v>
      </c>
      <c r="F35" s="11">
        <f>QUARTILE(F24:F30,2)</f>
        <v>-12.57</v>
      </c>
      <c r="G35" s="11">
        <f>QUARTILE(G24:G30,2)</f>
        <v>-23.07</v>
      </c>
      <c r="H35" s="11">
        <f>QUARTILE(H24:H30,2)</f>
        <v>-22.93</v>
      </c>
      <c r="I35" s="13">
        <f>MEDIAN(I24:I30)</f>
        <v>1.54</v>
      </c>
    </row>
    <row r="36" spans="1:22" x14ac:dyDescent="0.25">
      <c r="E36" s="11" t="s">
        <v>34</v>
      </c>
      <c r="F36" s="11">
        <f>QUARTILE(F24:F30,1)</f>
        <v>-42.064999999999998</v>
      </c>
      <c r="G36" s="11">
        <f>QUARTILE(G24:G30,1)</f>
        <v>-53.06</v>
      </c>
      <c r="H36" s="11">
        <f>QUARTILE(H24:H30,1)</f>
        <v>-52.63</v>
      </c>
      <c r="I36" s="11">
        <f>QUARTILE(I24:I30,1)</f>
        <v>1.4</v>
      </c>
    </row>
    <row r="37" spans="1:22" x14ac:dyDescent="0.25">
      <c r="E37" s="11" t="s">
        <v>35</v>
      </c>
      <c r="F37" s="11">
        <f>QUARTILE(F24:F30,3)</f>
        <v>-10.87</v>
      </c>
      <c r="G37" s="11">
        <f>QUARTILE(G24:G30,3)</f>
        <v>-20.82</v>
      </c>
      <c r="H37" s="11">
        <f>QUARTILE(H24:H30,3)</f>
        <v>-19.774999999999999</v>
      </c>
      <c r="I37" s="11">
        <f>QUARTILE(I24:I30,3)</f>
        <v>1.83</v>
      </c>
    </row>
    <row r="40" spans="1:22" x14ac:dyDescent="0.25">
      <c r="A40" s="3" t="s">
        <v>39</v>
      </c>
    </row>
    <row r="41" spans="1:22" ht="15.75" x14ac:dyDescent="0.25">
      <c r="A41" s="4" t="s">
        <v>8</v>
      </c>
      <c r="B41" s="4" t="s">
        <v>9</v>
      </c>
      <c r="C41" s="4"/>
      <c r="D41" s="4" t="s">
        <v>10</v>
      </c>
      <c r="E41" s="4" t="s">
        <v>11</v>
      </c>
      <c r="F41" s="4" t="s">
        <v>12</v>
      </c>
      <c r="G41" s="4" t="s">
        <v>13</v>
      </c>
      <c r="H41" s="4" t="s">
        <v>14</v>
      </c>
      <c r="I41" s="5" t="s">
        <v>15</v>
      </c>
      <c r="J41" s="5" t="s">
        <v>16</v>
      </c>
      <c r="K41" s="4" t="s">
        <v>17</v>
      </c>
      <c r="L41" s="4" t="s">
        <v>18</v>
      </c>
      <c r="M41" s="5" t="s">
        <v>19</v>
      </c>
      <c r="N41" s="4" t="s">
        <v>20</v>
      </c>
      <c r="O41" s="5" t="s">
        <v>21</v>
      </c>
      <c r="P41" s="4" t="s">
        <v>22</v>
      </c>
      <c r="Q41" s="4" t="s">
        <v>23</v>
      </c>
      <c r="R41" s="4" t="s">
        <v>24</v>
      </c>
      <c r="S41" s="4" t="s">
        <v>25</v>
      </c>
      <c r="T41" s="6"/>
      <c r="U41" s="4" t="s">
        <v>26</v>
      </c>
      <c r="V41" s="4" t="s">
        <v>27</v>
      </c>
    </row>
    <row r="42" spans="1:22" ht="15.75" x14ac:dyDescent="0.25">
      <c r="A42" s="8">
        <v>44530</v>
      </c>
      <c r="B42" s="9" t="s">
        <v>30</v>
      </c>
      <c r="D42">
        <v>21</v>
      </c>
      <c r="E42">
        <v>19</v>
      </c>
      <c r="F42">
        <v>-12.27</v>
      </c>
      <c r="G42">
        <v>-16.8</v>
      </c>
      <c r="H42">
        <v>-16.8</v>
      </c>
      <c r="I42" s="12">
        <v>1.37</v>
      </c>
      <c r="J42" s="12">
        <v>1.37</v>
      </c>
      <c r="K42">
        <v>3.01</v>
      </c>
      <c r="L42">
        <v>3.08</v>
      </c>
      <c r="M42">
        <v>5.46</v>
      </c>
      <c r="N42">
        <v>2.06</v>
      </c>
      <c r="O42">
        <v>7.11</v>
      </c>
      <c r="P42">
        <v>9.24</v>
      </c>
      <c r="Q42">
        <v>30</v>
      </c>
      <c r="R42">
        <v>1</v>
      </c>
      <c r="S42">
        <v>26</v>
      </c>
    </row>
    <row r="43" spans="1:22" ht="15.75" x14ac:dyDescent="0.25">
      <c r="A43" s="8">
        <v>44543</v>
      </c>
      <c r="B43" s="9" t="s">
        <v>28</v>
      </c>
      <c r="D43">
        <v>-74</v>
      </c>
      <c r="E43">
        <v>21</v>
      </c>
      <c r="F43">
        <v>-10.74</v>
      </c>
      <c r="G43">
        <v>-10.57</v>
      </c>
      <c r="H43">
        <v>-10.57</v>
      </c>
      <c r="I43" s="12">
        <v>0.98</v>
      </c>
      <c r="J43" s="12">
        <v>0.98</v>
      </c>
      <c r="K43">
        <v>4.09</v>
      </c>
      <c r="L43">
        <v>4.3</v>
      </c>
      <c r="M43">
        <v>1.91</v>
      </c>
      <c r="N43">
        <v>2.29</v>
      </c>
      <c r="O43">
        <v>8.15</v>
      </c>
      <c r="P43">
        <v>6.37</v>
      </c>
      <c r="Q43">
        <v>26</v>
      </c>
      <c r="R43">
        <v>1</v>
      </c>
      <c r="S43">
        <v>23</v>
      </c>
    </row>
    <row r="44" spans="1:22" ht="15.75" x14ac:dyDescent="0.25">
      <c r="A44" s="10">
        <v>44544</v>
      </c>
      <c r="B44" s="9" t="s">
        <v>28</v>
      </c>
      <c r="D44">
        <v>-280</v>
      </c>
      <c r="E44">
        <v>8.3000000000000007</v>
      </c>
      <c r="F44">
        <v>-69.739999999999995</v>
      </c>
      <c r="G44">
        <v>-96.72</v>
      </c>
      <c r="H44">
        <v>-96.72</v>
      </c>
      <c r="I44" s="12">
        <v>1.39</v>
      </c>
      <c r="J44" s="12">
        <v>1.39</v>
      </c>
      <c r="K44">
        <v>3.56</v>
      </c>
      <c r="L44">
        <v>3.49</v>
      </c>
      <c r="M44">
        <v>2.54</v>
      </c>
      <c r="N44">
        <v>1.98</v>
      </c>
      <c r="O44">
        <v>6.42</v>
      </c>
      <c r="P44">
        <v>7.43</v>
      </c>
      <c r="Q44">
        <v>30</v>
      </c>
      <c r="R44">
        <v>1</v>
      </c>
      <c r="S44">
        <v>30</v>
      </c>
    </row>
    <row r="45" spans="1:22" ht="15.75" x14ac:dyDescent="0.25">
      <c r="A45" s="10">
        <v>44546</v>
      </c>
      <c r="B45" s="9" t="s">
        <v>28</v>
      </c>
      <c r="D45">
        <v>-152</v>
      </c>
      <c r="E45">
        <v>9.6</v>
      </c>
      <c r="F45">
        <v>-9.67</v>
      </c>
      <c r="G45">
        <v>-18.23</v>
      </c>
      <c r="H45">
        <v>-18.23</v>
      </c>
      <c r="I45" s="12">
        <v>1.89</v>
      </c>
      <c r="J45" s="12">
        <v>1.89</v>
      </c>
      <c r="K45">
        <v>3.94</v>
      </c>
      <c r="L45">
        <v>3.86</v>
      </c>
      <c r="M45">
        <v>824.57</v>
      </c>
      <c r="N45">
        <v>3.16</v>
      </c>
      <c r="O45">
        <v>2.2000000000000002</v>
      </c>
      <c r="P45">
        <v>3.51</v>
      </c>
      <c r="Q45">
        <v>11</v>
      </c>
      <c r="R45">
        <v>1</v>
      </c>
      <c r="S45">
        <v>9</v>
      </c>
    </row>
    <row r="46" spans="1:22" ht="15.75" x14ac:dyDescent="0.25">
      <c r="A46" s="10"/>
      <c r="B46" s="9" t="s">
        <v>29</v>
      </c>
      <c r="D46">
        <v>-232</v>
      </c>
      <c r="E46">
        <v>12</v>
      </c>
      <c r="F46">
        <v>-12.05</v>
      </c>
      <c r="G46">
        <v>-26.01</v>
      </c>
      <c r="H46">
        <v>-26.01</v>
      </c>
      <c r="I46" s="12">
        <v>2.16</v>
      </c>
      <c r="J46" s="12">
        <v>2.16</v>
      </c>
      <c r="K46">
        <v>3.36</v>
      </c>
      <c r="L46">
        <v>3.38</v>
      </c>
      <c r="M46">
        <v>0.61</v>
      </c>
      <c r="N46">
        <v>0.73</v>
      </c>
      <c r="O46">
        <v>7.69</v>
      </c>
      <c r="P46">
        <v>5.95</v>
      </c>
      <c r="Q46">
        <v>16</v>
      </c>
      <c r="R46">
        <v>1</v>
      </c>
      <c r="S46">
        <v>10</v>
      </c>
    </row>
    <row r="47" spans="1:22" ht="15.75" x14ac:dyDescent="0.25">
      <c r="B47" s="9" t="s">
        <v>30</v>
      </c>
      <c r="D47">
        <v>-500</v>
      </c>
      <c r="E47">
        <v>24</v>
      </c>
      <c r="F47">
        <v>-68.52</v>
      </c>
      <c r="G47">
        <v>-78.11</v>
      </c>
      <c r="H47">
        <v>-78.11</v>
      </c>
      <c r="I47" s="12">
        <v>1.1399999999999999</v>
      </c>
      <c r="J47" s="12">
        <v>1.1399999999999999</v>
      </c>
      <c r="K47">
        <v>2.9</v>
      </c>
      <c r="L47">
        <v>2.69</v>
      </c>
      <c r="M47">
        <v>2.14</v>
      </c>
      <c r="N47">
        <v>2.5299999999999998</v>
      </c>
      <c r="O47">
        <v>5.17</v>
      </c>
      <c r="P47">
        <v>4.8899999999999997</v>
      </c>
      <c r="Q47">
        <v>15</v>
      </c>
      <c r="R47">
        <v>1</v>
      </c>
      <c r="S47">
        <v>15</v>
      </c>
    </row>
    <row r="48" spans="1:22" ht="15.75" x14ac:dyDescent="0.25">
      <c r="B48" s="9" t="s">
        <v>43</v>
      </c>
      <c r="D48">
        <v>-510</v>
      </c>
      <c r="E48">
        <v>26</v>
      </c>
      <c r="F48">
        <v>-13.55</v>
      </c>
      <c r="G48">
        <v>-27.18</v>
      </c>
      <c r="H48">
        <v>-27.18</v>
      </c>
      <c r="I48" s="12">
        <v>2.0099999999999998</v>
      </c>
      <c r="J48" s="12">
        <v>2.0099999999999998</v>
      </c>
      <c r="K48">
        <v>3.28</v>
      </c>
      <c r="L48">
        <v>2.96</v>
      </c>
      <c r="M48">
        <v>651.12</v>
      </c>
      <c r="N48">
        <v>1.77</v>
      </c>
      <c r="O48">
        <v>3.27</v>
      </c>
      <c r="P48">
        <v>8.52</v>
      </c>
      <c r="Q48">
        <v>11</v>
      </c>
      <c r="R48">
        <v>1</v>
      </c>
      <c r="S48">
        <v>8</v>
      </c>
    </row>
    <row r="50" spans="1:22" ht="15.75" x14ac:dyDescent="0.25">
      <c r="F50" s="11" t="s">
        <v>12</v>
      </c>
      <c r="G50" s="11" t="s">
        <v>13</v>
      </c>
      <c r="H50" s="11" t="s">
        <v>14</v>
      </c>
      <c r="I50" s="13" t="s">
        <v>15</v>
      </c>
    </row>
    <row r="51" spans="1:22" x14ac:dyDescent="0.25">
      <c r="E51" s="11" t="s">
        <v>32</v>
      </c>
      <c r="F51" s="11">
        <f>COUNT(F42:F48)</f>
        <v>7</v>
      </c>
      <c r="G51" s="11">
        <f>COUNT(G42:G48)</f>
        <v>7</v>
      </c>
      <c r="H51" s="11">
        <f>COUNT(H42:H48)</f>
        <v>7</v>
      </c>
      <c r="I51" s="11">
        <f>COUNT(I42:I48)</f>
        <v>7</v>
      </c>
    </row>
    <row r="52" spans="1:22" ht="15.75" x14ac:dyDescent="0.25">
      <c r="E52" s="11" t="s">
        <v>37</v>
      </c>
      <c r="F52" s="11">
        <f>AVERAGE(F42:F48)</f>
        <v>-28.07714285714286</v>
      </c>
      <c r="G52" s="11">
        <f>AVERAGE(G42:G48)</f>
        <v>-39.088571428571427</v>
      </c>
      <c r="H52" s="11">
        <f>AVERAGE(H42:H48)</f>
        <v>-39.088571428571427</v>
      </c>
      <c r="I52" s="13">
        <f>AVERAGE(I42:I48)</f>
        <v>1.5628571428571427</v>
      </c>
    </row>
    <row r="53" spans="1:22" ht="15.75" x14ac:dyDescent="0.25">
      <c r="E53" s="13" t="s">
        <v>33</v>
      </c>
      <c r="F53" s="11">
        <f>QUARTILE(F42:F48,2)</f>
        <v>-12.27</v>
      </c>
      <c r="G53" s="11">
        <f>QUARTILE(G42:G48,2)</f>
        <v>-26.01</v>
      </c>
      <c r="H53" s="11">
        <f>QUARTILE(H42:H48,2)</f>
        <v>-26.01</v>
      </c>
      <c r="I53" s="13">
        <f>MEDIAN(I42:I48)</f>
        <v>1.39</v>
      </c>
    </row>
    <row r="54" spans="1:22" x14ac:dyDescent="0.25">
      <c r="E54" s="11" t="s">
        <v>34</v>
      </c>
      <c r="F54" s="11">
        <f>QUARTILE(F42:F48,1)</f>
        <v>-41.034999999999997</v>
      </c>
      <c r="G54" s="11">
        <f>QUARTILE(G42:G48,1)</f>
        <v>-52.644999999999996</v>
      </c>
      <c r="H54" s="11">
        <f>QUARTILE(H42:H48,1)</f>
        <v>-52.644999999999996</v>
      </c>
      <c r="I54" s="11">
        <f>QUARTILE(I42:I48,1)</f>
        <v>1.2549999999999999</v>
      </c>
    </row>
    <row r="55" spans="1:22" x14ac:dyDescent="0.25">
      <c r="E55" s="11" t="s">
        <v>35</v>
      </c>
      <c r="F55" s="11">
        <f>QUARTILE(F42:F48,3)</f>
        <v>-11.395</v>
      </c>
      <c r="G55" s="11">
        <f>QUARTILE(G42:G48,3)</f>
        <v>-17.515000000000001</v>
      </c>
      <c r="H55" s="11">
        <f>QUARTILE(H42:H48,3)</f>
        <v>-17.515000000000001</v>
      </c>
      <c r="I55" s="11">
        <f>QUARTILE(I42:I48,3)</f>
        <v>1.9499999999999997</v>
      </c>
    </row>
    <row r="58" spans="1:22" x14ac:dyDescent="0.25">
      <c r="A58" s="3" t="s">
        <v>40</v>
      </c>
    </row>
    <row r="59" spans="1:22" ht="15.75" x14ac:dyDescent="0.25">
      <c r="A59" s="4" t="s">
        <v>8</v>
      </c>
      <c r="B59" s="4" t="s">
        <v>9</v>
      </c>
      <c r="C59" s="4"/>
      <c r="D59" s="4" t="s">
        <v>10</v>
      </c>
      <c r="E59" s="4" t="s">
        <v>11</v>
      </c>
      <c r="F59" s="4" t="s">
        <v>12</v>
      </c>
      <c r="G59" s="4" t="s">
        <v>13</v>
      </c>
      <c r="H59" s="4" t="s">
        <v>14</v>
      </c>
      <c r="I59" s="5" t="s">
        <v>15</v>
      </c>
      <c r="J59" s="5" t="s">
        <v>16</v>
      </c>
      <c r="K59" s="4" t="s">
        <v>17</v>
      </c>
      <c r="L59" s="4" t="s">
        <v>18</v>
      </c>
      <c r="M59" s="5" t="s">
        <v>19</v>
      </c>
      <c r="N59" s="4" t="s">
        <v>20</v>
      </c>
      <c r="O59" s="5" t="s">
        <v>21</v>
      </c>
      <c r="P59" s="4" t="s">
        <v>22</v>
      </c>
      <c r="Q59" s="4" t="s">
        <v>23</v>
      </c>
      <c r="R59" s="4" t="s">
        <v>24</v>
      </c>
      <c r="S59" s="4" t="s">
        <v>25</v>
      </c>
      <c r="T59" s="6"/>
      <c r="U59" s="4" t="s">
        <v>26</v>
      </c>
      <c r="V59" s="4" t="s">
        <v>27</v>
      </c>
    </row>
    <row r="60" spans="1:22" ht="15.75" x14ac:dyDescent="0.25">
      <c r="A60" s="8">
        <v>44530</v>
      </c>
      <c r="B60" s="9" t="s">
        <v>30</v>
      </c>
      <c r="D60">
        <v>21</v>
      </c>
      <c r="E60">
        <v>19</v>
      </c>
      <c r="F60">
        <v>-12.9</v>
      </c>
      <c r="G60">
        <v>-14.44</v>
      </c>
      <c r="H60">
        <v>-14.44</v>
      </c>
      <c r="I60" s="12">
        <v>1.1200000000000001</v>
      </c>
      <c r="J60" s="12">
        <v>1.1200000000000001</v>
      </c>
      <c r="K60">
        <v>2.91</v>
      </c>
      <c r="L60">
        <v>3.09</v>
      </c>
      <c r="M60">
        <v>2.21</v>
      </c>
      <c r="N60">
        <v>1.82</v>
      </c>
      <c r="O60">
        <v>9.9</v>
      </c>
      <c r="P60">
        <v>9.6</v>
      </c>
      <c r="Q60">
        <v>30</v>
      </c>
      <c r="R60">
        <v>1</v>
      </c>
      <c r="S60">
        <v>24</v>
      </c>
    </row>
    <row r="61" spans="1:22" ht="15.75" x14ac:dyDescent="0.25">
      <c r="A61" s="8">
        <v>44543</v>
      </c>
      <c r="B61" s="9" t="s">
        <v>28</v>
      </c>
      <c r="D61">
        <v>-74</v>
      </c>
      <c r="E61">
        <v>21</v>
      </c>
      <c r="F61">
        <v>-8.31</v>
      </c>
      <c r="G61">
        <v>-11.32</v>
      </c>
      <c r="H61">
        <v>-11.32</v>
      </c>
      <c r="I61" s="12">
        <v>1.36</v>
      </c>
      <c r="J61" s="12">
        <v>1.36</v>
      </c>
      <c r="K61">
        <v>4.1399999999999997</v>
      </c>
      <c r="L61">
        <v>3.95</v>
      </c>
      <c r="M61">
        <v>1.56</v>
      </c>
      <c r="N61">
        <v>5.76</v>
      </c>
      <c r="O61">
        <v>10.71</v>
      </c>
      <c r="P61">
        <v>5.14</v>
      </c>
      <c r="Q61">
        <v>21</v>
      </c>
      <c r="R61">
        <v>1</v>
      </c>
      <c r="S61">
        <v>14</v>
      </c>
    </row>
    <row r="62" spans="1:22" ht="15.75" x14ac:dyDescent="0.25">
      <c r="A62" s="10">
        <v>44544</v>
      </c>
      <c r="B62" s="9" t="s">
        <v>28</v>
      </c>
      <c r="D62">
        <v>-280</v>
      </c>
      <c r="E62">
        <v>8.3000000000000007</v>
      </c>
      <c r="F62">
        <v>-67.22</v>
      </c>
      <c r="G62">
        <v>-85.84</v>
      </c>
      <c r="H62">
        <v>-85.84</v>
      </c>
      <c r="I62" s="12">
        <v>1.28</v>
      </c>
      <c r="J62" s="12">
        <v>1.28</v>
      </c>
      <c r="K62">
        <v>3.18</v>
      </c>
      <c r="L62">
        <v>3.55</v>
      </c>
      <c r="M62">
        <v>3.51</v>
      </c>
      <c r="N62">
        <v>2.5499999999999998</v>
      </c>
      <c r="O62">
        <v>6.53</v>
      </c>
      <c r="P62">
        <v>6.29</v>
      </c>
      <c r="Q62">
        <v>30</v>
      </c>
      <c r="R62">
        <v>1</v>
      </c>
      <c r="S62">
        <v>28</v>
      </c>
    </row>
    <row r="63" spans="1:22" ht="15.75" x14ac:dyDescent="0.25">
      <c r="A63" s="10">
        <v>44546</v>
      </c>
      <c r="B63" s="9" t="s">
        <v>28</v>
      </c>
      <c r="D63">
        <v>-152</v>
      </c>
      <c r="E63">
        <v>9.6</v>
      </c>
      <c r="F63">
        <v>-9.58</v>
      </c>
      <c r="G63">
        <v>-21.85</v>
      </c>
      <c r="H63">
        <v>-21.85</v>
      </c>
      <c r="I63" s="12">
        <v>2.2799999999999998</v>
      </c>
      <c r="J63" s="12">
        <v>2.2799999999999998</v>
      </c>
      <c r="K63">
        <v>3.75</v>
      </c>
      <c r="L63">
        <v>4.01</v>
      </c>
      <c r="M63">
        <v>1.29</v>
      </c>
      <c r="N63">
        <v>2.14</v>
      </c>
      <c r="O63">
        <v>80.959999999999994</v>
      </c>
      <c r="P63">
        <v>3.64</v>
      </c>
      <c r="Q63">
        <v>11</v>
      </c>
      <c r="R63">
        <v>1</v>
      </c>
      <c r="S63">
        <v>8</v>
      </c>
    </row>
    <row r="64" spans="1:22" ht="15.75" x14ac:dyDescent="0.25">
      <c r="A64" s="10"/>
      <c r="B64" s="9" t="s">
        <v>29</v>
      </c>
      <c r="D64">
        <v>-232</v>
      </c>
      <c r="E64">
        <v>12</v>
      </c>
      <c r="F64">
        <v>-13.64</v>
      </c>
      <c r="G64">
        <v>-20.29</v>
      </c>
      <c r="H64">
        <v>-20.29</v>
      </c>
      <c r="I64" s="12">
        <v>1.49</v>
      </c>
      <c r="J64" s="12">
        <v>1.49</v>
      </c>
      <c r="K64">
        <v>3.53</v>
      </c>
      <c r="L64">
        <v>3.49</v>
      </c>
      <c r="M64">
        <v>0.94</v>
      </c>
      <c r="N64">
        <v>0.94</v>
      </c>
      <c r="O64">
        <v>5.91</v>
      </c>
      <c r="P64">
        <v>6.33</v>
      </c>
      <c r="Q64">
        <v>14</v>
      </c>
      <c r="R64">
        <v>1</v>
      </c>
      <c r="S64">
        <v>7</v>
      </c>
    </row>
    <row r="65" spans="1:22" ht="15.75" x14ac:dyDescent="0.25">
      <c r="B65" s="9" t="s">
        <v>30</v>
      </c>
      <c r="D65">
        <v>-500</v>
      </c>
      <c r="E65">
        <v>24</v>
      </c>
      <c r="F65">
        <v>-65.989999999999995</v>
      </c>
      <c r="G65">
        <v>-74.290000000000006</v>
      </c>
      <c r="H65">
        <v>-74.290000000000006</v>
      </c>
      <c r="I65" s="12">
        <v>1.1299999999999999</v>
      </c>
      <c r="J65" s="12">
        <v>1.1299999999999999</v>
      </c>
      <c r="K65">
        <v>2.9</v>
      </c>
      <c r="L65">
        <v>2.6</v>
      </c>
      <c r="M65">
        <v>1.79</v>
      </c>
      <c r="N65">
        <v>2.62</v>
      </c>
      <c r="O65">
        <v>5.56</v>
      </c>
      <c r="P65">
        <v>4.8899999999999997</v>
      </c>
      <c r="Q65">
        <v>15</v>
      </c>
      <c r="R65">
        <v>1</v>
      </c>
      <c r="S65">
        <v>15</v>
      </c>
    </row>
    <row r="66" spans="1:22" ht="15.75" x14ac:dyDescent="0.25">
      <c r="B66" s="9" t="s">
        <v>43</v>
      </c>
      <c r="D66">
        <v>-510</v>
      </c>
      <c r="E66">
        <v>26</v>
      </c>
      <c r="F66">
        <v>-16.11</v>
      </c>
      <c r="G66">
        <v>-25.57</v>
      </c>
      <c r="H66">
        <v>-25.57</v>
      </c>
      <c r="I66" s="12">
        <v>1.59</v>
      </c>
      <c r="J66" s="12">
        <v>1.59</v>
      </c>
      <c r="K66">
        <v>3.03</v>
      </c>
      <c r="L66">
        <v>3.02</v>
      </c>
      <c r="M66">
        <v>1.76</v>
      </c>
      <c r="N66">
        <v>2.38</v>
      </c>
      <c r="O66">
        <v>7.78</v>
      </c>
      <c r="P66">
        <v>7.21</v>
      </c>
      <c r="Q66">
        <v>11</v>
      </c>
      <c r="R66">
        <v>1</v>
      </c>
      <c r="S66">
        <v>7</v>
      </c>
    </row>
    <row r="68" spans="1:22" ht="15.75" x14ac:dyDescent="0.25">
      <c r="F68" s="11" t="s">
        <v>12</v>
      </c>
      <c r="G68" s="11" t="s">
        <v>13</v>
      </c>
      <c r="H68" s="11" t="s">
        <v>14</v>
      </c>
      <c r="I68" s="13" t="s">
        <v>15</v>
      </c>
    </row>
    <row r="69" spans="1:22" x14ac:dyDescent="0.25">
      <c r="E69" s="11" t="s">
        <v>32</v>
      </c>
      <c r="F69" s="11">
        <f>COUNT(F60:F66)</f>
        <v>7</v>
      </c>
      <c r="G69" s="11">
        <f>COUNT(G60:G66)</f>
        <v>7</v>
      </c>
      <c r="H69" s="11">
        <f>COUNT(H60:H66)</f>
        <v>7</v>
      </c>
      <c r="I69" s="11">
        <f>COUNT(I60:I66)</f>
        <v>7</v>
      </c>
    </row>
    <row r="70" spans="1:22" ht="15.75" x14ac:dyDescent="0.25">
      <c r="E70" s="11" t="s">
        <v>37</v>
      </c>
      <c r="F70" s="11">
        <f>AVERAGE(F60:F66)</f>
        <v>-27.678571428571427</v>
      </c>
      <c r="G70" s="11">
        <f>AVERAGE(G60:G66)</f>
        <v>-36.228571428571421</v>
      </c>
      <c r="H70" s="11">
        <f>AVERAGE(H60:H66)</f>
        <v>-36.228571428571421</v>
      </c>
      <c r="I70" s="13">
        <f>AVERAGE(I60:I66)</f>
        <v>1.4642857142857142</v>
      </c>
    </row>
    <row r="71" spans="1:22" ht="15.75" x14ac:dyDescent="0.25">
      <c r="E71" s="13" t="s">
        <v>33</v>
      </c>
      <c r="F71" s="11">
        <f>QUARTILE(F60:F66,2)</f>
        <v>-13.64</v>
      </c>
      <c r="G71" s="11">
        <f>QUARTILE(G60:G66,2)</f>
        <v>-21.85</v>
      </c>
      <c r="H71" s="11">
        <f>QUARTILE(H60:H66,2)</f>
        <v>-21.85</v>
      </c>
      <c r="I71" s="13">
        <f>MEDIAN(I60:I66)</f>
        <v>1.36</v>
      </c>
    </row>
    <row r="72" spans="1:22" x14ac:dyDescent="0.25">
      <c r="E72" s="11" t="s">
        <v>34</v>
      </c>
      <c r="F72" s="11">
        <f>QUARTILE(F60:F66,1)</f>
        <v>-41.05</v>
      </c>
      <c r="G72" s="11">
        <f>QUARTILE(G60:G66,1)</f>
        <v>-49.930000000000007</v>
      </c>
      <c r="H72" s="11">
        <f>QUARTILE(H60:H66,1)</f>
        <v>-49.930000000000007</v>
      </c>
      <c r="I72" s="11">
        <f>QUARTILE(I60:I66,1)</f>
        <v>1.2050000000000001</v>
      </c>
    </row>
    <row r="73" spans="1:22" x14ac:dyDescent="0.25">
      <c r="E73" s="11" t="s">
        <v>35</v>
      </c>
      <c r="F73" s="11">
        <f>QUARTILE(F60:F66,3)</f>
        <v>-11.24</v>
      </c>
      <c r="G73" s="11">
        <f>QUARTILE(G60:G66,3)</f>
        <v>-17.364999999999998</v>
      </c>
      <c r="H73" s="11">
        <f>QUARTILE(H60:H66,3)</f>
        <v>-17.364999999999998</v>
      </c>
      <c r="I73" s="11">
        <f>QUARTILE(I60:I66,3)</f>
        <v>1.54</v>
      </c>
    </row>
    <row r="76" spans="1:22" x14ac:dyDescent="0.25">
      <c r="A76" s="3" t="s">
        <v>41</v>
      </c>
    </row>
    <row r="77" spans="1:22" ht="15.75" x14ac:dyDescent="0.25">
      <c r="A77" s="4" t="s">
        <v>8</v>
      </c>
      <c r="B77" s="4" t="s">
        <v>9</v>
      </c>
      <c r="C77" s="4"/>
      <c r="D77" s="4" t="s">
        <v>10</v>
      </c>
      <c r="E77" s="4" t="s">
        <v>11</v>
      </c>
      <c r="F77" s="4" t="s">
        <v>12</v>
      </c>
      <c r="G77" s="4" t="s">
        <v>13</v>
      </c>
      <c r="H77" s="4" t="s">
        <v>14</v>
      </c>
      <c r="I77" s="5" t="s">
        <v>15</v>
      </c>
      <c r="J77" s="5" t="s">
        <v>16</v>
      </c>
      <c r="K77" s="4" t="s">
        <v>17</v>
      </c>
      <c r="L77" s="4" t="s">
        <v>18</v>
      </c>
      <c r="M77" s="5" t="s">
        <v>19</v>
      </c>
      <c r="N77" s="4" t="s">
        <v>20</v>
      </c>
      <c r="O77" s="5" t="s">
        <v>21</v>
      </c>
      <c r="P77" s="4" t="s">
        <v>22</v>
      </c>
      <c r="Q77" s="4" t="s">
        <v>23</v>
      </c>
      <c r="R77" s="4" t="s">
        <v>24</v>
      </c>
      <c r="S77" s="4" t="s">
        <v>25</v>
      </c>
      <c r="T77" s="6"/>
      <c r="U77" s="4" t="s">
        <v>26</v>
      </c>
      <c r="V77" s="4" t="s">
        <v>27</v>
      </c>
    </row>
    <row r="78" spans="1:22" ht="15.75" x14ac:dyDescent="0.25">
      <c r="A78" s="8">
        <v>44530</v>
      </c>
      <c r="B78" s="9" t="s">
        <v>30</v>
      </c>
      <c r="D78">
        <v>21</v>
      </c>
      <c r="E78">
        <v>19</v>
      </c>
      <c r="F78">
        <v>-11.07</v>
      </c>
      <c r="G78">
        <v>-11.5</v>
      </c>
      <c r="H78">
        <v>-11.5</v>
      </c>
      <c r="I78" s="12">
        <v>1.04</v>
      </c>
      <c r="J78" s="12">
        <v>1.04</v>
      </c>
      <c r="K78">
        <v>3.18</v>
      </c>
      <c r="L78">
        <v>3.21</v>
      </c>
      <c r="M78">
        <v>12.08</v>
      </c>
      <c r="N78">
        <v>3.8</v>
      </c>
      <c r="O78">
        <v>5.91</v>
      </c>
      <c r="P78">
        <v>8.89</v>
      </c>
      <c r="Q78">
        <v>30</v>
      </c>
      <c r="R78">
        <v>1</v>
      </c>
      <c r="S78">
        <v>23</v>
      </c>
    </row>
    <row r="79" spans="1:22" ht="15.75" x14ac:dyDescent="0.25">
      <c r="A79" s="8">
        <v>44543</v>
      </c>
      <c r="B79" s="9" t="s">
        <v>28</v>
      </c>
      <c r="D79">
        <v>-74</v>
      </c>
      <c r="E79">
        <v>21</v>
      </c>
      <c r="F79">
        <v>-7.96</v>
      </c>
      <c r="G79">
        <v>-12.06</v>
      </c>
      <c r="H79">
        <v>-12.06</v>
      </c>
      <c r="I79" s="12">
        <v>1.52</v>
      </c>
      <c r="J79" s="12">
        <v>1.52</v>
      </c>
      <c r="K79">
        <v>4.3</v>
      </c>
      <c r="L79">
        <v>4.2300000000000004</v>
      </c>
      <c r="M79">
        <v>2.2400000000000002</v>
      </c>
      <c r="N79">
        <v>1.1299999999999999</v>
      </c>
      <c r="O79">
        <v>6.71</v>
      </c>
      <c r="P79">
        <v>12.57</v>
      </c>
      <c r="Q79">
        <v>23</v>
      </c>
      <c r="R79">
        <v>1</v>
      </c>
      <c r="S79">
        <v>20</v>
      </c>
    </row>
    <row r="80" spans="1:22" ht="15.75" x14ac:dyDescent="0.25">
      <c r="A80" s="10">
        <v>44544</v>
      </c>
      <c r="B80" s="9" t="s">
        <v>28</v>
      </c>
      <c r="D80">
        <v>-280</v>
      </c>
      <c r="E80">
        <v>8.3000000000000007</v>
      </c>
      <c r="F80">
        <v>-70.12</v>
      </c>
      <c r="G80">
        <v>-64.33</v>
      </c>
      <c r="H80">
        <v>-64.33</v>
      </c>
      <c r="I80" s="12">
        <v>0.92</v>
      </c>
      <c r="J80" s="12">
        <v>0.92</v>
      </c>
      <c r="K80">
        <v>3.32</v>
      </c>
      <c r="L80">
        <v>3.6</v>
      </c>
      <c r="M80">
        <v>2.68</v>
      </c>
      <c r="N80">
        <v>2.2000000000000002</v>
      </c>
      <c r="O80">
        <v>7.11</v>
      </c>
      <c r="P80">
        <v>6.67</v>
      </c>
      <c r="Q80">
        <v>30</v>
      </c>
      <c r="R80">
        <v>1</v>
      </c>
      <c r="S80">
        <v>29</v>
      </c>
    </row>
    <row r="81" spans="1:19" ht="15.75" x14ac:dyDescent="0.25">
      <c r="A81" s="10">
        <v>44546</v>
      </c>
      <c r="B81" s="9" t="s">
        <v>28</v>
      </c>
      <c r="D81">
        <v>-152</v>
      </c>
      <c r="E81">
        <v>9.6</v>
      </c>
      <c r="F81">
        <v>-13.6</v>
      </c>
      <c r="G81">
        <v>-17.05</v>
      </c>
      <c r="H81">
        <v>-17.05</v>
      </c>
      <c r="I81" s="12">
        <v>1.25</v>
      </c>
      <c r="J81" s="12">
        <v>1.25</v>
      </c>
      <c r="K81">
        <v>3.99</v>
      </c>
      <c r="L81">
        <v>3.73</v>
      </c>
      <c r="M81">
        <v>0</v>
      </c>
      <c r="N81">
        <v>1.1299999999999999</v>
      </c>
      <c r="O81">
        <v>21.26</v>
      </c>
      <c r="P81">
        <v>11.92</v>
      </c>
      <c r="Q81">
        <v>9</v>
      </c>
      <c r="R81">
        <v>1</v>
      </c>
      <c r="S81">
        <v>2</v>
      </c>
    </row>
    <row r="82" spans="1:19" ht="15.75" x14ac:dyDescent="0.25">
      <c r="A82" s="10"/>
      <c r="B82" s="9" t="s">
        <v>29</v>
      </c>
      <c r="D82">
        <v>-232</v>
      </c>
      <c r="E82">
        <v>12</v>
      </c>
      <c r="F82">
        <v>-14.7</v>
      </c>
      <c r="G82">
        <v>-14.75</v>
      </c>
      <c r="H82">
        <v>-14.75</v>
      </c>
      <c r="I82" s="12">
        <v>1</v>
      </c>
      <c r="J82" s="12">
        <v>1</v>
      </c>
      <c r="K82">
        <v>3.41</v>
      </c>
      <c r="L82">
        <v>3.53</v>
      </c>
      <c r="M82">
        <v>0.87</v>
      </c>
      <c r="N82">
        <v>0.6</v>
      </c>
      <c r="O82">
        <v>5.37</v>
      </c>
      <c r="P82">
        <v>7.14</v>
      </c>
      <c r="Q82">
        <v>17</v>
      </c>
      <c r="R82">
        <v>1</v>
      </c>
      <c r="S82">
        <v>7</v>
      </c>
    </row>
    <row r="83" spans="1:19" ht="15.75" x14ac:dyDescent="0.25">
      <c r="B83" s="9" t="s">
        <v>30</v>
      </c>
      <c r="D83">
        <v>-500</v>
      </c>
      <c r="E83">
        <v>24</v>
      </c>
      <c r="F83">
        <v>-62.83</v>
      </c>
      <c r="G83">
        <v>-68.52</v>
      </c>
      <c r="H83">
        <v>-68.52</v>
      </c>
      <c r="I83" s="12">
        <v>1.0900000000000001</v>
      </c>
      <c r="J83" s="12">
        <v>1.0900000000000001</v>
      </c>
      <c r="K83">
        <v>2.9</v>
      </c>
      <c r="L83">
        <v>2.82</v>
      </c>
      <c r="M83">
        <v>1.89</v>
      </c>
      <c r="N83">
        <v>1.65</v>
      </c>
      <c r="O83">
        <v>5.54</v>
      </c>
      <c r="P83">
        <v>4.79</v>
      </c>
      <c r="Q83">
        <v>15</v>
      </c>
      <c r="R83">
        <v>1</v>
      </c>
      <c r="S83">
        <v>15</v>
      </c>
    </row>
    <row r="84" spans="1:19" ht="15.75" x14ac:dyDescent="0.25">
      <c r="B84" s="9" t="s">
        <v>43</v>
      </c>
      <c r="D84">
        <v>-510</v>
      </c>
      <c r="E84">
        <v>26</v>
      </c>
      <c r="F84">
        <v>-19.72</v>
      </c>
      <c r="G84">
        <v>-18.420000000000002</v>
      </c>
      <c r="H84">
        <v>-18.420000000000002</v>
      </c>
      <c r="I84" s="12">
        <v>0.93</v>
      </c>
      <c r="J84" s="12">
        <v>0.93</v>
      </c>
      <c r="K84">
        <v>3.28</v>
      </c>
      <c r="L84">
        <v>3.1</v>
      </c>
      <c r="M84">
        <v>1.99</v>
      </c>
      <c r="N84">
        <v>3.61</v>
      </c>
      <c r="O84">
        <v>8.1</v>
      </c>
      <c r="P84">
        <v>6.11</v>
      </c>
      <c r="Q84">
        <v>11</v>
      </c>
      <c r="R84">
        <v>1</v>
      </c>
      <c r="S84">
        <v>8</v>
      </c>
    </row>
    <row r="86" spans="1:19" ht="15.75" x14ac:dyDescent="0.25">
      <c r="F86" s="11" t="s">
        <v>12</v>
      </c>
      <c r="G86" s="11" t="s">
        <v>13</v>
      </c>
      <c r="H86" s="11" t="s">
        <v>14</v>
      </c>
      <c r="I86" s="13" t="s">
        <v>15</v>
      </c>
    </row>
    <row r="87" spans="1:19" x14ac:dyDescent="0.25">
      <c r="E87" s="11" t="s">
        <v>32</v>
      </c>
      <c r="F87" s="11">
        <f>COUNT(F78:F84)</f>
        <v>7</v>
      </c>
      <c r="G87" s="11">
        <f>COUNT(G78:G84)</f>
        <v>7</v>
      </c>
      <c r="H87" s="11">
        <f>COUNT(H78:H84)</f>
        <v>7</v>
      </c>
      <c r="I87" s="11">
        <f>COUNT(I78:I84)</f>
        <v>7</v>
      </c>
    </row>
    <row r="88" spans="1:19" ht="15.75" x14ac:dyDescent="0.25">
      <c r="E88" s="11" t="s">
        <v>37</v>
      </c>
      <c r="F88" s="11">
        <f>AVERAGE(F78:F84)</f>
        <v>-28.571428571428573</v>
      </c>
      <c r="G88" s="11">
        <f>AVERAGE(G78:G84)</f>
        <v>-29.518571428571427</v>
      </c>
      <c r="H88" s="11">
        <f>AVERAGE(H78:H84)</f>
        <v>-29.518571428571427</v>
      </c>
      <c r="I88" s="13">
        <f>AVERAGE(I78:I84)</f>
        <v>1.1071428571428572</v>
      </c>
    </row>
    <row r="89" spans="1:19" ht="15.75" x14ac:dyDescent="0.25">
      <c r="E89" s="13" t="s">
        <v>33</v>
      </c>
      <c r="F89" s="11">
        <f>QUARTILE(F78:F84,2)</f>
        <v>-14.7</v>
      </c>
      <c r="G89" s="11">
        <f>QUARTILE(G78:G84,2)</f>
        <v>-17.05</v>
      </c>
      <c r="H89" s="11">
        <f>QUARTILE(H78:H84,2)</f>
        <v>-17.05</v>
      </c>
      <c r="I89" s="13">
        <f>MEDIAN(I78:I84)</f>
        <v>1.04</v>
      </c>
    </row>
    <row r="90" spans="1:19" x14ac:dyDescent="0.25">
      <c r="E90" s="11" t="s">
        <v>34</v>
      </c>
      <c r="F90" s="11">
        <f>QUARTILE(F78:F84,1)</f>
        <v>-41.274999999999999</v>
      </c>
      <c r="G90" s="11">
        <f>QUARTILE(G78:G84,1)</f>
        <v>-41.375</v>
      </c>
      <c r="H90" s="11">
        <f>QUARTILE(H78:H84,1)</f>
        <v>-41.375</v>
      </c>
      <c r="I90" s="11">
        <f>QUARTILE(I78:I84,1)</f>
        <v>0.96500000000000008</v>
      </c>
    </row>
    <row r="91" spans="1:19" x14ac:dyDescent="0.25">
      <c r="E91" s="11" t="s">
        <v>35</v>
      </c>
      <c r="F91" s="11">
        <f>QUARTILE(F78:F84,3)</f>
        <v>-12.335000000000001</v>
      </c>
      <c r="G91" s="11">
        <f>QUARTILE(G78:G84,3)</f>
        <v>-13.405000000000001</v>
      </c>
      <c r="H91" s="11">
        <f>QUARTILE(H78:H84,3)</f>
        <v>-13.405000000000001</v>
      </c>
      <c r="I91" s="11">
        <f>QUARTILE(I78:I84,3)</f>
        <v>1.17</v>
      </c>
    </row>
    <row r="100" spans="1:22" ht="18.75" x14ac:dyDescent="0.3">
      <c r="A100" s="1" t="s">
        <v>0</v>
      </c>
      <c r="I100" s="2" t="s">
        <v>1</v>
      </c>
    </row>
    <row r="101" spans="1:22" x14ac:dyDescent="0.25">
      <c r="A101" s="3" t="s">
        <v>2</v>
      </c>
      <c r="I101" t="s">
        <v>3</v>
      </c>
      <c r="M101" t="s">
        <v>4</v>
      </c>
      <c r="O101" t="s">
        <v>5</v>
      </c>
      <c r="U101" t="s">
        <v>6</v>
      </c>
      <c r="V101" t="s">
        <v>7</v>
      </c>
    </row>
    <row r="102" spans="1:22" x14ac:dyDescent="0.25">
      <c r="A102" t="s">
        <v>36</v>
      </c>
    </row>
    <row r="103" spans="1:22" ht="15.75" x14ac:dyDescent="0.25">
      <c r="A103" s="4" t="s">
        <v>8</v>
      </c>
      <c r="B103" s="4" t="s">
        <v>9</v>
      </c>
      <c r="C103" s="4"/>
      <c r="D103" s="4" t="s">
        <v>10</v>
      </c>
      <c r="E103" s="4" t="s">
        <v>11</v>
      </c>
      <c r="F103" s="4" t="s">
        <v>12</v>
      </c>
      <c r="G103" s="4" t="s">
        <v>13</v>
      </c>
      <c r="H103" s="4" t="s">
        <v>14</v>
      </c>
      <c r="I103" s="5" t="s">
        <v>15</v>
      </c>
      <c r="J103" s="5" t="s">
        <v>16</v>
      </c>
      <c r="K103" s="4" t="s">
        <v>17</v>
      </c>
      <c r="L103" s="4" t="s">
        <v>18</v>
      </c>
      <c r="M103" s="5" t="s">
        <v>19</v>
      </c>
      <c r="N103" s="4" t="s">
        <v>20</v>
      </c>
      <c r="O103" s="5" t="s">
        <v>21</v>
      </c>
      <c r="P103" s="4" t="s">
        <v>22</v>
      </c>
      <c r="Q103" s="4" t="s">
        <v>23</v>
      </c>
      <c r="R103" s="4" t="s">
        <v>24</v>
      </c>
      <c r="S103" s="4" t="s">
        <v>25</v>
      </c>
      <c r="T103" s="6"/>
      <c r="U103" s="4" t="s">
        <v>26</v>
      </c>
      <c r="V103" s="4" t="s">
        <v>27</v>
      </c>
    </row>
    <row r="104" spans="1:22" x14ac:dyDescent="0.25">
      <c r="A104" s="10">
        <v>44574</v>
      </c>
      <c r="B104" t="s">
        <v>29</v>
      </c>
      <c r="D104">
        <v>-463</v>
      </c>
      <c r="E104">
        <v>23</v>
      </c>
      <c r="F104">
        <v>-11.57</v>
      </c>
      <c r="G104">
        <v>-11.69</v>
      </c>
      <c r="H104">
        <v>-11.66</v>
      </c>
      <c r="I104" s="3">
        <v>1.01</v>
      </c>
      <c r="J104">
        <v>1.01</v>
      </c>
      <c r="K104">
        <v>3.88</v>
      </c>
      <c r="L104">
        <v>3.61</v>
      </c>
      <c r="M104">
        <v>3.01</v>
      </c>
      <c r="N104">
        <v>3.66</v>
      </c>
      <c r="O104">
        <v>1.57</v>
      </c>
      <c r="P104">
        <v>4.22</v>
      </c>
      <c r="Q104">
        <v>8</v>
      </c>
      <c r="R104">
        <v>1</v>
      </c>
      <c r="S104">
        <v>7</v>
      </c>
      <c r="U104" s="14"/>
      <c r="V104" s="14"/>
    </row>
    <row r="105" spans="1:22" ht="17.25" x14ac:dyDescent="0.3">
      <c r="A105" s="10">
        <v>44575</v>
      </c>
      <c r="B105" t="s">
        <v>29</v>
      </c>
      <c r="D105">
        <v>-273</v>
      </c>
      <c r="E105">
        <v>15</v>
      </c>
      <c r="F105" s="15">
        <v>-12.25</v>
      </c>
      <c r="G105" s="15">
        <v>-14.93</v>
      </c>
      <c r="H105" s="15">
        <v>-14.93</v>
      </c>
      <c r="I105" s="2">
        <v>1.22</v>
      </c>
      <c r="J105" s="12">
        <v>1.22</v>
      </c>
      <c r="K105" s="15">
        <v>3.59</v>
      </c>
      <c r="L105" s="15">
        <v>2.33</v>
      </c>
      <c r="M105" s="15">
        <v>15.28</v>
      </c>
      <c r="N105" s="15">
        <v>28.1</v>
      </c>
      <c r="O105" s="15">
        <v>0.09</v>
      </c>
      <c r="P105" s="15">
        <v>3.79</v>
      </c>
      <c r="Q105" s="15">
        <v>28</v>
      </c>
      <c r="R105" s="15">
        <v>1</v>
      </c>
      <c r="S105" s="15">
        <v>15</v>
      </c>
    </row>
    <row r="106" spans="1:22" ht="15.75" x14ac:dyDescent="0.25">
      <c r="A106" s="10"/>
      <c r="B106" t="s">
        <v>31</v>
      </c>
      <c r="D106">
        <v>-116</v>
      </c>
      <c r="E106">
        <v>21</v>
      </c>
      <c r="F106">
        <v>-54.75</v>
      </c>
      <c r="G106">
        <v>-37.64</v>
      </c>
      <c r="H106">
        <v>-37.369999999999997</v>
      </c>
      <c r="I106" s="12">
        <v>0.68</v>
      </c>
      <c r="J106">
        <v>0.69</v>
      </c>
      <c r="K106">
        <v>4.0999999999999996</v>
      </c>
      <c r="L106">
        <v>3.87</v>
      </c>
      <c r="M106">
        <v>1088.8599999999999</v>
      </c>
      <c r="N106">
        <v>1.0900000000000001</v>
      </c>
      <c r="O106">
        <v>1.34</v>
      </c>
      <c r="P106">
        <v>3.45</v>
      </c>
      <c r="Q106">
        <v>26</v>
      </c>
      <c r="R106">
        <v>1</v>
      </c>
      <c r="S106">
        <v>17</v>
      </c>
    </row>
    <row r="107" spans="1:22" ht="15.75" x14ac:dyDescent="0.25">
      <c r="A107" s="10">
        <v>44578</v>
      </c>
      <c r="B107" t="s">
        <v>28</v>
      </c>
      <c r="D107">
        <v>-169</v>
      </c>
      <c r="E107">
        <v>10</v>
      </c>
      <c r="F107">
        <v>-45.66</v>
      </c>
      <c r="G107">
        <v>-34.020000000000003</v>
      </c>
      <c r="H107">
        <v>-34.03</v>
      </c>
      <c r="I107" s="12">
        <v>0.75</v>
      </c>
      <c r="J107">
        <v>0.74</v>
      </c>
      <c r="K107">
        <v>3.08</v>
      </c>
      <c r="L107">
        <v>2.6</v>
      </c>
      <c r="M107">
        <v>3.3</v>
      </c>
      <c r="N107">
        <v>0.44</v>
      </c>
      <c r="O107">
        <v>0.78</v>
      </c>
      <c r="P107">
        <v>2.12</v>
      </c>
      <c r="Q107">
        <v>30</v>
      </c>
      <c r="R107">
        <v>1</v>
      </c>
      <c r="S107">
        <v>28</v>
      </c>
    </row>
    <row r="108" spans="1:22" ht="15.75" x14ac:dyDescent="0.25">
      <c r="A108" s="10">
        <v>44580</v>
      </c>
      <c r="B108" t="s">
        <v>29</v>
      </c>
      <c r="D108">
        <v>-110</v>
      </c>
      <c r="E108">
        <v>18</v>
      </c>
      <c r="F108">
        <v>-23.52</v>
      </c>
      <c r="G108">
        <v>-21.32</v>
      </c>
      <c r="H108">
        <v>-21.23</v>
      </c>
      <c r="I108" s="12">
        <v>0.9</v>
      </c>
      <c r="J108">
        <v>0.91</v>
      </c>
      <c r="K108">
        <v>5.34</v>
      </c>
      <c r="L108">
        <v>4.3600000000000003</v>
      </c>
      <c r="M108">
        <v>0.36</v>
      </c>
      <c r="N108">
        <v>1.07</v>
      </c>
      <c r="O108">
        <v>1.76</v>
      </c>
      <c r="P108">
        <v>3.99</v>
      </c>
      <c r="Q108">
        <v>16</v>
      </c>
      <c r="R108">
        <v>1</v>
      </c>
      <c r="S108">
        <v>7</v>
      </c>
    </row>
    <row r="109" spans="1:22" ht="15.75" x14ac:dyDescent="0.25">
      <c r="B109" t="s">
        <v>30</v>
      </c>
      <c r="D109">
        <v>-172</v>
      </c>
      <c r="E109">
        <v>19</v>
      </c>
      <c r="F109">
        <v>-35.1</v>
      </c>
      <c r="G109">
        <v>-22.88</v>
      </c>
      <c r="H109">
        <v>-22.71</v>
      </c>
      <c r="I109" s="12">
        <v>0.65</v>
      </c>
      <c r="J109">
        <v>0.65</v>
      </c>
      <c r="K109">
        <v>3.39</v>
      </c>
      <c r="L109">
        <v>3.03</v>
      </c>
      <c r="M109">
        <v>3.35</v>
      </c>
      <c r="N109">
        <v>1.19</v>
      </c>
      <c r="O109">
        <v>1.59</v>
      </c>
      <c r="P109">
        <v>4.87</v>
      </c>
      <c r="Q109">
        <v>30</v>
      </c>
      <c r="R109">
        <v>1</v>
      </c>
      <c r="S109">
        <v>10</v>
      </c>
    </row>
    <row r="110" spans="1:22" ht="15.75" x14ac:dyDescent="0.25">
      <c r="B110" t="s">
        <v>31</v>
      </c>
      <c r="D110">
        <v>-130</v>
      </c>
      <c r="E110">
        <v>22</v>
      </c>
      <c r="F110">
        <v>-35.96</v>
      </c>
      <c r="G110">
        <v>-26.72</v>
      </c>
      <c r="H110">
        <v>-26.68</v>
      </c>
      <c r="I110" s="12">
        <v>0.74</v>
      </c>
      <c r="J110">
        <v>0.74</v>
      </c>
      <c r="K110">
        <v>3.09</v>
      </c>
      <c r="L110">
        <v>2.68</v>
      </c>
      <c r="M110">
        <v>737.58</v>
      </c>
      <c r="N110">
        <v>0.77</v>
      </c>
      <c r="O110">
        <v>1.08</v>
      </c>
      <c r="P110">
        <v>3.4</v>
      </c>
      <c r="Q110">
        <v>24</v>
      </c>
      <c r="R110">
        <v>1</v>
      </c>
      <c r="S110">
        <v>20</v>
      </c>
    </row>
    <row r="111" spans="1:22" ht="15.75" x14ac:dyDescent="0.25">
      <c r="D111" s="16"/>
      <c r="E111" s="16"/>
      <c r="F111" s="16"/>
      <c r="G111" s="16"/>
      <c r="H111" s="16"/>
      <c r="I111" s="17"/>
    </row>
    <row r="112" spans="1:22" ht="15.75" x14ac:dyDescent="0.25">
      <c r="D112" s="16"/>
      <c r="F112" s="11" t="s">
        <v>12</v>
      </c>
      <c r="G112" s="11" t="s">
        <v>13</v>
      </c>
      <c r="H112" s="11" t="s">
        <v>14</v>
      </c>
      <c r="I112" s="13" t="s">
        <v>15</v>
      </c>
    </row>
    <row r="113" spans="1:22" x14ac:dyDescent="0.25">
      <c r="D113" s="16"/>
      <c r="E113" s="11" t="s">
        <v>32</v>
      </c>
      <c r="F113" s="11">
        <f>COUNT(F104:F110)</f>
        <v>7</v>
      </c>
      <c r="G113" s="11">
        <f>COUNT(G104:G110)</f>
        <v>7</v>
      </c>
      <c r="H113" s="11">
        <f>COUNT(H104:H110)</f>
        <v>7</v>
      </c>
      <c r="I113" s="11">
        <f>COUNT(I104:I110)</f>
        <v>7</v>
      </c>
    </row>
    <row r="114" spans="1:22" ht="15.75" x14ac:dyDescent="0.25">
      <c r="D114" s="17"/>
      <c r="E114" s="11" t="s">
        <v>37</v>
      </c>
      <c r="F114" s="11">
        <f>AVERAGE(F104:F110)</f>
        <v>-31.258571428571429</v>
      </c>
      <c r="G114" s="11">
        <f>AVERAGE(G104:G110)</f>
        <v>-24.171428571428571</v>
      </c>
      <c r="H114" s="11">
        <f>AVERAGE(H104:H110)</f>
        <v>-24.087142857142858</v>
      </c>
      <c r="I114" s="13">
        <f>AVERAGE(I104:I110)</f>
        <v>0.8500000000000002</v>
      </c>
    </row>
    <row r="115" spans="1:22" ht="15.75" x14ac:dyDescent="0.25">
      <c r="D115" s="16"/>
      <c r="E115" s="13" t="s">
        <v>33</v>
      </c>
      <c r="F115" s="11">
        <f>QUARTILE(F104:F110,2)</f>
        <v>-35.1</v>
      </c>
      <c r="G115" s="11">
        <f>QUARTILE(G104:G110,2)</f>
        <v>-22.88</v>
      </c>
      <c r="H115" s="11">
        <f>QUARTILE(H104:H110,2)</f>
        <v>-22.71</v>
      </c>
      <c r="I115" s="13">
        <f>MEDIAN(I104:I110)</f>
        <v>0.75</v>
      </c>
    </row>
    <row r="116" spans="1:22" x14ac:dyDescent="0.25">
      <c r="D116" s="16"/>
      <c r="E116" s="11" t="s">
        <v>34</v>
      </c>
      <c r="F116" s="11">
        <f>QUARTILE(F104:F110,1)</f>
        <v>-40.81</v>
      </c>
      <c r="G116" s="11">
        <f>QUARTILE(G104:G110,1)</f>
        <v>-30.37</v>
      </c>
      <c r="H116" s="11">
        <f>QUARTILE(H104:H110,1)</f>
        <v>-30.355</v>
      </c>
      <c r="I116" s="11">
        <f>QUARTILE(I104:I110,1)</f>
        <v>0.71</v>
      </c>
    </row>
    <row r="117" spans="1:22" x14ac:dyDescent="0.25">
      <c r="E117" s="11" t="s">
        <v>35</v>
      </c>
      <c r="F117" s="11">
        <f>QUARTILE(F104:F110,3)</f>
        <v>-17.884999999999998</v>
      </c>
      <c r="G117" s="11">
        <f>QUARTILE(G104:G110,3)</f>
        <v>-18.125</v>
      </c>
      <c r="H117" s="11">
        <f>QUARTILE(H104:H110,3)</f>
        <v>-18.079999999999998</v>
      </c>
      <c r="I117" s="11">
        <f>QUARTILE(I104:I110,3)</f>
        <v>0.95500000000000007</v>
      </c>
    </row>
    <row r="119" spans="1:22" x14ac:dyDescent="0.25">
      <c r="A119" t="s">
        <v>38</v>
      </c>
    </row>
    <row r="120" spans="1:22" ht="15.75" x14ac:dyDescent="0.25">
      <c r="A120" s="4" t="s">
        <v>8</v>
      </c>
      <c r="B120" s="4" t="s">
        <v>9</v>
      </c>
      <c r="C120" s="4"/>
      <c r="D120" s="4" t="s">
        <v>10</v>
      </c>
      <c r="E120" s="4" t="s">
        <v>11</v>
      </c>
      <c r="F120" s="4" t="s">
        <v>12</v>
      </c>
      <c r="G120" s="4" t="s">
        <v>13</v>
      </c>
      <c r="H120" s="4" t="s">
        <v>14</v>
      </c>
      <c r="I120" s="5" t="s">
        <v>15</v>
      </c>
      <c r="J120" s="5" t="s">
        <v>16</v>
      </c>
      <c r="K120" s="4" t="s">
        <v>17</v>
      </c>
      <c r="L120" s="4" t="s">
        <v>18</v>
      </c>
      <c r="M120" s="5" t="s">
        <v>19</v>
      </c>
      <c r="N120" s="4" t="s">
        <v>20</v>
      </c>
      <c r="O120" s="5" t="s">
        <v>21</v>
      </c>
      <c r="P120" s="4" t="s">
        <v>22</v>
      </c>
      <c r="Q120" s="4" t="s">
        <v>23</v>
      </c>
      <c r="R120" s="4" t="s">
        <v>24</v>
      </c>
      <c r="S120" s="4" t="s">
        <v>25</v>
      </c>
      <c r="T120" s="6"/>
      <c r="U120" s="4" t="s">
        <v>26</v>
      </c>
      <c r="V120" s="4" t="s">
        <v>27</v>
      </c>
    </row>
    <row r="121" spans="1:22" ht="15.75" x14ac:dyDescent="0.25">
      <c r="A121" s="10">
        <v>44574</v>
      </c>
      <c r="B121" t="s">
        <v>29</v>
      </c>
      <c r="D121">
        <v>-463</v>
      </c>
      <c r="E121">
        <v>23</v>
      </c>
      <c r="F121">
        <v>-10.93</v>
      </c>
      <c r="G121">
        <v>-5.48</v>
      </c>
      <c r="I121" s="12">
        <v>0.5</v>
      </c>
      <c r="J121" s="12">
        <v>0.5</v>
      </c>
      <c r="K121">
        <v>3.33</v>
      </c>
      <c r="L121">
        <v>3.72</v>
      </c>
      <c r="M121">
        <v>308.69</v>
      </c>
      <c r="N121">
        <v>458.22</v>
      </c>
      <c r="O121">
        <v>2.81</v>
      </c>
      <c r="P121">
        <v>2.59</v>
      </c>
      <c r="Q121">
        <v>28</v>
      </c>
      <c r="R121">
        <v>1</v>
      </c>
      <c r="S121">
        <v>22</v>
      </c>
      <c r="U121">
        <v>3.45804</v>
      </c>
      <c r="V121">
        <v>0.98072199999999998</v>
      </c>
    </row>
    <row r="122" spans="1:22" ht="15.75" x14ac:dyDescent="0.25">
      <c r="A122" s="10">
        <v>44575</v>
      </c>
      <c r="B122" t="s">
        <v>29</v>
      </c>
      <c r="D122">
        <v>-273</v>
      </c>
      <c r="E122">
        <v>15</v>
      </c>
      <c r="F122">
        <v>-17.96</v>
      </c>
      <c r="G122">
        <v>-14.78</v>
      </c>
      <c r="I122" s="12">
        <v>0.82</v>
      </c>
      <c r="J122" s="12">
        <v>0.82</v>
      </c>
      <c r="K122">
        <v>3.6</v>
      </c>
      <c r="L122">
        <v>3.64</v>
      </c>
      <c r="M122">
        <v>2024.04</v>
      </c>
      <c r="N122">
        <v>5.01</v>
      </c>
      <c r="O122">
        <v>2.88</v>
      </c>
      <c r="P122">
        <v>3.56</v>
      </c>
      <c r="Q122">
        <v>28</v>
      </c>
      <c r="R122">
        <v>1</v>
      </c>
      <c r="S122">
        <v>17</v>
      </c>
      <c r="U122">
        <v>3.7483300000000002</v>
      </c>
      <c r="V122">
        <v>0.445739</v>
      </c>
    </row>
    <row r="123" spans="1:22" ht="15.75" x14ac:dyDescent="0.25">
      <c r="A123" s="10"/>
      <c r="B123" t="s">
        <v>31</v>
      </c>
      <c r="D123">
        <v>-116</v>
      </c>
      <c r="E123">
        <v>21</v>
      </c>
      <c r="F123">
        <v>-49.71</v>
      </c>
      <c r="G123">
        <v>-35.17</v>
      </c>
      <c r="I123" s="12">
        <v>0.71</v>
      </c>
      <c r="J123" s="12">
        <v>0.71</v>
      </c>
      <c r="K123">
        <v>4.05</v>
      </c>
      <c r="L123">
        <v>3.94</v>
      </c>
      <c r="M123">
        <v>1.92</v>
      </c>
      <c r="N123">
        <v>1.19</v>
      </c>
      <c r="O123">
        <v>2.57</v>
      </c>
      <c r="P123">
        <v>2.94</v>
      </c>
      <c r="Q123">
        <v>26</v>
      </c>
      <c r="R123">
        <v>1</v>
      </c>
      <c r="S123">
        <v>22</v>
      </c>
      <c r="U123">
        <v>4.1626899999999996</v>
      </c>
      <c r="V123">
        <v>0.278609</v>
      </c>
    </row>
    <row r="124" spans="1:22" ht="15.75" x14ac:dyDescent="0.25">
      <c r="A124" s="10">
        <v>44578</v>
      </c>
      <c r="B124" t="s">
        <v>28</v>
      </c>
      <c r="D124">
        <v>-169</v>
      </c>
      <c r="E124">
        <v>10</v>
      </c>
      <c r="F124">
        <v>-52.55</v>
      </c>
      <c r="G124">
        <v>-37.32</v>
      </c>
      <c r="I124" s="12">
        <v>0.71</v>
      </c>
      <c r="J124" s="12">
        <v>0.71</v>
      </c>
      <c r="K124">
        <v>3.17</v>
      </c>
      <c r="L124">
        <v>2.67</v>
      </c>
      <c r="M124">
        <v>0.24</v>
      </c>
      <c r="N124">
        <v>0.35</v>
      </c>
      <c r="O124">
        <v>2.0299999999999998</v>
      </c>
      <c r="P124">
        <v>2</v>
      </c>
      <c r="Q124">
        <v>30</v>
      </c>
      <c r="R124">
        <v>1</v>
      </c>
      <c r="S124">
        <v>24</v>
      </c>
      <c r="U124">
        <v>3.1597400000000002</v>
      </c>
      <c r="V124">
        <v>0.110281</v>
      </c>
    </row>
    <row r="125" spans="1:22" ht="15.75" x14ac:dyDescent="0.25">
      <c r="A125" s="10">
        <v>44580</v>
      </c>
      <c r="B125" t="s">
        <v>29</v>
      </c>
      <c r="D125">
        <v>-110</v>
      </c>
      <c r="E125">
        <v>18</v>
      </c>
      <c r="F125">
        <v>-19.45</v>
      </c>
      <c r="G125">
        <v>-13.71</v>
      </c>
      <c r="I125" s="12">
        <v>0.7</v>
      </c>
      <c r="J125" s="12">
        <v>0.7</v>
      </c>
      <c r="K125">
        <v>4.9000000000000004</v>
      </c>
      <c r="L125">
        <v>4.55</v>
      </c>
      <c r="M125">
        <v>1.92</v>
      </c>
      <c r="N125">
        <v>1.86</v>
      </c>
      <c r="O125">
        <v>2.52</v>
      </c>
      <c r="P125">
        <v>2.59</v>
      </c>
      <c r="Q125">
        <v>16</v>
      </c>
      <c r="R125">
        <v>1</v>
      </c>
      <c r="S125">
        <v>12</v>
      </c>
      <c r="U125">
        <v>4.86435</v>
      </c>
      <c r="V125">
        <v>0.38053799999999999</v>
      </c>
    </row>
    <row r="126" spans="1:22" ht="15.75" x14ac:dyDescent="0.25">
      <c r="B126" t="s">
        <v>30</v>
      </c>
      <c r="D126">
        <v>-172</v>
      </c>
      <c r="E126">
        <v>19</v>
      </c>
      <c r="F126">
        <v>-30.81</v>
      </c>
      <c r="G126">
        <v>-23.11</v>
      </c>
      <c r="I126" s="12">
        <v>0.75</v>
      </c>
      <c r="J126" s="12">
        <v>0.75</v>
      </c>
      <c r="K126">
        <v>3.22</v>
      </c>
      <c r="L126">
        <v>3.46</v>
      </c>
      <c r="M126">
        <v>5.95</v>
      </c>
      <c r="N126">
        <v>1.77</v>
      </c>
      <c r="O126">
        <v>1.74</v>
      </c>
      <c r="P126">
        <v>2.31</v>
      </c>
      <c r="Q126">
        <v>30</v>
      </c>
      <c r="R126">
        <v>1</v>
      </c>
      <c r="S126">
        <v>27</v>
      </c>
      <c r="U126">
        <v>3.3286099999999998</v>
      </c>
      <c r="V126">
        <v>0.20392199999999999</v>
      </c>
    </row>
    <row r="127" spans="1:22" ht="15.75" x14ac:dyDescent="0.25">
      <c r="B127" t="s">
        <v>31</v>
      </c>
      <c r="D127">
        <v>-130</v>
      </c>
      <c r="E127">
        <v>22</v>
      </c>
      <c r="F127">
        <v>-30.36</v>
      </c>
      <c r="G127">
        <v>-23.39</v>
      </c>
      <c r="I127" s="12">
        <v>0.77</v>
      </c>
      <c r="J127" s="12">
        <v>0.77</v>
      </c>
      <c r="K127">
        <v>3.04</v>
      </c>
      <c r="L127">
        <v>2.84</v>
      </c>
      <c r="M127">
        <v>1.41</v>
      </c>
      <c r="N127">
        <v>1.74</v>
      </c>
      <c r="O127">
        <v>1.98</v>
      </c>
      <c r="P127">
        <v>1.97</v>
      </c>
      <c r="Q127">
        <v>30</v>
      </c>
      <c r="R127">
        <v>1</v>
      </c>
      <c r="S127">
        <v>23</v>
      </c>
      <c r="U127">
        <v>3.0756999999999999</v>
      </c>
      <c r="V127">
        <v>0.17117299999999999</v>
      </c>
    </row>
    <row r="128" spans="1:22" ht="15.75" x14ac:dyDescent="0.25">
      <c r="F128" s="11"/>
      <c r="G128" s="11"/>
      <c r="H128" s="11"/>
      <c r="I128" s="13"/>
    </row>
    <row r="129" spans="1:22" ht="15.75" x14ac:dyDescent="0.25">
      <c r="D129" s="11"/>
      <c r="F129" s="11" t="s">
        <v>12</v>
      </c>
      <c r="G129" s="11" t="s">
        <v>13</v>
      </c>
      <c r="H129" s="11" t="s">
        <v>14</v>
      </c>
      <c r="I129" s="13" t="s">
        <v>15</v>
      </c>
    </row>
    <row r="130" spans="1:22" x14ac:dyDescent="0.25">
      <c r="D130" s="11"/>
      <c r="E130" s="11" t="s">
        <v>32</v>
      </c>
      <c r="F130" s="11">
        <f>COUNT(F121:F127)</f>
        <v>7</v>
      </c>
      <c r="G130" s="11">
        <f>COUNT(G121:G127)</f>
        <v>7</v>
      </c>
      <c r="H130" s="11">
        <f>COUNT(H121:H127)</f>
        <v>0</v>
      </c>
      <c r="I130" s="11">
        <f>COUNT(I121:I127)</f>
        <v>7</v>
      </c>
    </row>
    <row r="131" spans="1:22" ht="15.75" x14ac:dyDescent="0.25">
      <c r="D131" s="13"/>
      <c r="E131" s="11" t="s">
        <v>37</v>
      </c>
      <c r="F131" s="11">
        <f>AVERAGE(F121:F127)</f>
        <v>-30.252857142857142</v>
      </c>
      <c r="G131" s="11">
        <f>AVERAGE(G121:G127)</f>
        <v>-21.851428571428567</v>
      </c>
      <c r="H131" s="11" t="e">
        <f>AVERAGE(H121:H127)</f>
        <v>#DIV/0!</v>
      </c>
      <c r="I131" s="13">
        <f>AVERAGE(I121:I127)</f>
        <v>0.70857142857142841</v>
      </c>
    </row>
    <row r="132" spans="1:22" ht="15.75" x14ac:dyDescent="0.25">
      <c r="D132" s="11"/>
      <c r="E132" s="13" t="s">
        <v>33</v>
      </c>
      <c r="F132" s="11">
        <f>QUARTILE(F121:F127,2)</f>
        <v>-30.36</v>
      </c>
      <c r="G132" s="11">
        <f>QUARTILE(G121:G127,2)</f>
        <v>-23.11</v>
      </c>
      <c r="H132" s="11" t="e">
        <f>QUARTILE(H121:H127,2)</f>
        <v>#NUM!</v>
      </c>
      <c r="I132" s="13">
        <f>MEDIAN(I121:I127)</f>
        <v>0.71</v>
      </c>
    </row>
    <row r="133" spans="1:22" x14ac:dyDescent="0.25">
      <c r="D133" s="11"/>
      <c r="E133" s="11" t="s">
        <v>34</v>
      </c>
      <c r="F133" s="11">
        <f>QUARTILE(F121:F127,1)</f>
        <v>-40.26</v>
      </c>
      <c r="G133" s="11">
        <f>QUARTILE(G121:G127,1)</f>
        <v>-29.28</v>
      </c>
      <c r="H133" s="11" t="e">
        <f>QUARTILE(H121:H127,1)</f>
        <v>#NUM!</v>
      </c>
      <c r="I133" s="11">
        <f>QUARTILE(I121:I127,1)</f>
        <v>0.70499999999999996</v>
      </c>
    </row>
    <row r="134" spans="1:22" x14ac:dyDescent="0.25">
      <c r="E134" s="11" t="s">
        <v>35</v>
      </c>
      <c r="F134" s="11">
        <f>QUARTILE(F121:F127,3)</f>
        <v>-18.704999999999998</v>
      </c>
      <c r="G134" s="11">
        <f>QUARTILE(G121:G127,3)</f>
        <v>-14.245000000000001</v>
      </c>
      <c r="H134" s="11" t="e">
        <f>QUARTILE(H121:H127,3)</f>
        <v>#NUM!</v>
      </c>
      <c r="I134" s="11">
        <f>QUARTILE(I121:I127,3)</f>
        <v>0.76</v>
      </c>
    </row>
    <row r="136" spans="1:22" x14ac:dyDescent="0.25">
      <c r="A136" t="s">
        <v>39</v>
      </c>
    </row>
    <row r="137" spans="1:22" ht="15.75" x14ac:dyDescent="0.25">
      <c r="A137" s="4" t="s">
        <v>8</v>
      </c>
      <c r="B137" s="4" t="s">
        <v>9</v>
      </c>
      <c r="C137" s="4"/>
      <c r="D137" s="4" t="s">
        <v>10</v>
      </c>
      <c r="E137" s="4" t="s">
        <v>11</v>
      </c>
      <c r="F137" s="4" t="s">
        <v>12</v>
      </c>
      <c r="G137" s="4" t="s">
        <v>13</v>
      </c>
      <c r="H137" s="4" t="s">
        <v>14</v>
      </c>
      <c r="I137" s="5" t="s">
        <v>15</v>
      </c>
      <c r="J137" s="5" t="s">
        <v>16</v>
      </c>
      <c r="K137" s="4" t="s">
        <v>17</v>
      </c>
      <c r="L137" s="4" t="s">
        <v>18</v>
      </c>
      <c r="M137" s="5" t="s">
        <v>19</v>
      </c>
      <c r="N137" s="4" t="s">
        <v>20</v>
      </c>
      <c r="O137" s="5" t="s">
        <v>21</v>
      </c>
      <c r="P137" s="4" t="s">
        <v>22</v>
      </c>
      <c r="Q137" s="4" t="s">
        <v>23</v>
      </c>
      <c r="R137" s="4" t="s">
        <v>24</v>
      </c>
      <c r="S137" s="4" t="s">
        <v>25</v>
      </c>
      <c r="T137" s="6"/>
      <c r="U137" s="4" t="s">
        <v>26</v>
      </c>
      <c r="V137" s="4" t="s">
        <v>27</v>
      </c>
    </row>
    <row r="138" spans="1:22" ht="15.75" x14ac:dyDescent="0.25">
      <c r="A138" s="10">
        <v>44574</v>
      </c>
      <c r="B138" t="s">
        <v>29</v>
      </c>
      <c r="D138">
        <v>-463</v>
      </c>
      <c r="E138">
        <v>23</v>
      </c>
      <c r="F138">
        <v>-7.81</v>
      </c>
      <c r="G138">
        <v>-7.03</v>
      </c>
      <c r="I138" s="12">
        <v>0.9</v>
      </c>
      <c r="J138" s="12">
        <v>0.9</v>
      </c>
      <c r="K138">
        <v>3.55</v>
      </c>
      <c r="L138">
        <v>3.6</v>
      </c>
      <c r="M138">
        <v>0.73</v>
      </c>
      <c r="N138">
        <v>14.41</v>
      </c>
      <c r="O138">
        <v>6.45</v>
      </c>
      <c r="P138">
        <v>1.9</v>
      </c>
      <c r="Q138">
        <v>18</v>
      </c>
      <c r="R138">
        <v>1</v>
      </c>
      <c r="S138">
        <v>13</v>
      </c>
    </row>
    <row r="139" spans="1:22" ht="15.75" x14ac:dyDescent="0.25">
      <c r="A139" s="10">
        <v>44575</v>
      </c>
      <c r="B139" t="s">
        <v>29</v>
      </c>
      <c r="D139">
        <v>-273</v>
      </c>
      <c r="E139">
        <v>15</v>
      </c>
      <c r="F139">
        <v>-16.61</v>
      </c>
      <c r="G139">
        <v>-11.41</v>
      </c>
      <c r="I139" s="12">
        <v>0.69</v>
      </c>
      <c r="J139" s="12">
        <v>0.69</v>
      </c>
      <c r="K139">
        <v>3.71</v>
      </c>
      <c r="L139">
        <v>3.68</v>
      </c>
      <c r="M139">
        <v>3.16</v>
      </c>
      <c r="N139">
        <v>1.93</v>
      </c>
      <c r="O139">
        <v>3.88</v>
      </c>
      <c r="P139">
        <v>6.12</v>
      </c>
      <c r="Q139">
        <v>26</v>
      </c>
      <c r="R139">
        <v>1</v>
      </c>
      <c r="S139">
        <v>17</v>
      </c>
    </row>
    <row r="140" spans="1:22" ht="15.75" x14ac:dyDescent="0.25">
      <c r="A140" s="10"/>
      <c r="B140" t="s">
        <v>31</v>
      </c>
      <c r="D140">
        <v>-116</v>
      </c>
      <c r="E140">
        <v>21</v>
      </c>
      <c r="F140">
        <v>-47.79</v>
      </c>
      <c r="G140">
        <v>-38.15</v>
      </c>
      <c r="I140" s="12">
        <v>0.8</v>
      </c>
      <c r="J140" s="12">
        <v>0.8</v>
      </c>
      <c r="K140">
        <v>4.09</v>
      </c>
      <c r="L140">
        <v>4.03</v>
      </c>
      <c r="M140">
        <v>0.98</v>
      </c>
      <c r="N140">
        <v>0.66</v>
      </c>
      <c r="O140">
        <v>3.35</v>
      </c>
      <c r="P140">
        <v>3.99</v>
      </c>
      <c r="Q140">
        <v>26</v>
      </c>
      <c r="R140">
        <v>1</v>
      </c>
      <c r="S140">
        <v>23</v>
      </c>
    </row>
    <row r="141" spans="1:22" ht="15.75" x14ac:dyDescent="0.25">
      <c r="A141" s="10">
        <v>44578</v>
      </c>
      <c r="B141" t="s">
        <v>28</v>
      </c>
      <c r="D141">
        <v>-169</v>
      </c>
      <c r="E141">
        <v>10</v>
      </c>
      <c r="F141">
        <v>-44.11</v>
      </c>
      <c r="G141">
        <v>-41.91</v>
      </c>
      <c r="I141" s="12">
        <v>0.95</v>
      </c>
      <c r="J141" s="12">
        <v>0.95</v>
      </c>
      <c r="K141">
        <v>3.1</v>
      </c>
      <c r="L141">
        <v>2.98</v>
      </c>
      <c r="M141">
        <v>0.28999999999999998</v>
      </c>
      <c r="N141">
        <v>0.37</v>
      </c>
      <c r="O141">
        <v>2.16</v>
      </c>
      <c r="P141">
        <v>2.02</v>
      </c>
      <c r="Q141">
        <v>29</v>
      </c>
      <c r="R141">
        <v>1</v>
      </c>
      <c r="S141">
        <v>22</v>
      </c>
    </row>
    <row r="142" spans="1:22" ht="15.75" x14ac:dyDescent="0.25">
      <c r="A142" s="10">
        <v>44580</v>
      </c>
      <c r="B142" t="s">
        <v>29</v>
      </c>
      <c r="D142">
        <v>-110</v>
      </c>
      <c r="E142">
        <v>18</v>
      </c>
      <c r="F142">
        <v>-20.399999999999999</v>
      </c>
      <c r="G142">
        <v>-12.37</v>
      </c>
      <c r="I142" s="12">
        <v>0.61</v>
      </c>
      <c r="J142" s="12">
        <v>0.61</v>
      </c>
      <c r="K142">
        <v>4.97</v>
      </c>
      <c r="L142">
        <v>4.91</v>
      </c>
      <c r="M142">
        <v>1.05</v>
      </c>
      <c r="N142">
        <v>0.37</v>
      </c>
      <c r="O142">
        <v>3</v>
      </c>
      <c r="P142">
        <v>6.79</v>
      </c>
      <c r="Q142">
        <v>16</v>
      </c>
      <c r="R142">
        <v>1</v>
      </c>
      <c r="S142">
        <v>15</v>
      </c>
    </row>
    <row r="143" spans="1:22" ht="15.75" x14ac:dyDescent="0.25">
      <c r="B143" t="s">
        <v>30</v>
      </c>
      <c r="D143">
        <v>-172</v>
      </c>
      <c r="E143">
        <v>19</v>
      </c>
      <c r="F143">
        <v>-31.92</v>
      </c>
      <c r="G143">
        <v>-25.6</v>
      </c>
      <c r="I143" s="12">
        <v>0.8</v>
      </c>
      <c r="J143" s="12">
        <v>0.8</v>
      </c>
      <c r="K143">
        <v>3.37</v>
      </c>
      <c r="L143">
        <v>3.43</v>
      </c>
      <c r="M143">
        <v>1.1000000000000001</v>
      </c>
      <c r="N143">
        <v>1.19</v>
      </c>
      <c r="O143">
        <v>3.47</v>
      </c>
      <c r="P143">
        <v>3.07</v>
      </c>
      <c r="Q143">
        <v>29</v>
      </c>
      <c r="R143">
        <v>1</v>
      </c>
      <c r="S143">
        <v>26</v>
      </c>
    </row>
    <row r="144" spans="1:22" ht="15.75" x14ac:dyDescent="0.25">
      <c r="B144" t="s">
        <v>31</v>
      </c>
      <c r="D144">
        <v>-130</v>
      </c>
      <c r="E144">
        <v>22</v>
      </c>
      <c r="F144">
        <v>-29.84</v>
      </c>
      <c r="G144">
        <v>-26.34</v>
      </c>
      <c r="I144" s="12">
        <v>0.88</v>
      </c>
      <c r="J144" s="12">
        <v>0.88</v>
      </c>
      <c r="K144">
        <v>3.15</v>
      </c>
      <c r="L144">
        <v>2.93</v>
      </c>
      <c r="M144">
        <v>1</v>
      </c>
      <c r="N144">
        <v>0.66</v>
      </c>
      <c r="O144">
        <v>2.02</v>
      </c>
      <c r="P144">
        <v>2.93</v>
      </c>
      <c r="Q144">
        <v>24</v>
      </c>
      <c r="R144">
        <v>1</v>
      </c>
      <c r="S144">
        <v>22</v>
      </c>
    </row>
    <row r="145" spans="1:22" ht="15.75" x14ac:dyDescent="0.25">
      <c r="F145" s="11"/>
      <c r="G145" s="11"/>
      <c r="H145" s="11"/>
      <c r="I145" s="13"/>
    </row>
    <row r="146" spans="1:22" ht="15.75" x14ac:dyDescent="0.25">
      <c r="D146" s="11"/>
      <c r="F146" s="11" t="s">
        <v>12</v>
      </c>
      <c r="G146" s="11" t="s">
        <v>13</v>
      </c>
      <c r="H146" s="11" t="s">
        <v>14</v>
      </c>
      <c r="I146" s="13" t="s">
        <v>15</v>
      </c>
    </row>
    <row r="147" spans="1:22" x14ac:dyDescent="0.25">
      <c r="D147" s="11"/>
      <c r="E147" s="11" t="s">
        <v>32</v>
      </c>
      <c r="F147" s="11">
        <f>COUNT(F138:F144)</f>
        <v>7</v>
      </c>
      <c r="G147" s="11">
        <f>COUNT(G138:G144)</f>
        <v>7</v>
      </c>
      <c r="H147" s="11">
        <f>COUNT(H138:H144)</f>
        <v>0</v>
      </c>
      <c r="I147" s="11">
        <f>COUNT(I138:I144)</f>
        <v>7</v>
      </c>
    </row>
    <row r="148" spans="1:22" ht="15.75" x14ac:dyDescent="0.25">
      <c r="D148" s="13"/>
      <c r="E148" s="11" t="s">
        <v>37</v>
      </c>
      <c r="F148" s="11">
        <f>AVERAGE(F138:F144)</f>
        <v>-28.354285714285712</v>
      </c>
      <c r="G148" s="11">
        <f>AVERAGE(G138:G144)</f>
        <v>-23.258571428571429</v>
      </c>
      <c r="H148" s="11" t="e">
        <f>AVERAGE(H138:H144)</f>
        <v>#DIV/0!</v>
      </c>
      <c r="I148" s="13">
        <f>AVERAGE(I138:I144)</f>
        <v>0.80428571428571427</v>
      </c>
    </row>
    <row r="149" spans="1:22" ht="15.75" x14ac:dyDescent="0.25">
      <c r="D149" s="11"/>
      <c r="E149" s="13" t="s">
        <v>33</v>
      </c>
      <c r="F149" s="11">
        <f>QUARTILE(F138:F144,2)</f>
        <v>-29.84</v>
      </c>
      <c r="G149" s="11">
        <f>QUARTILE(G138:G144,2)</f>
        <v>-25.6</v>
      </c>
      <c r="H149" s="11" t="e">
        <f>QUARTILE(H138:H144,2)</f>
        <v>#NUM!</v>
      </c>
      <c r="I149" s="13">
        <f>MEDIAN(I138:I144)</f>
        <v>0.8</v>
      </c>
    </row>
    <row r="150" spans="1:22" x14ac:dyDescent="0.25">
      <c r="D150" s="11"/>
      <c r="E150" s="11" t="s">
        <v>34</v>
      </c>
      <c r="F150" s="11">
        <f>QUARTILE(F138:F144,1)</f>
        <v>-38.015000000000001</v>
      </c>
      <c r="G150" s="11">
        <f>QUARTILE(G138:G144,1)</f>
        <v>-32.244999999999997</v>
      </c>
      <c r="H150" s="11" t="e">
        <f>QUARTILE(H138:H144,1)</f>
        <v>#NUM!</v>
      </c>
      <c r="I150" s="11">
        <f>QUARTILE(I138:I144,1)</f>
        <v>0.745</v>
      </c>
    </row>
    <row r="151" spans="1:22" x14ac:dyDescent="0.25">
      <c r="E151" s="11" t="s">
        <v>35</v>
      </c>
      <c r="F151" s="11">
        <f>QUARTILE(F138:F144,3)</f>
        <v>-18.504999999999999</v>
      </c>
      <c r="G151" s="11">
        <f>QUARTILE(G138:G144,3)</f>
        <v>-11.89</v>
      </c>
      <c r="H151" s="11" t="e">
        <f>QUARTILE(H138:H144,3)</f>
        <v>#NUM!</v>
      </c>
      <c r="I151" s="11">
        <f>QUARTILE(I138:I144,3)</f>
        <v>0.89</v>
      </c>
    </row>
    <row r="153" spans="1:22" x14ac:dyDescent="0.25">
      <c r="A153" t="s">
        <v>40</v>
      </c>
    </row>
    <row r="154" spans="1:22" ht="15.75" x14ac:dyDescent="0.25">
      <c r="A154" s="4" t="s">
        <v>8</v>
      </c>
      <c r="B154" s="4" t="s">
        <v>9</v>
      </c>
      <c r="C154" s="4"/>
      <c r="D154" s="4" t="s">
        <v>10</v>
      </c>
      <c r="E154" s="4" t="s">
        <v>11</v>
      </c>
      <c r="F154" s="4" t="s">
        <v>12</v>
      </c>
      <c r="G154" s="4" t="s">
        <v>13</v>
      </c>
      <c r="H154" s="4" t="s">
        <v>14</v>
      </c>
      <c r="I154" s="5" t="s">
        <v>15</v>
      </c>
      <c r="J154" s="5" t="s">
        <v>16</v>
      </c>
      <c r="K154" s="4" t="s">
        <v>17</v>
      </c>
      <c r="L154" s="4" t="s">
        <v>18</v>
      </c>
      <c r="M154" s="5" t="s">
        <v>19</v>
      </c>
      <c r="N154" s="4" t="s">
        <v>20</v>
      </c>
      <c r="O154" s="5" t="s">
        <v>21</v>
      </c>
      <c r="P154" s="4" t="s">
        <v>22</v>
      </c>
      <c r="Q154" s="4" t="s">
        <v>23</v>
      </c>
      <c r="R154" s="4" t="s">
        <v>24</v>
      </c>
      <c r="S154" s="4" t="s">
        <v>25</v>
      </c>
      <c r="T154" s="6"/>
      <c r="U154" s="4" t="s">
        <v>26</v>
      </c>
      <c r="V154" s="4" t="s">
        <v>27</v>
      </c>
    </row>
    <row r="155" spans="1:22" ht="15.75" x14ac:dyDescent="0.25">
      <c r="A155" s="10">
        <v>44574</v>
      </c>
      <c r="B155" t="s">
        <v>29</v>
      </c>
      <c r="D155">
        <v>-463</v>
      </c>
      <c r="E155">
        <v>23</v>
      </c>
      <c r="F155">
        <v>-5.71</v>
      </c>
      <c r="G155">
        <v>-6.03</v>
      </c>
      <c r="I155" s="12">
        <v>1.06</v>
      </c>
      <c r="J155" s="12">
        <v>1.06</v>
      </c>
      <c r="K155">
        <v>3.8</v>
      </c>
      <c r="L155">
        <v>3.84</v>
      </c>
      <c r="M155">
        <v>0.94</v>
      </c>
      <c r="N155">
        <v>2.62</v>
      </c>
      <c r="O155">
        <v>6.73</v>
      </c>
      <c r="P155">
        <v>4.46</v>
      </c>
      <c r="Q155">
        <v>22</v>
      </c>
      <c r="R155">
        <v>1</v>
      </c>
      <c r="S155">
        <v>22</v>
      </c>
    </row>
    <row r="156" spans="1:22" ht="15.75" x14ac:dyDescent="0.25">
      <c r="A156" s="10">
        <v>44575</v>
      </c>
      <c r="B156" t="s">
        <v>29</v>
      </c>
      <c r="D156">
        <v>-273</v>
      </c>
      <c r="E156">
        <v>15</v>
      </c>
      <c r="F156">
        <v>-16.7</v>
      </c>
      <c r="G156">
        <v>-15.08</v>
      </c>
      <c r="I156" s="12">
        <v>0.9</v>
      </c>
      <c r="J156" s="12">
        <v>0.9</v>
      </c>
      <c r="K156">
        <v>3.6</v>
      </c>
      <c r="L156">
        <v>3.77</v>
      </c>
      <c r="M156">
        <v>3.21</v>
      </c>
      <c r="N156">
        <v>1.48</v>
      </c>
      <c r="O156">
        <v>4.91</v>
      </c>
      <c r="P156">
        <v>6.1</v>
      </c>
      <c r="Q156">
        <v>28</v>
      </c>
      <c r="R156">
        <v>1</v>
      </c>
      <c r="S156">
        <v>16</v>
      </c>
    </row>
    <row r="157" spans="1:22" ht="15.75" x14ac:dyDescent="0.25">
      <c r="A157" s="10"/>
      <c r="B157" t="s">
        <v>31</v>
      </c>
      <c r="D157">
        <v>-116</v>
      </c>
      <c r="E157">
        <v>21</v>
      </c>
      <c r="F157">
        <v>-49.02</v>
      </c>
      <c r="G157">
        <v>-37.659999999999997</v>
      </c>
      <c r="I157" s="12">
        <v>0.77</v>
      </c>
      <c r="J157" s="12">
        <v>0.77</v>
      </c>
      <c r="K157">
        <v>4.09</v>
      </c>
      <c r="L157">
        <v>4.03</v>
      </c>
      <c r="M157">
        <v>0.97</v>
      </c>
      <c r="N157">
        <v>1.17</v>
      </c>
      <c r="O157">
        <v>3.44</v>
      </c>
      <c r="P157">
        <v>3.1</v>
      </c>
      <c r="Q157">
        <v>26</v>
      </c>
      <c r="R157">
        <v>1</v>
      </c>
      <c r="S157">
        <v>23</v>
      </c>
    </row>
    <row r="158" spans="1:22" ht="15.75" x14ac:dyDescent="0.25">
      <c r="A158" s="10">
        <v>44578</v>
      </c>
      <c r="B158" t="s">
        <v>28</v>
      </c>
      <c r="D158">
        <v>-169</v>
      </c>
      <c r="E158">
        <v>10</v>
      </c>
      <c r="F158">
        <v>-49.47</v>
      </c>
      <c r="G158">
        <v>-40.75</v>
      </c>
      <c r="I158" s="12">
        <v>0.82</v>
      </c>
      <c r="J158" s="12">
        <v>0.82</v>
      </c>
      <c r="K158">
        <v>3.12</v>
      </c>
      <c r="L158">
        <v>3.18</v>
      </c>
      <c r="M158">
        <v>0.24</v>
      </c>
      <c r="N158">
        <v>0.28999999999999998</v>
      </c>
      <c r="O158">
        <v>2.2200000000000002</v>
      </c>
      <c r="P158">
        <v>2.0499999999999998</v>
      </c>
      <c r="Q158">
        <v>30</v>
      </c>
      <c r="R158">
        <v>1</v>
      </c>
      <c r="S158">
        <v>28</v>
      </c>
    </row>
    <row r="159" spans="1:22" ht="15.75" x14ac:dyDescent="0.25">
      <c r="A159" s="10">
        <v>44580</v>
      </c>
      <c r="B159" t="s">
        <v>29</v>
      </c>
      <c r="D159">
        <v>-110</v>
      </c>
      <c r="E159">
        <v>18</v>
      </c>
      <c r="F159">
        <v>-16.059999999999999</v>
      </c>
      <c r="G159">
        <v>-12.09</v>
      </c>
      <c r="I159" s="12">
        <v>0.75</v>
      </c>
      <c r="J159" s="12">
        <v>0.75</v>
      </c>
      <c r="K159">
        <v>4.99</v>
      </c>
      <c r="L159">
        <v>4.68</v>
      </c>
      <c r="M159">
        <v>1.0900000000000001</v>
      </c>
      <c r="N159">
        <v>1.4</v>
      </c>
      <c r="O159">
        <v>3.48</v>
      </c>
      <c r="P159">
        <v>4.45</v>
      </c>
      <c r="Q159">
        <v>16</v>
      </c>
      <c r="R159">
        <v>1</v>
      </c>
      <c r="S159">
        <v>14</v>
      </c>
    </row>
    <row r="160" spans="1:22" ht="15.75" x14ac:dyDescent="0.25">
      <c r="B160" t="s">
        <v>30</v>
      </c>
      <c r="D160">
        <v>-172</v>
      </c>
      <c r="E160">
        <v>19</v>
      </c>
      <c r="F160">
        <v>-33.75</v>
      </c>
      <c r="G160">
        <v>-25.62</v>
      </c>
      <c r="I160" s="12">
        <v>0.76</v>
      </c>
      <c r="J160" s="12">
        <v>0.76</v>
      </c>
      <c r="K160">
        <v>3.32</v>
      </c>
      <c r="L160">
        <v>3.52</v>
      </c>
      <c r="M160">
        <v>1.51</v>
      </c>
      <c r="N160">
        <v>0.87</v>
      </c>
      <c r="O160">
        <v>2.97</v>
      </c>
      <c r="P160">
        <v>3.68</v>
      </c>
      <c r="Q160">
        <v>29</v>
      </c>
      <c r="R160">
        <v>1</v>
      </c>
      <c r="S160">
        <v>28</v>
      </c>
    </row>
    <row r="161" spans="1:22" ht="15.75" x14ac:dyDescent="0.25">
      <c r="B161" t="s">
        <v>31</v>
      </c>
      <c r="D161">
        <v>-130</v>
      </c>
      <c r="E161">
        <v>22</v>
      </c>
      <c r="F161">
        <v>-29.06</v>
      </c>
      <c r="G161">
        <v>-24.67</v>
      </c>
      <c r="I161" s="12">
        <v>0.85</v>
      </c>
      <c r="J161" s="12">
        <v>0.85</v>
      </c>
      <c r="K161">
        <v>3.13</v>
      </c>
      <c r="L161">
        <v>3.08</v>
      </c>
      <c r="M161">
        <v>0.85</v>
      </c>
      <c r="N161">
        <v>0.63</v>
      </c>
      <c r="O161">
        <v>2.5</v>
      </c>
      <c r="P161">
        <v>3.04</v>
      </c>
      <c r="Q161">
        <v>29</v>
      </c>
      <c r="R161">
        <v>1</v>
      </c>
      <c r="S161">
        <v>22</v>
      </c>
    </row>
    <row r="162" spans="1:22" ht="15.75" x14ac:dyDescent="0.25">
      <c r="F162" s="11"/>
      <c r="G162" s="11"/>
      <c r="H162" s="11"/>
      <c r="I162" s="13"/>
    </row>
    <row r="163" spans="1:22" ht="15.75" x14ac:dyDescent="0.25">
      <c r="D163" s="11"/>
      <c r="F163" s="11" t="s">
        <v>12</v>
      </c>
      <c r="G163" s="11" t="s">
        <v>13</v>
      </c>
      <c r="H163" s="11" t="s">
        <v>14</v>
      </c>
      <c r="I163" s="13" t="s">
        <v>15</v>
      </c>
    </row>
    <row r="164" spans="1:22" x14ac:dyDescent="0.25">
      <c r="D164" s="11"/>
      <c r="E164" s="11" t="s">
        <v>32</v>
      </c>
      <c r="F164" s="11">
        <f>COUNT(F155:F161)</f>
        <v>7</v>
      </c>
      <c r="G164" s="11">
        <f>COUNT(G155:G161)</f>
        <v>7</v>
      </c>
      <c r="H164" s="11">
        <f>COUNT(H155:H161)</f>
        <v>0</v>
      </c>
      <c r="I164" s="11">
        <f>COUNT(I155:I161)</f>
        <v>7</v>
      </c>
    </row>
    <row r="165" spans="1:22" ht="15.75" x14ac:dyDescent="0.25">
      <c r="D165" s="13"/>
      <c r="E165" s="11" t="s">
        <v>37</v>
      </c>
      <c r="F165" s="11">
        <f>AVERAGE(F155:F161)</f>
        <v>-28.53857142857143</v>
      </c>
      <c r="G165" s="11">
        <f>AVERAGE(G155:G161)</f>
        <v>-23.128571428571426</v>
      </c>
      <c r="H165" s="11" t="e">
        <f>AVERAGE(H155:H161)</f>
        <v>#DIV/0!</v>
      </c>
      <c r="I165" s="13">
        <f>AVERAGE(I155:I161)</f>
        <v>0.84428571428571419</v>
      </c>
    </row>
    <row r="166" spans="1:22" ht="15.75" x14ac:dyDescent="0.25">
      <c r="D166" s="11"/>
      <c r="E166" s="13" t="s">
        <v>33</v>
      </c>
      <c r="F166" s="11">
        <f>QUARTILE(F155:F161,2)</f>
        <v>-29.06</v>
      </c>
      <c r="G166" s="11">
        <f>QUARTILE(G155:G161,2)</f>
        <v>-24.67</v>
      </c>
      <c r="H166" s="11" t="e">
        <f>QUARTILE(H155:H161,2)</f>
        <v>#NUM!</v>
      </c>
      <c r="I166" s="13">
        <f>MEDIAN(I155:I161)</f>
        <v>0.82</v>
      </c>
    </row>
    <row r="167" spans="1:22" x14ac:dyDescent="0.25">
      <c r="D167" s="11"/>
      <c r="E167" s="11" t="s">
        <v>34</v>
      </c>
      <c r="F167" s="11">
        <f>QUARTILE(F155:F161,1)</f>
        <v>-41.385000000000005</v>
      </c>
      <c r="G167" s="11">
        <f>QUARTILE(G155:G161,1)</f>
        <v>-31.64</v>
      </c>
      <c r="H167" s="11" t="e">
        <f>QUARTILE(H155:H161,1)</f>
        <v>#NUM!</v>
      </c>
      <c r="I167" s="11">
        <f>QUARTILE(I155:I161,1)</f>
        <v>0.76500000000000001</v>
      </c>
    </row>
    <row r="168" spans="1:22" x14ac:dyDescent="0.25">
      <c r="E168" s="11" t="s">
        <v>35</v>
      </c>
      <c r="F168" s="11">
        <f>QUARTILE(F155:F161,3)</f>
        <v>-16.38</v>
      </c>
      <c r="G168" s="11">
        <f>QUARTILE(G155:G161,3)</f>
        <v>-13.585000000000001</v>
      </c>
      <c r="H168" s="11" t="e">
        <f>QUARTILE(H155:H161,3)</f>
        <v>#NUM!</v>
      </c>
      <c r="I168" s="11">
        <f>QUARTILE(I155:I161,3)</f>
        <v>0.875</v>
      </c>
    </row>
    <row r="170" spans="1:22" x14ac:dyDescent="0.25">
      <c r="A170" t="s">
        <v>41</v>
      </c>
    </row>
    <row r="171" spans="1:22" ht="15.75" x14ac:dyDescent="0.25">
      <c r="A171" s="4" t="s">
        <v>8</v>
      </c>
      <c r="B171" s="4" t="s">
        <v>9</v>
      </c>
      <c r="C171" s="4"/>
      <c r="D171" s="4" t="s">
        <v>10</v>
      </c>
      <c r="E171" s="4" t="s">
        <v>11</v>
      </c>
      <c r="F171" s="4" t="s">
        <v>12</v>
      </c>
      <c r="G171" s="4" t="s">
        <v>13</v>
      </c>
      <c r="H171" s="4" t="s">
        <v>14</v>
      </c>
      <c r="I171" s="5" t="s">
        <v>15</v>
      </c>
      <c r="J171" s="5" t="s">
        <v>16</v>
      </c>
      <c r="K171" s="4" t="s">
        <v>17</v>
      </c>
      <c r="L171" s="4" t="s">
        <v>18</v>
      </c>
      <c r="M171" s="5" t="s">
        <v>19</v>
      </c>
      <c r="N171" s="4" t="s">
        <v>20</v>
      </c>
      <c r="O171" s="5" t="s">
        <v>21</v>
      </c>
      <c r="P171" s="4" t="s">
        <v>22</v>
      </c>
      <c r="Q171" s="4" t="s">
        <v>23</v>
      </c>
      <c r="R171" s="4" t="s">
        <v>24</v>
      </c>
      <c r="S171" s="4" t="s">
        <v>25</v>
      </c>
      <c r="T171" s="6"/>
      <c r="U171" s="4" t="s">
        <v>26</v>
      </c>
      <c r="V171" s="4" t="s">
        <v>27</v>
      </c>
    </row>
    <row r="172" spans="1:22" ht="15.75" x14ac:dyDescent="0.25">
      <c r="A172" s="10">
        <v>44574</v>
      </c>
      <c r="B172" t="s">
        <v>29</v>
      </c>
      <c r="D172">
        <v>-463</v>
      </c>
      <c r="E172">
        <v>23</v>
      </c>
      <c r="F172">
        <v>-8.76</v>
      </c>
      <c r="G172">
        <v>-10.14</v>
      </c>
      <c r="I172" s="12">
        <v>1.1599999999999999</v>
      </c>
      <c r="J172" s="12">
        <v>1.1599999999999999</v>
      </c>
      <c r="K172">
        <v>3.61</v>
      </c>
      <c r="L172">
        <v>3.69</v>
      </c>
      <c r="M172">
        <v>1.27</v>
      </c>
      <c r="N172">
        <v>2.73</v>
      </c>
      <c r="O172">
        <v>4.83</v>
      </c>
      <c r="P172">
        <v>2.62</v>
      </c>
      <c r="Q172">
        <v>19</v>
      </c>
      <c r="R172">
        <v>1</v>
      </c>
      <c r="S172">
        <v>9</v>
      </c>
    </row>
    <row r="173" spans="1:22" ht="15.75" x14ac:dyDescent="0.25">
      <c r="A173" s="10">
        <v>44575</v>
      </c>
      <c r="B173" t="s">
        <v>29</v>
      </c>
      <c r="D173">
        <v>-273</v>
      </c>
      <c r="E173">
        <v>15</v>
      </c>
      <c r="F173">
        <v>-18.059999999999999</v>
      </c>
      <c r="G173">
        <v>-16.61</v>
      </c>
      <c r="I173" s="12">
        <v>0.92</v>
      </c>
      <c r="J173" s="12">
        <v>0.92</v>
      </c>
      <c r="K173">
        <v>3.69</v>
      </c>
      <c r="L173">
        <v>3.76</v>
      </c>
      <c r="M173">
        <v>3.46</v>
      </c>
      <c r="N173">
        <v>327.39</v>
      </c>
      <c r="O173">
        <v>4.99</v>
      </c>
      <c r="P173">
        <v>3.09</v>
      </c>
      <c r="Q173">
        <v>26</v>
      </c>
      <c r="R173">
        <v>1</v>
      </c>
      <c r="S173">
        <v>11</v>
      </c>
    </row>
    <row r="174" spans="1:22" ht="15.75" x14ac:dyDescent="0.25">
      <c r="A174" s="10"/>
      <c r="B174" t="s">
        <v>31</v>
      </c>
      <c r="D174">
        <v>-116</v>
      </c>
      <c r="E174">
        <v>21</v>
      </c>
      <c r="F174">
        <v>-51.23</v>
      </c>
      <c r="G174">
        <v>-42.9</v>
      </c>
      <c r="I174" s="12">
        <v>0.84</v>
      </c>
      <c r="J174" s="12">
        <v>0.84</v>
      </c>
      <c r="K174">
        <v>4.18</v>
      </c>
      <c r="L174">
        <v>4.18</v>
      </c>
      <c r="M174">
        <v>0.89</v>
      </c>
      <c r="N174">
        <v>0.92</v>
      </c>
      <c r="O174">
        <v>3.52</v>
      </c>
      <c r="P174">
        <v>3.31</v>
      </c>
      <c r="Q174">
        <v>20</v>
      </c>
      <c r="R174">
        <v>1</v>
      </c>
      <c r="S174">
        <v>17</v>
      </c>
    </row>
    <row r="175" spans="1:22" ht="15.75" x14ac:dyDescent="0.25">
      <c r="A175" s="10">
        <v>44578</v>
      </c>
      <c r="B175" t="s">
        <v>28</v>
      </c>
      <c r="D175">
        <v>-169</v>
      </c>
      <c r="E175">
        <v>10</v>
      </c>
      <c r="F175">
        <v>-40.549999999999997</v>
      </c>
      <c r="G175">
        <v>-41.53</v>
      </c>
      <c r="I175" s="12">
        <v>1.02</v>
      </c>
      <c r="J175" s="12">
        <v>1.02</v>
      </c>
      <c r="K175">
        <v>3.11</v>
      </c>
      <c r="L175">
        <v>3.17</v>
      </c>
      <c r="M175">
        <v>0.3</v>
      </c>
      <c r="N175">
        <v>0.28000000000000003</v>
      </c>
      <c r="O175">
        <v>1.9</v>
      </c>
      <c r="P175">
        <v>1.82</v>
      </c>
      <c r="Q175">
        <v>30</v>
      </c>
      <c r="R175">
        <v>1</v>
      </c>
      <c r="S175">
        <v>28</v>
      </c>
    </row>
    <row r="176" spans="1:22" ht="15.75" x14ac:dyDescent="0.25">
      <c r="A176" s="10">
        <v>44580</v>
      </c>
      <c r="B176" t="s">
        <v>29</v>
      </c>
      <c r="D176">
        <v>-110</v>
      </c>
      <c r="E176">
        <v>18</v>
      </c>
      <c r="F176">
        <v>-17.309999999999999</v>
      </c>
      <c r="G176">
        <v>-14.19</v>
      </c>
      <c r="I176" s="12">
        <v>0.82</v>
      </c>
      <c r="J176" s="12">
        <v>0.82</v>
      </c>
      <c r="K176">
        <v>5.13</v>
      </c>
      <c r="L176">
        <v>5.14</v>
      </c>
      <c r="M176">
        <v>0.8</v>
      </c>
      <c r="N176">
        <v>0.76</v>
      </c>
      <c r="O176">
        <v>3.21</v>
      </c>
      <c r="P176">
        <v>4.13</v>
      </c>
      <c r="Q176">
        <v>16</v>
      </c>
      <c r="R176">
        <v>1</v>
      </c>
      <c r="S176">
        <v>7</v>
      </c>
    </row>
    <row r="177" spans="2:19" ht="15.75" x14ac:dyDescent="0.25">
      <c r="B177" t="s">
        <v>30</v>
      </c>
      <c r="D177">
        <v>-172</v>
      </c>
      <c r="E177">
        <v>19</v>
      </c>
      <c r="F177">
        <v>-31.08</v>
      </c>
      <c r="G177">
        <v>-23.51</v>
      </c>
      <c r="I177" s="12">
        <v>0.76</v>
      </c>
      <c r="J177" s="12">
        <v>0.76</v>
      </c>
      <c r="K177">
        <v>3.27</v>
      </c>
      <c r="L177">
        <v>3.38</v>
      </c>
      <c r="M177">
        <v>0.68</v>
      </c>
      <c r="N177">
        <v>1.1100000000000001</v>
      </c>
      <c r="O177">
        <v>3.5</v>
      </c>
      <c r="P177">
        <v>3.37</v>
      </c>
      <c r="Q177">
        <v>30</v>
      </c>
      <c r="R177">
        <v>1</v>
      </c>
      <c r="S177">
        <v>26</v>
      </c>
    </row>
    <row r="178" spans="2:19" ht="15.75" x14ac:dyDescent="0.25">
      <c r="B178" t="s">
        <v>31</v>
      </c>
      <c r="D178">
        <v>-130</v>
      </c>
      <c r="E178">
        <v>22</v>
      </c>
      <c r="F178">
        <v>-33.590000000000003</v>
      </c>
      <c r="G178">
        <v>-29.15</v>
      </c>
      <c r="I178" s="12">
        <v>0.87</v>
      </c>
      <c r="J178" s="12">
        <v>0.87</v>
      </c>
      <c r="K178">
        <v>3.03</v>
      </c>
      <c r="L178">
        <v>3</v>
      </c>
      <c r="M178">
        <v>0.69</v>
      </c>
      <c r="N178">
        <v>0.91</v>
      </c>
      <c r="O178">
        <v>2.96</v>
      </c>
      <c r="P178">
        <v>2.64</v>
      </c>
      <c r="Q178">
        <v>24</v>
      </c>
      <c r="R178">
        <v>1</v>
      </c>
      <c r="S178">
        <v>21</v>
      </c>
    </row>
    <row r="179" spans="2:19" ht="15.75" x14ac:dyDescent="0.25">
      <c r="F179" s="11"/>
      <c r="G179" s="11"/>
      <c r="H179" s="11"/>
      <c r="I179" s="13"/>
    </row>
    <row r="180" spans="2:19" ht="15.75" x14ac:dyDescent="0.25">
      <c r="D180" s="11"/>
      <c r="F180" s="11" t="s">
        <v>12</v>
      </c>
      <c r="G180" s="11" t="s">
        <v>13</v>
      </c>
      <c r="H180" s="11" t="s">
        <v>14</v>
      </c>
      <c r="I180" s="13" t="s">
        <v>15</v>
      </c>
    </row>
    <row r="181" spans="2:19" x14ac:dyDescent="0.25">
      <c r="D181" s="11"/>
      <c r="E181" s="11" t="s">
        <v>32</v>
      </c>
      <c r="F181" s="11">
        <f>COUNT(F172:F178)</f>
        <v>7</v>
      </c>
      <c r="G181" s="11">
        <f>COUNT(G172:G178)</f>
        <v>7</v>
      </c>
      <c r="H181" s="11">
        <f>COUNT(H172:H178)</f>
        <v>0</v>
      </c>
      <c r="I181" s="11">
        <f>COUNT(I172:I178)</f>
        <v>7</v>
      </c>
    </row>
    <row r="182" spans="2:19" ht="15.75" x14ac:dyDescent="0.25">
      <c r="D182" s="13"/>
      <c r="E182" s="11" t="s">
        <v>37</v>
      </c>
      <c r="F182" s="11">
        <f>AVERAGE(F172:F178)</f>
        <v>-28.654285714285717</v>
      </c>
      <c r="G182" s="11">
        <f>AVERAGE(G172:G178)</f>
        <v>-25.432857142857141</v>
      </c>
      <c r="H182" s="11" t="e">
        <f>AVERAGE(H172:H178)</f>
        <v>#DIV/0!</v>
      </c>
      <c r="I182" s="13">
        <f>AVERAGE(I172:I178)</f>
        <v>0.91285714285714281</v>
      </c>
    </row>
    <row r="183" spans="2:19" ht="15.75" x14ac:dyDescent="0.25">
      <c r="D183" s="11"/>
      <c r="E183" s="13" t="s">
        <v>33</v>
      </c>
      <c r="F183" s="11">
        <f>QUARTILE(F172:F178,2)</f>
        <v>-31.08</v>
      </c>
      <c r="G183" s="11">
        <f>QUARTILE(G172:G178,2)</f>
        <v>-23.51</v>
      </c>
      <c r="H183" s="11" t="e">
        <f>QUARTILE(H172:H178,2)</f>
        <v>#NUM!</v>
      </c>
      <c r="I183" s="13">
        <f>MEDIAN(I172:I178)</f>
        <v>0.87</v>
      </c>
    </row>
    <row r="184" spans="2:19" x14ac:dyDescent="0.25">
      <c r="D184" s="11"/>
      <c r="E184" s="11" t="s">
        <v>34</v>
      </c>
      <c r="F184" s="11">
        <f>QUARTILE(F172:F178,1)</f>
        <v>-37.07</v>
      </c>
      <c r="G184" s="11">
        <f>QUARTILE(G172:G178,1)</f>
        <v>-35.340000000000003</v>
      </c>
      <c r="H184" s="11" t="e">
        <f>QUARTILE(H172:H178,1)</f>
        <v>#NUM!</v>
      </c>
      <c r="I184" s="11">
        <f>QUARTILE(I172:I178,1)</f>
        <v>0.83</v>
      </c>
    </row>
    <row r="185" spans="2:19" x14ac:dyDescent="0.25">
      <c r="E185" s="11" t="s">
        <v>35</v>
      </c>
      <c r="F185" s="11">
        <f>QUARTILE(F172:F178,3)</f>
        <v>-17.684999999999999</v>
      </c>
      <c r="G185" s="11">
        <f>QUARTILE(G172:G178,3)</f>
        <v>-15.399999999999999</v>
      </c>
      <c r="H185" s="11" t="e">
        <f>QUARTILE(H172:H178,3)</f>
        <v>#NUM!</v>
      </c>
      <c r="I185" s="11">
        <f>QUARTILE(I172:I178,3)</f>
        <v>0.97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PPR vs. ISI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S</dc:creator>
  <cp:lastModifiedBy>Bornschein</cp:lastModifiedBy>
  <dcterms:created xsi:type="dcterms:W3CDTF">2015-06-05T18:19:34Z</dcterms:created>
  <dcterms:modified xsi:type="dcterms:W3CDTF">2026-09-18T10:09:41Z</dcterms:modified>
</cp:coreProperties>
</file>