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0" yWindow="105" windowWidth="29040" windowHeight="16440"/>
  </bookViews>
  <sheets>
    <sheet name="tau(decay)" sheetId="3" r:id="rId1"/>
    <sheet name="APV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1" i="3" l="1"/>
  <c r="J110" i="3"/>
  <c r="J109" i="3"/>
  <c r="J108" i="3"/>
  <c r="J107" i="3"/>
  <c r="J46" i="3"/>
  <c r="J45" i="3"/>
  <c r="J44" i="3"/>
  <c r="J43" i="3"/>
  <c r="J42" i="3"/>
  <c r="O30" i="2" l="1"/>
  <c r="O12" i="2"/>
  <c r="O34" i="2" l="1"/>
  <c r="O33" i="2"/>
  <c r="O32" i="2"/>
  <c r="O31" i="2"/>
  <c r="O16" i="2"/>
  <c r="O15" i="2"/>
  <c r="O14" i="2"/>
  <c r="O13" i="2"/>
  <c r="L11" i="2"/>
  <c r="H11" i="2"/>
  <c r="L10" i="2"/>
  <c r="H10" i="2"/>
  <c r="L9" i="2"/>
  <c r="H9" i="2"/>
  <c r="L8" i="2"/>
  <c r="L7" i="2"/>
  <c r="L12" i="2" s="1"/>
  <c r="H8" i="2"/>
  <c r="H7" i="2"/>
  <c r="H6" i="2"/>
  <c r="L28" i="2"/>
  <c r="L27" i="2"/>
  <c r="L26" i="2"/>
  <c r="L25" i="2"/>
  <c r="L24" i="2"/>
  <c r="H28" i="2"/>
  <c r="H27" i="2"/>
  <c r="H26" i="2"/>
  <c r="H25" i="2"/>
  <c r="H24" i="2"/>
  <c r="L32" i="2" l="1"/>
  <c r="L30" i="2"/>
  <c r="H13" i="2"/>
  <c r="H12" i="2"/>
  <c r="H16" i="2"/>
  <c r="H30" i="2"/>
  <c r="H15" i="2"/>
  <c r="L33" i="2"/>
  <c r="L14" i="2"/>
  <c r="H14" i="2"/>
  <c r="L13" i="2"/>
  <c r="H33" i="2"/>
  <c r="L16" i="2"/>
  <c r="L15" i="2"/>
  <c r="H34" i="2"/>
  <c r="L34" i="2"/>
  <c r="H31" i="2"/>
  <c r="L31" i="2"/>
  <c r="H32" i="2"/>
</calcChain>
</file>

<file path=xl/sharedStrings.xml><?xml version="1.0" encoding="utf-8"?>
<sst xmlns="http://schemas.openxmlformats.org/spreadsheetml/2006/main" count="298" uniqueCount="59">
  <si>
    <t>ISI = 20ms</t>
  </si>
  <si>
    <t>L2/3-L5PN</t>
  </si>
  <si>
    <t>date</t>
  </si>
  <si>
    <t>cell</t>
  </si>
  <si>
    <t>Ileak</t>
  </si>
  <si>
    <t>Rs</t>
  </si>
  <si>
    <t>Z1</t>
  </si>
  <si>
    <t>Z2</t>
  </si>
  <si>
    <t>Z3</t>
  </si>
  <si>
    <t>n</t>
  </si>
  <si>
    <t>Median</t>
  </si>
  <si>
    <t>Z4</t>
  </si>
  <si>
    <t>Norm Amp</t>
  </si>
  <si>
    <t>Q pre</t>
  </si>
  <si>
    <t>Q post</t>
  </si>
  <si>
    <t>Norm Q</t>
  </si>
  <si>
    <t>Amplitude before / after APV</t>
  </si>
  <si>
    <t>Charge (Q) before and after APV</t>
  </si>
  <si>
    <t>MW</t>
  </si>
  <si>
    <t>75% Q</t>
  </si>
  <si>
    <t>25% Q</t>
  </si>
  <si>
    <t>A1 pre</t>
  </si>
  <si>
    <t>A1 post</t>
  </si>
  <si>
    <t>S1 -APV</t>
  </si>
  <si>
    <t>PFC - APV</t>
  </si>
  <si>
    <t>Z5</t>
  </si>
  <si>
    <t>Z6</t>
  </si>
  <si>
    <t xml:space="preserve">ISI 20 not suitable for Q </t>
  </si>
  <si>
    <t>ISI = 100ms</t>
  </si>
  <si>
    <t>5mM Ca2+</t>
  </si>
  <si>
    <t>tauD1 pre</t>
  </si>
  <si>
    <t>tauD1 post</t>
  </si>
  <si>
    <t>Figure 1 - figure supplement 2</t>
  </si>
  <si>
    <t>S1</t>
  </si>
  <si>
    <t>t-Rise</t>
  </si>
  <si>
    <t>t-Decay</t>
  </si>
  <si>
    <t>A1</t>
  </si>
  <si>
    <t>A2</t>
  </si>
  <si>
    <t>tauR1</t>
  </si>
  <si>
    <t>tauR2</t>
  </si>
  <si>
    <t>tauD1</t>
  </si>
  <si>
    <t>tauD2</t>
  </si>
  <si>
    <t>Total</t>
  </si>
  <si>
    <t>Frac</t>
  </si>
  <si>
    <t>n2Avg</t>
  </si>
  <si>
    <t>First cells + 0er</t>
  </si>
  <si>
    <t>Avg x_x</t>
  </si>
  <si>
    <t>a</t>
  </si>
  <si>
    <t>ISI cells</t>
  </si>
  <si>
    <t>Z4 V2</t>
  </si>
  <si>
    <t>Buffer</t>
  </si>
  <si>
    <t>Tau Decay</t>
  </si>
  <si>
    <t>Mean</t>
  </si>
  <si>
    <t>25% Quartil</t>
  </si>
  <si>
    <t>75% Quartil</t>
  </si>
  <si>
    <t>PFC</t>
  </si>
  <si>
    <t>First cell + 0er</t>
  </si>
  <si>
    <t>Puffer Cells</t>
  </si>
  <si>
    <t xml:space="preserve">Z2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</si>
</sst>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2" borderId="1" xfId="0" applyFill="1" applyBorder="1"/>
    <xf numFmtId="14" fontId="0" fillId="0" borderId="0" xfId="0" applyNumberFormat="1"/>
    <xf numFmtId="0" fontId="0" fillId="2" borderId="0" xfId="0" applyFill="1"/>
    <xf numFmtId="0" fontId="0" fillId="0" borderId="0" xfId="0" applyFill="1"/>
    <xf numFmtId="0" fontId="4" fillId="0" borderId="1" xfId="0" applyFont="1" applyFill="1" applyBorder="1"/>
    <xf numFmtId="0" fontId="0" fillId="0" borderId="1" xfId="0" applyFill="1" applyBorder="1"/>
    <xf numFmtId="0" fontId="5" fillId="0" borderId="1" xfId="0" applyFont="1" applyFill="1" applyBorder="1"/>
    <xf numFmtId="0" fontId="0" fillId="0" borderId="0" xfId="0" applyBorder="1"/>
    <xf numFmtId="0" fontId="0" fillId="2" borderId="2" xfId="0" applyFill="1" applyBorder="1"/>
    <xf numFmtId="0" fontId="0" fillId="2" borderId="0" xfId="0" applyFill="1" applyBorder="1"/>
    <xf numFmtId="3" fontId="0" fillId="0" borderId="0" xfId="0" applyNumberFormat="1"/>
    <xf numFmtId="0" fontId="0" fillId="0" borderId="4" xfId="0" applyBorder="1"/>
    <xf numFmtId="0" fontId="0" fillId="2" borderId="3" xfId="0" applyFill="1" applyBorder="1"/>
    <xf numFmtId="0" fontId="4" fillId="2" borderId="1" xfId="0" applyFont="1" applyFill="1" applyBorder="1"/>
    <xf numFmtId="0" fontId="6" fillId="2" borderId="0" xfId="0" applyFont="1" applyFill="1"/>
    <xf numFmtId="0" fontId="7" fillId="0" borderId="0" xfId="0" applyFont="1"/>
    <xf numFmtId="0" fontId="0" fillId="3" borderId="0" xfId="0" applyFill="1"/>
    <xf numFmtId="14" fontId="6" fillId="2" borderId="0" xfId="0" applyNumberFormat="1" applyFont="1" applyFill="1"/>
    <xf numFmtId="14" fontId="9" fillId="0" borderId="0" xfId="0" applyNumberFormat="1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14" fontId="0" fillId="0" borderId="1" xfId="0" applyNumberFormat="1" applyBorder="1"/>
    <xf numFmtId="0" fontId="9" fillId="0" borderId="1" xfId="0" applyFont="1" applyBorder="1"/>
    <xf numFmtId="0" fontId="0" fillId="0" borderId="1" xfId="0" applyBorder="1"/>
    <xf numFmtId="0" fontId="0" fillId="3" borderId="1" xfId="0" applyFill="1" applyBorder="1"/>
    <xf numFmtId="0" fontId="8" fillId="2" borderId="0" xfId="0" applyFont="1" applyFill="1"/>
    <xf numFmtId="0" fontId="12" fillId="2" borderId="0" xfId="0" applyFont="1" applyFill="1"/>
    <xf numFmtId="0" fontId="0" fillId="4" borderId="0" xfId="0" applyFill="1"/>
    <xf numFmtId="0" fontId="9" fillId="2" borderId="0" xfId="0" applyFont="1" applyFill="1"/>
    <xf numFmtId="0" fontId="9" fillId="4" borderId="0" xfId="0" applyFont="1" applyFill="1"/>
    <xf numFmtId="0" fontId="13" fillId="0" borderId="0" xfId="0" applyFont="1"/>
    <xf numFmtId="0" fontId="8" fillId="0" borderId="1" xfId="0" applyFont="1" applyBorder="1"/>
    <xf numFmtId="0" fontId="5" fillId="0" borderId="1" xfId="0" applyFont="1" applyBorder="1"/>
    <xf numFmtId="0" fontId="0" fillId="4" borderId="1" xfId="0" applyFill="1" applyBorder="1"/>
    <xf numFmtId="0" fontId="9" fillId="0" borderId="0" xfId="0" applyFont="1" applyFill="1"/>
    <xf numFmtId="0" fontId="11" fillId="0" borderId="0" xfId="0" applyFont="1" applyFill="1"/>
    <xf numFmtId="0" fontId="5" fillId="2" borderId="1" xfId="0" applyFont="1" applyFill="1" applyBorder="1"/>
    <xf numFmtId="0" fontId="8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tabSelected="1" workbookViewId="0">
      <selection activeCell="Q8" sqref="Q8"/>
    </sheetView>
  </sheetViews>
  <sheetFormatPr baseColWidth="10" defaultRowHeight="15" x14ac:dyDescent="0.25"/>
  <sheetData>
    <row r="1" spans="1:14" x14ac:dyDescent="0.25">
      <c r="A1" t="s">
        <v>32</v>
      </c>
    </row>
    <row r="3" spans="1:14" ht="18.75" x14ac:dyDescent="0.3">
      <c r="A3" s="1" t="s">
        <v>33</v>
      </c>
    </row>
    <row r="4" spans="1:14" x14ac:dyDescent="0.25">
      <c r="A4" s="3" t="s">
        <v>1</v>
      </c>
      <c r="H4" t="s">
        <v>34</v>
      </c>
      <c r="J4" t="s">
        <v>35</v>
      </c>
    </row>
    <row r="5" spans="1:14" ht="15.75" x14ac:dyDescent="0.25">
      <c r="A5" s="4" t="s">
        <v>2</v>
      </c>
      <c r="B5" s="4" t="s">
        <v>3</v>
      </c>
      <c r="C5" s="4"/>
      <c r="D5" s="4" t="s">
        <v>4</v>
      </c>
      <c r="E5" s="4" t="s">
        <v>5</v>
      </c>
      <c r="F5" s="4" t="s">
        <v>36</v>
      </c>
      <c r="G5" s="4" t="s">
        <v>37</v>
      </c>
      <c r="H5" s="41" t="s">
        <v>38</v>
      </c>
      <c r="I5" s="4" t="s">
        <v>39</v>
      </c>
      <c r="J5" s="17" t="s">
        <v>40</v>
      </c>
      <c r="K5" s="4" t="s">
        <v>41</v>
      </c>
      <c r="L5" s="4" t="s">
        <v>42</v>
      </c>
      <c r="M5" s="4" t="s">
        <v>43</v>
      </c>
      <c r="N5" s="4" t="s">
        <v>44</v>
      </c>
    </row>
    <row r="6" spans="1:14" ht="17.25" x14ac:dyDescent="0.3">
      <c r="A6" s="18" t="s">
        <v>45</v>
      </c>
      <c r="B6" s="6"/>
      <c r="D6" s="19"/>
      <c r="E6" s="19"/>
      <c r="F6" s="19" t="s">
        <v>46</v>
      </c>
    </row>
    <row r="7" spans="1:14" x14ac:dyDescent="0.25">
      <c r="A7" s="5">
        <v>44489</v>
      </c>
      <c r="B7" t="s">
        <v>6</v>
      </c>
      <c r="C7" t="s">
        <v>47</v>
      </c>
      <c r="D7">
        <v>-145</v>
      </c>
      <c r="E7">
        <v>16</v>
      </c>
      <c r="F7">
        <v>-50.29</v>
      </c>
      <c r="G7">
        <v>-30.96</v>
      </c>
      <c r="H7" s="7">
        <v>1.41</v>
      </c>
      <c r="I7">
        <v>1.41</v>
      </c>
      <c r="J7" s="20">
        <v>4.7699999999999996</v>
      </c>
      <c r="K7">
        <v>4.7699999999999996</v>
      </c>
      <c r="L7">
        <v>50</v>
      </c>
      <c r="M7">
        <v>1</v>
      </c>
      <c r="N7">
        <v>50</v>
      </c>
    </row>
    <row r="8" spans="1:14" x14ac:dyDescent="0.25">
      <c r="A8" s="5">
        <v>44489</v>
      </c>
      <c r="B8" t="s">
        <v>7</v>
      </c>
      <c r="C8" t="s">
        <v>47</v>
      </c>
      <c r="D8">
        <v>20</v>
      </c>
      <c r="E8">
        <v>19</v>
      </c>
      <c r="F8">
        <v>-20.75</v>
      </c>
      <c r="G8">
        <v>-20.84</v>
      </c>
      <c r="H8" s="7">
        <v>1.78</v>
      </c>
      <c r="I8">
        <v>1.78</v>
      </c>
      <c r="J8" s="20">
        <v>5.0199999999999996</v>
      </c>
      <c r="K8">
        <v>5.0199999999999996</v>
      </c>
      <c r="L8">
        <v>50</v>
      </c>
      <c r="M8">
        <v>1</v>
      </c>
      <c r="N8">
        <v>50</v>
      </c>
    </row>
    <row r="9" spans="1:14" x14ac:dyDescent="0.25">
      <c r="A9" s="5">
        <v>44502</v>
      </c>
      <c r="B9" t="s">
        <v>7</v>
      </c>
      <c r="C9" s="3" t="s">
        <v>47</v>
      </c>
      <c r="D9" s="3">
        <v>-58</v>
      </c>
      <c r="E9" s="3">
        <v>18</v>
      </c>
      <c r="F9">
        <v>-10.4</v>
      </c>
      <c r="G9">
        <v>-9.36</v>
      </c>
      <c r="H9" s="7">
        <v>8.9700000000000006</v>
      </c>
      <c r="I9">
        <v>3.01</v>
      </c>
      <c r="J9" s="20">
        <v>4.03</v>
      </c>
      <c r="K9">
        <v>8.98</v>
      </c>
      <c r="L9">
        <v>45</v>
      </c>
      <c r="M9">
        <v>1</v>
      </c>
      <c r="N9">
        <v>45</v>
      </c>
    </row>
    <row r="10" spans="1:14" x14ac:dyDescent="0.25">
      <c r="A10" s="5">
        <v>44525</v>
      </c>
      <c r="B10" t="s">
        <v>6</v>
      </c>
      <c r="C10" t="s">
        <v>47</v>
      </c>
      <c r="D10">
        <v>-16</v>
      </c>
      <c r="E10">
        <v>15</v>
      </c>
      <c r="F10" s="14">
        <v>-22.87</v>
      </c>
      <c r="G10" s="14">
        <v>-14.57</v>
      </c>
      <c r="H10" s="7">
        <v>8.5299999999999994</v>
      </c>
      <c r="I10">
        <v>3.68</v>
      </c>
      <c r="J10" s="20">
        <v>5.46</v>
      </c>
      <c r="K10">
        <v>10.58</v>
      </c>
      <c r="L10">
        <v>44</v>
      </c>
      <c r="M10">
        <v>1</v>
      </c>
      <c r="N10">
        <v>44</v>
      </c>
    </row>
    <row r="11" spans="1:14" ht="17.25" x14ac:dyDescent="0.3">
      <c r="A11" s="21" t="s">
        <v>48</v>
      </c>
      <c r="F11" s="14"/>
      <c r="G11" s="14"/>
      <c r="H11" s="7"/>
      <c r="J11" s="20"/>
    </row>
    <row r="12" spans="1:14" x14ac:dyDescent="0.25">
      <c r="A12" s="5">
        <v>44574</v>
      </c>
      <c r="B12" t="s">
        <v>7</v>
      </c>
      <c r="C12" t="s">
        <v>47</v>
      </c>
      <c r="D12">
        <v>-463</v>
      </c>
      <c r="E12">
        <v>23</v>
      </c>
      <c r="F12">
        <v>-10.52</v>
      </c>
      <c r="G12">
        <v>-5.42</v>
      </c>
      <c r="H12" s="7">
        <v>3.45</v>
      </c>
      <c r="I12">
        <v>12.03</v>
      </c>
      <c r="J12" s="20">
        <v>3.61</v>
      </c>
      <c r="K12">
        <v>1.42</v>
      </c>
      <c r="L12">
        <v>28</v>
      </c>
      <c r="M12">
        <v>1</v>
      </c>
      <c r="N12">
        <v>22</v>
      </c>
    </row>
    <row r="13" spans="1:14" x14ac:dyDescent="0.25">
      <c r="A13" s="5">
        <v>44575</v>
      </c>
      <c r="B13" t="s">
        <v>7</v>
      </c>
      <c r="C13" t="s">
        <v>47</v>
      </c>
      <c r="D13">
        <v>-273</v>
      </c>
      <c r="E13">
        <v>15</v>
      </c>
      <c r="F13">
        <v>-17.399999999999999</v>
      </c>
      <c r="G13">
        <v>-15.52</v>
      </c>
      <c r="H13" s="7">
        <v>5.12</v>
      </c>
      <c r="I13">
        <v>2.7</v>
      </c>
      <c r="J13" s="20">
        <v>3.5</v>
      </c>
      <c r="K13">
        <v>4.62</v>
      </c>
      <c r="L13">
        <v>28</v>
      </c>
      <c r="M13">
        <v>1</v>
      </c>
      <c r="N13">
        <v>17</v>
      </c>
    </row>
    <row r="14" spans="1:14" x14ac:dyDescent="0.25">
      <c r="A14" s="5">
        <v>44575</v>
      </c>
      <c r="B14" t="s">
        <v>49</v>
      </c>
      <c r="C14" t="s">
        <v>47</v>
      </c>
      <c r="D14">
        <v>-116</v>
      </c>
      <c r="E14">
        <v>21</v>
      </c>
      <c r="F14">
        <v>-49.71</v>
      </c>
      <c r="G14">
        <v>-35.17</v>
      </c>
      <c r="H14" s="7">
        <v>1.92</v>
      </c>
      <c r="I14">
        <v>1.19</v>
      </c>
      <c r="J14" s="20">
        <v>2.57</v>
      </c>
      <c r="K14">
        <v>2.94</v>
      </c>
      <c r="L14">
        <v>26</v>
      </c>
      <c r="M14">
        <v>1</v>
      </c>
      <c r="N14">
        <v>22</v>
      </c>
    </row>
    <row r="15" spans="1:14" x14ac:dyDescent="0.25">
      <c r="A15" s="5">
        <v>44578</v>
      </c>
      <c r="B15" t="s">
        <v>6</v>
      </c>
      <c r="C15" t="s">
        <v>47</v>
      </c>
      <c r="D15">
        <v>-169</v>
      </c>
      <c r="E15">
        <v>10</v>
      </c>
      <c r="F15">
        <v>-52.55</v>
      </c>
      <c r="G15">
        <v>-37.32</v>
      </c>
      <c r="H15" s="7">
        <v>0.24</v>
      </c>
      <c r="I15">
        <v>0.35</v>
      </c>
      <c r="J15" s="20">
        <v>2.0299999999999998</v>
      </c>
      <c r="K15">
        <v>2</v>
      </c>
      <c r="L15">
        <v>30</v>
      </c>
      <c r="M15">
        <v>1</v>
      </c>
      <c r="N15">
        <v>24</v>
      </c>
    </row>
    <row r="16" spans="1:14" x14ac:dyDescent="0.25">
      <c r="A16" s="5">
        <v>44580</v>
      </c>
      <c r="B16" t="s">
        <v>7</v>
      </c>
      <c r="C16" t="s">
        <v>47</v>
      </c>
      <c r="D16">
        <v>-110</v>
      </c>
      <c r="E16">
        <v>18</v>
      </c>
      <c r="F16">
        <v>-19.45</v>
      </c>
      <c r="G16">
        <v>-13.71</v>
      </c>
      <c r="H16" s="7">
        <v>1.92</v>
      </c>
      <c r="I16">
        <v>1.86</v>
      </c>
      <c r="J16" s="20">
        <v>2.52</v>
      </c>
      <c r="K16">
        <v>2.59</v>
      </c>
      <c r="L16">
        <v>16</v>
      </c>
      <c r="M16">
        <v>1</v>
      </c>
      <c r="N16">
        <v>12</v>
      </c>
    </row>
    <row r="17" spans="1:14" x14ac:dyDescent="0.25">
      <c r="A17" s="5">
        <v>44580</v>
      </c>
      <c r="B17" t="s">
        <v>8</v>
      </c>
      <c r="C17" t="s">
        <v>47</v>
      </c>
      <c r="D17">
        <v>-172</v>
      </c>
      <c r="E17">
        <v>19</v>
      </c>
      <c r="F17">
        <v>-30.81</v>
      </c>
      <c r="G17">
        <v>-23.11</v>
      </c>
      <c r="H17" s="7">
        <v>5.95</v>
      </c>
      <c r="I17">
        <v>1.77</v>
      </c>
      <c r="J17" s="20">
        <v>1.74</v>
      </c>
      <c r="K17">
        <v>2.31</v>
      </c>
      <c r="L17">
        <v>30</v>
      </c>
      <c r="M17">
        <v>1</v>
      </c>
      <c r="N17">
        <v>27</v>
      </c>
    </row>
    <row r="18" spans="1:14" x14ac:dyDescent="0.25">
      <c r="A18" s="5">
        <v>44580</v>
      </c>
      <c r="B18" t="s">
        <v>49</v>
      </c>
      <c r="C18" t="s">
        <v>47</v>
      </c>
      <c r="D18">
        <v>-130</v>
      </c>
      <c r="E18">
        <v>22</v>
      </c>
      <c r="F18">
        <v>-30.36</v>
      </c>
      <c r="G18">
        <v>-23.39</v>
      </c>
      <c r="H18" s="7">
        <v>1.41</v>
      </c>
      <c r="I18">
        <v>1.74</v>
      </c>
      <c r="J18" s="20">
        <v>1.98</v>
      </c>
      <c r="K18">
        <v>1.97</v>
      </c>
      <c r="L18">
        <v>30</v>
      </c>
      <c r="M18">
        <v>1</v>
      </c>
      <c r="N18">
        <v>23</v>
      </c>
    </row>
    <row r="19" spans="1:14" ht="17.25" x14ac:dyDescent="0.3">
      <c r="A19" s="18" t="s">
        <v>50</v>
      </c>
      <c r="B19" s="6"/>
      <c r="H19" s="7"/>
      <c r="J19" s="20"/>
    </row>
    <row r="20" spans="1:14" x14ac:dyDescent="0.25">
      <c r="A20" s="22">
        <v>44592</v>
      </c>
      <c r="B20" s="23" t="s">
        <v>7</v>
      </c>
      <c r="C20" t="s">
        <v>47</v>
      </c>
      <c r="D20">
        <v>-238</v>
      </c>
      <c r="E20">
        <v>19</v>
      </c>
      <c r="F20">
        <v>-90.09</v>
      </c>
      <c r="G20">
        <v>-88.6</v>
      </c>
      <c r="H20" s="7">
        <v>6.51</v>
      </c>
      <c r="I20">
        <v>1.87</v>
      </c>
      <c r="J20" s="20">
        <v>2.0499999999999998</v>
      </c>
      <c r="K20">
        <v>2.57</v>
      </c>
      <c r="L20">
        <v>66</v>
      </c>
      <c r="M20">
        <v>1</v>
      </c>
      <c r="N20">
        <v>66</v>
      </c>
    </row>
    <row r="21" spans="1:14" x14ac:dyDescent="0.25">
      <c r="A21" s="22">
        <v>44593</v>
      </c>
      <c r="B21" s="23" t="s">
        <v>7</v>
      </c>
      <c r="C21" t="s">
        <v>47</v>
      </c>
      <c r="D21">
        <v>-66</v>
      </c>
      <c r="E21">
        <v>14</v>
      </c>
      <c r="F21">
        <v>-83.02</v>
      </c>
      <c r="G21" s="24">
        <v>-57.7</v>
      </c>
      <c r="H21" s="7">
        <v>1.39</v>
      </c>
      <c r="I21">
        <v>0.87</v>
      </c>
      <c r="J21" s="20">
        <v>2.5299999999999998</v>
      </c>
      <c r="K21">
        <v>2.97</v>
      </c>
      <c r="L21">
        <v>68</v>
      </c>
      <c r="M21">
        <v>1</v>
      </c>
      <c r="N21">
        <v>67</v>
      </c>
    </row>
    <row r="22" spans="1:14" x14ac:dyDescent="0.25">
      <c r="A22" s="22">
        <v>44634</v>
      </c>
      <c r="B22" t="s">
        <v>6</v>
      </c>
      <c r="C22" t="s">
        <v>47</v>
      </c>
      <c r="D22">
        <v>-413</v>
      </c>
      <c r="E22">
        <v>27</v>
      </c>
      <c r="F22">
        <v>-43.53</v>
      </c>
      <c r="G22">
        <v>-57.4</v>
      </c>
      <c r="H22" s="7">
        <v>2.5099999999999998</v>
      </c>
      <c r="I22">
        <v>2.04</v>
      </c>
      <c r="J22" s="20">
        <v>5.9</v>
      </c>
      <c r="K22">
        <v>5.55</v>
      </c>
      <c r="L22">
        <v>110</v>
      </c>
      <c r="M22">
        <v>1</v>
      </c>
      <c r="N22">
        <v>110</v>
      </c>
    </row>
    <row r="23" spans="1:14" x14ac:dyDescent="0.25">
      <c r="A23" s="22">
        <v>44635</v>
      </c>
      <c r="B23" s="23" t="s">
        <v>6</v>
      </c>
      <c r="C23" t="s">
        <v>47</v>
      </c>
      <c r="D23">
        <v>-27</v>
      </c>
      <c r="E23">
        <v>22</v>
      </c>
      <c r="F23">
        <v>-28.53</v>
      </c>
      <c r="G23">
        <v>-39.99</v>
      </c>
      <c r="H23" s="7">
        <v>2.34</v>
      </c>
      <c r="I23">
        <v>1.27</v>
      </c>
      <c r="J23" s="20">
        <v>1.1000000000000001</v>
      </c>
      <c r="K23">
        <v>1.54</v>
      </c>
      <c r="L23">
        <v>110</v>
      </c>
      <c r="M23">
        <v>1</v>
      </c>
      <c r="N23">
        <v>108</v>
      </c>
    </row>
    <row r="24" spans="1:14" x14ac:dyDescent="0.25">
      <c r="A24" s="22">
        <v>44641</v>
      </c>
      <c r="B24" s="23" t="s">
        <v>6</v>
      </c>
      <c r="C24" t="s">
        <v>47</v>
      </c>
      <c r="D24">
        <v>-120</v>
      </c>
      <c r="E24">
        <v>14</v>
      </c>
      <c r="F24">
        <v>-63.66</v>
      </c>
      <c r="G24">
        <v>-47.89</v>
      </c>
      <c r="H24" s="7">
        <v>0.22</v>
      </c>
      <c r="I24">
        <v>0.39</v>
      </c>
      <c r="J24" s="20">
        <v>0.96</v>
      </c>
      <c r="K24">
        <v>0.94</v>
      </c>
      <c r="L24">
        <v>99</v>
      </c>
      <c r="M24">
        <v>1</v>
      </c>
      <c r="N24">
        <v>98</v>
      </c>
    </row>
    <row r="25" spans="1:14" x14ac:dyDescent="0.25">
      <c r="A25" s="22">
        <v>44642</v>
      </c>
      <c r="B25" s="23" t="s">
        <v>7</v>
      </c>
      <c r="C25" t="s">
        <v>47</v>
      </c>
      <c r="D25">
        <v>67</v>
      </c>
      <c r="E25">
        <v>19</v>
      </c>
      <c r="F25">
        <v>-48.1</v>
      </c>
      <c r="G25">
        <v>-45.29</v>
      </c>
      <c r="H25" s="7">
        <v>0.98</v>
      </c>
      <c r="I25">
        <v>1.3</v>
      </c>
      <c r="J25" s="20">
        <v>5.39</v>
      </c>
      <c r="K25">
        <v>5.0599999999999996</v>
      </c>
      <c r="L25">
        <v>86</v>
      </c>
      <c r="M25">
        <v>1</v>
      </c>
      <c r="N25">
        <v>86</v>
      </c>
    </row>
    <row r="26" spans="1:14" x14ac:dyDescent="0.25">
      <c r="A26" s="22">
        <v>44649</v>
      </c>
      <c r="B26" s="23" t="s">
        <v>7</v>
      </c>
      <c r="C26" t="s">
        <v>47</v>
      </c>
      <c r="D26">
        <v>-105</v>
      </c>
      <c r="E26">
        <v>23</v>
      </c>
      <c r="F26">
        <v>-35.619999999999997</v>
      </c>
      <c r="G26">
        <v>-31.29</v>
      </c>
      <c r="H26" s="7">
        <v>1.1599999999999999</v>
      </c>
      <c r="I26">
        <v>1.1000000000000001</v>
      </c>
      <c r="J26" s="20">
        <v>5.78</v>
      </c>
      <c r="K26">
        <v>6.09</v>
      </c>
      <c r="L26">
        <v>66</v>
      </c>
      <c r="M26">
        <v>1</v>
      </c>
      <c r="N26">
        <v>65</v>
      </c>
    </row>
    <row r="27" spans="1:14" x14ac:dyDescent="0.25">
      <c r="A27" s="22">
        <v>44656</v>
      </c>
      <c r="B27" s="23" t="s">
        <v>7</v>
      </c>
      <c r="C27" t="s">
        <v>47</v>
      </c>
      <c r="D27">
        <v>-20</v>
      </c>
      <c r="E27">
        <v>14</v>
      </c>
      <c r="F27">
        <v>-10.37</v>
      </c>
      <c r="G27">
        <v>-12.82</v>
      </c>
      <c r="H27" s="7">
        <v>3.86</v>
      </c>
      <c r="I27">
        <v>5.16</v>
      </c>
      <c r="J27" s="20">
        <v>6.46</v>
      </c>
      <c r="K27">
        <v>6.82</v>
      </c>
      <c r="L27">
        <v>78</v>
      </c>
      <c r="M27">
        <v>1</v>
      </c>
      <c r="N27">
        <v>72</v>
      </c>
    </row>
    <row r="28" spans="1:14" x14ac:dyDescent="0.25">
      <c r="A28" s="22">
        <v>44657</v>
      </c>
      <c r="B28" s="23" t="s">
        <v>6</v>
      </c>
      <c r="C28" t="s">
        <v>47</v>
      </c>
      <c r="D28">
        <v>-100</v>
      </c>
      <c r="E28">
        <v>16</v>
      </c>
      <c r="F28">
        <v>-131.27000000000001</v>
      </c>
      <c r="G28">
        <v>-124.59</v>
      </c>
      <c r="H28" s="7">
        <v>0.92</v>
      </c>
      <c r="I28">
        <v>1.24</v>
      </c>
      <c r="J28" s="20">
        <v>3.53</v>
      </c>
      <c r="K28">
        <v>3.67</v>
      </c>
      <c r="L28">
        <v>106</v>
      </c>
      <c r="M28">
        <v>1</v>
      </c>
      <c r="N28">
        <v>105</v>
      </c>
    </row>
    <row r="29" spans="1:14" x14ac:dyDescent="0.25">
      <c r="A29" s="5">
        <v>44685</v>
      </c>
      <c r="B29" t="s">
        <v>11</v>
      </c>
      <c r="C29" t="s">
        <v>47</v>
      </c>
      <c r="D29">
        <v>-134</v>
      </c>
      <c r="E29">
        <v>43</v>
      </c>
      <c r="F29">
        <v>-50.24</v>
      </c>
      <c r="G29">
        <v>-36.450000000000003</v>
      </c>
      <c r="H29" s="7">
        <v>1.29</v>
      </c>
      <c r="I29">
        <v>0.97</v>
      </c>
      <c r="J29" s="20">
        <v>6.8</v>
      </c>
      <c r="K29">
        <v>8.67</v>
      </c>
      <c r="L29">
        <v>50</v>
      </c>
      <c r="M29">
        <v>1</v>
      </c>
      <c r="N29">
        <v>50</v>
      </c>
    </row>
    <row r="30" spans="1:14" x14ac:dyDescent="0.25">
      <c r="A30" s="5">
        <v>44685</v>
      </c>
      <c r="B30" t="s">
        <v>25</v>
      </c>
      <c r="C30" t="s">
        <v>47</v>
      </c>
      <c r="D30">
        <v>-209</v>
      </c>
      <c r="E30">
        <v>17</v>
      </c>
      <c r="F30">
        <v>-79.84</v>
      </c>
      <c r="G30">
        <v>-75.239999999999995</v>
      </c>
      <c r="H30" s="7">
        <v>1.0900000000000001</v>
      </c>
      <c r="I30">
        <v>0.67</v>
      </c>
      <c r="J30" s="20">
        <v>2.9</v>
      </c>
      <c r="K30">
        <v>3.99</v>
      </c>
      <c r="L30">
        <v>40</v>
      </c>
      <c r="M30">
        <v>1</v>
      </c>
      <c r="N30">
        <v>40</v>
      </c>
    </row>
    <row r="31" spans="1:14" x14ac:dyDescent="0.25">
      <c r="A31" s="5">
        <v>44685</v>
      </c>
      <c r="B31" t="s">
        <v>26</v>
      </c>
      <c r="C31" t="s">
        <v>47</v>
      </c>
      <c r="D31">
        <v>-197</v>
      </c>
      <c r="E31">
        <v>23</v>
      </c>
      <c r="F31">
        <v>-29.04</v>
      </c>
      <c r="G31">
        <v>-39.75</v>
      </c>
      <c r="H31" s="7">
        <v>1.08</v>
      </c>
      <c r="I31">
        <v>0.75</v>
      </c>
      <c r="J31" s="20">
        <v>3.55</v>
      </c>
      <c r="K31">
        <v>4.08</v>
      </c>
      <c r="L31">
        <v>65</v>
      </c>
      <c r="M31">
        <v>1</v>
      </c>
      <c r="N31">
        <v>65</v>
      </c>
    </row>
    <row r="32" spans="1:14" x14ac:dyDescent="0.25">
      <c r="A32" s="5">
        <v>44686</v>
      </c>
      <c r="B32" t="s">
        <v>8</v>
      </c>
      <c r="C32" t="s">
        <v>47</v>
      </c>
      <c r="D32">
        <v>-290</v>
      </c>
      <c r="E32">
        <v>35</v>
      </c>
      <c r="F32">
        <v>-28.7</v>
      </c>
      <c r="G32">
        <v>-23.39</v>
      </c>
      <c r="H32" s="7">
        <v>3.84</v>
      </c>
      <c r="I32">
        <v>5.69</v>
      </c>
      <c r="J32" s="20">
        <v>4.24</v>
      </c>
      <c r="K32">
        <v>4.76</v>
      </c>
      <c r="L32">
        <v>56</v>
      </c>
      <c r="M32">
        <v>1</v>
      </c>
      <c r="N32">
        <v>56</v>
      </c>
    </row>
    <row r="33" spans="1:14" x14ac:dyDescent="0.25">
      <c r="A33" s="5">
        <v>44693</v>
      </c>
      <c r="B33" t="s">
        <v>7</v>
      </c>
      <c r="C33" t="s">
        <v>47</v>
      </c>
      <c r="D33">
        <v>-500</v>
      </c>
      <c r="E33">
        <v>21</v>
      </c>
      <c r="F33">
        <v>-65.92</v>
      </c>
      <c r="G33">
        <v>-47.97</v>
      </c>
      <c r="H33" s="7">
        <v>0.25</v>
      </c>
      <c r="I33">
        <v>0.17</v>
      </c>
      <c r="J33" s="20">
        <v>2.4300000000000002</v>
      </c>
      <c r="K33">
        <v>3.62</v>
      </c>
      <c r="L33">
        <v>50</v>
      </c>
      <c r="M33">
        <v>1</v>
      </c>
      <c r="N33">
        <v>50</v>
      </c>
    </row>
    <row r="34" spans="1:14" x14ac:dyDescent="0.25">
      <c r="A34" s="22">
        <v>44700</v>
      </c>
      <c r="B34" t="s">
        <v>11</v>
      </c>
      <c r="C34" t="s">
        <v>47</v>
      </c>
      <c r="D34">
        <v>-81</v>
      </c>
      <c r="E34">
        <v>37</v>
      </c>
      <c r="F34">
        <v>-33.229999999999997</v>
      </c>
      <c r="G34">
        <v>-29.82</v>
      </c>
      <c r="H34" s="7">
        <v>2.36</v>
      </c>
      <c r="I34">
        <v>2.17</v>
      </c>
      <c r="J34" s="20">
        <v>5.04</v>
      </c>
      <c r="K34">
        <v>5.46</v>
      </c>
      <c r="L34">
        <v>63</v>
      </c>
      <c r="M34">
        <v>1</v>
      </c>
      <c r="N34">
        <v>63</v>
      </c>
    </row>
    <row r="35" spans="1:14" x14ac:dyDescent="0.25">
      <c r="A35" s="22">
        <v>44705</v>
      </c>
      <c r="B35" s="23" t="s">
        <v>6</v>
      </c>
      <c r="C35" t="s">
        <v>47</v>
      </c>
      <c r="D35">
        <v>-390</v>
      </c>
      <c r="E35">
        <v>19</v>
      </c>
      <c r="F35">
        <v>-67.89</v>
      </c>
      <c r="G35">
        <v>-56.98</v>
      </c>
      <c r="H35" s="7">
        <v>1.59</v>
      </c>
      <c r="I35">
        <v>1.23</v>
      </c>
      <c r="J35" s="20">
        <v>4.59</v>
      </c>
      <c r="K35">
        <v>5.93</v>
      </c>
      <c r="L35">
        <v>56</v>
      </c>
      <c r="M35">
        <v>1</v>
      </c>
      <c r="N35">
        <v>56</v>
      </c>
    </row>
    <row r="36" spans="1:14" x14ac:dyDescent="0.25">
      <c r="A36" s="22">
        <v>44705</v>
      </c>
      <c r="B36" s="23" t="s">
        <v>7</v>
      </c>
      <c r="C36" t="s">
        <v>47</v>
      </c>
      <c r="D36">
        <v>-250</v>
      </c>
      <c r="E36">
        <v>16</v>
      </c>
      <c r="F36">
        <v>-53.27</v>
      </c>
      <c r="G36">
        <v>-56.81</v>
      </c>
      <c r="H36" s="7">
        <v>0.39</v>
      </c>
      <c r="I36">
        <v>0.39</v>
      </c>
      <c r="J36" s="20">
        <v>3.01</v>
      </c>
      <c r="K36">
        <v>3.79</v>
      </c>
      <c r="L36">
        <v>57</v>
      </c>
      <c r="M36">
        <v>1</v>
      </c>
      <c r="N36">
        <v>57</v>
      </c>
    </row>
    <row r="37" spans="1:14" ht="15.75" x14ac:dyDescent="0.25">
      <c r="A37" s="22">
        <v>44705</v>
      </c>
      <c r="B37" s="23" t="s">
        <v>8</v>
      </c>
      <c r="C37" s="25" t="s">
        <v>47</v>
      </c>
      <c r="D37" s="25">
        <v>-170</v>
      </c>
      <c r="E37" s="25">
        <v>13</v>
      </c>
      <c r="F37">
        <v>-38.76</v>
      </c>
      <c r="G37">
        <v>-33.53</v>
      </c>
      <c r="H37" s="7">
        <v>1.02</v>
      </c>
      <c r="I37">
        <v>0.56000000000000005</v>
      </c>
      <c r="J37" s="20">
        <v>2.63</v>
      </c>
      <c r="K37">
        <v>4</v>
      </c>
      <c r="L37">
        <v>62</v>
      </c>
      <c r="M37">
        <v>1</v>
      </c>
      <c r="N37">
        <v>62</v>
      </c>
    </row>
    <row r="38" spans="1:14" x14ac:dyDescent="0.25">
      <c r="A38" s="5">
        <v>44720</v>
      </c>
      <c r="B38" t="s">
        <v>7</v>
      </c>
      <c r="C38" t="s">
        <v>47</v>
      </c>
      <c r="D38">
        <v>-370</v>
      </c>
      <c r="E38">
        <v>12</v>
      </c>
      <c r="F38">
        <v>-74.89</v>
      </c>
      <c r="G38">
        <v>-95.37</v>
      </c>
      <c r="H38" s="7">
        <v>5.91</v>
      </c>
      <c r="I38">
        <v>2.84</v>
      </c>
      <c r="J38" s="20">
        <v>2.97</v>
      </c>
      <c r="K38">
        <v>4.01</v>
      </c>
      <c r="L38">
        <v>48</v>
      </c>
      <c r="M38">
        <v>1</v>
      </c>
      <c r="N38">
        <v>48</v>
      </c>
    </row>
    <row r="39" spans="1:14" x14ac:dyDescent="0.25">
      <c r="A39" s="5">
        <v>44726</v>
      </c>
      <c r="B39" t="s">
        <v>7</v>
      </c>
      <c r="C39" t="s">
        <v>47</v>
      </c>
      <c r="D39">
        <v>-100</v>
      </c>
      <c r="E39">
        <v>26</v>
      </c>
      <c r="F39">
        <v>-13.81</v>
      </c>
      <c r="G39">
        <v>-13.91</v>
      </c>
      <c r="H39" s="7">
        <v>0.02</v>
      </c>
      <c r="I39">
        <v>7.0000000000000007E-2</v>
      </c>
      <c r="J39" s="20">
        <v>4.12</v>
      </c>
      <c r="K39">
        <v>8.08</v>
      </c>
      <c r="L39">
        <v>95</v>
      </c>
      <c r="M39">
        <v>1</v>
      </c>
      <c r="N39">
        <v>95</v>
      </c>
    </row>
    <row r="40" spans="1:14" x14ac:dyDescent="0.25">
      <c r="A40" s="26">
        <v>44732</v>
      </c>
      <c r="B40" s="27" t="s">
        <v>8</v>
      </c>
      <c r="C40" s="28" t="s">
        <v>47</v>
      </c>
      <c r="D40" s="28">
        <v>-180</v>
      </c>
      <c r="E40" s="28">
        <v>14</v>
      </c>
      <c r="F40" s="28">
        <v>-109.23</v>
      </c>
      <c r="G40" s="28">
        <v>-176.27</v>
      </c>
      <c r="H40" s="9">
        <v>1.66</v>
      </c>
      <c r="I40" s="28">
        <v>0.92</v>
      </c>
      <c r="J40" s="29">
        <v>4.33</v>
      </c>
      <c r="K40" s="28">
        <v>7.37</v>
      </c>
      <c r="L40" s="28">
        <v>63</v>
      </c>
      <c r="M40" s="28">
        <v>1</v>
      </c>
      <c r="N40" s="28">
        <v>63</v>
      </c>
    </row>
    <row r="41" spans="1:14" x14ac:dyDescent="0.25">
      <c r="F41" s="7"/>
      <c r="G41" s="7"/>
      <c r="H41" s="40"/>
      <c r="I41" s="7"/>
      <c r="J41" s="40" t="s">
        <v>51</v>
      </c>
    </row>
    <row r="42" spans="1:14" x14ac:dyDescent="0.25">
      <c r="C42" s="6" t="s">
        <v>9</v>
      </c>
      <c r="D42" s="6"/>
      <c r="E42" s="6"/>
      <c r="F42" s="6"/>
      <c r="G42" s="6"/>
      <c r="H42" s="6"/>
      <c r="I42" s="6"/>
      <c r="J42" s="6">
        <f>COUNT(J7:J40)</f>
        <v>32</v>
      </c>
    </row>
    <row r="43" spans="1:14" x14ac:dyDescent="0.25">
      <c r="C43" s="6" t="s">
        <v>52</v>
      </c>
      <c r="D43" s="6"/>
      <c r="E43" s="6"/>
      <c r="F43" s="6"/>
      <c r="G43" s="6"/>
      <c r="H43" s="6"/>
      <c r="I43" s="6"/>
      <c r="J43" s="6">
        <f>AVERAGE(J7:J40)</f>
        <v>3.6731250000000006</v>
      </c>
    </row>
    <row r="44" spans="1:14" ht="15.75" x14ac:dyDescent="0.25">
      <c r="C44" s="30" t="s">
        <v>10</v>
      </c>
      <c r="D44" s="30"/>
      <c r="E44" s="30"/>
      <c r="F44" s="6"/>
      <c r="G44" s="6"/>
      <c r="H44" s="6"/>
      <c r="I44" s="6"/>
      <c r="J44" s="6">
        <f>MEDIAN(J7:J40)</f>
        <v>3.54</v>
      </c>
    </row>
    <row r="45" spans="1:14" x14ac:dyDescent="0.25">
      <c r="C45" s="6" t="s">
        <v>53</v>
      </c>
      <c r="D45" s="6"/>
      <c r="E45" s="6"/>
      <c r="F45" s="6"/>
      <c r="G45" s="6"/>
      <c r="H45" s="6"/>
      <c r="I45" s="6"/>
      <c r="J45" s="6">
        <f>QUARTILE(J7:J40,1)</f>
        <v>2.5274999999999999</v>
      </c>
    </row>
    <row r="46" spans="1:14" x14ac:dyDescent="0.25">
      <c r="C46" s="6" t="s">
        <v>54</v>
      </c>
      <c r="D46" s="6"/>
      <c r="E46" s="6"/>
      <c r="F46" s="6"/>
      <c r="G46" s="6"/>
      <c r="H46" s="6"/>
      <c r="I46" s="6"/>
      <c r="J46" s="6">
        <f>QUARTILE(J7:J40,3)</f>
        <v>4.8324999999999996</v>
      </c>
    </row>
    <row r="49" spans="1:14" ht="18.75" x14ac:dyDescent="0.3">
      <c r="A49" s="1" t="s">
        <v>55</v>
      </c>
    </row>
    <row r="50" spans="1:14" x14ac:dyDescent="0.25">
      <c r="A50" s="3" t="s">
        <v>1</v>
      </c>
      <c r="H50" t="s">
        <v>34</v>
      </c>
      <c r="J50" t="s">
        <v>35</v>
      </c>
    </row>
    <row r="51" spans="1:14" ht="15.75" x14ac:dyDescent="0.25">
      <c r="A51" s="4" t="s">
        <v>2</v>
      </c>
      <c r="B51" s="4" t="s">
        <v>3</v>
      </c>
      <c r="C51" s="4"/>
      <c r="D51" s="4" t="s">
        <v>4</v>
      </c>
      <c r="E51" s="4" t="s">
        <v>5</v>
      </c>
      <c r="F51" s="4" t="s">
        <v>36</v>
      </c>
      <c r="G51" s="4" t="s">
        <v>37</v>
      </c>
      <c r="H51" s="41" t="s">
        <v>38</v>
      </c>
      <c r="I51" s="4" t="s">
        <v>39</v>
      </c>
      <c r="J51" s="17" t="s">
        <v>40</v>
      </c>
      <c r="K51" s="4" t="s">
        <v>41</v>
      </c>
      <c r="L51" s="4" t="s">
        <v>42</v>
      </c>
      <c r="M51" s="4" t="s">
        <v>43</v>
      </c>
      <c r="N51" s="4" t="s">
        <v>44</v>
      </c>
    </row>
    <row r="52" spans="1:14" ht="17.25" x14ac:dyDescent="0.3">
      <c r="A52" s="18" t="s">
        <v>56</v>
      </c>
      <c r="B52" s="31"/>
      <c r="F52" s="19" t="s">
        <v>46</v>
      </c>
      <c r="H52" s="7"/>
    </row>
    <row r="53" spans="1:14" x14ac:dyDescent="0.25">
      <c r="A53" s="5">
        <v>44497</v>
      </c>
      <c r="B53" t="s">
        <v>6</v>
      </c>
      <c r="C53" t="s">
        <v>47</v>
      </c>
      <c r="D53">
        <v>-196</v>
      </c>
      <c r="E53">
        <v>36</v>
      </c>
      <c r="F53">
        <v>-23.53</v>
      </c>
      <c r="G53">
        <v>-18.71</v>
      </c>
      <c r="H53" s="7">
        <v>1.62</v>
      </c>
      <c r="I53">
        <v>1.62</v>
      </c>
      <c r="J53" s="32">
        <v>5.5</v>
      </c>
      <c r="K53">
        <v>5.5</v>
      </c>
      <c r="L53">
        <v>35</v>
      </c>
      <c r="M53">
        <v>1</v>
      </c>
      <c r="N53">
        <v>35</v>
      </c>
    </row>
    <row r="54" spans="1:14" x14ac:dyDescent="0.25">
      <c r="A54" s="5">
        <v>44524</v>
      </c>
      <c r="B54" t="s">
        <v>6</v>
      </c>
      <c r="C54" t="s">
        <v>47</v>
      </c>
      <c r="D54">
        <v>-60</v>
      </c>
      <c r="E54">
        <v>16</v>
      </c>
      <c r="F54">
        <v>-13.63</v>
      </c>
      <c r="G54">
        <v>-17.23</v>
      </c>
      <c r="H54" s="7">
        <v>5.0999999999999996</v>
      </c>
      <c r="I54">
        <v>623.89</v>
      </c>
      <c r="J54" s="32">
        <v>4.75</v>
      </c>
      <c r="K54">
        <v>1.68</v>
      </c>
      <c r="L54">
        <v>38</v>
      </c>
      <c r="M54">
        <v>1</v>
      </c>
      <c r="N54">
        <v>38</v>
      </c>
    </row>
    <row r="55" spans="1:14" x14ac:dyDescent="0.25">
      <c r="A55" s="5">
        <v>44524</v>
      </c>
      <c r="B55" t="s">
        <v>7</v>
      </c>
      <c r="C55" t="s">
        <v>47</v>
      </c>
      <c r="D55">
        <v>-40</v>
      </c>
      <c r="E55">
        <v>20</v>
      </c>
      <c r="F55">
        <v>-12.27</v>
      </c>
      <c r="G55">
        <v>-17.649999999999999</v>
      </c>
      <c r="H55" s="7">
        <v>3.81</v>
      </c>
      <c r="I55">
        <v>4.9000000000000004</v>
      </c>
      <c r="J55" s="32">
        <v>6.78</v>
      </c>
      <c r="K55">
        <v>7.54</v>
      </c>
      <c r="L55">
        <v>21</v>
      </c>
      <c r="M55">
        <v>1</v>
      </c>
      <c r="N55">
        <v>21</v>
      </c>
    </row>
    <row r="56" spans="1:14" x14ac:dyDescent="0.25">
      <c r="A56" s="5">
        <v>44524</v>
      </c>
      <c r="B56" t="s">
        <v>8</v>
      </c>
      <c r="C56" t="s">
        <v>47</v>
      </c>
      <c r="D56">
        <v>-52</v>
      </c>
      <c r="E56">
        <v>31</v>
      </c>
      <c r="F56">
        <v>-7.79</v>
      </c>
      <c r="G56">
        <v>-10.47</v>
      </c>
      <c r="H56" s="7">
        <v>8.9600000000000009</v>
      </c>
      <c r="I56">
        <v>8.5299999999999994</v>
      </c>
      <c r="J56" s="32">
        <v>5.24</v>
      </c>
      <c r="K56">
        <v>6.68</v>
      </c>
      <c r="L56">
        <v>44</v>
      </c>
      <c r="M56">
        <v>1</v>
      </c>
      <c r="N56">
        <v>44</v>
      </c>
    </row>
    <row r="57" spans="1:14" x14ac:dyDescent="0.25">
      <c r="A57" s="5">
        <v>44525</v>
      </c>
      <c r="B57" t="s">
        <v>6</v>
      </c>
      <c r="C57" t="s">
        <v>47</v>
      </c>
      <c r="D57">
        <v>-193</v>
      </c>
      <c r="E57">
        <v>31</v>
      </c>
      <c r="F57">
        <v>-9.91</v>
      </c>
      <c r="G57">
        <v>-19.440000000000001</v>
      </c>
      <c r="H57" s="7">
        <v>3.38</v>
      </c>
      <c r="I57">
        <v>2</v>
      </c>
      <c r="J57" s="32">
        <v>4.51</v>
      </c>
      <c r="K57">
        <v>7.13</v>
      </c>
      <c r="L57">
        <v>67</v>
      </c>
      <c r="M57">
        <v>1</v>
      </c>
      <c r="N57">
        <v>67</v>
      </c>
    </row>
    <row r="58" spans="1:14" ht="17.25" x14ac:dyDescent="0.3">
      <c r="A58" s="18" t="s">
        <v>48</v>
      </c>
      <c r="H58" s="7"/>
      <c r="J58" s="32"/>
    </row>
    <row r="59" spans="1:14" x14ac:dyDescent="0.25">
      <c r="A59" s="22">
        <v>44530</v>
      </c>
      <c r="B59" s="23" t="s">
        <v>8</v>
      </c>
      <c r="C59" t="s">
        <v>47</v>
      </c>
      <c r="D59">
        <v>-208</v>
      </c>
      <c r="E59">
        <v>26</v>
      </c>
      <c r="F59">
        <v>-12.57</v>
      </c>
      <c r="G59">
        <v>-21.42</v>
      </c>
      <c r="H59" s="7">
        <v>3.17</v>
      </c>
      <c r="I59">
        <v>1.54</v>
      </c>
      <c r="J59" s="32">
        <v>8.81</v>
      </c>
      <c r="K59">
        <v>9.69</v>
      </c>
      <c r="L59">
        <v>30</v>
      </c>
      <c r="M59">
        <v>1</v>
      </c>
      <c r="N59">
        <v>23</v>
      </c>
    </row>
    <row r="60" spans="1:14" x14ac:dyDescent="0.25">
      <c r="A60" s="22">
        <v>44543</v>
      </c>
      <c r="B60" s="23" t="s">
        <v>6</v>
      </c>
      <c r="C60" t="s">
        <v>47</v>
      </c>
      <c r="D60">
        <v>-74</v>
      </c>
      <c r="E60">
        <v>21</v>
      </c>
      <c r="F60">
        <v>-10.95</v>
      </c>
      <c r="G60">
        <v>-13.13</v>
      </c>
      <c r="H60" s="7">
        <v>1.44</v>
      </c>
      <c r="I60">
        <v>1.74</v>
      </c>
      <c r="J60" s="32">
        <v>8.41</v>
      </c>
      <c r="K60">
        <v>8.1999999999999993</v>
      </c>
      <c r="L60">
        <v>28</v>
      </c>
      <c r="M60">
        <v>1</v>
      </c>
      <c r="N60">
        <v>24</v>
      </c>
    </row>
    <row r="61" spans="1:14" x14ac:dyDescent="0.25">
      <c r="A61" s="5">
        <v>44544</v>
      </c>
      <c r="B61" s="23" t="s">
        <v>6</v>
      </c>
      <c r="C61" t="s">
        <v>47</v>
      </c>
      <c r="D61">
        <v>-283</v>
      </c>
      <c r="E61">
        <v>8</v>
      </c>
      <c r="F61">
        <v>-67.989999999999995</v>
      </c>
      <c r="G61">
        <v>-107.65</v>
      </c>
      <c r="H61" s="7">
        <v>6.73</v>
      </c>
      <c r="I61">
        <v>1.92</v>
      </c>
      <c r="J61" s="32">
        <v>3.34</v>
      </c>
      <c r="K61">
        <v>9.01</v>
      </c>
      <c r="L61">
        <v>30</v>
      </c>
      <c r="M61">
        <v>1</v>
      </c>
      <c r="N61">
        <v>27</v>
      </c>
    </row>
    <row r="62" spans="1:14" x14ac:dyDescent="0.25">
      <c r="A62" s="5">
        <v>44546</v>
      </c>
      <c r="B62" s="23" t="s">
        <v>6</v>
      </c>
      <c r="C62" t="s">
        <v>47</v>
      </c>
      <c r="D62">
        <v>-153</v>
      </c>
      <c r="E62">
        <v>10</v>
      </c>
      <c r="F62">
        <v>-12</v>
      </c>
      <c r="G62">
        <v>-23.1</v>
      </c>
      <c r="H62" s="7">
        <v>2.91</v>
      </c>
      <c r="I62">
        <v>2.29</v>
      </c>
      <c r="J62" s="32">
        <v>4.63</v>
      </c>
      <c r="K62">
        <v>3.48</v>
      </c>
      <c r="L62">
        <v>9</v>
      </c>
      <c r="M62">
        <v>1</v>
      </c>
      <c r="N62">
        <v>7</v>
      </c>
    </row>
    <row r="63" spans="1:14" x14ac:dyDescent="0.25">
      <c r="A63" s="5">
        <v>44546</v>
      </c>
      <c r="B63" s="23" t="s">
        <v>7</v>
      </c>
      <c r="C63" t="s">
        <v>47</v>
      </c>
      <c r="D63">
        <v>-232</v>
      </c>
      <c r="E63">
        <v>12</v>
      </c>
      <c r="F63">
        <v>-9.7799999999999994</v>
      </c>
      <c r="G63">
        <v>-20.3</v>
      </c>
      <c r="H63" s="7">
        <v>1.98</v>
      </c>
      <c r="I63">
        <v>0.6</v>
      </c>
      <c r="J63" s="32">
        <v>3.51</v>
      </c>
      <c r="K63">
        <v>6.35</v>
      </c>
      <c r="L63">
        <v>15</v>
      </c>
      <c r="M63">
        <v>1</v>
      </c>
      <c r="N63">
        <v>12</v>
      </c>
    </row>
    <row r="64" spans="1:14" x14ac:dyDescent="0.25">
      <c r="A64" s="5">
        <v>44546</v>
      </c>
      <c r="B64" s="23" t="s">
        <v>8</v>
      </c>
      <c r="C64" t="s">
        <v>47</v>
      </c>
      <c r="D64">
        <v>-500</v>
      </c>
      <c r="E64">
        <v>24</v>
      </c>
      <c r="F64">
        <v>-70.34</v>
      </c>
      <c r="G64">
        <v>-81.739999999999995</v>
      </c>
      <c r="H64" s="7">
        <v>6.28</v>
      </c>
      <c r="I64">
        <v>2.4</v>
      </c>
      <c r="J64" s="32">
        <v>3.69</v>
      </c>
      <c r="K64">
        <v>5.17</v>
      </c>
      <c r="L64">
        <v>16</v>
      </c>
      <c r="M64">
        <v>1</v>
      </c>
      <c r="N64">
        <v>16</v>
      </c>
    </row>
    <row r="65" spans="1:14" x14ac:dyDescent="0.25">
      <c r="A65" s="5">
        <v>44546</v>
      </c>
      <c r="B65" s="23" t="s">
        <v>11</v>
      </c>
      <c r="C65" t="s">
        <v>47</v>
      </c>
      <c r="D65">
        <v>-510</v>
      </c>
      <c r="E65">
        <v>26</v>
      </c>
      <c r="F65">
        <v>-13.5</v>
      </c>
      <c r="G65">
        <v>-26.2</v>
      </c>
      <c r="H65" s="7">
        <v>0.95</v>
      </c>
      <c r="I65">
        <v>4.25</v>
      </c>
      <c r="J65" s="32">
        <v>3.66</v>
      </c>
      <c r="K65">
        <v>5.94</v>
      </c>
      <c r="L65">
        <v>16</v>
      </c>
      <c r="M65">
        <v>1</v>
      </c>
      <c r="N65">
        <v>12</v>
      </c>
    </row>
    <row r="66" spans="1:14" ht="17.25" x14ac:dyDescent="0.3">
      <c r="A66" s="18" t="s">
        <v>57</v>
      </c>
      <c r="B66" s="33"/>
      <c r="H66" s="7"/>
      <c r="J66" s="32"/>
    </row>
    <row r="67" spans="1:14" x14ac:dyDescent="0.25">
      <c r="A67" s="22">
        <v>44609</v>
      </c>
      <c r="B67" s="23" t="s">
        <v>7</v>
      </c>
      <c r="C67" s="23" t="s">
        <v>47</v>
      </c>
      <c r="D67" s="23">
        <v>-250</v>
      </c>
      <c r="E67" s="23">
        <v>20</v>
      </c>
      <c r="F67" s="23">
        <v>-61.39</v>
      </c>
      <c r="G67" s="23">
        <v>-59.52</v>
      </c>
      <c r="H67" s="39">
        <v>3.97</v>
      </c>
      <c r="I67" s="23">
        <v>1.57</v>
      </c>
      <c r="J67" s="34">
        <v>3.4</v>
      </c>
      <c r="K67" s="23">
        <v>5.41</v>
      </c>
      <c r="L67" s="23">
        <v>69</v>
      </c>
      <c r="M67">
        <v>1</v>
      </c>
      <c r="N67">
        <v>67</v>
      </c>
    </row>
    <row r="68" spans="1:14" x14ac:dyDescent="0.25">
      <c r="A68" s="22">
        <v>44613</v>
      </c>
      <c r="B68" s="23" t="s">
        <v>6</v>
      </c>
      <c r="C68" s="23" t="s">
        <v>47</v>
      </c>
      <c r="D68" s="23">
        <v>-74</v>
      </c>
      <c r="E68" s="23">
        <v>22</v>
      </c>
      <c r="F68" s="23">
        <v>-87.62</v>
      </c>
      <c r="G68" s="23">
        <v>-74.56</v>
      </c>
      <c r="H68" s="39">
        <v>1.38</v>
      </c>
      <c r="I68" s="23">
        <v>1.42</v>
      </c>
      <c r="J68" s="34">
        <v>11.81</v>
      </c>
      <c r="K68" s="23">
        <v>4.21</v>
      </c>
      <c r="L68" s="23">
        <v>101</v>
      </c>
      <c r="M68">
        <v>1</v>
      </c>
      <c r="N68">
        <v>88</v>
      </c>
    </row>
    <row r="69" spans="1:14" x14ac:dyDescent="0.25">
      <c r="A69" s="22">
        <v>44663</v>
      </c>
      <c r="B69" s="23" t="s">
        <v>7</v>
      </c>
      <c r="C69" s="23" t="s">
        <v>47</v>
      </c>
      <c r="D69" s="23">
        <v>-66</v>
      </c>
      <c r="E69" s="23">
        <v>27</v>
      </c>
      <c r="F69" s="23">
        <v>-44.12</v>
      </c>
      <c r="G69" s="23">
        <v>-128.37</v>
      </c>
      <c r="H69" s="39">
        <v>3.44</v>
      </c>
      <c r="I69" s="23">
        <v>64.34</v>
      </c>
      <c r="J69" s="34">
        <v>7.79</v>
      </c>
      <c r="K69" s="23">
        <v>3.11</v>
      </c>
      <c r="L69" s="23">
        <v>51</v>
      </c>
      <c r="M69">
        <v>1</v>
      </c>
      <c r="N69">
        <v>51</v>
      </c>
    </row>
    <row r="70" spans="1:14" x14ac:dyDescent="0.25">
      <c r="A70" s="22">
        <v>44664</v>
      </c>
      <c r="B70" s="23" t="s">
        <v>7</v>
      </c>
      <c r="C70" s="23" t="s">
        <v>47</v>
      </c>
      <c r="D70" s="23">
        <v>-92</v>
      </c>
      <c r="E70" s="23">
        <v>33</v>
      </c>
      <c r="F70" s="23">
        <v>-44.25</v>
      </c>
      <c r="G70" s="23">
        <v>-41.87</v>
      </c>
      <c r="H70" s="39">
        <v>1.69</v>
      </c>
      <c r="I70" s="23">
        <v>1.1100000000000001</v>
      </c>
      <c r="J70" s="34">
        <v>1.94</v>
      </c>
      <c r="K70" s="23">
        <v>4.3499999999999996</v>
      </c>
      <c r="L70" s="23">
        <v>79</v>
      </c>
      <c r="M70">
        <v>1</v>
      </c>
      <c r="N70">
        <v>79</v>
      </c>
    </row>
    <row r="71" spans="1:14" x14ac:dyDescent="0.25">
      <c r="A71" s="22">
        <v>44634</v>
      </c>
      <c r="B71" t="s">
        <v>7</v>
      </c>
      <c r="C71" s="23" t="s">
        <v>47</v>
      </c>
      <c r="D71" s="23">
        <v>-113</v>
      </c>
      <c r="E71" s="23">
        <v>35</v>
      </c>
      <c r="F71">
        <v>-52.06</v>
      </c>
      <c r="G71">
        <v>-66.48</v>
      </c>
      <c r="H71" s="7">
        <v>1.1599999999999999</v>
      </c>
      <c r="I71">
        <v>0.55000000000000004</v>
      </c>
      <c r="J71" s="32">
        <v>5.26</v>
      </c>
      <c r="K71">
        <v>6.36</v>
      </c>
      <c r="L71">
        <v>119</v>
      </c>
      <c r="M71">
        <v>1</v>
      </c>
      <c r="N71">
        <v>119</v>
      </c>
    </row>
    <row r="72" spans="1:14" x14ac:dyDescent="0.25">
      <c r="A72" s="22">
        <v>44638</v>
      </c>
      <c r="B72" s="23" t="s">
        <v>6</v>
      </c>
      <c r="C72" s="23" t="s">
        <v>47</v>
      </c>
      <c r="D72" s="23">
        <v>-30</v>
      </c>
      <c r="E72" s="23">
        <v>29</v>
      </c>
      <c r="F72" s="23">
        <v>-26.82</v>
      </c>
      <c r="G72" s="23">
        <v>-28.53</v>
      </c>
      <c r="H72" s="39">
        <v>0.4</v>
      </c>
      <c r="I72" s="23">
        <v>1.1000000000000001</v>
      </c>
      <c r="J72" s="34">
        <v>2.1800000000000002</v>
      </c>
      <c r="K72" s="23">
        <v>1.22</v>
      </c>
      <c r="L72" s="23">
        <v>73</v>
      </c>
      <c r="M72" s="24">
        <v>1</v>
      </c>
      <c r="N72" s="24">
        <v>72</v>
      </c>
    </row>
    <row r="73" spans="1:14" x14ac:dyDescent="0.25">
      <c r="A73" s="22">
        <v>44638</v>
      </c>
      <c r="B73" s="23" t="s">
        <v>7</v>
      </c>
      <c r="C73" s="23" t="s">
        <v>47</v>
      </c>
      <c r="D73" s="23">
        <v>-100</v>
      </c>
      <c r="E73" s="23">
        <v>40</v>
      </c>
      <c r="F73" s="23">
        <v>-100.38</v>
      </c>
      <c r="G73" s="23">
        <v>-146.34</v>
      </c>
      <c r="H73" s="39">
        <v>2.2599999999999998</v>
      </c>
      <c r="I73" s="23">
        <v>1.17</v>
      </c>
      <c r="J73" s="34">
        <v>10.1</v>
      </c>
      <c r="K73" s="23">
        <v>14.27</v>
      </c>
      <c r="L73" s="23">
        <v>67</v>
      </c>
      <c r="M73">
        <v>1</v>
      </c>
      <c r="N73">
        <v>67</v>
      </c>
    </row>
    <row r="74" spans="1:14" x14ac:dyDescent="0.25">
      <c r="A74" s="22">
        <v>44685</v>
      </c>
      <c r="B74" s="23" t="s">
        <v>7</v>
      </c>
      <c r="C74" s="23" t="s">
        <v>47</v>
      </c>
      <c r="D74" s="23">
        <v>-108</v>
      </c>
      <c r="E74" s="23">
        <v>30</v>
      </c>
      <c r="F74" s="23">
        <v>-11.27</v>
      </c>
      <c r="G74" s="23">
        <v>-20.190000000000001</v>
      </c>
      <c r="H74" s="39">
        <v>2.1800000000000002</v>
      </c>
      <c r="I74" s="23">
        <v>0.66</v>
      </c>
      <c r="J74" s="34">
        <v>3.52</v>
      </c>
      <c r="K74" s="23">
        <v>8.02</v>
      </c>
      <c r="L74" s="23">
        <v>63</v>
      </c>
      <c r="M74" s="23">
        <v>1</v>
      </c>
      <c r="N74" s="23">
        <v>62</v>
      </c>
    </row>
    <row r="75" spans="1:14" x14ac:dyDescent="0.25">
      <c r="A75" s="22">
        <v>44685</v>
      </c>
      <c r="B75" s="23" t="s">
        <v>8</v>
      </c>
      <c r="C75" s="23" t="s">
        <v>47</v>
      </c>
      <c r="D75" s="23">
        <v>-44</v>
      </c>
      <c r="E75" s="23">
        <v>19</v>
      </c>
      <c r="F75" s="23">
        <v>-93.1</v>
      </c>
      <c r="G75" s="23">
        <v>-87.68</v>
      </c>
      <c r="H75" s="39">
        <v>0.52</v>
      </c>
      <c r="I75" s="23">
        <v>3.14</v>
      </c>
      <c r="J75" s="34">
        <v>14.63</v>
      </c>
      <c r="K75" s="23">
        <v>6.53</v>
      </c>
      <c r="L75" s="23">
        <v>62</v>
      </c>
      <c r="M75">
        <v>1</v>
      </c>
      <c r="N75">
        <v>62</v>
      </c>
    </row>
    <row r="76" spans="1:14" x14ac:dyDescent="0.25">
      <c r="A76" s="22">
        <v>44686</v>
      </c>
      <c r="B76" s="23" t="s">
        <v>25</v>
      </c>
      <c r="C76" s="23" t="s">
        <v>47</v>
      </c>
      <c r="D76" s="23">
        <v>-91</v>
      </c>
      <c r="E76" s="23">
        <v>25</v>
      </c>
      <c r="F76" s="23">
        <v>-64.709999999999994</v>
      </c>
      <c r="G76" s="23">
        <v>-80.260000000000005</v>
      </c>
      <c r="H76" s="39">
        <v>0.39</v>
      </c>
      <c r="I76" s="23">
        <v>0.34</v>
      </c>
      <c r="J76" s="34">
        <v>2.33</v>
      </c>
      <c r="K76" s="23">
        <v>2.95</v>
      </c>
      <c r="L76" s="23">
        <v>67</v>
      </c>
      <c r="M76">
        <v>1</v>
      </c>
    </row>
    <row r="77" spans="1:14" x14ac:dyDescent="0.25">
      <c r="A77" s="22">
        <v>44690</v>
      </c>
      <c r="B77" s="23" t="s">
        <v>6</v>
      </c>
      <c r="C77" s="23" t="s">
        <v>47</v>
      </c>
      <c r="D77" s="23">
        <v>-101</v>
      </c>
      <c r="E77" s="23">
        <v>33</v>
      </c>
      <c r="F77" s="23">
        <v>-102.63</v>
      </c>
      <c r="G77" s="23">
        <v>-123.21</v>
      </c>
      <c r="H77" s="39">
        <v>3.83</v>
      </c>
      <c r="I77" s="23">
        <v>1.53</v>
      </c>
      <c r="J77" s="34">
        <v>7.67</v>
      </c>
      <c r="K77" s="23">
        <v>19.690000000000001</v>
      </c>
      <c r="L77" s="23">
        <v>66</v>
      </c>
      <c r="M77">
        <v>1</v>
      </c>
      <c r="N77">
        <v>66</v>
      </c>
    </row>
    <row r="78" spans="1:14" x14ac:dyDescent="0.25">
      <c r="A78" s="22">
        <v>44690</v>
      </c>
      <c r="B78" s="23" t="s">
        <v>58</v>
      </c>
      <c r="C78" s="23" t="s">
        <v>47</v>
      </c>
      <c r="D78" s="23">
        <v>-160</v>
      </c>
      <c r="E78" s="23">
        <v>13</v>
      </c>
      <c r="F78" s="23">
        <v>-38.619999999999997</v>
      </c>
      <c r="G78" s="23">
        <v>-24.62</v>
      </c>
      <c r="H78" s="39">
        <v>4.53</v>
      </c>
      <c r="I78" s="23">
        <v>4.3</v>
      </c>
      <c r="J78" s="34">
        <v>2.84</v>
      </c>
      <c r="K78" s="23">
        <v>4.1100000000000003</v>
      </c>
      <c r="L78" s="23">
        <v>73</v>
      </c>
      <c r="M78">
        <v>1</v>
      </c>
      <c r="N78">
        <v>73</v>
      </c>
    </row>
    <row r="79" spans="1:14" x14ac:dyDescent="0.25">
      <c r="A79" s="22">
        <v>44691</v>
      </c>
      <c r="B79" s="23" t="s">
        <v>6</v>
      </c>
      <c r="C79" s="23" t="s">
        <v>47</v>
      </c>
      <c r="D79" s="23">
        <v>-76</v>
      </c>
      <c r="E79" s="23">
        <v>18</v>
      </c>
      <c r="F79" s="23">
        <v>-23.33</v>
      </c>
      <c r="G79" s="23">
        <v>-19.829999999999998</v>
      </c>
      <c r="H79" s="39">
        <v>8.5399999999999991</v>
      </c>
      <c r="I79" s="23">
        <v>1.61</v>
      </c>
      <c r="J79" s="34">
        <v>3.26</v>
      </c>
      <c r="K79" s="23">
        <v>6.4</v>
      </c>
      <c r="L79" s="23">
        <v>69</v>
      </c>
      <c r="M79">
        <v>1</v>
      </c>
      <c r="N79">
        <v>69</v>
      </c>
    </row>
    <row r="80" spans="1:14" x14ac:dyDescent="0.25">
      <c r="A80" s="22">
        <v>44691</v>
      </c>
      <c r="B80" s="23" t="s">
        <v>58</v>
      </c>
      <c r="C80" s="23" t="s">
        <v>47</v>
      </c>
      <c r="D80" s="23">
        <v>-140</v>
      </c>
      <c r="E80" s="23">
        <v>18</v>
      </c>
      <c r="F80" s="23">
        <v>-48.32</v>
      </c>
      <c r="G80" s="23">
        <v>-94.38</v>
      </c>
      <c r="H80" s="39">
        <v>4.3600000000000003</v>
      </c>
      <c r="I80" s="23">
        <v>2.46</v>
      </c>
      <c r="J80" s="34">
        <v>6.4</v>
      </c>
      <c r="K80" s="23">
        <v>10.220000000000001</v>
      </c>
      <c r="L80" s="23">
        <v>62</v>
      </c>
      <c r="M80">
        <v>1</v>
      </c>
      <c r="N80">
        <v>62</v>
      </c>
    </row>
    <row r="81" spans="1:14" x14ac:dyDescent="0.25">
      <c r="A81" s="22">
        <v>44692</v>
      </c>
      <c r="B81" s="23" t="s">
        <v>6</v>
      </c>
      <c r="C81" s="23" t="s">
        <v>47</v>
      </c>
      <c r="D81" s="23">
        <v>-210</v>
      </c>
      <c r="E81" s="23">
        <v>10</v>
      </c>
      <c r="F81" s="23">
        <v>-25.43</v>
      </c>
      <c r="G81" s="23">
        <v>-65.3</v>
      </c>
      <c r="H81" s="39">
        <v>3.33</v>
      </c>
      <c r="I81" s="23">
        <v>1.04</v>
      </c>
      <c r="J81" s="34">
        <v>3.54</v>
      </c>
      <c r="K81" s="23">
        <v>9.86</v>
      </c>
      <c r="L81" s="23">
        <v>74</v>
      </c>
      <c r="M81">
        <v>0.99</v>
      </c>
      <c r="N81">
        <v>74</v>
      </c>
    </row>
    <row r="82" spans="1:14" x14ac:dyDescent="0.25">
      <c r="A82" s="22">
        <v>44692</v>
      </c>
      <c r="B82" s="23" t="s">
        <v>58</v>
      </c>
      <c r="C82" s="23" t="s">
        <v>47</v>
      </c>
      <c r="D82" s="23">
        <v>-320</v>
      </c>
      <c r="E82" s="23">
        <v>8</v>
      </c>
      <c r="F82" s="23">
        <v>-8.52</v>
      </c>
      <c r="G82" s="23">
        <v>-24.87</v>
      </c>
      <c r="H82" s="39">
        <v>1.64</v>
      </c>
      <c r="I82" s="23">
        <v>0.47</v>
      </c>
      <c r="J82" s="34">
        <v>5.26</v>
      </c>
      <c r="K82" s="23">
        <v>5.0199999999999996</v>
      </c>
      <c r="L82" s="23">
        <v>23</v>
      </c>
      <c r="M82">
        <v>1</v>
      </c>
      <c r="N82">
        <v>23</v>
      </c>
    </row>
    <row r="83" spans="1:14" x14ac:dyDescent="0.25">
      <c r="A83" s="22">
        <v>44692</v>
      </c>
      <c r="B83" s="23" t="s">
        <v>8</v>
      </c>
      <c r="C83" s="23" t="s">
        <v>47</v>
      </c>
      <c r="D83" s="23">
        <v>-236</v>
      </c>
      <c r="E83" s="23">
        <v>8</v>
      </c>
      <c r="F83" s="23">
        <v>-84.35</v>
      </c>
      <c r="G83" s="23">
        <v>-86.42</v>
      </c>
      <c r="H83" s="39">
        <v>1.02</v>
      </c>
      <c r="I83" s="23">
        <v>0.49</v>
      </c>
      <c r="J83" s="34">
        <v>3.91</v>
      </c>
      <c r="K83" s="23">
        <v>21.51</v>
      </c>
      <c r="L83" s="23">
        <v>62</v>
      </c>
      <c r="M83">
        <v>1</v>
      </c>
      <c r="N83">
        <v>62</v>
      </c>
    </row>
    <row r="84" spans="1:14" x14ac:dyDescent="0.25">
      <c r="A84" s="22">
        <v>44692</v>
      </c>
      <c r="B84" s="23" t="s">
        <v>11</v>
      </c>
      <c r="C84" s="23" t="s">
        <v>47</v>
      </c>
      <c r="D84" s="23">
        <v>-163</v>
      </c>
      <c r="E84" s="23">
        <v>17</v>
      </c>
      <c r="F84" s="23">
        <v>-55.34</v>
      </c>
      <c r="G84" s="23">
        <v>-64.349999999999994</v>
      </c>
      <c r="H84" s="39">
        <v>3.15</v>
      </c>
      <c r="I84" s="23">
        <v>1.1200000000000001</v>
      </c>
      <c r="J84" s="34">
        <v>3.67</v>
      </c>
      <c r="K84" s="23">
        <v>5.68</v>
      </c>
      <c r="L84" s="23">
        <v>122</v>
      </c>
      <c r="M84">
        <v>1</v>
      </c>
      <c r="N84">
        <v>122</v>
      </c>
    </row>
    <row r="85" spans="1:14" x14ac:dyDescent="0.25">
      <c r="A85" s="22">
        <v>44693</v>
      </c>
      <c r="B85" s="23" t="s">
        <v>6</v>
      </c>
      <c r="C85" s="23" t="s">
        <v>47</v>
      </c>
      <c r="D85" s="23">
        <v>-154</v>
      </c>
      <c r="E85" s="23">
        <v>13</v>
      </c>
      <c r="F85" s="23">
        <v>-15.23</v>
      </c>
      <c r="G85" s="23">
        <v>-39.68</v>
      </c>
      <c r="H85" s="39">
        <v>4.1399999999999997</v>
      </c>
      <c r="I85" s="23">
        <v>0.66</v>
      </c>
      <c r="J85" s="34">
        <v>3.48</v>
      </c>
      <c r="K85" s="23">
        <v>8.7200000000000006</v>
      </c>
      <c r="L85" s="23">
        <v>25</v>
      </c>
      <c r="M85">
        <v>1</v>
      </c>
      <c r="N85">
        <v>25</v>
      </c>
    </row>
    <row r="86" spans="1:14" x14ac:dyDescent="0.25">
      <c r="A86" s="22">
        <v>44693</v>
      </c>
      <c r="B86" s="23" t="s">
        <v>11</v>
      </c>
      <c r="C86" s="23" t="s">
        <v>47</v>
      </c>
      <c r="D86" s="23">
        <v>-174</v>
      </c>
      <c r="E86" s="23">
        <v>23</v>
      </c>
      <c r="F86" s="23">
        <v>-20.100000000000001</v>
      </c>
      <c r="G86" s="23">
        <v>-48.27</v>
      </c>
      <c r="H86" s="39">
        <v>1.57</v>
      </c>
      <c r="I86" s="23">
        <v>0.84</v>
      </c>
      <c r="J86" s="34">
        <v>8.18</v>
      </c>
      <c r="K86" s="23">
        <v>29.44</v>
      </c>
      <c r="L86" s="23">
        <v>25</v>
      </c>
      <c r="M86">
        <v>1</v>
      </c>
      <c r="N86">
        <v>25</v>
      </c>
    </row>
    <row r="87" spans="1:14" x14ac:dyDescent="0.25">
      <c r="A87" s="22">
        <v>44697</v>
      </c>
      <c r="B87" s="23" t="s">
        <v>6</v>
      </c>
      <c r="C87" t="s">
        <v>47</v>
      </c>
      <c r="D87" s="23">
        <v>-600</v>
      </c>
      <c r="E87" s="23">
        <v>38</v>
      </c>
      <c r="F87">
        <v>-19.420000000000002</v>
      </c>
      <c r="G87">
        <v>-28.05</v>
      </c>
      <c r="H87" s="7">
        <v>3.82</v>
      </c>
      <c r="I87">
        <v>2.4700000000000002</v>
      </c>
      <c r="J87" s="32">
        <v>3.87</v>
      </c>
      <c r="K87">
        <v>5.89</v>
      </c>
      <c r="L87">
        <v>51</v>
      </c>
      <c r="M87">
        <v>1</v>
      </c>
      <c r="N87">
        <v>51</v>
      </c>
    </row>
    <row r="88" spans="1:14" x14ac:dyDescent="0.25">
      <c r="A88" s="22">
        <v>44697</v>
      </c>
      <c r="B88" s="23" t="s">
        <v>7</v>
      </c>
      <c r="C88" s="23" t="s">
        <v>47</v>
      </c>
      <c r="D88" s="23">
        <v>-180</v>
      </c>
      <c r="E88" s="23">
        <v>16</v>
      </c>
      <c r="F88">
        <v>-32.54</v>
      </c>
      <c r="G88">
        <v>-56.72</v>
      </c>
      <c r="H88" s="7">
        <v>3.75</v>
      </c>
      <c r="I88">
        <v>1.77</v>
      </c>
      <c r="J88" s="32">
        <v>3.45</v>
      </c>
      <c r="K88">
        <v>4.9000000000000004</v>
      </c>
      <c r="L88">
        <v>69</v>
      </c>
      <c r="M88">
        <v>1</v>
      </c>
      <c r="N88">
        <v>69</v>
      </c>
    </row>
    <row r="89" spans="1:14" x14ac:dyDescent="0.25">
      <c r="A89" s="22">
        <v>44697</v>
      </c>
      <c r="B89" s="23" t="s">
        <v>8</v>
      </c>
      <c r="C89" s="23" t="s">
        <v>47</v>
      </c>
      <c r="D89" s="23">
        <v>-60</v>
      </c>
      <c r="E89" s="23">
        <v>34</v>
      </c>
      <c r="F89">
        <v>-27.5</v>
      </c>
      <c r="G89">
        <v>-33.619999999999997</v>
      </c>
      <c r="H89" s="7">
        <v>4.78</v>
      </c>
      <c r="I89">
        <v>2.2999999999999998</v>
      </c>
      <c r="J89" s="32">
        <v>4.82</v>
      </c>
      <c r="K89">
        <v>6.67</v>
      </c>
      <c r="L89">
        <v>61</v>
      </c>
      <c r="M89">
        <v>1</v>
      </c>
      <c r="N89">
        <v>61</v>
      </c>
    </row>
    <row r="90" spans="1:14" x14ac:dyDescent="0.25">
      <c r="A90" s="22">
        <v>44697</v>
      </c>
      <c r="B90" s="23" t="s">
        <v>11</v>
      </c>
      <c r="C90" t="s">
        <v>47</v>
      </c>
      <c r="D90" s="23">
        <v>-94</v>
      </c>
      <c r="E90" s="23">
        <v>15</v>
      </c>
      <c r="F90">
        <v>-36.46</v>
      </c>
      <c r="G90">
        <v>-62.85</v>
      </c>
      <c r="H90" s="7">
        <v>0.86</v>
      </c>
      <c r="I90">
        <v>1.68</v>
      </c>
      <c r="J90" s="32">
        <v>4.8499999999999996</v>
      </c>
      <c r="K90">
        <v>4.18</v>
      </c>
      <c r="L90">
        <v>72</v>
      </c>
      <c r="M90">
        <v>1</v>
      </c>
      <c r="N90">
        <v>72</v>
      </c>
    </row>
    <row r="91" spans="1:14" x14ac:dyDescent="0.25">
      <c r="A91" s="22">
        <v>44698</v>
      </c>
      <c r="B91" s="23" t="s">
        <v>6</v>
      </c>
      <c r="C91" t="s">
        <v>47</v>
      </c>
      <c r="D91" s="23">
        <v>-140</v>
      </c>
      <c r="E91" s="23">
        <v>30</v>
      </c>
      <c r="F91">
        <v>-21.47</v>
      </c>
      <c r="G91">
        <v>-26.11</v>
      </c>
      <c r="H91" s="7">
        <v>2.5499999999999998</v>
      </c>
      <c r="I91">
        <v>1.56</v>
      </c>
      <c r="J91" s="32">
        <v>6.85</v>
      </c>
      <c r="K91">
        <v>10.66</v>
      </c>
      <c r="L91">
        <v>51</v>
      </c>
      <c r="M91">
        <v>1</v>
      </c>
      <c r="N91">
        <v>51</v>
      </c>
    </row>
    <row r="92" spans="1:14" x14ac:dyDescent="0.25">
      <c r="A92" s="22">
        <v>44698</v>
      </c>
      <c r="B92" s="23" t="s">
        <v>8</v>
      </c>
      <c r="C92" s="23" t="s">
        <v>47</v>
      </c>
      <c r="D92" s="23">
        <v>-86</v>
      </c>
      <c r="E92" s="23">
        <v>15</v>
      </c>
      <c r="F92" s="23">
        <v>-18.739999999999998</v>
      </c>
      <c r="G92" s="23">
        <v>-43.87</v>
      </c>
      <c r="H92" s="39">
        <v>8.51</v>
      </c>
      <c r="I92" s="23">
        <v>1.43</v>
      </c>
      <c r="J92" s="34">
        <v>2.48</v>
      </c>
      <c r="K92" s="23">
        <v>4.55</v>
      </c>
      <c r="L92" s="23">
        <v>71</v>
      </c>
      <c r="M92">
        <v>1</v>
      </c>
      <c r="N92">
        <v>71</v>
      </c>
    </row>
    <row r="93" spans="1:14" x14ac:dyDescent="0.25">
      <c r="A93" s="22">
        <v>44699</v>
      </c>
      <c r="B93" s="23" t="s">
        <v>6</v>
      </c>
      <c r="C93" s="23" t="s">
        <v>47</v>
      </c>
      <c r="D93" s="23">
        <v>-270</v>
      </c>
      <c r="E93" s="23">
        <v>37</v>
      </c>
      <c r="F93" s="23">
        <v>-11.31</v>
      </c>
      <c r="G93" s="23">
        <v>-22.48</v>
      </c>
      <c r="H93" s="39">
        <v>5.09</v>
      </c>
      <c r="I93" s="23">
        <v>1.78</v>
      </c>
      <c r="J93" s="34">
        <v>4.8899999999999997</v>
      </c>
      <c r="K93" s="23">
        <v>12.27</v>
      </c>
      <c r="L93" s="23">
        <v>46</v>
      </c>
      <c r="M93">
        <v>1</v>
      </c>
      <c r="N93">
        <v>46</v>
      </c>
    </row>
    <row r="94" spans="1:14" x14ac:dyDescent="0.25">
      <c r="A94" s="22">
        <v>44699</v>
      </c>
      <c r="B94" s="23" t="s">
        <v>7</v>
      </c>
      <c r="C94" s="23" t="s">
        <v>47</v>
      </c>
      <c r="D94" s="23">
        <v>-130</v>
      </c>
      <c r="E94" s="23">
        <v>28</v>
      </c>
      <c r="F94" s="23">
        <v>-38.909999999999997</v>
      </c>
      <c r="G94" s="23">
        <v>-57.72</v>
      </c>
      <c r="H94" s="39">
        <v>1.82</v>
      </c>
      <c r="I94" s="23">
        <v>1.21</v>
      </c>
      <c r="J94" s="34">
        <v>6.53</v>
      </c>
      <c r="K94" s="23">
        <v>8.4700000000000006</v>
      </c>
      <c r="L94" s="23">
        <v>66</v>
      </c>
      <c r="M94">
        <v>1</v>
      </c>
      <c r="N94">
        <v>66</v>
      </c>
    </row>
    <row r="95" spans="1:14" x14ac:dyDescent="0.25">
      <c r="A95" s="22">
        <v>44699</v>
      </c>
      <c r="B95" s="23" t="s">
        <v>8</v>
      </c>
      <c r="D95" s="23">
        <v>-140</v>
      </c>
      <c r="E95" s="23">
        <v>30</v>
      </c>
      <c r="F95">
        <v>-13.47</v>
      </c>
      <c r="G95">
        <v>-28.12</v>
      </c>
      <c r="H95" s="7">
        <v>1.1399999999999999</v>
      </c>
      <c r="I95">
        <v>1.57</v>
      </c>
      <c r="J95" s="32">
        <v>7.56</v>
      </c>
      <c r="K95">
        <v>12.63</v>
      </c>
      <c r="L95">
        <v>64</v>
      </c>
      <c r="M95">
        <v>0.86</v>
      </c>
      <c r="N95">
        <v>64</v>
      </c>
    </row>
    <row r="96" spans="1:14" x14ac:dyDescent="0.25">
      <c r="A96" s="5">
        <v>44700</v>
      </c>
      <c r="B96" s="23" t="s">
        <v>6</v>
      </c>
      <c r="C96" s="23" t="s">
        <v>47</v>
      </c>
      <c r="D96" s="23">
        <v>-480</v>
      </c>
      <c r="E96" s="23">
        <v>40</v>
      </c>
      <c r="F96">
        <v>-44.01</v>
      </c>
      <c r="G96">
        <v>-57.89</v>
      </c>
      <c r="H96" s="7">
        <v>2.25</v>
      </c>
      <c r="I96">
        <v>1.88</v>
      </c>
      <c r="J96" s="32">
        <v>9.85</v>
      </c>
      <c r="K96">
        <v>13.42</v>
      </c>
      <c r="L96">
        <v>49</v>
      </c>
      <c r="M96">
        <v>1</v>
      </c>
      <c r="N96">
        <v>49</v>
      </c>
    </row>
    <row r="97" spans="1:14" x14ac:dyDescent="0.25">
      <c r="A97" s="5">
        <v>44700</v>
      </c>
      <c r="B97" s="23" t="s">
        <v>7</v>
      </c>
      <c r="C97" t="s">
        <v>47</v>
      </c>
      <c r="D97" s="23">
        <v>-140</v>
      </c>
      <c r="E97" s="23">
        <v>35</v>
      </c>
      <c r="F97">
        <v>-31.36</v>
      </c>
      <c r="G97">
        <v>-48.19</v>
      </c>
      <c r="H97" s="7">
        <v>1.27</v>
      </c>
      <c r="I97">
        <v>1.28</v>
      </c>
      <c r="J97" s="32">
        <v>7.49</v>
      </c>
      <c r="K97">
        <v>8.34</v>
      </c>
      <c r="L97">
        <v>47</v>
      </c>
      <c r="M97">
        <v>1</v>
      </c>
      <c r="N97">
        <v>47</v>
      </c>
    </row>
    <row r="98" spans="1:14" x14ac:dyDescent="0.25">
      <c r="A98" s="5">
        <v>44700</v>
      </c>
      <c r="B98" s="23" t="s">
        <v>8</v>
      </c>
      <c r="C98" t="s">
        <v>47</v>
      </c>
      <c r="D98" s="23">
        <v>-240</v>
      </c>
      <c r="E98" s="23">
        <v>37</v>
      </c>
      <c r="F98">
        <v>-24.56</v>
      </c>
      <c r="G98">
        <v>-43.03</v>
      </c>
      <c r="H98" s="7">
        <v>6.4</v>
      </c>
      <c r="I98">
        <v>1.63</v>
      </c>
      <c r="J98" s="32">
        <v>6.74</v>
      </c>
      <c r="K98">
        <v>14.44</v>
      </c>
      <c r="L98">
        <v>52</v>
      </c>
      <c r="M98">
        <v>1</v>
      </c>
      <c r="N98">
        <v>52</v>
      </c>
    </row>
    <row r="99" spans="1:14" x14ac:dyDescent="0.25">
      <c r="A99" s="5">
        <v>44705</v>
      </c>
      <c r="B99" s="23" t="s">
        <v>11</v>
      </c>
      <c r="C99" t="s">
        <v>47</v>
      </c>
      <c r="D99" s="23">
        <v>-130</v>
      </c>
      <c r="E99" s="23">
        <v>10</v>
      </c>
      <c r="F99">
        <v>-29.89</v>
      </c>
      <c r="G99">
        <v>-36.24</v>
      </c>
      <c r="H99" s="7">
        <v>0.47</v>
      </c>
      <c r="I99">
        <v>0.41</v>
      </c>
      <c r="J99" s="32">
        <v>4.03</v>
      </c>
      <c r="K99">
        <v>7.61</v>
      </c>
      <c r="L99">
        <v>68</v>
      </c>
      <c r="M99">
        <v>1</v>
      </c>
      <c r="N99">
        <v>68</v>
      </c>
    </row>
    <row r="100" spans="1:14" x14ac:dyDescent="0.25">
      <c r="A100" s="5">
        <v>44713</v>
      </c>
      <c r="B100" s="23" t="s">
        <v>6</v>
      </c>
      <c r="C100" t="s">
        <v>47</v>
      </c>
      <c r="D100" s="23">
        <v>-154</v>
      </c>
      <c r="E100" s="23">
        <v>16</v>
      </c>
      <c r="F100">
        <v>-18.91</v>
      </c>
      <c r="G100">
        <v>-35.090000000000003</v>
      </c>
      <c r="H100" s="7">
        <v>0.42</v>
      </c>
      <c r="I100">
        <v>0.38</v>
      </c>
      <c r="J100" s="32">
        <v>5.35</v>
      </c>
      <c r="K100">
        <v>6.15</v>
      </c>
      <c r="L100">
        <v>73</v>
      </c>
      <c r="M100">
        <v>1</v>
      </c>
      <c r="N100">
        <v>73</v>
      </c>
    </row>
    <row r="101" spans="1:14" x14ac:dyDescent="0.25">
      <c r="A101" s="5">
        <v>44713</v>
      </c>
      <c r="B101" s="23" t="s">
        <v>7</v>
      </c>
      <c r="C101" t="s">
        <v>47</v>
      </c>
      <c r="D101" s="23">
        <v>-223</v>
      </c>
      <c r="E101" s="23">
        <v>19</v>
      </c>
      <c r="F101">
        <v>-54.55</v>
      </c>
      <c r="G101">
        <v>-73.7</v>
      </c>
      <c r="H101" s="7">
        <v>6.63</v>
      </c>
      <c r="I101">
        <v>4.16</v>
      </c>
      <c r="J101" s="32">
        <v>4.42</v>
      </c>
      <c r="K101">
        <v>5.3</v>
      </c>
      <c r="L101">
        <v>66</v>
      </c>
      <c r="M101">
        <v>1</v>
      </c>
      <c r="N101">
        <v>66</v>
      </c>
    </row>
    <row r="102" spans="1:14" x14ac:dyDescent="0.25">
      <c r="A102" s="5">
        <v>44713</v>
      </c>
      <c r="B102" s="23" t="s">
        <v>8</v>
      </c>
      <c r="C102" t="s">
        <v>47</v>
      </c>
      <c r="D102" s="23">
        <v>-17</v>
      </c>
      <c r="E102" s="23">
        <v>13</v>
      </c>
      <c r="F102">
        <v>-42.86</v>
      </c>
      <c r="G102">
        <v>-54.48</v>
      </c>
      <c r="H102" s="7">
        <v>9.2100000000000009</v>
      </c>
      <c r="I102">
        <v>3.86</v>
      </c>
      <c r="J102" s="32">
        <v>4.75</v>
      </c>
      <c r="K102">
        <v>8.5299999999999994</v>
      </c>
      <c r="L102">
        <v>89</v>
      </c>
      <c r="M102">
        <v>1</v>
      </c>
      <c r="N102">
        <v>89</v>
      </c>
    </row>
    <row r="103" spans="1:14" x14ac:dyDescent="0.25">
      <c r="A103" s="5">
        <v>44714</v>
      </c>
      <c r="B103" s="23" t="s">
        <v>8</v>
      </c>
      <c r="C103" t="s">
        <v>47</v>
      </c>
      <c r="D103" s="23">
        <v>-205</v>
      </c>
      <c r="E103" s="23">
        <v>22</v>
      </c>
      <c r="F103">
        <v>-21.85</v>
      </c>
      <c r="G103">
        <v>-39.020000000000003</v>
      </c>
      <c r="H103" s="7">
        <v>4.1100000000000003</v>
      </c>
      <c r="I103">
        <v>2.11</v>
      </c>
      <c r="J103" s="32">
        <v>3.54</v>
      </c>
      <c r="K103">
        <v>4.68</v>
      </c>
      <c r="L103">
        <v>70</v>
      </c>
      <c r="M103">
        <v>1</v>
      </c>
      <c r="N103">
        <v>70</v>
      </c>
    </row>
    <row r="104" spans="1:14" x14ac:dyDescent="0.25">
      <c r="A104" s="5">
        <v>44719</v>
      </c>
      <c r="B104" s="35" t="s">
        <v>6</v>
      </c>
      <c r="C104" t="s">
        <v>47</v>
      </c>
      <c r="D104" s="23">
        <v>-170</v>
      </c>
      <c r="E104" s="23">
        <v>15</v>
      </c>
      <c r="F104">
        <v>-24.5</v>
      </c>
      <c r="G104">
        <v>-26.94</v>
      </c>
      <c r="H104" s="7">
        <v>0.5</v>
      </c>
      <c r="I104">
        <v>0.25</v>
      </c>
      <c r="J104" s="32">
        <v>5.27</v>
      </c>
      <c r="K104">
        <v>8.77</v>
      </c>
      <c r="L104">
        <v>88</v>
      </c>
      <c r="M104">
        <v>1</v>
      </c>
      <c r="N104">
        <v>88</v>
      </c>
    </row>
    <row r="105" spans="1:14" ht="15.75" x14ac:dyDescent="0.25">
      <c r="A105" s="26">
        <v>44732</v>
      </c>
      <c r="B105" s="28" t="s">
        <v>11</v>
      </c>
      <c r="C105" s="36" t="s">
        <v>47</v>
      </c>
      <c r="D105" s="37">
        <v>-97</v>
      </c>
      <c r="E105" s="37">
        <v>25</v>
      </c>
      <c r="F105" s="28">
        <v>-13.77</v>
      </c>
      <c r="G105" s="28">
        <v>-26.33</v>
      </c>
      <c r="H105" s="9">
        <v>2.2599999999999998</v>
      </c>
      <c r="I105" s="28">
        <v>1.69</v>
      </c>
      <c r="J105" s="38">
        <v>6.26</v>
      </c>
      <c r="K105" s="28">
        <v>13.47</v>
      </c>
      <c r="L105" s="28">
        <v>71</v>
      </c>
      <c r="M105" s="28">
        <v>1</v>
      </c>
      <c r="N105" s="28">
        <v>71</v>
      </c>
    </row>
    <row r="106" spans="1:14" x14ac:dyDescent="0.25">
      <c r="F106" s="7"/>
      <c r="G106" s="7"/>
      <c r="H106" s="40"/>
      <c r="I106" s="7"/>
      <c r="J106" s="40" t="s">
        <v>51</v>
      </c>
    </row>
    <row r="107" spans="1:14" x14ac:dyDescent="0.25">
      <c r="B107" s="7"/>
      <c r="C107" s="6" t="s">
        <v>9</v>
      </c>
      <c r="D107" s="6"/>
      <c r="E107" s="6"/>
      <c r="F107" s="6"/>
      <c r="G107" s="6"/>
      <c r="H107" s="6"/>
      <c r="I107" s="6"/>
      <c r="J107" s="6">
        <f>COUNT(J53:J105)</f>
        <v>51</v>
      </c>
      <c r="N107" s="7"/>
    </row>
    <row r="108" spans="1:14" x14ac:dyDescent="0.25">
      <c r="B108" s="7"/>
      <c r="C108" s="6" t="s">
        <v>52</v>
      </c>
      <c r="D108" s="6"/>
      <c r="E108" s="6"/>
      <c r="F108" s="6"/>
      <c r="G108" s="6"/>
      <c r="H108" s="6"/>
      <c r="I108" s="6"/>
      <c r="J108" s="6">
        <f>AVERAGE(J53:J105)</f>
        <v>5.4313725490196063</v>
      </c>
      <c r="N108" s="7"/>
    </row>
    <row r="109" spans="1:14" ht="15.75" x14ac:dyDescent="0.25">
      <c r="B109" s="42"/>
      <c r="C109" s="30" t="s">
        <v>10</v>
      </c>
      <c r="D109" s="30"/>
      <c r="E109" s="30"/>
      <c r="F109" s="6"/>
      <c r="G109" s="6"/>
      <c r="H109" s="6"/>
      <c r="I109" s="6"/>
      <c r="J109" s="6">
        <f>MEDIAN(J53:J105)</f>
        <v>4.82</v>
      </c>
      <c r="N109" s="42"/>
    </row>
    <row r="110" spans="1:14" x14ac:dyDescent="0.25">
      <c r="B110" s="7"/>
      <c r="C110" s="6" t="s">
        <v>53</v>
      </c>
      <c r="D110" s="6"/>
      <c r="E110" s="6"/>
      <c r="F110" s="6"/>
      <c r="G110" s="6"/>
      <c r="H110" s="6"/>
      <c r="I110" s="6"/>
      <c r="J110" s="6">
        <f>QUARTILE(J53:J105,1)</f>
        <v>3.54</v>
      </c>
      <c r="N110" s="7"/>
    </row>
    <row r="111" spans="1:14" x14ac:dyDescent="0.25">
      <c r="B111" s="7"/>
      <c r="C111" s="6" t="s">
        <v>54</v>
      </c>
      <c r="D111" s="6"/>
      <c r="E111" s="6"/>
      <c r="F111" s="6"/>
      <c r="G111" s="6"/>
      <c r="H111" s="6"/>
      <c r="I111" s="6"/>
      <c r="J111" s="6">
        <f>QUARTILE(J53:J105,3)</f>
        <v>6.76</v>
      </c>
      <c r="N111" s="7"/>
    </row>
    <row r="112" spans="1:14" x14ac:dyDescent="0.25">
      <c r="N112" s="7"/>
    </row>
    <row r="157" ht="15.75" x14ac:dyDescent="0.25"/>
    <row r="186" ht="15.75" x14ac:dyDescent="0.25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selection sqref="A1:XFD1"/>
    </sheetView>
  </sheetViews>
  <sheetFormatPr baseColWidth="10" defaultRowHeight="15" x14ac:dyDescent="0.25"/>
  <sheetData>
    <row r="1" spans="1:22" x14ac:dyDescent="0.25">
      <c r="A1" t="s">
        <v>32</v>
      </c>
    </row>
    <row r="3" spans="1:22" ht="18.75" x14ac:dyDescent="0.3">
      <c r="A3" s="1" t="s">
        <v>24</v>
      </c>
      <c r="I3" s="2" t="s">
        <v>28</v>
      </c>
      <c r="K3" t="s">
        <v>29</v>
      </c>
    </row>
    <row r="4" spans="1:22" x14ac:dyDescent="0.25">
      <c r="A4" s="3" t="s">
        <v>1</v>
      </c>
      <c r="F4" t="s">
        <v>16</v>
      </c>
      <c r="I4" s="7"/>
      <c r="J4" s="7" t="s">
        <v>17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5.75" x14ac:dyDescent="0.25">
      <c r="A5" s="4" t="s">
        <v>2</v>
      </c>
      <c r="B5" s="4" t="s">
        <v>3</v>
      </c>
      <c r="C5" s="4"/>
      <c r="D5" s="4" t="s">
        <v>4</v>
      </c>
      <c r="E5" s="4" t="s">
        <v>5</v>
      </c>
      <c r="F5" s="4" t="s">
        <v>21</v>
      </c>
      <c r="G5" s="4" t="s">
        <v>22</v>
      </c>
      <c r="H5" s="4" t="s">
        <v>12</v>
      </c>
      <c r="I5" s="10"/>
      <c r="J5" s="10" t="s">
        <v>13</v>
      </c>
      <c r="K5" s="10" t="s">
        <v>14</v>
      </c>
      <c r="L5" s="9" t="s">
        <v>15</v>
      </c>
      <c r="M5" s="8"/>
      <c r="N5" s="9" t="s">
        <v>30</v>
      </c>
      <c r="O5" s="8" t="s">
        <v>31</v>
      </c>
      <c r="P5" s="9"/>
      <c r="Q5" s="9"/>
      <c r="R5" s="9"/>
      <c r="S5" s="9"/>
      <c r="T5" s="9"/>
      <c r="U5" s="9"/>
      <c r="V5" s="9"/>
    </row>
    <row r="6" spans="1:22" x14ac:dyDescent="0.25">
      <c r="A6" s="5">
        <v>44810</v>
      </c>
      <c r="B6" t="s">
        <v>6</v>
      </c>
      <c r="D6">
        <v>-182</v>
      </c>
      <c r="E6">
        <v>11</v>
      </c>
      <c r="F6">
        <v>-69.95</v>
      </c>
      <c r="G6">
        <v>-68.39</v>
      </c>
      <c r="H6" s="12">
        <f>G6/F6</f>
        <v>0.97769835596854893</v>
      </c>
      <c r="J6" s="15" t="s">
        <v>27</v>
      </c>
      <c r="K6" s="15"/>
      <c r="L6" s="16"/>
      <c r="N6">
        <v>3.86</v>
      </c>
      <c r="O6">
        <v>2.87</v>
      </c>
    </row>
    <row r="7" spans="1:22" x14ac:dyDescent="0.25">
      <c r="A7" s="5">
        <v>44816</v>
      </c>
      <c r="B7" t="s">
        <v>6</v>
      </c>
      <c r="D7">
        <v>-114</v>
      </c>
      <c r="E7">
        <v>11</v>
      </c>
      <c r="F7">
        <v>-100.15</v>
      </c>
      <c r="G7">
        <v>-69.680000000000007</v>
      </c>
      <c r="H7" s="13">
        <f t="shared" ref="H7:H8" si="0">G7/F7</f>
        <v>0.69575636545182229</v>
      </c>
      <c r="J7" s="14">
        <v>-135</v>
      </c>
      <c r="K7">
        <v>-44</v>
      </c>
      <c r="L7" s="13">
        <f>K7/J7</f>
        <v>0.32592592592592595</v>
      </c>
      <c r="N7">
        <v>7.24</v>
      </c>
      <c r="O7">
        <v>3.05</v>
      </c>
    </row>
    <row r="8" spans="1:22" x14ac:dyDescent="0.25">
      <c r="B8" t="s">
        <v>11</v>
      </c>
      <c r="D8">
        <v>-97</v>
      </c>
      <c r="E8">
        <v>17</v>
      </c>
      <c r="F8" s="11">
        <v>-37.06</v>
      </c>
      <c r="G8" s="11">
        <v>-35.9</v>
      </c>
      <c r="H8" s="13">
        <f t="shared" si="0"/>
        <v>0.96869940636805174</v>
      </c>
      <c r="I8" s="11"/>
      <c r="J8" s="11">
        <v>-81</v>
      </c>
      <c r="K8" s="11">
        <v>-26</v>
      </c>
      <c r="L8" s="13">
        <f>K8/J8</f>
        <v>0.32098765432098764</v>
      </c>
      <c r="N8">
        <v>10.42</v>
      </c>
      <c r="O8">
        <v>4.8</v>
      </c>
    </row>
    <row r="9" spans="1:22" x14ac:dyDescent="0.25">
      <c r="A9" s="5">
        <v>44817</v>
      </c>
      <c r="B9" t="s">
        <v>6</v>
      </c>
      <c r="D9">
        <v>-120</v>
      </c>
      <c r="E9">
        <v>24</v>
      </c>
      <c r="F9" s="11">
        <v>-105.12</v>
      </c>
      <c r="G9" s="11">
        <v>-28.78</v>
      </c>
      <c r="H9" s="13">
        <f t="shared" ref="H9:H11" si="1">G9/F9</f>
        <v>0.27378234398782342</v>
      </c>
      <c r="I9" s="11"/>
      <c r="J9" s="11">
        <v>-275</v>
      </c>
      <c r="K9" s="11">
        <v>-28</v>
      </c>
      <c r="L9" s="13">
        <f>K9/J9</f>
        <v>0.10181818181818182</v>
      </c>
      <c r="N9">
        <v>16.8</v>
      </c>
      <c r="O9">
        <v>3.66</v>
      </c>
    </row>
    <row r="10" spans="1:22" x14ac:dyDescent="0.25">
      <c r="B10" t="s">
        <v>25</v>
      </c>
      <c r="D10">
        <v>-207</v>
      </c>
      <c r="E10">
        <v>13</v>
      </c>
      <c r="F10">
        <v>-72.3</v>
      </c>
      <c r="G10">
        <v>-45.23</v>
      </c>
      <c r="H10" s="13">
        <f t="shared" si="1"/>
        <v>0.62558782849239281</v>
      </c>
      <c r="J10">
        <v>-101</v>
      </c>
      <c r="K10">
        <v>-38</v>
      </c>
      <c r="L10" s="13">
        <f>K10/J10</f>
        <v>0.37623762376237624</v>
      </c>
      <c r="N10">
        <v>7.87</v>
      </c>
      <c r="O10">
        <v>4.3099999999999996</v>
      </c>
    </row>
    <row r="11" spans="1:22" x14ac:dyDescent="0.25">
      <c r="B11" t="s">
        <v>26</v>
      </c>
      <c r="D11">
        <v>-320</v>
      </c>
      <c r="E11">
        <v>16</v>
      </c>
      <c r="F11">
        <v>-79.150000000000006</v>
      </c>
      <c r="G11">
        <v>-30.68</v>
      </c>
      <c r="H11" s="13">
        <f t="shared" si="1"/>
        <v>0.38761844598862916</v>
      </c>
      <c r="J11">
        <v>-47</v>
      </c>
      <c r="K11">
        <v>-27</v>
      </c>
      <c r="L11" s="13">
        <f>K11/J11</f>
        <v>0.57446808510638303</v>
      </c>
      <c r="N11">
        <v>6.46</v>
      </c>
      <c r="O11">
        <v>4.28</v>
      </c>
    </row>
    <row r="12" spans="1:22" x14ac:dyDescent="0.25">
      <c r="G12" t="s">
        <v>9</v>
      </c>
      <c r="H12" s="13">
        <f>COUNT(H6:H11)</f>
        <v>6</v>
      </c>
      <c r="J12" s="11"/>
      <c r="K12" t="s">
        <v>9</v>
      </c>
      <c r="L12" s="13">
        <f>COUNT(L6:L11)</f>
        <v>5</v>
      </c>
      <c r="N12" t="s">
        <v>9</v>
      </c>
      <c r="O12" s="13">
        <f>COUNT(O6:O11)</f>
        <v>6</v>
      </c>
    </row>
    <row r="13" spans="1:22" x14ac:dyDescent="0.25">
      <c r="G13" s="6" t="s">
        <v>18</v>
      </c>
      <c r="H13" s="6">
        <f>AVERAGE(H6:H11)</f>
        <v>0.65485712437621135</v>
      </c>
      <c r="K13" s="6" t="s">
        <v>18</v>
      </c>
      <c r="L13" s="6">
        <f>AVERAGE(L6:L11)</f>
        <v>0.33988749418677094</v>
      </c>
      <c r="N13" s="6" t="s">
        <v>18</v>
      </c>
      <c r="O13" s="6">
        <f>AVERAGE(O6:O11)</f>
        <v>3.8283333333333331</v>
      </c>
    </row>
    <row r="14" spans="1:22" x14ac:dyDescent="0.25">
      <c r="G14" s="6" t="s">
        <v>19</v>
      </c>
      <c r="H14" s="6">
        <f>QUARTILE(H6:H11,3)</f>
        <v>0.90046364613899432</v>
      </c>
      <c r="K14" s="6" t="s">
        <v>19</v>
      </c>
      <c r="L14" s="6">
        <f>QUARTILE(L6:L11,3)</f>
        <v>0.37623762376237624</v>
      </c>
      <c r="N14" s="6" t="s">
        <v>19</v>
      </c>
      <c r="O14" s="6">
        <f>QUARTILE(O6:O11,3)</f>
        <v>4.3025000000000002</v>
      </c>
    </row>
    <row r="15" spans="1:22" x14ac:dyDescent="0.25">
      <c r="G15" s="6" t="s">
        <v>20</v>
      </c>
      <c r="H15" s="6">
        <f>QUARTILE(H6:H11,1)</f>
        <v>0.44711079161457007</v>
      </c>
      <c r="K15" s="6" t="s">
        <v>20</v>
      </c>
      <c r="L15" s="6">
        <f>QUARTILE(L6:L11,1)</f>
        <v>0.32098765432098764</v>
      </c>
      <c r="N15" s="6" t="s">
        <v>20</v>
      </c>
      <c r="O15" s="6">
        <f>QUARTILE(O6:O11,1)</f>
        <v>3.2024999999999997</v>
      </c>
    </row>
    <row r="16" spans="1:22" x14ac:dyDescent="0.25">
      <c r="G16" s="6" t="s">
        <v>10</v>
      </c>
      <c r="H16" s="6">
        <f>QUARTILE(H6:H11,2)</f>
        <v>0.6606720969721076</v>
      </c>
      <c r="K16" s="6" t="s">
        <v>10</v>
      </c>
      <c r="L16" s="6">
        <f>QUARTILE(L6:L11,2)</f>
        <v>0.32592592592592595</v>
      </c>
      <c r="N16" s="6" t="s">
        <v>10</v>
      </c>
      <c r="O16" s="6">
        <f>QUARTILE(O6:O11,2)</f>
        <v>3.97</v>
      </c>
    </row>
    <row r="21" spans="1:22" ht="18.75" x14ac:dyDescent="0.3">
      <c r="A21" s="1" t="s">
        <v>23</v>
      </c>
      <c r="I21" s="2" t="s">
        <v>0</v>
      </c>
    </row>
    <row r="22" spans="1:22" x14ac:dyDescent="0.25">
      <c r="A22" s="3" t="s">
        <v>1</v>
      </c>
      <c r="F22" t="s">
        <v>16</v>
      </c>
      <c r="I22" s="7"/>
      <c r="J22" s="7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5.75" x14ac:dyDescent="0.25">
      <c r="A23" s="4" t="s">
        <v>2</v>
      </c>
      <c r="B23" s="4" t="s">
        <v>3</v>
      </c>
      <c r="C23" s="4"/>
      <c r="D23" s="4" t="s">
        <v>4</v>
      </c>
      <c r="E23" s="4" t="s">
        <v>5</v>
      </c>
      <c r="F23" s="4" t="s">
        <v>21</v>
      </c>
      <c r="G23" s="4" t="s">
        <v>22</v>
      </c>
      <c r="H23" s="4" t="s">
        <v>12</v>
      </c>
      <c r="I23" s="10"/>
      <c r="J23" s="10" t="s">
        <v>13</v>
      </c>
      <c r="K23" s="10" t="s">
        <v>14</v>
      </c>
      <c r="L23" s="9" t="s">
        <v>15</v>
      </c>
      <c r="M23" s="8"/>
      <c r="N23" s="9" t="s">
        <v>30</v>
      </c>
      <c r="O23" s="8" t="s">
        <v>31</v>
      </c>
      <c r="P23" s="9"/>
      <c r="Q23" s="9"/>
      <c r="R23" s="9"/>
      <c r="S23" s="9"/>
      <c r="T23" s="9"/>
      <c r="U23" s="9"/>
      <c r="V23" s="9"/>
    </row>
    <row r="24" spans="1:22" x14ac:dyDescent="0.25">
      <c r="A24" s="5">
        <v>44839</v>
      </c>
      <c r="B24" t="s">
        <v>7</v>
      </c>
      <c r="D24">
        <v>-360</v>
      </c>
      <c r="E24">
        <v>14</v>
      </c>
      <c r="F24">
        <v>-61.8</v>
      </c>
      <c r="G24">
        <v>-71.790000000000006</v>
      </c>
      <c r="H24" s="13">
        <f>G24/F24</f>
        <v>1.1616504854368934</v>
      </c>
      <c r="J24">
        <v>-81</v>
      </c>
      <c r="K24">
        <v>-61</v>
      </c>
      <c r="L24" s="12">
        <f>K24/J24</f>
        <v>0.75308641975308643</v>
      </c>
      <c r="N24">
        <v>3.15</v>
      </c>
      <c r="O24">
        <v>1.97</v>
      </c>
    </row>
    <row r="25" spans="1:22" x14ac:dyDescent="0.25">
      <c r="A25" s="5">
        <v>44844</v>
      </c>
      <c r="B25" t="s">
        <v>6</v>
      </c>
      <c r="D25">
        <v>-384</v>
      </c>
      <c r="E25">
        <v>13</v>
      </c>
      <c r="F25">
        <v>-75.900000000000006</v>
      </c>
      <c r="G25">
        <v>-71.73</v>
      </c>
      <c r="H25" s="13">
        <f t="shared" ref="H25:H27" si="2">G25/F25</f>
        <v>0.94505928853754939</v>
      </c>
      <c r="J25">
        <v>-36</v>
      </c>
      <c r="K25">
        <v>-28</v>
      </c>
      <c r="L25" s="12">
        <f t="shared" ref="L25:L28" si="3">K25/J25</f>
        <v>0.77777777777777779</v>
      </c>
      <c r="N25">
        <v>1.95</v>
      </c>
      <c r="O25">
        <v>1.22</v>
      </c>
    </row>
    <row r="26" spans="1:22" x14ac:dyDescent="0.25">
      <c r="B26" t="s">
        <v>11</v>
      </c>
      <c r="D26">
        <v>-400</v>
      </c>
      <c r="E26">
        <v>7</v>
      </c>
      <c r="F26">
        <v>-69.569999999999993</v>
      </c>
      <c r="G26">
        <v>-59.54</v>
      </c>
      <c r="H26" s="13">
        <f t="shared" si="2"/>
        <v>0.85582866177950279</v>
      </c>
      <c r="J26">
        <v>-46</v>
      </c>
      <c r="K26">
        <v>-21</v>
      </c>
      <c r="L26" s="12">
        <f t="shared" si="3"/>
        <v>0.45652173913043476</v>
      </c>
      <c r="N26">
        <v>1.28</v>
      </c>
      <c r="O26">
        <v>1.26</v>
      </c>
    </row>
    <row r="27" spans="1:22" x14ac:dyDescent="0.25">
      <c r="A27" s="5">
        <v>44845</v>
      </c>
      <c r="B27" t="s">
        <v>6</v>
      </c>
      <c r="D27">
        <v>-275</v>
      </c>
      <c r="E27">
        <v>11</v>
      </c>
      <c r="F27">
        <v>-74.89</v>
      </c>
      <c r="G27">
        <v>-72.150000000000006</v>
      </c>
      <c r="H27" s="13">
        <f t="shared" si="2"/>
        <v>0.96341300574175459</v>
      </c>
      <c r="J27">
        <v>-62</v>
      </c>
      <c r="K27">
        <v>-37</v>
      </c>
      <c r="L27" s="12">
        <f t="shared" si="3"/>
        <v>0.59677419354838712</v>
      </c>
      <c r="N27">
        <v>2.13</v>
      </c>
      <c r="O27">
        <v>1.69</v>
      </c>
    </row>
    <row r="28" spans="1:22" x14ac:dyDescent="0.25">
      <c r="A28" s="5">
        <v>44846</v>
      </c>
      <c r="B28" t="s">
        <v>8</v>
      </c>
      <c r="D28">
        <v>-153</v>
      </c>
      <c r="E28">
        <v>16</v>
      </c>
      <c r="F28" s="11">
        <v>-58.42</v>
      </c>
      <c r="G28" s="11">
        <v>-64.77</v>
      </c>
      <c r="H28" s="13">
        <f>G28/F28</f>
        <v>1.1086956521739129</v>
      </c>
      <c r="J28" s="11">
        <v>-60</v>
      </c>
      <c r="K28" s="11">
        <v>-51</v>
      </c>
      <c r="L28" s="12">
        <f t="shared" si="3"/>
        <v>0.85</v>
      </c>
      <c r="N28">
        <v>6.4</v>
      </c>
      <c r="O28">
        <v>4.74</v>
      </c>
    </row>
    <row r="29" spans="1:22" x14ac:dyDescent="0.25">
      <c r="F29" s="11"/>
      <c r="G29" s="11"/>
      <c r="H29" s="13"/>
      <c r="J29" s="11"/>
      <c r="K29" s="11"/>
      <c r="L29" s="13"/>
    </row>
    <row r="30" spans="1:22" x14ac:dyDescent="0.25">
      <c r="G30" t="s">
        <v>9</v>
      </c>
      <c r="H30" s="13">
        <f>COUNT(H24:H29)</f>
        <v>5</v>
      </c>
      <c r="J30" s="11"/>
      <c r="K30" t="s">
        <v>9</v>
      </c>
      <c r="L30" s="13">
        <f>COUNT(L24:L29)</f>
        <v>5</v>
      </c>
      <c r="N30" t="s">
        <v>9</v>
      </c>
      <c r="O30" s="13">
        <f>COUNT(O24:O29)</f>
        <v>5</v>
      </c>
    </row>
    <row r="31" spans="1:22" x14ac:dyDescent="0.25">
      <c r="G31" s="6" t="s">
        <v>18</v>
      </c>
      <c r="H31" s="6">
        <f>AVERAGE(H24:H29)</f>
        <v>1.0069294187339226</v>
      </c>
      <c r="K31" s="6" t="s">
        <v>18</v>
      </c>
      <c r="L31" s="6">
        <f>AVERAGE(L24:L29)</f>
        <v>0.68683202604193727</v>
      </c>
      <c r="N31" s="6" t="s">
        <v>18</v>
      </c>
      <c r="O31" s="6">
        <f>AVERAGE(O24:O29)</f>
        <v>2.1760000000000002</v>
      </c>
    </row>
    <row r="32" spans="1:22" x14ac:dyDescent="0.25">
      <c r="G32" s="6" t="s">
        <v>19</v>
      </c>
      <c r="H32" s="6">
        <f>QUARTILE(H24:H28,3)</f>
        <v>1.1086956521739129</v>
      </c>
      <c r="K32" s="6" t="s">
        <v>19</v>
      </c>
      <c r="L32" s="6">
        <f>QUARTILE(L24:L28,3)</f>
        <v>0.77777777777777779</v>
      </c>
      <c r="N32" s="6" t="s">
        <v>19</v>
      </c>
      <c r="O32" s="6">
        <f>QUARTILE(O24:O29,3)</f>
        <v>1.97</v>
      </c>
    </row>
    <row r="33" spans="7:15" x14ac:dyDescent="0.25">
      <c r="G33" s="6" t="s">
        <v>20</v>
      </c>
      <c r="H33" s="6">
        <f>QUARTILE(H24:H28,1)</f>
        <v>0.94505928853754939</v>
      </c>
      <c r="K33" s="6" t="s">
        <v>20</v>
      </c>
      <c r="L33" s="6">
        <f>QUARTILE(L24:L28,1)</f>
        <v>0.59677419354838712</v>
      </c>
      <c r="N33" s="6" t="s">
        <v>20</v>
      </c>
      <c r="O33" s="6">
        <f>QUARTILE(O24:O29,1)</f>
        <v>1.26</v>
      </c>
    </row>
    <row r="34" spans="7:15" x14ac:dyDescent="0.25">
      <c r="G34" s="6" t="s">
        <v>10</v>
      </c>
      <c r="H34" s="6">
        <f>QUARTILE(H24:H28,2)</f>
        <v>0.96341300574175459</v>
      </c>
      <c r="K34" s="6" t="s">
        <v>10</v>
      </c>
      <c r="L34" s="6">
        <f>QUARTILE(L24:L28,2)</f>
        <v>0.75308641975308643</v>
      </c>
      <c r="N34" s="6" t="s">
        <v>10</v>
      </c>
      <c r="O34" s="6">
        <f>QUARTILE(O24:O29,2)</f>
        <v>1.69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tau(decay)</vt:lpstr>
      <vt:lpstr>APV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</dc:creator>
  <cp:lastModifiedBy>Bornschein</cp:lastModifiedBy>
  <dcterms:created xsi:type="dcterms:W3CDTF">2015-06-05T18:19:34Z</dcterms:created>
  <dcterms:modified xsi:type="dcterms:W3CDTF">2026-09-21T09:59:32Z</dcterms:modified>
</cp:coreProperties>
</file>