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90" yWindow="195" windowWidth="23310" windowHeight="16440"/>
  </bookViews>
  <sheets>
    <sheet name="Tabelle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1" l="1"/>
  <c r="H18" i="1"/>
  <c r="H37" i="1"/>
  <c r="H36" i="1"/>
  <c r="D32" i="1"/>
  <c r="E32" i="1"/>
  <c r="H35" i="1"/>
  <c r="H34" i="1"/>
  <c r="H33" i="1"/>
  <c r="H16" i="1"/>
  <c r="H17" i="1"/>
  <c r="H15" i="1"/>
  <c r="D14" i="1"/>
  <c r="E14" i="1"/>
</calcChain>
</file>

<file path=xl/sharedStrings.xml><?xml version="1.0" encoding="utf-8"?>
<sst xmlns="http://schemas.openxmlformats.org/spreadsheetml/2006/main" count="75" uniqueCount="29">
  <si>
    <t>PFC</t>
  </si>
  <si>
    <t>L2/3-L5PN</t>
  </si>
  <si>
    <t>date</t>
  </si>
  <si>
    <t>cell</t>
  </si>
  <si>
    <t>Ileak</t>
  </si>
  <si>
    <t>Rs</t>
  </si>
  <si>
    <t>S1</t>
  </si>
  <si>
    <t>Z1</t>
  </si>
  <si>
    <t>Z3</t>
  </si>
  <si>
    <t>Z2</t>
  </si>
  <si>
    <t>Variance1</t>
  </si>
  <si>
    <t>pn</t>
  </si>
  <si>
    <t>A</t>
  </si>
  <si>
    <t>2mM</t>
  </si>
  <si>
    <t>5mM</t>
  </si>
  <si>
    <t>0.5mM</t>
  </si>
  <si>
    <t>n</t>
  </si>
  <si>
    <t>Mean</t>
  </si>
  <si>
    <t>Median</t>
  </si>
  <si>
    <t>25% Quartil</t>
  </si>
  <si>
    <t>75% Quartil</t>
  </si>
  <si>
    <t>Figure 3 - source data 2 for L2/3 - L5PN</t>
  </si>
  <si>
    <t>MPFA</t>
  </si>
  <si>
    <t>P21-26</t>
  </si>
  <si>
    <t>260319c1_P23_PFC_corr</t>
  </si>
  <si>
    <t>GB</t>
  </si>
  <si>
    <t>260319c2_P23_S1_corr</t>
  </si>
  <si>
    <r>
      <t>1mM/</t>
    </r>
    <r>
      <rPr>
        <sz val="11"/>
        <color theme="0" tint="-0.34998626667073579"/>
        <rFont val="Calibri"/>
        <family val="2"/>
        <scheme val="minor"/>
      </rPr>
      <t>1.5mM</t>
    </r>
  </si>
  <si>
    <r>
      <t>5mM/</t>
    </r>
    <r>
      <rPr>
        <sz val="11"/>
        <color theme="0" tint="-0.34998626667073579"/>
        <rFont val="Calibri"/>
        <family val="2"/>
        <scheme val="minor"/>
      </rPr>
      <t>3mM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</si>
</sst>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0" tint="-0.3499862666707357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1" fillId="0" borderId="0" xfId="0" applyFont="1"/>
    <xf numFmtId="0" fontId="0" fillId="2" borderId="1" xfId="0" applyFill="1" applyBorder="1"/>
    <xf numFmtId="0" fontId="3" fillId="0" borderId="0" xfId="0" applyFont="1"/>
    <xf numFmtId="14" fontId="0" fillId="0" borderId="0" xfId="0" applyNumberForma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0" xfId="0" applyFill="1"/>
    <xf numFmtId="0" fontId="0" fillId="0" borderId="0" xfId="0" applyFill="1" applyBorder="1"/>
    <xf numFmtId="0" fontId="4" fillId="2" borderId="0" xfId="0" applyFont="1" applyFill="1"/>
    <xf numFmtId="0" fontId="4" fillId="0" borderId="0" xfId="0" applyFont="1" applyFill="1" applyBorder="1"/>
    <xf numFmtId="2" fontId="0" fillId="0" borderId="0" xfId="0" applyNumberFormat="1"/>
    <xf numFmtId="2" fontId="1" fillId="0" borderId="0" xfId="0" applyNumberFormat="1" applyFont="1"/>
    <xf numFmtId="1" fontId="0" fillId="0" borderId="0" xfId="0" applyNumberFormat="1"/>
    <xf numFmtId="0" fontId="0" fillId="0" borderId="0" xfId="0" applyFill="1"/>
    <xf numFmtId="0" fontId="6" fillId="0" borderId="0" xfId="0" applyFont="1" applyFill="1"/>
    <xf numFmtId="0" fontId="6" fillId="2" borderId="0" xfId="0" applyFont="1" applyFill="1"/>
    <xf numFmtId="0" fontId="5" fillId="0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"/>
  <sheetViews>
    <sheetView tabSelected="1" workbookViewId="0">
      <selection activeCell="A21" sqref="A21:XFD21"/>
    </sheetView>
  </sheetViews>
  <sheetFormatPr baseColWidth="10" defaultColWidth="9.140625" defaultRowHeight="15" x14ac:dyDescent="0.25"/>
  <cols>
    <col min="1" max="1" width="10.140625" bestFit="1" customWidth="1"/>
    <col min="7" max="7" width="9.7109375" bestFit="1" customWidth="1"/>
    <col min="11" max="11" width="9.7109375" bestFit="1" customWidth="1"/>
  </cols>
  <sheetData>
    <row r="1" spans="1:22" x14ac:dyDescent="0.25">
      <c r="A1" t="s">
        <v>21</v>
      </c>
    </row>
    <row r="3" spans="1:22" ht="18.75" x14ac:dyDescent="0.3">
      <c r="A3" s="1" t="s">
        <v>0</v>
      </c>
    </row>
    <row r="4" spans="1:22" x14ac:dyDescent="0.25">
      <c r="A4" s="2" t="s">
        <v>1</v>
      </c>
    </row>
    <row r="5" spans="1:22" x14ac:dyDescent="0.25">
      <c r="A5" t="s">
        <v>23</v>
      </c>
    </row>
    <row r="6" spans="1:22" ht="18" thickBot="1" x14ac:dyDescent="0.35">
      <c r="I6" s="4"/>
    </row>
    <row r="7" spans="1:22" x14ac:dyDescent="0.25">
      <c r="A7" t="s">
        <v>22</v>
      </c>
      <c r="F7" s="6"/>
      <c r="G7" s="7" t="s">
        <v>13</v>
      </c>
      <c r="H7" s="8"/>
      <c r="I7" s="6"/>
      <c r="J7" s="7" t="s">
        <v>27</v>
      </c>
      <c r="K7" s="8"/>
      <c r="L7" s="6"/>
      <c r="M7" s="7" t="s">
        <v>14</v>
      </c>
      <c r="N7" s="8"/>
      <c r="O7" s="6"/>
      <c r="P7" s="7" t="s">
        <v>15</v>
      </c>
      <c r="Q7" s="8"/>
      <c r="R7" s="13"/>
      <c r="S7" s="13"/>
      <c r="T7" s="13"/>
      <c r="U7" s="13"/>
    </row>
    <row r="8" spans="1:22" ht="15.75" thickBot="1" x14ac:dyDescent="0.3">
      <c r="A8" s="3" t="s">
        <v>2</v>
      </c>
      <c r="B8" s="3" t="s">
        <v>3</v>
      </c>
      <c r="C8" s="3"/>
      <c r="D8" s="3" t="s">
        <v>4</v>
      </c>
      <c r="E8" s="3" t="s">
        <v>5</v>
      </c>
      <c r="F8" s="9" t="s">
        <v>12</v>
      </c>
      <c r="G8" s="10" t="s">
        <v>10</v>
      </c>
      <c r="H8" s="11" t="s">
        <v>11</v>
      </c>
      <c r="I8" s="9" t="s">
        <v>12</v>
      </c>
      <c r="J8" s="10" t="s">
        <v>10</v>
      </c>
      <c r="K8" s="11" t="s">
        <v>11</v>
      </c>
      <c r="L8" s="9" t="s">
        <v>12</v>
      </c>
      <c r="M8" s="10" t="s">
        <v>10</v>
      </c>
      <c r="N8" s="11" t="s">
        <v>11</v>
      </c>
      <c r="O8" s="9" t="s">
        <v>12</v>
      </c>
      <c r="P8" s="10" t="s">
        <v>10</v>
      </c>
      <c r="Q8" s="11" t="s">
        <v>11</v>
      </c>
      <c r="R8" s="13"/>
      <c r="S8" s="13"/>
      <c r="T8" s="13"/>
      <c r="U8" s="13"/>
      <c r="V8" s="13"/>
    </row>
    <row r="9" spans="1:22" x14ac:dyDescent="0.25">
      <c r="A9" s="5">
        <v>44819</v>
      </c>
      <c r="B9" t="s">
        <v>7</v>
      </c>
      <c r="D9">
        <v>-190</v>
      </c>
      <c r="E9">
        <v>12</v>
      </c>
      <c r="F9" s="12">
        <v>-57</v>
      </c>
      <c r="G9" s="12">
        <v>118</v>
      </c>
      <c r="H9" s="12">
        <v>0.64800000000000002</v>
      </c>
      <c r="I9">
        <v>-23</v>
      </c>
      <c r="J9">
        <v>88</v>
      </c>
      <c r="K9">
        <v>0.26200000000000001</v>
      </c>
      <c r="L9" s="12">
        <v>-81</v>
      </c>
      <c r="M9" s="12">
        <v>57</v>
      </c>
      <c r="N9" s="12">
        <v>0.93200000000000005</v>
      </c>
      <c r="R9" s="13"/>
      <c r="S9" s="13"/>
      <c r="T9" s="13"/>
      <c r="U9" s="13"/>
    </row>
    <row r="10" spans="1:22" x14ac:dyDescent="0.25">
      <c r="A10" s="5">
        <v>44823</v>
      </c>
      <c r="B10" t="s">
        <v>7</v>
      </c>
      <c r="D10">
        <v>-162</v>
      </c>
      <c r="E10">
        <v>34</v>
      </c>
      <c r="F10" s="12">
        <v>-69</v>
      </c>
      <c r="G10" s="12">
        <v>103</v>
      </c>
      <c r="H10" s="12">
        <v>0.7</v>
      </c>
      <c r="I10">
        <v>-28</v>
      </c>
      <c r="J10">
        <v>104</v>
      </c>
      <c r="K10">
        <v>0.29499999999999998</v>
      </c>
      <c r="L10" s="12">
        <v>-88</v>
      </c>
      <c r="M10" s="12">
        <v>69</v>
      </c>
      <c r="N10" s="12">
        <v>0.91100000000000003</v>
      </c>
      <c r="O10">
        <v>-6</v>
      </c>
      <c r="P10">
        <v>22</v>
      </c>
      <c r="Q10">
        <v>6.7000000000000004E-2</v>
      </c>
      <c r="R10" s="13"/>
      <c r="S10" s="13"/>
      <c r="T10" s="13"/>
      <c r="U10" s="13"/>
    </row>
    <row r="11" spans="1:22" x14ac:dyDescent="0.25">
      <c r="A11" s="5">
        <v>44824</v>
      </c>
      <c r="B11" t="s">
        <v>7</v>
      </c>
      <c r="D11">
        <v>-3</v>
      </c>
      <c r="E11">
        <v>13</v>
      </c>
      <c r="F11" s="12">
        <v>-44</v>
      </c>
      <c r="G11" s="12">
        <v>81</v>
      </c>
      <c r="H11" s="12">
        <v>0.54100000000000004</v>
      </c>
      <c r="I11">
        <v>-14</v>
      </c>
      <c r="J11">
        <v>6</v>
      </c>
      <c r="K11">
        <v>0.16700000000000001</v>
      </c>
      <c r="L11" s="12">
        <v>-64</v>
      </c>
      <c r="M11" s="12">
        <v>20</v>
      </c>
      <c r="N11" s="12">
        <v>0.78100000000000003</v>
      </c>
      <c r="O11">
        <v>-9</v>
      </c>
      <c r="P11">
        <v>40</v>
      </c>
      <c r="Q11">
        <v>0.114</v>
      </c>
      <c r="R11" s="13"/>
      <c r="S11" s="13"/>
      <c r="T11" s="13"/>
      <c r="U11" s="13"/>
    </row>
    <row r="12" spans="1:22" x14ac:dyDescent="0.25">
      <c r="A12" s="5">
        <v>44831</v>
      </c>
      <c r="B12" t="s">
        <v>8</v>
      </c>
      <c r="D12">
        <v>-300</v>
      </c>
      <c r="E12">
        <v>14</v>
      </c>
      <c r="F12" s="12">
        <v>-28</v>
      </c>
      <c r="G12" s="12">
        <v>89</v>
      </c>
      <c r="H12" s="12">
        <v>0.39700000000000002</v>
      </c>
      <c r="I12">
        <v>-6</v>
      </c>
      <c r="J12">
        <v>15</v>
      </c>
      <c r="K12">
        <v>8.7999999999999995E-2</v>
      </c>
      <c r="L12" s="12">
        <v>-53</v>
      </c>
      <c r="M12" s="12">
        <v>75</v>
      </c>
      <c r="N12" s="12">
        <v>0.75600000000000001</v>
      </c>
      <c r="R12" s="13"/>
      <c r="S12" s="13"/>
      <c r="T12" s="13"/>
      <c r="U12" s="13"/>
    </row>
    <row r="13" spans="1:22" x14ac:dyDescent="0.25">
      <c r="A13" s="5">
        <v>44834</v>
      </c>
      <c r="B13" t="s">
        <v>8</v>
      </c>
      <c r="D13">
        <v>-150</v>
      </c>
      <c r="E13">
        <v>16</v>
      </c>
      <c r="F13" s="12">
        <v>-38</v>
      </c>
      <c r="G13" s="12">
        <v>136</v>
      </c>
      <c r="H13" s="12">
        <v>0.61599999999999999</v>
      </c>
      <c r="I13">
        <v>-16</v>
      </c>
      <c r="J13">
        <v>41</v>
      </c>
      <c r="K13">
        <v>0.26500000000000001</v>
      </c>
      <c r="L13" s="12">
        <v>-46</v>
      </c>
      <c r="M13" s="12">
        <v>53</v>
      </c>
      <c r="N13" s="12">
        <v>0.745</v>
      </c>
      <c r="R13" s="13"/>
      <c r="S13" s="13"/>
      <c r="T13" s="13"/>
      <c r="U13" s="13"/>
    </row>
    <row r="14" spans="1:22" x14ac:dyDescent="0.25">
      <c r="A14" t="s">
        <v>24</v>
      </c>
      <c r="B14" t="s">
        <v>7</v>
      </c>
      <c r="C14" t="s">
        <v>25</v>
      </c>
      <c r="D14" s="18">
        <f>0.0000000000468014*1000000000000</f>
        <v>46.801400000000001</v>
      </c>
      <c r="E14" s="18">
        <f>18477700*0.000001</f>
        <v>18.477699999999999</v>
      </c>
      <c r="F14" s="12">
        <v>-25</v>
      </c>
      <c r="G14" s="12">
        <v>111</v>
      </c>
      <c r="H14" s="12">
        <v>0.58499999999999996</v>
      </c>
      <c r="I14" s="20">
        <v>-20</v>
      </c>
      <c r="J14" s="20">
        <v>86</v>
      </c>
      <c r="K14" s="20">
        <v>0.45500000000000002</v>
      </c>
      <c r="L14" s="12">
        <v>-34</v>
      </c>
      <c r="M14" s="12">
        <v>62</v>
      </c>
      <c r="N14" s="12">
        <v>0.78100000000000003</v>
      </c>
      <c r="O14" s="19">
        <v>-9</v>
      </c>
      <c r="P14" s="19">
        <v>37</v>
      </c>
      <c r="Q14" s="19">
        <v>0.20699999999999999</v>
      </c>
      <c r="R14" s="13"/>
      <c r="S14" s="13"/>
      <c r="T14" s="13"/>
      <c r="U14" s="13"/>
    </row>
    <row r="15" spans="1:22" x14ac:dyDescent="0.25">
      <c r="G15" s="12" t="s">
        <v>16</v>
      </c>
      <c r="H15">
        <f>COUNT(H9:H14)</f>
        <v>6</v>
      </c>
      <c r="O15" s="19"/>
      <c r="P15" s="19"/>
      <c r="Q15" s="19"/>
      <c r="R15" s="13"/>
      <c r="S15" s="13"/>
      <c r="T15" s="13"/>
      <c r="U15" s="13"/>
    </row>
    <row r="16" spans="1:22" x14ac:dyDescent="0.25">
      <c r="G16" s="12" t="s">
        <v>17</v>
      </c>
      <c r="H16" s="16">
        <f>AVERAGE(H9:H14)</f>
        <v>0.58116666666666661</v>
      </c>
      <c r="R16" s="13"/>
      <c r="S16" s="13"/>
      <c r="T16" s="13"/>
      <c r="U16" s="13"/>
    </row>
    <row r="17" spans="1:22" ht="15.75" x14ac:dyDescent="0.25">
      <c r="G17" s="14" t="s">
        <v>18</v>
      </c>
      <c r="H17" s="17">
        <f>MEDIAN(H9:H14)</f>
        <v>0.60050000000000003</v>
      </c>
      <c r="R17" s="15"/>
      <c r="S17" s="13"/>
      <c r="T17" s="13"/>
      <c r="U17" s="13"/>
    </row>
    <row r="18" spans="1:22" x14ac:dyDescent="0.25">
      <c r="G18" s="12" t="s">
        <v>19</v>
      </c>
      <c r="H18" s="16">
        <f>_xlfn.QUARTILE.EXC(H9:H13,1)</f>
        <v>0.46900000000000003</v>
      </c>
      <c r="R18" s="13"/>
      <c r="S18" s="13"/>
      <c r="T18" s="13"/>
      <c r="U18" s="13"/>
    </row>
    <row r="19" spans="1:22" x14ac:dyDescent="0.25">
      <c r="G19" s="12" t="s">
        <v>20</v>
      </c>
      <c r="H19" s="16">
        <f>_xlfn.QUARTILE.EXC(H9:H13,3)</f>
        <v>0.67399999999999993</v>
      </c>
      <c r="R19" s="13"/>
      <c r="S19" s="13"/>
      <c r="T19" s="13"/>
      <c r="U19" s="13"/>
    </row>
    <row r="20" spans="1:22" x14ac:dyDescent="0.25">
      <c r="R20" s="13"/>
      <c r="S20" s="13"/>
      <c r="T20" s="13"/>
      <c r="U20" s="13"/>
    </row>
    <row r="21" spans="1:22" ht="18.75" x14ac:dyDescent="0.3">
      <c r="A21" s="1" t="s">
        <v>6</v>
      </c>
      <c r="R21" s="13"/>
      <c r="S21" s="13"/>
      <c r="T21" s="13"/>
      <c r="U21" s="13"/>
    </row>
    <row r="22" spans="1:22" x14ac:dyDescent="0.25">
      <c r="A22" s="2" t="s">
        <v>1</v>
      </c>
      <c r="R22" s="13"/>
      <c r="S22" s="13"/>
      <c r="T22" s="13"/>
      <c r="U22" s="13"/>
    </row>
    <row r="23" spans="1:22" ht="17.25" x14ac:dyDescent="0.3">
      <c r="A23" t="s">
        <v>23</v>
      </c>
      <c r="I23" s="4"/>
      <c r="R23" s="13"/>
      <c r="S23" s="13"/>
      <c r="T23" s="13"/>
      <c r="U23" s="13"/>
    </row>
    <row r="24" spans="1:22" ht="18" thickBot="1" x14ac:dyDescent="0.35">
      <c r="I24" s="4"/>
      <c r="R24" s="13"/>
      <c r="S24" s="13"/>
      <c r="T24" s="13"/>
      <c r="U24" s="13"/>
    </row>
    <row r="25" spans="1:22" x14ac:dyDescent="0.25">
      <c r="A25" t="s">
        <v>22</v>
      </c>
      <c r="F25" s="6"/>
      <c r="G25" s="7" t="s">
        <v>13</v>
      </c>
      <c r="H25" s="8"/>
      <c r="I25" s="6"/>
      <c r="J25" s="7" t="s">
        <v>27</v>
      </c>
      <c r="K25" s="8"/>
      <c r="L25" s="6"/>
      <c r="M25" s="7" t="s">
        <v>28</v>
      </c>
      <c r="N25" s="8"/>
      <c r="O25" s="6"/>
      <c r="P25" s="7" t="s">
        <v>15</v>
      </c>
      <c r="Q25" s="8"/>
      <c r="R25" s="13"/>
      <c r="S25" s="13"/>
      <c r="T25" s="13"/>
      <c r="U25" s="13"/>
    </row>
    <row r="26" spans="1:22" ht="15.75" thickBot="1" x14ac:dyDescent="0.3">
      <c r="A26" s="3" t="s">
        <v>2</v>
      </c>
      <c r="B26" s="3" t="s">
        <v>3</v>
      </c>
      <c r="C26" s="3"/>
      <c r="D26" s="3" t="s">
        <v>4</v>
      </c>
      <c r="E26" s="3" t="s">
        <v>5</v>
      </c>
      <c r="F26" s="9" t="s">
        <v>12</v>
      </c>
      <c r="G26" s="10" t="s">
        <v>10</v>
      </c>
      <c r="H26" s="11" t="s">
        <v>11</v>
      </c>
      <c r="I26" s="9" t="s">
        <v>12</v>
      </c>
      <c r="J26" s="10" t="s">
        <v>10</v>
      </c>
      <c r="K26" s="11" t="s">
        <v>11</v>
      </c>
      <c r="L26" s="9" t="s">
        <v>12</v>
      </c>
      <c r="M26" s="10" t="s">
        <v>10</v>
      </c>
      <c r="N26" s="11" t="s">
        <v>11</v>
      </c>
      <c r="O26" s="9" t="s">
        <v>12</v>
      </c>
      <c r="P26" s="10" t="s">
        <v>10</v>
      </c>
      <c r="Q26" s="11" t="s">
        <v>11</v>
      </c>
      <c r="R26" s="13"/>
      <c r="S26" s="13"/>
      <c r="T26" s="13"/>
      <c r="U26" s="13"/>
      <c r="V26" s="13"/>
    </row>
    <row r="27" spans="1:22" x14ac:dyDescent="0.25">
      <c r="A27" s="5">
        <v>44740</v>
      </c>
      <c r="B27" t="s">
        <v>8</v>
      </c>
      <c r="D27">
        <v>-120</v>
      </c>
      <c r="E27">
        <v>32</v>
      </c>
      <c r="F27" s="12">
        <v>-29</v>
      </c>
      <c r="G27" s="12">
        <v>14</v>
      </c>
      <c r="H27" s="12">
        <v>0.41899999999999998</v>
      </c>
      <c r="I27">
        <v>-17</v>
      </c>
      <c r="J27">
        <v>10</v>
      </c>
      <c r="K27">
        <v>0.247</v>
      </c>
      <c r="L27" s="12">
        <v>-58</v>
      </c>
      <c r="M27" s="12">
        <v>10</v>
      </c>
      <c r="N27" s="12">
        <v>0.83299999999999996</v>
      </c>
      <c r="O27">
        <v>-9</v>
      </c>
      <c r="P27">
        <v>3</v>
      </c>
      <c r="Q27">
        <v>0.124</v>
      </c>
      <c r="R27" s="13"/>
      <c r="S27" s="13"/>
      <c r="T27" s="13"/>
      <c r="U27" s="13"/>
    </row>
    <row r="28" spans="1:22" x14ac:dyDescent="0.25">
      <c r="A28" s="5">
        <v>44774</v>
      </c>
      <c r="B28" t="s">
        <v>7</v>
      </c>
      <c r="D28">
        <v>-490</v>
      </c>
      <c r="E28">
        <v>14</v>
      </c>
      <c r="F28" s="12">
        <v>-27</v>
      </c>
      <c r="G28" s="12">
        <v>77</v>
      </c>
      <c r="H28" s="12">
        <v>0.55300000000000005</v>
      </c>
      <c r="I28">
        <v>-15</v>
      </c>
      <c r="J28">
        <v>61</v>
      </c>
      <c r="K28">
        <v>0.3</v>
      </c>
      <c r="L28" s="12">
        <v>-46</v>
      </c>
      <c r="M28" s="12">
        <v>39</v>
      </c>
      <c r="N28" s="12">
        <v>0.91900000000000004</v>
      </c>
      <c r="R28" s="13"/>
      <c r="S28" s="13"/>
      <c r="T28" s="13"/>
      <c r="U28" s="13"/>
    </row>
    <row r="29" spans="1:22" x14ac:dyDescent="0.25">
      <c r="A29" s="5">
        <v>44776</v>
      </c>
      <c r="B29" t="s">
        <v>7</v>
      </c>
      <c r="D29">
        <v>-380</v>
      </c>
      <c r="E29">
        <v>16</v>
      </c>
      <c r="F29" s="12">
        <v>-87</v>
      </c>
      <c r="G29" s="12">
        <v>758</v>
      </c>
      <c r="H29" s="12">
        <v>0.47799999999999998</v>
      </c>
      <c r="I29">
        <v>-25</v>
      </c>
      <c r="J29">
        <v>180</v>
      </c>
      <c r="K29">
        <v>0.13800000000000001</v>
      </c>
      <c r="L29" s="12">
        <v>-174</v>
      </c>
      <c r="M29" s="12">
        <v>272</v>
      </c>
      <c r="N29" s="12">
        <v>0.95699999999999996</v>
      </c>
      <c r="O29">
        <v>-6</v>
      </c>
      <c r="P29">
        <v>54</v>
      </c>
      <c r="Q29">
        <v>3.2000000000000001E-2</v>
      </c>
      <c r="R29" s="13"/>
      <c r="S29" s="13"/>
      <c r="T29" s="13"/>
      <c r="U29" s="13"/>
    </row>
    <row r="30" spans="1:22" x14ac:dyDescent="0.25">
      <c r="A30" s="5">
        <v>44776</v>
      </c>
      <c r="B30" t="s">
        <v>9</v>
      </c>
      <c r="D30">
        <v>-300</v>
      </c>
      <c r="E30">
        <v>39</v>
      </c>
      <c r="F30" s="12">
        <v>-32</v>
      </c>
      <c r="G30" s="12">
        <v>119</v>
      </c>
      <c r="H30" s="12">
        <v>0.35399999999999998</v>
      </c>
      <c r="I30">
        <v>-22</v>
      </c>
      <c r="J30">
        <v>53</v>
      </c>
      <c r="K30">
        <v>0.245</v>
      </c>
      <c r="L30" s="12">
        <v>-84</v>
      </c>
      <c r="M30" s="12">
        <v>53</v>
      </c>
      <c r="N30" s="12">
        <v>0.93200000000000005</v>
      </c>
      <c r="R30" s="13"/>
      <c r="S30" s="13"/>
      <c r="T30" s="13"/>
      <c r="U30" s="13"/>
    </row>
    <row r="31" spans="1:22" x14ac:dyDescent="0.25">
      <c r="A31" s="5">
        <v>44776</v>
      </c>
      <c r="B31" t="s">
        <v>8</v>
      </c>
      <c r="D31">
        <v>-210</v>
      </c>
      <c r="E31">
        <v>15</v>
      </c>
      <c r="F31" s="12">
        <v>-126</v>
      </c>
      <c r="G31" s="12">
        <v>393</v>
      </c>
      <c r="H31" s="12">
        <v>0.61499999999999999</v>
      </c>
      <c r="I31">
        <v>-19</v>
      </c>
      <c r="J31">
        <v>130</v>
      </c>
      <c r="K31">
        <v>9.5000000000000001E-2</v>
      </c>
      <c r="L31" s="12"/>
      <c r="M31" s="12"/>
      <c r="N31" s="12"/>
      <c r="O31">
        <v>-3</v>
      </c>
      <c r="P31">
        <v>15</v>
      </c>
      <c r="Q31">
        <v>1.4E-2</v>
      </c>
      <c r="R31" s="13"/>
      <c r="S31" s="13"/>
      <c r="T31" s="13"/>
      <c r="U31" s="13"/>
    </row>
    <row r="32" spans="1:22" x14ac:dyDescent="0.25">
      <c r="A32" t="s">
        <v>26</v>
      </c>
      <c r="B32" t="s">
        <v>9</v>
      </c>
      <c r="C32" t="s">
        <v>25</v>
      </c>
      <c r="D32" s="18">
        <f>-0.0000000000307197*1000000000000</f>
        <v>-30.7197</v>
      </c>
      <c r="E32" s="18">
        <f>19924100*0.000001</f>
        <v>19.924099999999999</v>
      </c>
      <c r="F32" s="12">
        <v>-68</v>
      </c>
      <c r="G32" s="12">
        <v>279</v>
      </c>
      <c r="H32" s="12">
        <v>0.71399999999999997</v>
      </c>
      <c r="I32" s="20">
        <v>-66</v>
      </c>
      <c r="J32" s="20">
        <v>538</v>
      </c>
      <c r="K32" s="20">
        <v>0.69199999999999995</v>
      </c>
      <c r="L32" s="21">
        <v>-92</v>
      </c>
      <c r="M32" s="21">
        <v>114</v>
      </c>
      <c r="N32" s="21">
        <v>0.97099999999999997</v>
      </c>
      <c r="O32" s="22">
        <v>-36</v>
      </c>
      <c r="P32" s="22">
        <v>276</v>
      </c>
      <c r="Q32" s="22">
        <v>0.377</v>
      </c>
      <c r="R32" s="13"/>
      <c r="S32" s="13"/>
      <c r="T32" s="13"/>
      <c r="U32" s="13"/>
    </row>
    <row r="33" spans="7:21" x14ac:dyDescent="0.25">
      <c r="G33" s="12" t="s">
        <v>16</v>
      </c>
      <c r="H33">
        <f>COUNT(H27:H32)</f>
        <v>6</v>
      </c>
      <c r="R33" s="13"/>
      <c r="S33" s="13"/>
      <c r="T33" s="13"/>
      <c r="U33" s="13"/>
    </row>
    <row r="34" spans="7:21" x14ac:dyDescent="0.25">
      <c r="G34" s="12" t="s">
        <v>17</v>
      </c>
      <c r="H34" s="16">
        <f>AVERAGE(H27:H32)</f>
        <v>0.52216666666666656</v>
      </c>
      <c r="R34" s="13"/>
      <c r="S34" s="13"/>
      <c r="T34" s="13"/>
      <c r="U34" s="13"/>
    </row>
    <row r="35" spans="7:21" ht="15.75" x14ac:dyDescent="0.25">
      <c r="G35" s="14" t="s">
        <v>18</v>
      </c>
      <c r="H35" s="17">
        <f>MEDIAN(H27:H32)</f>
        <v>0.51550000000000007</v>
      </c>
      <c r="R35" s="15"/>
      <c r="S35" s="13"/>
      <c r="T35" s="13"/>
      <c r="U35" s="13"/>
    </row>
    <row r="36" spans="7:21" x14ac:dyDescent="0.25">
      <c r="G36" s="12" t="s">
        <v>19</v>
      </c>
      <c r="H36" s="16">
        <f>_xlfn.QUARTILE.EXC(H27:H32,1)</f>
        <v>0.40275</v>
      </c>
      <c r="R36" s="13"/>
      <c r="S36" s="13"/>
      <c r="T36" s="13"/>
      <c r="U36" s="13"/>
    </row>
    <row r="37" spans="7:21" x14ac:dyDescent="0.25">
      <c r="G37" s="12" t="s">
        <v>20</v>
      </c>
      <c r="H37" s="16">
        <f>_xlfn.QUARTILE.EXC(H27:H32,3)</f>
        <v>0.63975000000000004</v>
      </c>
      <c r="R37" s="13"/>
      <c r="S37" s="13"/>
      <c r="T37" s="13"/>
      <c r="U37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 S</dc:creator>
  <cp:lastModifiedBy>Bornschein</cp:lastModifiedBy>
  <dcterms:created xsi:type="dcterms:W3CDTF">2015-06-05T18:19:34Z</dcterms:created>
  <dcterms:modified xsi:type="dcterms:W3CDTF">2026-09-21T12:58:51Z</dcterms:modified>
</cp:coreProperties>
</file>