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105" windowWidth="24780" windowHeight="17580"/>
  </bookViews>
  <sheets>
    <sheet name="Data Summary" sheetId="3" r:id="rId1"/>
    <sheet name="PFC" sheetId="5" r:id="rId2"/>
    <sheet name="S1" sheetId="6" r:id="rId3"/>
    <sheet name="Rmax_Rmin" sheetId="2" r:id="rId4"/>
  </sheets>
  <calcPr calcId="145621" iterateDelta="1E-4"/>
</workbook>
</file>

<file path=xl/calcChain.xml><?xml version="1.0" encoding="utf-8"?>
<calcChain xmlns="http://schemas.openxmlformats.org/spreadsheetml/2006/main">
  <c r="I16" i="3" l="1"/>
  <c r="P34" i="3" l="1"/>
  <c r="Q34" i="3"/>
  <c r="Q32" i="3"/>
  <c r="R32" i="3"/>
  <c r="Q33" i="3"/>
  <c r="R33" i="3"/>
  <c r="P33" i="3"/>
  <c r="P32" i="3"/>
  <c r="K33" i="3"/>
  <c r="K32" i="3"/>
  <c r="I33" i="3"/>
  <c r="I32" i="3"/>
  <c r="J17" i="3"/>
  <c r="P16" i="3"/>
  <c r="Q16" i="3"/>
  <c r="Q14" i="3"/>
  <c r="R14" i="3"/>
  <c r="Q15" i="3"/>
  <c r="R15" i="3"/>
  <c r="P15" i="3"/>
  <c r="P14" i="3"/>
  <c r="K15" i="3"/>
  <c r="K14" i="3"/>
  <c r="I15" i="3"/>
  <c r="I14" i="3"/>
  <c r="P12" i="3"/>
  <c r="Q12" i="3"/>
  <c r="P13" i="3"/>
  <c r="Q13" i="3"/>
  <c r="P30" i="3"/>
  <c r="Q30" i="3"/>
  <c r="P31" i="3"/>
  <c r="Q31" i="3"/>
  <c r="K136" i="6" l="1"/>
  <c r="K135" i="6"/>
  <c r="J35" i="3" l="1"/>
  <c r="I34" i="3"/>
  <c r="S16" i="3"/>
  <c r="J16" i="3"/>
  <c r="S34" i="3"/>
  <c r="J34" i="3"/>
  <c r="I13" i="3" l="1"/>
  <c r="I12" i="3"/>
  <c r="I31" i="3"/>
  <c r="I30" i="3"/>
  <c r="K16" i="3"/>
  <c r="K13" i="3"/>
  <c r="K12" i="3"/>
  <c r="R30" i="3"/>
  <c r="R16" i="3"/>
  <c r="R13" i="3"/>
  <c r="R12" i="3"/>
  <c r="F48" i="2" l="1"/>
  <c r="D24" i="2"/>
  <c r="F19" i="2"/>
  <c r="H10" i="5" l="1"/>
  <c r="F10" i="5"/>
  <c r="R34" i="3" l="1"/>
  <c r="K34" i="3"/>
  <c r="R31" i="3"/>
  <c r="K31" i="3"/>
  <c r="K30" i="3"/>
  <c r="F52" i="2" l="1"/>
  <c r="D48" i="2"/>
  <c r="D52" i="2" l="1"/>
  <c r="F43" i="2"/>
  <c r="D43" i="2"/>
  <c r="D39" i="2" l="1"/>
  <c r="F39" i="2"/>
  <c r="F35" i="2"/>
  <c r="D35" i="2"/>
  <c r="F30" i="2" l="1"/>
  <c r="D30" i="2"/>
  <c r="F24" i="2" l="1"/>
  <c r="D6" i="2" l="1"/>
  <c r="D19" i="2"/>
  <c r="F14" i="2" l="1"/>
  <c r="D14" i="2"/>
  <c r="F6" i="2" l="1"/>
</calcChain>
</file>

<file path=xl/sharedStrings.xml><?xml version="1.0" encoding="utf-8"?>
<sst xmlns="http://schemas.openxmlformats.org/spreadsheetml/2006/main" count="469" uniqueCount="279">
  <si>
    <t>age</t>
  </si>
  <si>
    <t>dG/R</t>
  </si>
  <si>
    <r>
      <t>t(</t>
    </r>
    <r>
      <rPr>
        <b/>
        <sz val="10"/>
        <rFont val="Arial"/>
        <family val="2"/>
      </rPr>
      <t>decay)</t>
    </r>
  </si>
  <si>
    <t xml:space="preserve">Boutons </t>
  </si>
  <si>
    <t>Ca (nM)</t>
  </si>
  <si>
    <r>
      <t>t(</t>
    </r>
    <r>
      <rPr>
        <b/>
        <sz val="10"/>
        <rFont val="Arial"/>
        <family val="2"/>
      </rPr>
      <t>decay)</t>
    </r>
    <r>
      <rPr>
        <sz val="10"/>
        <rFont val="Arial"/>
        <family val="2"/>
      </rPr>
      <t/>
    </r>
  </si>
  <si>
    <t>Baseline</t>
  </si>
  <si>
    <t>y0</t>
  </si>
  <si>
    <t>A1</t>
  </si>
  <si>
    <t>A2</t>
  </si>
  <si>
    <t>t1</t>
  </si>
  <si>
    <t>t2</t>
  </si>
  <si>
    <t>n</t>
  </si>
  <si>
    <r>
      <t xml:space="preserve">Baseline </t>
    </r>
    <r>
      <rPr>
        <sz val="10"/>
        <rFont val="Arial"/>
        <family val="2"/>
      </rPr>
      <t>(0-30ms)</t>
    </r>
  </si>
  <si>
    <t>dCa</t>
  </si>
  <si>
    <t>PFC</t>
  </si>
  <si>
    <t>P21-24</t>
  </si>
  <si>
    <t>G/R</t>
  </si>
  <si>
    <t>Fluo5F/Atto594</t>
  </si>
  <si>
    <t>100µM/25µM</t>
  </si>
  <si>
    <t>Date</t>
  </si>
  <si>
    <r>
      <t xml:space="preserve">CurveFit </t>
    </r>
    <r>
      <rPr>
        <i/>
        <sz val="10"/>
        <color theme="1"/>
        <rFont val="Arial Unicode MS"/>
      </rPr>
      <t>dblexp_XOffset</t>
    </r>
  </si>
  <si>
    <t>dG/R(Peak)</t>
  </si>
  <si>
    <r>
      <t>Smooth</t>
    </r>
    <r>
      <rPr>
        <i/>
        <sz val="10"/>
        <color theme="1"/>
        <rFont val="Arial Unicode MS"/>
      </rPr>
      <t>/B</t>
    </r>
    <r>
      <rPr>
        <i/>
        <sz val="10"/>
        <color rgb="FFC0C0C0"/>
        <rFont val="Arial Unicode MS"/>
      </rPr>
      <t xml:space="preserve"> </t>
    </r>
    <r>
      <rPr>
        <i/>
        <sz val="10"/>
        <color theme="1"/>
        <rFont val="Arial Unicode MS"/>
      </rPr>
      <t>5</t>
    </r>
  </si>
  <si>
    <t>Rmax (25mM Ca)</t>
  </si>
  <si>
    <t>Rmin (0mM Ca)</t>
  </si>
  <si>
    <t>dCamax</t>
  </si>
  <si>
    <t>Rmax_G929R600_PC005_1</t>
  </si>
  <si>
    <t xml:space="preserve">Rmax_G929R600_PC005_2  </t>
  </si>
  <si>
    <t xml:space="preserve">Rmax_G929R600_PC005_3  </t>
  </si>
  <si>
    <t xml:space="preserve">Rmax_G929R600_PC005_7  </t>
  </si>
  <si>
    <t xml:space="preserve">Rmax_G929R600_PC005_8  </t>
  </si>
  <si>
    <t xml:space="preserve">Rmax_G929R600_PC005_9  </t>
  </si>
  <si>
    <t xml:space="preserve">Rmin_G929R600_PC005_4  </t>
  </si>
  <si>
    <t xml:space="preserve">Rmin_G929R600_PC005_5  </t>
  </si>
  <si>
    <t xml:space="preserve">Rmin_G929R600_PC005_6  </t>
  </si>
  <si>
    <t xml:space="preserve">g_ax_b10_G929R600_PC015_10  </t>
  </si>
  <si>
    <t xml:space="preserve">  g_ax_b1_G929R600_PC015_1  </t>
  </si>
  <si>
    <t xml:space="preserve">  g_ax_b2_G929R600_PC015_2  </t>
  </si>
  <si>
    <t xml:space="preserve">  g_ax_b3_G929R600_PC015_3  </t>
  </si>
  <si>
    <t xml:space="preserve">  g_ax_b4_G929R600_PC015_4  </t>
  </si>
  <si>
    <t xml:space="preserve">  g_ax_b5_G929R600_PC015_5  </t>
  </si>
  <si>
    <t xml:space="preserve">  g_ax_b6_G929R600_PC015_6  </t>
  </si>
  <si>
    <t xml:space="preserve">  g_ax_b8_G929R600_PC015_8  </t>
  </si>
  <si>
    <t xml:space="preserve">  g_ax_b9_G929R600_PC015_9  </t>
  </si>
  <si>
    <t xml:space="preserve"> g_ax_b7_G929R600_PC015_7  </t>
  </si>
  <si>
    <t xml:space="preserve">Rmax_G929R600_PC005_4  </t>
  </si>
  <si>
    <t xml:space="preserve">Rmax_G929R600_PC005_5  </t>
  </si>
  <si>
    <t xml:space="preserve">Rmax_G929R600_PC005_6  </t>
  </si>
  <si>
    <t xml:space="preserve">Rmin_G929R600_PC005_1  </t>
  </si>
  <si>
    <t xml:space="preserve">Rmin_G929R600_PC005_2  </t>
  </si>
  <si>
    <t xml:space="preserve">Rmin_G929R600_PC005_3  </t>
  </si>
  <si>
    <t xml:space="preserve">g_ax_b10_G929R600_PC03_10  </t>
  </si>
  <si>
    <t xml:space="preserve">  g_ax_b11_G929R600_PC03_11  </t>
  </si>
  <si>
    <t xml:space="preserve">  g_ax_b1_G929R600_PC035_1  </t>
  </si>
  <si>
    <t xml:space="preserve">  g_ax_b3_G929R600_PC035_3  </t>
  </si>
  <si>
    <t xml:space="preserve">  g_ax_b4_G929R600_PC03_4  </t>
  </si>
  <si>
    <t xml:space="preserve">  g_ax_b5_G929R600_PC035_5  </t>
  </si>
  <si>
    <t xml:space="preserve">  g_ax_b6_G929R600_PC035_6  </t>
  </si>
  <si>
    <t xml:space="preserve">  g_ax_b7_G929R600_PC03_7  </t>
  </si>
  <si>
    <t xml:space="preserve">  g_ax_b8_G929R600_PC03_8  </t>
  </si>
  <si>
    <t xml:space="preserve">  g_ax_b9_G929R600_PC03_9  </t>
  </si>
  <si>
    <t xml:space="preserve">g_ax_b2_G929R600_PC035_2  </t>
  </si>
  <si>
    <t>241204_P22_PFC</t>
  </si>
  <si>
    <t>241203_P24_PFC</t>
  </si>
  <si>
    <t>Average</t>
  </si>
  <si>
    <t>Fluo5F/Atto594 200/50µm</t>
  </si>
  <si>
    <t xml:space="preserve"> g_ax_b10_G929R600_PC032_10  </t>
  </si>
  <si>
    <t xml:space="preserve">  g_ax_b1_G929R600_PC03_1  </t>
  </si>
  <si>
    <t xml:space="preserve">  g_ax_b2_G929R600_PC03_2  </t>
  </si>
  <si>
    <t xml:space="preserve">  g_ax_b3_G929R600_PC032_3  </t>
  </si>
  <si>
    <t xml:space="preserve">  g_ax_b4_G929R600_PC032_4  </t>
  </si>
  <si>
    <t xml:space="preserve">  g_ax_b5_G929R600_PC03_5  </t>
  </si>
  <si>
    <t xml:space="preserve">  g_ax_b6_G929R600_PC025_6  </t>
  </si>
  <si>
    <t xml:space="preserve">  g_ax_b8_G929R600_PC032_8  </t>
  </si>
  <si>
    <t xml:space="preserve">  g_ax_b9_G929R600_PC032_9  </t>
  </si>
  <si>
    <t xml:space="preserve">Average  </t>
  </si>
  <si>
    <r>
      <t>K</t>
    </r>
    <r>
      <rPr>
        <i/>
        <vertAlign val="subscript"/>
        <sz val="10"/>
        <rFont val="Arial"/>
        <family val="2"/>
      </rPr>
      <t>D</t>
    </r>
    <r>
      <rPr>
        <i/>
        <sz val="10"/>
        <rFont val="Arial"/>
        <family val="2"/>
      </rPr>
      <t xml:space="preserve"> of 1.29 µM </t>
    </r>
  </si>
  <si>
    <t>241211_P21_PFC</t>
  </si>
  <si>
    <t xml:space="preserve">Rmax_G929R600_PC005_1  </t>
  </si>
  <si>
    <t xml:space="preserve"> g_ax_b10_G929R600_PC04_10  </t>
  </si>
  <si>
    <t xml:space="preserve">  g_ax_b11_G929R600_PC035_11  </t>
  </si>
  <si>
    <t xml:space="preserve">  g_ax_b2_G929R600_PC035_2  </t>
  </si>
  <si>
    <t xml:space="preserve">  g_ax_b3_G929R600_PC03_3  </t>
  </si>
  <si>
    <t xml:space="preserve">  g_ax_b4_G929R600_PC035_4  </t>
  </si>
  <si>
    <t xml:space="preserve">  g_ax_b6_G929R600_PC038_6  </t>
  </si>
  <si>
    <t xml:space="preserve">  g_ax_b7_G929R600_PC04_7  </t>
  </si>
  <si>
    <t xml:space="preserve">  g_ax_b8_G929R600_PC04_8  </t>
  </si>
  <si>
    <t xml:space="preserve">  g_ax_b9_G929R600_PC04_9  </t>
  </si>
  <si>
    <t>241212c1_P24_PFC</t>
  </si>
  <si>
    <t xml:space="preserve">g_Average  </t>
  </si>
  <si>
    <t xml:space="preserve">g_ax_b10_G929R600_PC035_10  </t>
  </si>
  <si>
    <t xml:space="preserve">  g_ax_b12_G929R600_PC035_12  </t>
  </si>
  <si>
    <t xml:space="preserve">  g_ax_b1_G929R600_PC025_1  </t>
  </si>
  <si>
    <t xml:space="preserve">  g_ax_b2_G929R600_PC025_2  </t>
  </si>
  <si>
    <t xml:space="preserve">  g_ax_b6_G929R600_PC03_6  </t>
  </si>
  <si>
    <t>241212c2_P24_PFC</t>
  </si>
  <si>
    <t xml:space="preserve">  g_ax_b5_G929R600_PC08_5  </t>
  </si>
  <si>
    <t>241218c1_P21_PFC</t>
  </si>
  <si>
    <t>Fluo5F</t>
  </si>
  <si>
    <t xml:space="preserve">Rmax_G929R600_PC015_1  </t>
  </si>
  <si>
    <t xml:space="preserve">Rmax_G929R600_PC015_2  </t>
  </si>
  <si>
    <t xml:space="preserve">Rmax_G929R600_PC015_3  </t>
  </si>
  <si>
    <t xml:space="preserve">Rmin_G929R600_PC015_4  </t>
  </si>
  <si>
    <t xml:space="preserve">Rmin_G929R600_PC015_5  </t>
  </si>
  <si>
    <t xml:space="preserve">Rmin_G929R600_PC015_6  </t>
  </si>
  <si>
    <t xml:space="preserve"> g_ax_b10_G929R600_PC025_10  </t>
  </si>
  <si>
    <t xml:space="preserve">  g_ax_b11_G929R600_PC025_11  </t>
  </si>
  <si>
    <t xml:space="preserve">  g_ax_b1_G929R600_PC04_1  </t>
  </si>
  <si>
    <t xml:space="preserve">  g_ax_b4_G929R600_PC028_4  </t>
  </si>
  <si>
    <t xml:space="preserve">  g_ax_b5_G929R600_PC028_5  </t>
  </si>
  <si>
    <t xml:space="preserve">  g_ax_b6_G929R600_PC028_6  </t>
  </si>
  <si>
    <t xml:space="preserve">  g_ax_b7_G929R600_PC028_7  </t>
  </si>
  <si>
    <t xml:space="preserve">  g_ax_b8_G929R600_PC025_8  </t>
  </si>
  <si>
    <t xml:space="preserve">  g_ax_b9_G929R600_PC025_9  </t>
  </si>
  <si>
    <t>241218c2_P21_PFC</t>
  </si>
  <si>
    <t xml:space="preserve"> g_Average  </t>
  </si>
  <si>
    <t xml:space="preserve"> g_ax_b10_G929R600_PC03_10  </t>
  </si>
  <si>
    <t xml:space="preserve">  g_ax_b12_G929R600_PC027_12  </t>
  </si>
  <si>
    <t xml:space="preserve">  g_ax_b1_G929R600_PC051_1  </t>
  </si>
  <si>
    <t xml:space="preserve">  g_ax_b2_G929R600_PC055_2  </t>
  </si>
  <si>
    <t xml:space="preserve">  g_ax_b3_G929R600_PC04_3  </t>
  </si>
  <si>
    <t xml:space="preserve">  g_ax_b4_G929R600_PC04_4  </t>
  </si>
  <si>
    <t xml:space="preserve">  g_ax_b5_G929R600_PC045_5  </t>
  </si>
  <si>
    <t xml:space="preserve">  g_ax_b6_G929R600_PC04_6  </t>
  </si>
  <si>
    <t xml:space="preserve">  g_ax_b7_G929R600_PC035_7  </t>
  </si>
  <si>
    <t>250109_P23_PFC</t>
  </si>
  <si>
    <t>S1</t>
  </si>
  <si>
    <t>250130_P25_S1</t>
  </si>
  <si>
    <t>250131c1_P26_S1</t>
  </si>
  <si>
    <t>250131c2_P26_S1</t>
  </si>
  <si>
    <t>250203c1_P21_S1</t>
  </si>
  <si>
    <t>250203c2_P21_S1</t>
  </si>
  <si>
    <t>250203c3_P21_S1</t>
  </si>
  <si>
    <t>250204c1_P22_S1</t>
  </si>
  <si>
    <t>250204c2_P22_S1</t>
  </si>
  <si>
    <t>250204c3_P22_S1</t>
  </si>
  <si>
    <t>Mw</t>
  </si>
  <si>
    <t>MD</t>
  </si>
  <si>
    <t>IQR+</t>
  </si>
  <si>
    <t>IQR-</t>
  </si>
  <si>
    <t xml:space="preserve">Rmax_G929R600_PC0_1  </t>
  </si>
  <si>
    <t xml:space="preserve">Rmax_G929R600_PC0_2  </t>
  </si>
  <si>
    <t xml:space="preserve">Rmax_G929R600_PC0_3  </t>
  </si>
  <si>
    <t xml:space="preserve">Rmax_G929R600_PC0_4  </t>
  </si>
  <si>
    <t xml:space="preserve">Rmin_G929R600_PC0_5  </t>
  </si>
  <si>
    <t xml:space="preserve">Rmin_G929R600_PC0_6  </t>
  </si>
  <si>
    <t xml:space="preserve">Rmin_G929R600_PC0_7  </t>
  </si>
  <si>
    <t xml:space="preserve">Rmin_G929R600_PC005_7  </t>
  </si>
  <si>
    <t>250130_P25</t>
  </si>
  <si>
    <t xml:space="preserve">  g_ax_b11_G929R600_PC04_11  </t>
  </si>
  <si>
    <t xml:space="preserve">  g_ax_b12_G929R600_PC04_12  </t>
  </si>
  <si>
    <t xml:space="preserve">  g_ax_b6_G929R600_PC005_6  </t>
  </si>
  <si>
    <t xml:space="preserve">g_ax_b5_G929R600_PC005_5  </t>
  </si>
  <si>
    <t xml:space="preserve">g_ax_b4_G929R600_PC005_4  </t>
  </si>
  <si>
    <t xml:space="preserve">  g_ax_b10_G929R600_PC04_10  </t>
  </si>
  <si>
    <t xml:space="preserve">  g_Average  </t>
  </si>
  <si>
    <t xml:space="preserve">Rmax_G929R600_PC02_4  </t>
  </si>
  <si>
    <t xml:space="preserve">Rmax_G929R600_PC02_5  </t>
  </si>
  <si>
    <t xml:space="preserve">Rmax_G929R600_PC02_6  </t>
  </si>
  <si>
    <t xml:space="preserve">Rmin_G929R600_PC02_1  </t>
  </si>
  <si>
    <t xml:space="preserve">Rmin_G929R600_PC02_2 </t>
  </si>
  <si>
    <t xml:space="preserve">Rmin_G929R600_PC02_3  </t>
  </si>
  <si>
    <t xml:space="preserve">  g_ax_b13_G929R600_PC035_13  </t>
  </si>
  <si>
    <t xml:space="preserve">  g_ax_b14_G929R600_PC035_14  </t>
  </si>
  <si>
    <t xml:space="preserve">  g_ax_b1_G929R600_PC058_1  </t>
  </si>
  <si>
    <t xml:space="preserve">  g_ax_b2_G929R600_PC065_2  </t>
  </si>
  <si>
    <t xml:space="preserve">  g_ax_b3_G929R600_PC065_3  </t>
  </si>
  <si>
    <t xml:space="preserve">  g_ax_b4_G929R600_PC065_4  </t>
  </si>
  <si>
    <t xml:space="preserve">  g_ax_b5_G929R600_PC055_5  </t>
  </si>
  <si>
    <t xml:space="preserve">  g_ax_b6_G929R600_PC05_6  </t>
  </si>
  <si>
    <t xml:space="preserve">  g_ax_b7_G929R600_PC055_7  </t>
  </si>
  <si>
    <t>250131c1_P26</t>
  </si>
  <si>
    <t xml:space="preserve"> g_ax_b10_G929R600_PC035_10  </t>
  </si>
  <si>
    <t xml:space="preserve">  g_ax_b2_G929R600_PC05_2  </t>
  </si>
  <si>
    <t xml:space="preserve">  g_ax_b3_G929R600_PC05_3  </t>
  </si>
  <si>
    <t xml:space="preserve">  g_ax_b4_G929R600_PC05_4  </t>
  </si>
  <si>
    <t xml:space="preserve">  g_ax_b5_G929R600_PC05_5  </t>
  </si>
  <si>
    <t xml:space="preserve">  g_ax_b8_G929R600_PC045_8  </t>
  </si>
  <si>
    <t xml:space="preserve">  g_ax_b9_G929R600_PC035_9  </t>
  </si>
  <si>
    <t>250131c2_P26</t>
  </si>
  <si>
    <t xml:space="preserve"> g_ax_b7_G929R600_PC045_7  </t>
  </si>
  <si>
    <t xml:space="preserve">g_ax_b1_G929R600_PC05_1  </t>
  </si>
  <si>
    <t xml:space="preserve">Rmax_G929R600_PC04_4  </t>
  </si>
  <si>
    <t xml:space="preserve">Rmax_G929R600_PC04_5  </t>
  </si>
  <si>
    <t xml:space="preserve">Rmax_G929R600_PC04_6  </t>
  </si>
  <si>
    <t xml:space="preserve">Rmin_G929R600_PC04_1  </t>
  </si>
  <si>
    <t xml:space="preserve">Rmin_G929R600_PC04_2  </t>
  </si>
  <si>
    <t xml:space="preserve">Rmin_G929R600_PC04_3  </t>
  </si>
  <si>
    <t>250203c1_P21</t>
  </si>
  <si>
    <t xml:space="preserve">  g_ax_b11_G929R600_PC075_11  </t>
  </si>
  <si>
    <t xml:space="preserve">  g_ax_b1_G929R600_PC055_1  </t>
  </si>
  <si>
    <t xml:space="preserve">  g_ax_b3_G929R600_PC045_3  </t>
  </si>
  <si>
    <t xml:space="preserve">  g_ax_b4_G929R600_PC045_4  </t>
  </si>
  <si>
    <t xml:space="preserve">  g_ax_b5_G929R600_PC069_5  </t>
  </si>
  <si>
    <t xml:space="preserve">  g_ax_b6_G929R600_PC069_6  </t>
  </si>
  <si>
    <t xml:space="preserve">  g_ax_b7_G929R600_PC075_7  </t>
  </si>
  <si>
    <t xml:space="preserve">  g_ax_b8_G929R600_PC075_8  </t>
  </si>
  <si>
    <t xml:space="preserve">  g_ax_b9_G929R600_PC075_9  </t>
  </si>
  <si>
    <t xml:space="preserve">  g_ax_b10_G929R600_PC075_10      0.00131658      -0.105068       0.134869        0.131674        0.161476        266.972         272.729         0.173231</t>
  </si>
  <si>
    <t>250203c2_P21</t>
  </si>
  <si>
    <t xml:space="preserve">  g_ax_b10_G929R600_PC063_10  </t>
  </si>
  <si>
    <t xml:space="preserve">  g_ax_b11_G929R600_PC06_11  </t>
  </si>
  <si>
    <t xml:space="preserve">  g_ax_b12_G929R600_PC06_12  </t>
  </si>
  <si>
    <t xml:space="preserve">  g_ax_b1_G929R600_PC085_1  </t>
  </si>
  <si>
    <t xml:space="preserve">  g_ax_b2_G929R600_PC085_2  </t>
  </si>
  <si>
    <t xml:space="preserve">  g_ax_b3_G929R600_PC085_3  </t>
  </si>
  <si>
    <t xml:space="preserve">  g_ax_b4_G929R600_PC085_4  </t>
  </si>
  <si>
    <t xml:space="preserve">  g_ax_b5_G929R600_PC085_5  </t>
  </si>
  <si>
    <t xml:space="preserve">  g_ax_b6_G929R600_PC085_6  </t>
  </si>
  <si>
    <t xml:space="preserve">  g_ax_b7_G929R600_PC07_7  </t>
  </si>
  <si>
    <t xml:space="preserve">  g_ax_b8_G929R600_PC065_8  </t>
  </si>
  <si>
    <t xml:space="preserve">  g_ax_b9_G929R600_PC065_9  </t>
  </si>
  <si>
    <t>Anregung bei 770 nm</t>
  </si>
  <si>
    <t>Anregung bei 810 nm</t>
  </si>
  <si>
    <t xml:space="preserve">g_ax_b10_G929R600_PC075_10  </t>
  </si>
  <si>
    <t xml:space="preserve">  g_ax_b12_G929R600_PC075_12  </t>
  </si>
  <si>
    <t xml:space="preserve">  g_ax_b13_G929R600_PC075_13  </t>
  </si>
  <si>
    <t xml:space="preserve">  g_ax_b1_G929R600_PC075_1  </t>
  </si>
  <si>
    <t xml:space="preserve">  g_ax_b2_G929R600_PC075_2  </t>
  </si>
  <si>
    <t xml:space="preserve">  g_ax_b3_G929R600_PC075_3  </t>
  </si>
  <si>
    <t xml:space="preserve">  g_ax_b4_G929R600_PC077_4  </t>
  </si>
  <si>
    <t xml:space="preserve">  g_ax_b5_G929R600_PC077_5  </t>
  </si>
  <si>
    <t xml:space="preserve">  g_ax_b6_G929R600_PC077_6  </t>
  </si>
  <si>
    <t xml:space="preserve">  g_ax_b8_G929R600_PC072_8  </t>
  </si>
  <si>
    <t>250203c3_P21</t>
  </si>
  <si>
    <t xml:space="preserve">g_ax_b9_G929R600_PC072_9  </t>
  </si>
  <si>
    <t xml:space="preserve"> g_ax_b7_G929R600_PC077_7  </t>
  </si>
  <si>
    <t xml:space="preserve">  </t>
  </si>
  <si>
    <t>250204c1_P22</t>
  </si>
  <si>
    <t xml:space="preserve">  g_ax_Rmax_G929R600_PC07_4  </t>
  </si>
  <si>
    <t xml:space="preserve">  g_ax_Rmax_G929R600_PC07_5  </t>
  </si>
  <si>
    <t xml:space="preserve">  g_ax_Rmax_G929R600_PC07_6  </t>
  </si>
  <si>
    <t xml:space="preserve">  g_ax_Rmax_G929R600_PC07_7  </t>
  </si>
  <si>
    <t xml:space="preserve">  g_ax_Rmin_G929R600_PC07_1  </t>
  </si>
  <si>
    <t xml:space="preserve">  g_ax_Rmin_G929R600_PC07_2  </t>
  </si>
  <si>
    <t xml:space="preserve">  g_ax_Rmin_G929R600_PC07_3  </t>
  </si>
  <si>
    <t xml:space="preserve">g_ax_b11_G929R600_PC07_11  </t>
  </si>
  <si>
    <t xml:space="preserve">  g_ax_b12_G929R600_PC07_12  </t>
  </si>
  <si>
    <t xml:space="preserve">  g_ax_b13_G929R600_PC068_13  </t>
  </si>
  <si>
    <t xml:space="preserve">  g_ax_b1_G929R600_PC088_1  </t>
  </si>
  <si>
    <t xml:space="preserve">  g_ax_b2_G929R600_PC088_2  </t>
  </si>
  <si>
    <t xml:space="preserve">  g_ax_b3_G929R600_PC088_3  </t>
  </si>
  <si>
    <t xml:space="preserve">  g_ax_b6_G929R600_PC07_6  </t>
  </si>
  <si>
    <t xml:space="preserve">  g_ax_b8_G929R600_PC07_8  </t>
  </si>
  <si>
    <t xml:space="preserve">  g_ax_b9_G929R600_PC07_9  </t>
  </si>
  <si>
    <t xml:space="preserve">  g_ax_b10_G929R600_PC07_10  </t>
  </si>
  <si>
    <t xml:space="preserve"> g_ax_Rmax_G929R600_PC04_4  </t>
  </si>
  <si>
    <t xml:space="preserve">  g_ax_Rmax_G929R600_PC04_5  </t>
  </si>
  <si>
    <t xml:space="preserve">  g_ax_Rmax_G929R600_PC04_6  </t>
  </si>
  <si>
    <t xml:space="preserve">  g_ax_Rmin_G929R600_PC04_1  </t>
  </si>
  <si>
    <t xml:space="preserve">  g_ax_Rmin_G929R600_PC04_2  </t>
  </si>
  <si>
    <t xml:space="preserve">  g_ax_Rmin_G929R600_PC04_3  </t>
  </si>
  <si>
    <t xml:space="preserve">  g_ax_b11_G929R600_PC07_11  </t>
  </si>
  <si>
    <t xml:space="preserve">g_ax_b10_G929R600_PC085_10  </t>
  </si>
  <si>
    <t xml:space="preserve">  g_ax_b13_G929R600_PC065_13  </t>
  </si>
  <si>
    <t xml:space="preserve">  g_ax_b14_G929R600_PC06_14  </t>
  </si>
  <si>
    <t xml:space="preserve">  g_ax_b15_G929R600_PC06_15  </t>
  </si>
  <si>
    <t xml:space="preserve">  g_ax_b6_G929R600_PC075_6  </t>
  </si>
  <si>
    <t xml:space="preserve">  g_ax_b8_G929R600_PC085_8  </t>
  </si>
  <si>
    <t>250204c2_P22</t>
  </si>
  <si>
    <t xml:space="preserve">g_ax_b9_G929R600_PC085_9  </t>
  </si>
  <si>
    <t>250204c3_P22</t>
  </si>
  <si>
    <t xml:space="preserve">g_ax_b1_G929R600_PC11_1  </t>
  </si>
  <si>
    <t xml:space="preserve">  g_ax_b2_G929R600_PC11_2  </t>
  </si>
  <si>
    <t xml:space="preserve">  g_ax_b6_G929R600_PC095_6  </t>
  </si>
  <si>
    <t>MWU</t>
  </si>
  <si>
    <r>
      <t>cal: R</t>
    </r>
    <r>
      <rPr>
        <i/>
        <vertAlign val="subscript"/>
        <sz val="10"/>
        <rFont val="Arial"/>
        <family val="2"/>
      </rPr>
      <t>min</t>
    </r>
    <r>
      <rPr>
        <i/>
        <sz val="10"/>
        <rFont val="Arial"/>
        <family val="2"/>
      </rPr>
      <t>, R</t>
    </r>
    <r>
      <rPr>
        <i/>
        <vertAlign val="subscript"/>
        <sz val="10"/>
        <rFont val="Arial"/>
        <family val="2"/>
      </rPr>
      <t>max</t>
    </r>
    <r>
      <rPr>
        <i/>
        <sz val="10"/>
        <rFont val="Arial"/>
        <family val="2"/>
      </rPr>
      <t>, K</t>
    </r>
    <r>
      <rPr>
        <i/>
        <vertAlign val="subscript"/>
        <sz val="10"/>
        <rFont val="Arial"/>
        <family val="2"/>
      </rPr>
      <t>D</t>
    </r>
    <r>
      <rPr>
        <i/>
        <sz val="10"/>
        <rFont val="Arial"/>
        <family val="2"/>
      </rPr>
      <t xml:space="preserve"> 0.439 µM (neue Kalibrierung am 8.8.25)</t>
    </r>
  </si>
  <si>
    <t>P = 0.112</t>
  </si>
  <si>
    <t>P = 0.597</t>
  </si>
  <si>
    <t>P = 0.361</t>
  </si>
  <si>
    <t>P = 0.532</t>
  </si>
  <si>
    <t>P = 0.962</t>
  </si>
  <si>
    <t>KD=439nM</t>
  </si>
  <si>
    <t>Fluo5F 200µM</t>
  </si>
  <si>
    <t>Atto594 50µM</t>
  </si>
  <si>
    <t>Avg</t>
  </si>
  <si>
    <t>L5PN-L5PN</t>
  </si>
  <si>
    <r>
      <t>cal: R</t>
    </r>
    <r>
      <rPr>
        <i/>
        <vertAlign val="subscript"/>
        <sz val="10"/>
        <rFont val="Arial"/>
        <family val="2"/>
      </rPr>
      <t>min</t>
    </r>
    <r>
      <rPr>
        <i/>
        <sz val="10"/>
        <rFont val="Arial"/>
        <family val="2"/>
      </rPr>
      <t>, R</t>
    </r>
    <r>
      <rPr>
        <i/>
        <vertAlign val="subscript"/>
        <sz val="10"/>
        <rFont val="Arial"/>
        <family val="2"/>
      </rPr>
      <t>max</t>
    </r>
    <r>
      <rPr>
        <i/>
        <sz val="10"/>
        <rFont val="Arial"/>
        <family val="2"/>
      </rPr>
      <t>, K</t>
    </r>
    <r>
      <rPr>
        <i/>
        <vertAlign val="subscript"/>
        <sz val="10"/>
        <rFont val="Arial"/>
        <family val="2"/>
      </rPr>
      <t>D</t>
    </r>
    <r>
      <rPr>
        <i/>
        <sz val="10"/>
        <rFont val="Arial"/>
        <family val="2"/>
      </rPr>
      <t xml:space="preserve"> 0.439 µM (cal 8.8.25)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</si>
</sst>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i/>
      <sz val="10"/>
      <name val="Arial"/>
      <family val="2"/>
    </font>
    <font>
      <i/>
      <vertAlign val="subscript"/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sz val="10"/>
      <name val="Arial"/>
      <family val="2"/>
    </font>
    <font>
      <i/>
      <sz val="10"/>
      <color rgb="FF007575"/>
      <name val="Arial Unicode MS"/>
    </font>
    <font>
      <i/>
      <sz val="10"/>
      <color theme="1"/>
      <name val="Arial Unicode MS"/>
    </font>
    <font>
      <i/>
      <sz val="10"/>
      <color rgb="FFC0C0C0"/>
      <name val="Arial Unicode MS"/>
    </font>
    <font>
      <sz val="10"/>
      <color theme="1"/>
      <name val="Arial Unicode MS"/>
    </font>
    <font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sz val="10"/>
      <name val="Arial Unicode MS"/>
    </font>
    <font>
      <sz val="10"/>
      <color theme="0" tint="-0.499984740745262"/>
      <name val="Arial Unicode MS"/>
    </font>
    <font>
      <b/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5" fillId="0" borderId="0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1" xfId="0" applyFont="1" applyBorder="1"/>
    <xf numFmtId="0" fontId="7" fillId="0" borderId="1" xfId="0" applyFont="1" applyBorder="1"/>
    <xf numFmtId="0" fontId="6" fillId="0" borderId="1" xfId="0" applyFont="1" applyBorder="1"/>
    <xf numFmtId="0" fontId="1" fillId="0" borderId="1" xfId="0" applyFont="1" applyBorder="1"/>
    <xf numFmtId="0" fontId="8" fillId="0" borderId="0" xfId="0" applyFont="1"/>
    <xf numFmtId="11" fontId="0" fillId="0" borderId="0" xfId="0" applyNumberFormat="1"/>
    <xf numFmtId="0" fontId="12" fillId="0" borderId="0" xfId="0" applyFont="1"/>
    <xf numFmtId="0" fontId="13" fillId="0" borderId="0" xfId="0" applyFont="1"/>
    <xf numFmtId="0" fontId="14" fillId="2" borderId="0" xfId="0" applyFont="1" applyFill="1"/>
    <xf numFmtId="0" fontId="14" fillId="3" borderId="0" xfId="0" applyFont="1" applyFill="1"/>
    <xf numFmtId="0" fontId="11" fillId="0" borderId="0" xfId="0" applyFont="1"/>
    <xf numFmtId="0" fontId="1" fillId="0" borderId="0" xfId="0" applyFont="1"/>
    <xf numFmtId="0" fontId="15" fillId="0" borderId="0" xfId="0" applyFont="1"/>
    <xf numFmtId="11" fontId="11" fillId="0" borderId="0" xfId="0" applyNumberFormat="1" applyFont="1"/>
    <xf numFmtId="0" fontId="16" fillId="0" borderId="0" xfId="0" applyFont="1"/>
    <xf numFmtId="0" fontId="17" fillId="0" borderId="0" xfId="0" applyFont="1"/>
    <xf numFmtId="0" fontId="17" fillId="0" borderId="0" xfId="0" applyFont="1" applyBorder="1"/>
    <xf numFmtId="0" fontId="17" fillId="0" borderId="0" xfId="0" applyFont="1" applyAlignment="1">
      <alignment horizontal="left"/>
    </xf>
    <xf numFmtId="0" fontId="18" fillId="0" borderId="0" xfId="0" applyFont="1"/>
    <xf numFmtId="0" fontId="14" fillId="0" borderId="0" xfId="0" applyFont="1"/>
    <xf numFmtId="0" fontId="0" fillId="0" borderId="0" xfId="0" applyFont="1"/>
    <xf numFmtId="0" fontId="0" fillId="0" borderId="0" xfId="0" applyFill="1"/>
    <xf numFmtId="0" fontId="14" fillId="0" borderId="0" xfId="0" applyFont="1" applyFill="1"/>
    <xf numFmtId="0" fontId="12" fillId="0" borderId="0" xfId="0" applyFont="1" applyFill="1"/>
    <xf numFmtId="11" fontId="18" fillId="0" borderId="0" xfId="0" applyNumberFormat="1" applyFont="1"/>
    <xf numFmtId="0" fontId="19" fillId="0" borderId="0" xfId="0" applyFont="1"/>
    <xf numFmtId="0" fontId="0" fillId="0" borderId="0" xfId="0" applyBorder="1"/>
    <xf numFmtId="0" fontId="0" fillId="0" borderId="0" xfId="0" applyBorder="1" applyAlignment="1">
      <alignment horizontal="right"/>
    </xf>
    <xf numFmtId="0" fontId="18" fillId="0" borderId="0" xfId="0" applyFont="1" applyBorder="1"/>
    <xf numFmtId="0" fontId="2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Border="1"/>
    <xf numFmtId="0" fontId="1" fillId="0" borderId="0" xfId="0" applyFont="1" applyBorder="1"/>
    <xf numFmtId="0" fontId="0" fillId="0" borderId="1" xfId="0" applyFont="1" applyBorder="1"/>
    <xf numFmtId="0" fontId="0" fillId="0" borderId="1" xfId="0" applyBorder="1"/>
    <xf numFmtId="0" fontId="0" fillId="0" borderId="0" xfId="0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/>
    <xf numFmtId="0" fontId="1" fillId="0" borderId="0" xfId="0" applyFont="1" applyAlignment="1">
      <alignment horizontal="right"/>
    </xf>
    <xf numFmtId="0" fontId="21" fillId="0" borderId="0" xfId="0" applyFont="1"/>
    <xf numFmtId="11" fontId="14" fillId="0" borderId="0" xfId="0" applyNumberFormat="1" applyFont="1"/>
    <xf numFmtId="0" fontId="0" fillId="0" borderId="0" xfId="0" applyNumberFormat="1"/>
    <xf numFmtId="0" fontId="22" fillId="0" borderId="0" xfId="0" applyFont="1"/>
    <xf numFmtId="0" fontId="1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1" fontId="12" fillId="0" borderId="0" xfId="0" applyNumberFormat="1" applyFont="1"/>
    <xf numFmtId="1" fontId="0" fillId="0" borderId="0" xfId="0" applyNumberFormat="1"/>
    <xf numFmtId="0" fontId="24" fillId="0" borderId="0" xfId="0" applyFont="1" applyFill="1"/>
    <xf numFmtId="0" fontId="14" fillId="0" borderId="1" xfId="0" applyFont="1" applyBorder="1"/>
    <xf numFmtId="0" fontId="19" fillId="0" borderId="1" xfId="0" applyFont="1" applyBorder="1"/>
    <xf numFmtId="0" fontId="22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abSelected="1" zoomScaleNormal="100" workbookViewId="0">
      <pane xSplit="1" topLeftCell="D1" activePane="topRight" state="frozen"/>
      <selection pane="topRight" activeCell="P14" sqref="P14"/>
    </sheetView>
  </sheetViews>
  <sheetFormatPr baseColWidth="10" defaultRowHeight="15"/>
  <cols>
    <col min="1" max="1" width="22.85546875" customWidth="1"/>
  </cols>
  <sheetData>
    <row r="1" spans="1:29" ht="15.75">
      <c r="A1" s="1" t="s">
        <v>15</v>
      </c>
      <c r="B1" t="s">
        <v>274</v>
      </c>
      <c r="C1" s="14" t="s">
        <v>273</v>
      </c>
      <c r="D1" t="s">
        <v>275</v>
      </c>
      <c r="K1" s="2"/>
      <c r="T1" s="33"/>
      <c r="U1" s="33"/>
      <c r="V1" s="33"/>
      <c r="W1" s="33"/>
      <c r="X1" s="33"/>
      <c r="Y1" s="34"/>
      <c r="Z1" s="33"/>
      <c r="AA1" s="33"/>
      <c r="AB1" s="33"/>
      <c r="AC1" s="33"/>
    </row>
    <row r="2" spans="1:29">
      <c r="A2" s="54" t="s">
        <v>277</v>
      </c>
      <c r="B2" s="4" t="s">
        <v>1</v>
      </c>
      <c r="C2" s="11"/>
      <c r="E2" s="4"/>
      <c r="F2" s="4"/>
      <c r="G2" s="5" t="s">
        <v>2</v>
      </c>
      <c r="H2" s="5"/>
      <c r="I2" s="11"/>
      <c r="J2" s="4" t="s">
        <v>3</v>
      </c>
      <c r="K2" s="4" t="s">
        <v>4</v>
      </c>
      <c r="N2" s="5"/>
      <c r="O2" s="5"/>
      <c r="P2" s="5" t="s">
        <v>5</v>
      </c>
      <c r="T2" s="4"/>
      <c r="U2" s="5"/>
      <c r="V2" s="4"/>
      <c r="W2" s="4"/>
      <c r="X2" s="4"/>
      <c r="Y2" s="6"/>
      <c r="Z2" s="4"/>
      <c r="AA2" s="4"/>
      <c r="AB2" s="4"/>
      <c r="AC2" s="33"/>
    </row>
    <row r="3" spans="1:29">
      <c r="A3" s="7" t="s">
        <v>16</v>
      </c>
      <c r="B3" s="8" t="s">
        <v>6</v>
      </c>
      <c r="C3" s="7" t="s">
        <v>7</v>
      </c>
      <c r="D3" s="7" t="s">
        <v>8</v>
      </c>
      <c r="E3" s="7" t="s">
        <v>9</v>
      </c>
      <c r="F3" s="7" t="s">
        <v>1</v>
      </c>
      <c r="G3" s="9" t="s">
        <v>10</v>
      </c>
      <c r="H3" s="9" t="s">
        <v>11</v>
      </c>
      <c r="I3" s="7" t="s">
        <v>22</v>
      </c>
      <c r="J3" s="7" t="s">
        <v>12</v>
      </c>
      <c r="K3" s="7" t="s">
        <v>13</v>
      </c>
      <c r="L3" s="7" t="s">
        <v>7</v>
      </c>
      <c r="M3" s="7" t="s">
        <v>8</v>
      </c>
      <c r="N3" s="7" t="s">
        <v>9</v>
      </c>
      <c r="O3" s="7" t="s">
        <v>14</v>
      </c>
      <c r="P3" s="9" t="s">
        <v>10</v>
      </c>
      <c r="Q3" s="9" t="s">
        <v>11</v>
      </c>
      <c r="R3" s="7" t="s">
        <v>26</v>
      </c>
      <c r="S3" s="7"/>
      <c r="T3" s="4"/>
      <c r="U3" s="4"/>
      <c r="V3" s="4"/>
      <c r="W3" s="4"/>
      <c r="X3" s="4"/>
      <c r="Y3" s="6"/>
      <c r="Z3" s="4"/>
      <c r="AA3" s="4"/>
      <c r="AB3" s="4"/>
      <c r="AC3" s="5"/>
    </row>
    <row r="4" spans="1:29">
      <c r="A4" s="27" t="s">
        <v>64</v>
      </c>
      <c r="B4">
        <v>-4.7826299999999998E-4</v>
      </c>
      <c r="C4">
        <v>-5.58173E-2</v>
      </c>
      <c r="D4">
        <v>9.0768100000000004E-2</v>
      </c>
      <c r="E4">
        <v>8.9312299999999997E-2</v>
      </c>
      <c r="F4">
        <v>0.124263</v>
      </c>
      <c r="G4">
        <v>420.32600000000002</v>
      </c>
      <c r="H4">
        <v>395.18799999999999</v>
      </c>
      <c r="I4" s="18">
        <v>0.13880500000000001</v>
      </c>
      <c r="J4">
        <v>10</v>
      </c>
      <c r="K4">
        <v>32.434399999999997</v>
      </c>
      <c r="L4">
        <v>61.734499999999997</v>
      </c>
      <c r="M4">
        <v>61.485199999999999</v>
      </c>
      <c r="N4">
        <v>23.128900000000002</v>
      </c>
      <c r="O4">
        <v>146.34899999999999</v>
      </c>
      <c r="P4">
        <v>129.011</v>
      </c>
      <c r="Q4">
        <v>140.87100000000001</v>
      </c>
      <c r="R4" s="18">
        <v>152.27099999999999</v>
      </c>
      <c r="S4" s="27">
        <v>10</v>
      </c>
    </row>
    <row r="5" spans="1:29">
      <c r="A5" s="27" t="s">
        <v>63</v>
      </c>
      <c r="C5">
        <v>9.8782900000000007E-2</v>
      </c>
      <c r="D5">
        <v>7.0170999999999997E-2</v>
      </c>
      <c r="E5">
        <v>0.187193</v>
      </c>
      <c r="F5">
        <v>0.35614699999999999</v>
      </c>
      <c r="G5">
        <v>5.0023099999999996</v>
      </c>
      <c r="H5">
        <v>79.923100000000005</v>
      </c>
      <c r="I5" s="18">
        <v>0.35475899999999999</v>
      </c>
      <c r="J5">
        <v>11</v>
      </c>
      <c r="K5" s="17">
        <v>33.2074</v>
      </c>
      <c r="L5">
        <v>81.939400000000006</v>
      </c>
      <c r="M5">
        <v>184.13300000000001</v>
      </c>
      <c r="N5">
        <v>356.74700000000001</v>
      </c>
      <c r="O5">
        <v>622.81899999999996</v>
      </c>
      <c r="P5">
        <v>10.4427</v>
      </c>
      <c r="Q5">
        <v>99.537099999999995</v>
      </c>
      <c r="R5" s="18">
        <v>640.096</v>
      </c>
      <c r="S5" s="27">
        <v>9</v>
      </c>
    </row>
    <row r="6" spans="1:29">
      <c r="A6" s="37" t="s">
        <v>78</v>
      </c>
      <c r="B6">
        <v>-3.4561800000000001E-4</v>
      </c>
      <c r="C6">
        <v>9.9514000000000005E-2</v>
      </c>
      <c r="D6">
        <v>6.9849700000000001E-2</v>
      </c>
      <c r="E6">
        <v>7.0935799999999993E-2</v>
      </c>
      <c r="F6">
        <v>0.24030000000000001</v>
      </c>
      <c r="G6">
        <v>72.047399999999996</v>
      </c>
      <c r="H6">
        <v>95.46</v>
      </c>
      <c r="I6" s="18">
        <v>0.27242699999999997</v>
      </c>
      <c r="J6">
        <v>10</v>
      </c>
      <c r="K6" s="17">
        <v>44.264000000000003</v>
      </c>
      <c r="L6" s="27">
        <v>123.648</v>
      </c>
      <c r="M6">
        <v>50.7346</v>
      </c>
      <c r="N6">
        <v>186.636</v>
      </c>
      <c r="O6">
        <v>361.01900000000001</v>
      </c>
      <c r="P6">
        <v>7.3268000000000004</v>
      </c>
      <c r="Q6">
        <v>73.989699999999999</v>
      </c>
      <c r="R6" s="18">
        <v>357.72699999999998</v>
      </c>
      <c r="S6" s="27">
        <v>10</v>
      </c>
    </row>
    <row r="7" spans="1:29">
      <c r="A7" s="37" t="s">
        <v>89</v>
      </c>
      <c r="C7">
        <v>-3.4619299999999999E-2</v>
      </c>
      <c r="D7">
        <v>9.8207799999999998E-2</v>
      </c>
      <c r="E7">
        <v>0.30237900000000001</v>
      </c>
      <c r="F7">
        <v>0.36596699999999999</v>
      </c>
      <c r="G7">
        <v>4.9614700000000003</v>
      </c>
      <c r="H7">
        <v>203.495</v>
      </c>
      <c r="I7" s="18">
        <v>0.36150500000000002</v>
      </c>
      <c r="J7">
        <v>11</v>
      </c>
      <c r="K7" s="17">
        <v>27.633400000000002</v>
      </c>
      <c r="L7">
        <v>86.064300000000003</v>
      </c>
      <c r="M7">
        <v>187.11500000000001</v>
      </c>
      <c r="N7">
        <v>296.08300000000003</v>
      </c>
      <c r="O7">
        <v>569.26199999999994</v>
      </c>
      <c r="P7">
        <v>3.7662399999999998</v>
      </c>
      <c r="Q7">
        <v>76.898300000000006</v>
      </c>
      <c r="R7" s="18">
        <v>547.34900000000005</v>
      </c>
      <c r="S7" s="27">
        <v>11</v>
      </c>
    </row>
    <row r="8" spans="1:29">
      <c r="A8" s="37" t="s">
        <v>96</v>
      </c>
      <c r="B8">
        <v>-4.0411599999999999E-4</v>
      </c>
      <c r="C8">
        <v>5.89772E-2</v>
      </c>
      <c r="D8">
        <v>3.2349700000000002E-2</v>
      </c>
      <c r="E8">
        <v>0.134547</v>
      </c>
      <c r="F8">
        <v>0.22587399999999999</v>
      </c>
      <c r="G8">
        <v>3.78844</v>
      </c>
      <c r="H8">
        <v>61.567799999999998</v>
      </c>
      <c r="I8" s="18">
        <v>0.22631100000000001</v>
      </c>
      <c r="J8">
        <v>9</v>
      </c>
      <c r="K8">
        <v>35.413800000000002</v>
      </c>
      <c r="L8">
        <v>56.010199999999998</v>
      </c>
      <c r="M8">
        <v>71.321799999999996</v>
      </c>
      <c r="N8">
        <v>154.39699999999999</v>
      </c>
      <c r="O8">
        <v>281.72899999999998</v>
      </c>
      <c r="P8">
        <v>11.4758</v>
      </c>
      <c r="Q8" s="27">
        <v>95.375</v>
      </c>
      <c r="R8" s="18">
        <v>280.137</v>
      </c>
      <c r="S8">
        <v>10</v>
      </c>
    </row>
    <row r="9" spans="1:29">
      <c r="A9" s="38" t="s">
        <v>98</v>
      </c>
      <c r="C9">
        <v>7.2226100000000001E-2</v>
      </c>
      <c r="D9">
        <v>3.2011100000000001E-2</v>
      </c>
      <c r="E9">
        <v>0.11963799999999999</v>
      </c>
      <c r="F9">
        <v>0.22387499999999999</v>
      </c>
      <c r="G9">
        <v>24.608599999999999</v>
      </c>
      <c r="H9">
        <v>76.506699999999995</v>
      </c>
      <c r="I9" s="18">
        <v>0.23321500000000001</v>
      </c>
      <c r="J9">
        <v>11</v>
      </c>
      <c r="K9" s="17">
        <v>16.8247</v>
      </c>
      <c r="L9">
        <v>45.214399999999998</v>
      </c>
      <c r="M9">
        <v>87.769099999999995</v>
      </c>
      <c r="N9">
        <v>111.739</v>
      </c>
      <c r="O9">
        <v>244.72300000000001</v>
      </c>
      <c r="P9">
        <v>23.400500000000001</v>
      </c>
      <c r="Q9">
        <v>145.99</v>
      </c>
      <c r="R9" s="18">
        <v>242.089</v>
      </c>
      <c r="S9" s="27">
        <v>11</v>
      </c>
    </row>
    <row r="10" spans="1:29">
      <c r="A10" s="38" t="s">
        <v>115</v>
      </c>
      <c r="B10">
        <v>-3.9168200000000002E-4</v>
      </c>
      <c r="C10">
        <v>5.6409399999999998E-2</v>
      </c>
      <c r="D10">
        <v>6.6588099999999997E-2</v>
      </c>
      <c r="E10">
        <v>0.102922</v>
      </c>
      <c r="F10">
        <v>0.22591900000000001</v>
      </c>
      <c r="G10">
        <v>10.2887</v>
      </c>
      <c r="H10">
        <v>113.68899999999999</v>
      </c>
      <c r="I10" s="18">
        <v>0.22404199999999999</v>
      </c>
      <c r="J10">
        <v>11</v>
      </c>
      <c r="K10" s="17">
        <v>25.2499</v>
      </c>
      <c r="L10">
        <v>79.217500000000001</v>
      </c>
      <c r="M10">
        <v>93.801900000000003</v>
      </c>
      <c r="N10">
        <v>115.465</v>
      </c>
      <c r="O10">
        <v>288.48500000000001</v>
      </c>
      <c r="P10">
        <v>8.0546399999999991</v>
      </c>
      <c r="Q10">
        <v>86.096199999999996</v>
      </c>
      <c r="R10" s="18">
        <v>277.83699999999999</v>
      </c>
      <c r="S10" s="27">
        <v>11</v>
      </c>
    </row>
    <row r="11" spans="1:29">
      <c r="A11" s="40" t="s">
        <v>126</v>
      </c>
      <c r="B11" s="41">
        <v>-3.1879399999999998E-3</v>
      </c>
      <c r="C11" s="41">
        <v>9.1194499999999998E-2</v>
      </c>
      <c r="D11" s="41">
        <v>5.7584400000000001E-2</v>
      </c>
      <c r="E11" s="41">
        <v>0.111764</v>
      </c>
      <c r="F11" s="41">
        <v>0.26054300000000002</v>
      </c>
      <c r="G11" s="41">
        <v>3.4662099999999998</v>
      </c>
      <c r="H11" s="41">
        <v>52.553600000000003</v>
      </c>
      <c r="I11" s="10">
        <v>0.26749099999999998</v>
      </c>
      <c r="J11" s="41">
        <v>12</v>
      </c>
      <c r="K11" s="41">
        <v>17.293500000000002</v>
      </c>
      <c r="L11" s="41">
        <v>75.983099999999993</v>
      </c>
      <c r="M11" s="41">
        <v>68.159400000000005</v>
      </c>
      <c r="N11" s="41">
        <v>114.042</v>
      </c>
      <c r="O11" s="41">
        <v>258.18400000000003</v>
      </c>
      <c r="P11" s="41">
        <v>4.8461999999999996</v>
      </c>
      <c r="Q11" s="41">
        <v>70.990200000000002</v>
      </c>
      <c r="R11" s="10">
        <v>246.48</v>
      </c>
      <c r="S11" s="40">
        <v>12</v>
      </c>
    </row>
    <row r="12" spans="1:29">
      <c r="A12" s="42" t="s">
        <v>137</v>
      </c>
      <c r="I12" s="43">
        <f>AVERAGE(I4:I11)</f>
        <v>0.25981937500000002</v>
      </c>
      <c r="K12" s="43">
        <f>AVERAGE(K4:K11)</f>
        <v>29.0401375</v>
      </c>
      <c r="P12" s="43">
        <f t="shared" ref="P12:Q12" si="0">AVERAGE(P4:P11)</f>
        <v>24.790485</v>
      </c>
      <c r="Q12" s="43">
        <f t="shared" si="0"/>
        <v>98.718437499999993</v>
      </c>
      <c r="R12" s="43">
        <f>AVERAGE(R4:R11)</f>
        <v>342.99825000000004</v>
      </c>
    </row>
    <row r="13" spans="1:29" s="18" customFormat="1">
      <c r="A13" s="45" t="s">
        <v>138</v>
      </c>
      <c r="I13" s="44">
        <f>MEDIAN(I4:I11)</f>
        <v>0.25035299999999999</v>
      </c>
      <c r="K13" s="44">
        <f>MEDIAN(K4:K11)</f>
        <v>30.033899999999999</v>
      </c>
      <c r="P13" s="44">
        <f t="shared" ref="P13:Q13" si="1">MEDIAN(P4:P11)</f>
        <v>9.2486700000000006</v>
      </c>
      <c r="Q13" s="44">
        <f t="shared" si="1"/>
        <v>90.735600000000005</v>
      </c>
      <c r="R13" s="44">
        <f>MEDIAN(R4:R11)</f>
        <v>278.98699999999997</v>
      </c>
      <c r="T13" s="39"/>
      <c r="U13" s="39"/>
      <c r="V13" s="39"/>
      <c r="W13" s="39"/>
      <c r="X13" s="39"/>
      <c r="Y13" s="39"/>
      <c r="Z13" s="39"/>
      <c r="AA13" s="39"/>
      <c r="AB13" s="39"/>
      <c r="AC13" s="39"/>
    </row>
    <row r="14" spans="1:29">
      <c r="A14" s="3" t="s">
        <v>140</v>
      </c>
      <c r="I14" s="43">
        <f>_xlfn.QUARTILE.EXC(I4:I11,1)</f>
        <v>0.22460924999999998</v>
      </c>
      <c r="K14" s="43">
        <f>_xlfn.QUARTILE.EXC(K4:K11,1)</f>
        <v>19.282600000000002</v>
      </c>
      <c r="P14" s="43">
        <f>_xlfn.QUARTILE.EXC(P4:P11,1)</f>
        <v>5.4663500000000003</v>
      </c>
      <c r="Q14" s="43">
        <f t="shared" ref="Q14:R14" si="2">_xlfn.QUARTILE.EXC(Q4:Q11,1)</f>
        <v>74.716849999999994</v>
      </c>
      <c r="R14" s="43">
        <f t="shared" si="2"/>
        <v>243.18674999999999</v>
      </c>
      <c r="S14" s="18"/>
      <c r="T14" s="33"/>
      <c r="U14" s="33"/>
      <c r="V14" s="33"/>
      <c r="W14" s="33"/>
      <c r="X14" s="33"/>
      <c r="Y14" s="33"/>
      <c r="Z14" s="33"/>
      <c r="AA14" s="33"/>
      <c r="AB14" s="33"/>
      <c r="AC14" s="33"/>
    </row>
    <row r="15" spans="1:29">
      <c r="A15" s="3" t="s">
        <v>139</v>
      </c>
      <c r="I15" s="43">
        <f>_xlfn.QUARTILE.EXC(I4:I11,3)</f>
        <v>0.33417599999999997</v>
      </c>
      <c r="K15" s="43">
        <f>_xlfn.QUARTILE.EXC(K4:K11,3)</f>
        <v>34.862200000000001</v>
      </c>
      <c r="P15" s="43">
        <f>_xlfn.QUARTILE.EXC(P4:P11,3)</f>
        <v>20.419325000000001</v>
      </c>
      <c r="Q15" s="43">
        <f t="shared" ref="Q15:R15" si="3">_xlfn.QUARTILE.EXC(Q4:Q11,3)</f>
        <v>130.53752500000002</v>
      </c>
      <c r="R15" s="43">
        <f t="shared" si="3"/>
        <v>499.94350000000003</v>
      </c>
      <c r="S15" s="18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29">
      <c r="A16" s="3" t="s">
        <v>12</v>
      </c>
      <c r="I16">
        <f>COUNT(I4:I11)</f>
        <v>8</v>
      </c>
      <c r="J16">
        <f>SUM(J4:J11)</f>
        <v>85</v>
      </c>
      <c r="K16">
        <f>COUNT(K4:K11)</f>
        <v>8</v>
      </c>
      <c r="P16">
        <f t="shared" ref="P16:Q16" si="4">COUNT(P4:P11)</f>
        <v>8</v>
      </c>
      <c r="Q16">
        <f t="shared" si="4"/>
        <v>8</v>
      </c>
      <c r="R16">
        <f>COUNT(R4:R11)</f>
        <v>8</v>
      </c>
      <c r="S16">
        <f>SUM(S4:S11)</f>
        <v>84</v>
      </c>
      <c r="T16" s="33"/>
      <c r="U16" s="33"/>
      <c r="V16" s="33"/>
      <c r="W16" s="33"/>
      <c r="X16" s="33"/>
      <c r="Y16" s="33"/>
      <c r="Z16" s="33"/>
      <c r="AA16" s="33"/>
      <c r="AB16" s="33"/>
      <c r="AC16" s="33"/>
    </row>
    <row r="17" spans="1:29">
      <c r="A17" s="3"/>
      <c r="J17" s="53">
        <f>AVERAGE(J4:J11)</f>
        <v>10.625</v>
      </c>
      <c r="T17" s="33"/>
      <c r="U17" s="33"/>
      <c r="V17" s="33"/>
      <c r="W17" s="33"/>
      <c r="X17" s="33"/>
      <c r="Y17" s="33"/>
      <c r="Z17" s="33"/>
      <c r="AA17" s="33"/>
      <c r="AB17" s="33"/>
      <c r="AC17" s="33"/>
    </row>
    <row r="18" spans="1:29" ht="15.75">
      <c r="A18" s="1" t="s">
        <v>127</v>
      </c>
      <c r="B18" t="s">
        <v>274</v>
      </c>
      <c r="C18" s="14" t="s">
        <v>273</v>
      </c>
      <c r="D18" t="s">
        <v>275</v>
      </c>
      <c r="K18" s="2"/>
      <c r="T18" s="33"/>
      <c r="U18" s="35"/>
      <c r="V18" s="33"/>
      <c r="W18" s="33"/>
      <c r="X18" s="33"/>
      <c r="Y18" s="33"/>
      <c r="Z18" s="33"/>
      <c r="AA18" s="33"/>
      <c r="AB18" s="33"/>
      <c r="AC18" s="33"/>
    </row>
    <row r="19" spans="1:29">
      <c r="A19" s="54" t="s">
        <v>277</v>
      </c>
      <c r="B19" s="4" t="s">
        <v>1</v>
      </c>
      <c r="C19" s="11"/>
      <c r="E19" s="4"/>
      <c r="F19" s="4"/>
      <c r="G19" s="5" t="s">
        <v>2</v>
      </c>
      <c r="H19" s="5"/>
      <c r="I19" s="11"/>
      <c r="J19" s="4" t="s">
        <v>3</v>
      </c>
      <c r="K19" s="4" t="s">
        <v>4</v>
      </c>
      <c r="N19" s="5"/>
      <c r="O19" s="5"/>
      <c r="P19" s="5" t="s">
        <v>5</v>
      </c>
      <c r="T19" s="33"/>
      <c r="U19" s="33"/>
      <c r="V19" s="33"/>
      <c r="W19" s="33"/>
      <c r="X19" s="33"/>
      <c r="Y19" s="33"/>
      <c r="Z19" s="33"/>
      <c r="AA19" s="33"/>
      <c r="AB19" s="33"/>
      <c r="AC19" s="33"/>
    </row>
    <row r="20" spans="1:29">
      <c r="A20" s="7" t="s">
        <v>16</v>
      </c>
      <c r="B20" s="8" t="s">
        <v>6</v>
      </c>
      <c r="C20" s="7" t="s">
        <v>7</v>
      </c>
      <c r="D20" s="7" t="s">
        <v>8</v>
      </c>
      <c r="E20" s="7" t="s">
        <v>9</v>
      </c>
      <c r="F20" s="7" t="s">
        <v>1</v>
      </c>
      <c r="G20" s="9" t="s">
        <v>10</v>
      </c>
      <c r="H20" s="9" t="s">
        <v>11</v>
      </c>
      <c r="I20" s="7" t="s">
        <v>22</v>
      </c>
      <c r="J20" s="7" t="s">
        <v>12</v>
      </c>
      <c r="K20" s="7" t="s">
        <v>13</v>
      </c>
      <c r="L20" s="7" t="s">
        <v>7</v>
      </c>
      <c r="M20" s="7" t="s">
        <v>8</v>
      </c>
      <c r="N20" s="7" t="s">
        <v>9</v>
      </c>
      <c r="O20" s="7" t="s">
        <v>14</v>
      </c>
      <c r="P20" s="9" t="s">
        <v>10</v>
      </c>
      <c r="Q20" s="9" t="s">
        <v>11</v>
      </c>
      <c r="R20" s="7" t="s">
        <v>26</v>
      </c>
      <c r="S20" s="7"/>
      <c r="T20" s="33"/>
      <c r="U20" s="33"/>
      <c r="V20" s="33"/>
      <c r="W20" s="33"/>
      <c r="X20" s="33"/>
      <c r="Y20" s="33"/>
      <c r="Z20" s="33"/>
      <c r="AA20" s="33"/>
      <c r="AB20" s="33"/>
      <c r="AC20" s="33"/>
    </row>
    <row r="21" spans="1:29">
      <c r="A21" t="s">
        <v>128</v>
      </c>
      <c r="B21" s="12">
        <v>-3.23749E-3</v>
      </c>
      <c r="C21">
        <v>2.0514000000000001E-2</v>
      </c>
      <c r="D21">
        <v>9.3872999999999998E-2</v>
      </c>
      <c r="E21">
        <v>8.0072599999999994E-2</v>
      </c>
      <c r="F21">
        <v>0.19445999999999999</v>
      </c>
      <c r="G21">
        <v>15.549099999999999</v>
      </c>
      <c r="H21" s="32">
        <v>1519.8</v>
      </c>
      <c r="I21">
        <v>0.20258300000000001</v>
      </c>
      <c r="J21" s="17">
        <v>12</v>
      </c>
      <c r="K21">
        <v>12.9787</v>
      </c>
      <c r="L21">
        <v>-37.337499999999999</v>
      </c>
      <c r="M21">
        <v>44.542200000000001</v>
      </c>
      <c r="N21">
        <v>174.16900000000001</v>
      </c>
      <c r="O21">
        <v>181.374</v>
      </c>
      <c r="P21">
        <v>6.1624800000000004</v>
      </c>
      <c r="Q21" s="27">
        <v>133.91300000000001</v>
      </c>
      <c r="R21" s="18">
        <v>172.441</v>
      </c>
      <c r="S21" s="33">
        <v>12</v>
      </c>
      <c r="T21" s="33"/>
      <c r="U21" s="33"/>
      <c r="V21" s="33"/>
      <c r="W21" s="33"/>
      <c r="X21" s="33"/>
      <c r="Y21" s="33"/>
      <c r="Z21" s="33"/>
      <c r="AA21" s="33"/>
      <c r="AB21" s="33"/>
    </row>
    <row r="22" spans="1:29">
      <c r="A22" t="s">
        <v>129</v>
      </c>
      <c r="B22">
        <v>1.5096300000000001E-3</v>
      </c>
      <c r="C22">
        <v>7.89551E-2</v>
      </c>
      <c r="D22">
        <v>2.24432E-2</v>
      </c>
      <c r="E22">
        <v>0.14115</v>
      </c>
      <c r="F22">
        <v>0.24254800000000001</v>
      </c>
      <c r="G22">
        <v>1.16039</v>
      </c>
      <c r="H22" s="18">
        <v>81.991200000000006</v>
      </c>
      <c r="I22">
        <v>0.24208099999999999</v>
      </c>
      <c r="J22">
        <v>13</v>
      </c>
      <c r="K22">
        <v>17.3476</v>
      </c>
      <c r="L22">
        <v>75.032899999999998</v>
      </c>
      <c r="M22">
        <v>2.04352</v>
      </c>
      <c r="N22">
        <v>155.804</v>
      </c>
      <c r="O22">
        <v>232.881</v>
      </c>
      <c r="P22">
        <v>3.2567599999999999</v>
      </c>
      <c r="Q22" s="27">
        <v>60.856499999999997</v>
      </c>
      <c r="R22" s="18">
        <v>234.322</v>
      </c>
      <c r="S22" s="33">
        <v>13</v>
      </c>
      <c r="T22" s="33"/>
      <c r="U22" s="33"/>
      <c r="V22" s="33"/>
      <c r="W22" s="33"/>
      <c r="X22" s="33"/>
      <c r="Y22" s="33"/>
      <c r="Z22" s="33"/>
      <c r="AA22" s="33"/>
      <c r="AB22" s="33"/>
    </row>
    <row r="23" spans="1:29">
      <c r="A23" t="s">
        <v>130</v>
      </c>
      <c r="B23">
        <v>-4.6630700000000001E-3</v>
      </c>
      <c r="C23">
        <v>0.115541</v>
      </c>
      <c r="D23">
        <v>6.2094200000000002E-2</v>
      </c>
      <c r="E23">
        <v>3.7963799999999999E-2</v>
      </c>
      <c r="F23">
        <v>0.21559900000000001</v>
      </c>
      <c r="G23">
        <v>46.453499999999998</v>
      </c>
      <c r="H23" s="18">
        <v>46.717399999999998</v>
      </c>
      <c r="I23">
        <v>0.249916</v>
      </c>
      <c r="J23">
        <v>6</v>
      </c>
      <c r="K23">
        <v>52.795999999999999</v>
      </c>
      <c r="L23">
        <v>138.44399999999999</v>
      </c>
      <c r="M23">
        <v>70.745400000000004</v>
      </c>
      <c r="N23">
        <v>63.563600000000001</v>
      </c>
      <c r="O23">
        <v>272.75299999999999</v>
      </c>
      <c r="P23">
        <v>67.828599999999994</v>
      </c>
      <c r="Q23" s="27">
        <v>61.304000000000002</v>
      </c>
      <c r="R23" s="32">
        <v>286.69900000000001</v>
      </c>
      <c r="S23" s="33">
        <v>6</v>
      </c>
      <c r="T23" s="33"/>
      <c r="U23" s="33"/>
      <c r="V23" s="33"/>
      <c r="W23" s="33"/>
      <c r="X23" s="33"/>
      <c r="Y23" s="33"/>
      <c r="Z23" s="33"/>
      <c r="AA23" s="33"/>
      <c r="AB23" s="33"/>
    </row>
    <row r="24" spans="1:29">
      <c r="A24" t="s">
        <v>131</v>
      </c>
      <c r="B24">
        <v>-2.6503799999999999E-3</v>
      </c>
      <c r="C24">
        <v>-0.13062299999999999</v>
      </c>
      <c r="D24">
        <v>7.1456199999999997E-2</v>
      </c>
      <c r="E24">
        <v>0.327237</v>
      </c>
      <c r="F24">
        <v>0.26806999999999997</v>
      </c>
      <c r="G24">
        <v>15.267200000000001</v>
      </c>
      <c r="H24" s="18">
        <v>345.96600000000001</v>
      </c>
      <c r="I24">
        <v>0.29052800000000001</v>
      </c>
      <c r="J24" s="17">
        <v>11</v>
      </c>
      <c r="K24">
        <v>12.4444</v>
      </c>
      <c r="L24">
        <v>3.6058300000000001</v>
      </c>
      <c r="M24">
        <v>78.586500000000001</v>
      </c>
      <c r="N24">
        <v>153.792</v>
      </c>
      <c r="O24">
        <v>235.98500000000001</v>
      </c>
      <c r="P24">
        <v>18.209099999999999</v>
      </c>
      <c r="Q24" s="27">
        <v>173.679</v>
      </c>
      <c r="R24" s="18">
        <v>237.96100000000001</v>
      </c>
      <c r="S24" s="33">
        <v>11</v>
      </c>
      <c r="T24" s="33"/>
      <c r="U24" s="33"/>
      <c r="V24" s="33"/>
      <c r="W24" s="33"/>
      <c r="X24" s="33"/>
      <c r="Y24" s="33"/>
      <c r="Z24" s="33"/>
      <c r="AA24" s="33"/>
      <c r="AB24" s="33"/>
    </row>
    <row r="25" spans="1:29" s="13" customFormat="1">
      <c r="A25" s="26" t="s">
        <v>132</v>
      </c>
      <c r="B25" s="26">
        <v>-8.7472899999999998E-4</v>
      </c>
      <c r="C25" s="26">
        <v>0.13368099999999999</v>
      </c>
      <c r="D25" s="26">
        <v>7.9177899999999996E-2</v>
      </c>
      <c r="E25" s="26">
        <v>0.16056799999999999</v>
      </c>
      <c r="F25" s="26">
        <v>0.37342700000000001</v>
      </c>
      <c r="G25" s="26">
        <v>3.8456299999999999</v>
      </c>
      <c r="H25" s="32">
        <v>103.325</v>
      </c>
      <c r="I25" s="26">
        <v>0.37484200000000001</v>
      </c>
      <c r="J25" s="49">
        <v>9</v>
      </c>
      <c r="K25" s="27">
        <v>39.953400000000002</v>
      </c>
      <c r="L25">
        <v>117.96899999999999</v>
      </c>
      <c r="M25">
        <v>65.267600000000002</v>
      </c>
      <c r="N25">
        <v>149.30600000000001</v>
      </c>
      <c r="O25">
        <v>332.54199999999997</v>
      </c>
      <c r="P25">
        <v>3.40056</v>
      </c>
      <c r="Q25" s="27">
        <v>79.251599999999996</v>
      </c>
      <c r="R25" s="18">
        <v>320.97800000000001</v>
      </c>
      <c r="S25" s="33">
        <v>9</v>
      </c>
    </row>
    <row r="26" spans="1:29" s="13" customFormat="1">
      <c r="A26" s="26" t="s">
        <v>133</v>
      </c>
      <c r="B26" s="26">
        <v>1.05843E-2</v>
      </c>
      <c r="C26" s="26">
        <v>1.35934E-2</v>
      </c>
      <c r="D26" s="26">
        <v>0.205292</v>
      </c>
      <c r="E26" s="26">
        <v>0.14888899999999999</v>
      </c>
      <c r="F26" s="26">
        <v>0.36777500000000002</v>
      </c>
      <c r="G26" s="26">
        <v>89.704899999999995</v>
      </c>
      <c r="H26" s="32">
        <v>61.2224</v>
      </c>
      <c r="I26" s="26">
        <v>0.396125</v>
      </c>
      <c r="J26" s="49">
        <v>13</v>
      </c>
      <c r="K26">
        <v>6.8765099999999997</v>
      </c>
      <c r="L26">
        <v>12.2272</v>
      </c>
      <c r="M26">
        <v>23.155999999999999</v>
      </c>
      <c r="N26">
        <v>178.42599999999999</v>
      </c>
      <c r="O26">
        <v>213.809</v>
      </c>
      <c r="P26">
        <v>13.535299999999999</v>
      </c>
      <c r="Q26" s="27">
        <v>63.743499999999997</v>
      </c>
      <c r="R26" s="18">
        <v>214.65</v>
      </c>
      <c r="S26" s="33">
        <v>13</v>
      </c>
    </row>
    <row r="27" spans="1:29" s="13" customFormat="1">
      <c r="A27" s="26" t="s">
        <v>134</v>
      </c>
      <c r="B27" s="26">
        <v>5.2675600000000001E-3</v>
      </c>
      <c r="C27" s="26">
        <v>6.7750400000000004E-3</v>
      </c>
      <c r="D27" s="26">
        <v>8.2457100000000005E-2</v>
      </c>
      <c r="E27" s="26">
        <v>0.20336099999999999</v>
      </c>
      <c r="F27" s="26">
        <v>0.29259299999999999</v>
      </c>
      <c r="G27" s="26">
        <v>2.9384700000000001</v>
      </c>
      <c r="H27" s="32">
        <v>160.03899999999999</v>
      </c>
      <c r="I27" s="26">
        <v>0.29321199999999997</v>
      </c>
      <c r="J27" s="26">
        <v>12</v>
      </c>
      <c r="K27">
        <v>37.57</v>
      </c>
      <c r="L27">
        <v>68.4846</v>
      </c>
      <c r="M27">
        <v>39.570500000000003</v>
      </c>
      <c r="N27">
        <v>90.595200000000006</v>
      </c>
      <c r="O27">
        <v>198.65</v>
      </c>
      <c r="P27" s="27">
        <v>3.1754600000000002</v>
      </c>
      <c r="Q27" s="27">
        <v>86.019199999999998</v>
      </c>
      <c r="R27" s="18">
        <v>187.87100000000001</v>
      </c>
      <c r="S27" s="33">
        <v>10</v>
      </c>
    </row>
    <row r="28" spans="1:29" s="13" customFormat="1">
      <c r="A28" s="26" t="s">
        <v>135</v>
      </c>
      <c r="B28" s="26">
        <v>-3.0912499999999998E-3</v>
      </c>
      <c r="C28" s="26">
        <v>-1.5844199999999999E-2</v>
      </c>
      <c r="D28" s="26">
        <v>0.123985</v>
      </c>
      <c r="E28" s="26">
        <v>0.26617800000000003</v>
      </c>
      <c r="F28" s="26">
        <v>0.37431799999999998</v>
      </c>
      <c r="G28" s="26">
        <v>9.8295700000000004</v>
      </c>
      <c r="H28" s="32">
        <v>226.82300000000001</v>
      </c>
      <c r="I28" s="26">
        <v>0.38739699999999999</v>
      </c>
      <c r="J28" s="49">
        <v>15</v>
      </c>
      <c r="K28">
        <v>27.9176</v>
      </c>
      <c r="L28">
        <v>-53.778300000000002</v>
      </c>
      <c r="M28">
        <v>136.48500000000001</v>
      </c>
      <c r="N28">
        <v>234.214</v>
      </c>
      <c r="O28">
        <v>316.92099999999999</v>
      </c>
      <c r="P28">
        <v>8.6520899999999994</v>
      </c>
      <c r="Q28" s="27">
        <v>327.31400000000002</v>
      </c>
      <c r="R28" s="18">
        <v>297.22199999999998</v>
      </c>
      <c r="S28" s="33">
        <v>14</v>
      </c>
    </row>
    <row r="29" spans="1:29" s="13" customFormat="1">
      <c r="A29" s="55" t="s">
        <v>136</v>
      </c>
      <c r="B29" s="55">
        <v>-5.2400499999999996E-3</v>
      </c>
      <c r="C29" s="55">
        <v>-4.56938E-2</v>
      </c>
      <c r="D29" s="55">
        <v>0.21076</v>
      </c>
      <c r="E29" s="55">
        <v>0.25892900000000002</v>
      </c>
      <c r="F29" s="55">
        <v>0.42399500000000001</v>
      </c>
      <c r="G29" s="55">
        <v>11.8673</v>
      </c>
      <c r="H29" s="56">
        <v>308.86399999999998</v>
      </c>
      <c r="I29" s="55">
        <v>0.43248500000000001</v>
      </c>
      <c r="J29" s="57">
        <v>9</v>
      </c>
      <c r="K29" s="41">
        <v>21.714200000000002</v>
      </c>
      <c r="L29" s="41">
        <v>-55.579599999999999</v>
      </c>
      <c r="M29" s="41">
        <v>232.62100000000001</v>
      </c>
      <c r="N29" s="41">
        <v>204.53800000000001</v>
      </c>
      <c r="O29" s="41">
        <v>381.57900000000001</v>
      </c>
      <c r="P29" s="41">
        <v>9.2060099999999991</v>
      </c>
      <c r="Q29" s="40">
        <v>384.762</v>
      </c>
      <c r="R29" s="10">
        <v>367.51400000000001</v>
      </c>
      <c r="S29" s="41">
        <v>9</v>
      </c>
    </row>
    <row r="30" spans="1:29">
      <c r="A30" s="42" t="s">
        <v>137</v>
      </c>
      <c r="I30" s="43">
        <f>AVERAGE(I21:I29)</f>
        <v>0.31879655555555558</v>
      </c>
      <c r="K30" s="43">
        <f>AVERAGE(K21:K29)</f>
        <v>25.510934444444445</v>
      </c>
      <c r="P30" s="43">
        <f>AVERAGE(P21:P29)</f>
        <v>14.82515111111111</v>
      </c>
      <c r="Q30" s="43">
        <f>AVERAGE(Q21:Q29)</f>
        <v>152.31586666666666</v>
      </c>
      <c r="R30" s="43">
        <f>AVERAGE(R21:R29)</f>
        <v>257.73977777777782</v>
      </c>
    </row>
    <row r="31" spans="1:29">
      <c r="A31" s="45" t="s">
        <v>138</v>
      </c>
      <c r="B31" s="18"/>
      <c r="C31" s="18"/>
      <c r="D31" s="18"/>
      <c r="E31" s="18"/>
      <c r="F31" s="18"/>
      <c r="G31" s="18"/>
      <c r="H31" s="18"/>
      <c r="I31" s="44">
        <f>MEDIAN(I21:I29)</f>
        <v>0.29321199999999997</v>
      </c>
      <c r="J31" s="18"/>
      <c r="K31" s="44">
        <f>MEDIAN(K21:K29)</f>
        <v>21.714200000000002</v>
      </c>
      <c r="L31" s="18"/>
      <c r="M31" s="18"/>
      <c r="N31" s="18"/>
      <c r="O31" s="18"/>
      <c r="P31" s="44">
        <f>MEDIAN(P21:P29)</f>
        <v>8.6520899999999994</v>
      </c>
      <c r="Q31" s="44">
        <f>MEDIAN(Q21:Q29)</f>
        <v>86.019199999999998</v>
      </c>
      <c r="R31" s="44">
        <f>MEDIAN(R21:R29)</f>
        <v>237.96100000000001</v>
      </c>
      <c r="S31" s="18"/>
    </row>
    <row r="32" spans="1:29">
      <c r="A32" s="3" t="s">
        <v>140</v>
      </c>
      <c r="I32" s="43">
        <f>_xlfn.QUARTILE.EXC(I21:I29,1)</f>
        <v>0.24599850000000001</v>
      </c>
      <c r="K32" s="43">
        <f>_xlfn.QUARTILE.EXC(K21:K29,1)</f>
        <v>12.711549999999999</v>
      </c>
      <c r="P32" s="43">
        <f>_xlfn.QUARTILE.EXC(P21:P29,1)</f>
        <v>3.3286600000000002</v>
      </c>
      <c r="Q32" s="43">
        <f>_xlfn.QUARTILE.EXC(Q21:Q29,1)</f>
        <v>62.52375</v>
      </c>
      <c r="R32" s="43">
        <f>_xlfn.QUARTILE.EXC(R21:R29,1)</f>
        <v>201.26050000000001</v>
      </c>
      <c r="S32" s="18"/>
    </row>
    <row r="33" spans="1:19">
      <c r="A33" s="3" t="s">
        <v>139</v>
      </c>
      <c r="I33" s="43">
        <f>_xlfn.QUARTILE.EXC(I21:I29,3)</f>
        <v>0.39176100000000003</v>
      </c>
      <c r="K33" s="43">
        <f>_xlfn.QUARTILE.EXC(K21:K29,3)</f>
        <v>38.761700000000005</v>
      </c>
      <c r="P33" s="43">
        <f>_xlfn.QUARTILE.EXC(P21:P29,3)</f>
        <v>15.872199999999999</v>
      </c>
      <c r="Q33" s="43">
        <f>_xlfn.QUARTILE.EXC(Q21:Q29,3)</f>
        <v>250.49650000000003</v>
      </c>
      <c r="R33" s="43">
        <f>_xlfn.QUARTILE.EXC(R21:R29,3)</f>
        <v>309.10000000000002</v>
      </c>
      <c r="S33" s="18"/>
    </row>
    <row r="34" spans="1:19">
      <c r="A34" s="3" t="s">
        <v>12</v>
      </c>
      <c r="I34">
        <f>COUNT(I21:I29)</f>
        <v>9</v>
      </c>
      <c r="J34">
        <f>SUM(J21:J29)</f>
        <v>100</v>
      </c>
      <c r="K34">
        <f>COUNT(K21:K29)</f>
        <v>9</v>
      </c>
      <c r="P34">
        <f>COUNT(P21:P29)</f>
        <v>9</v>
      </c>
      <c r="Q34">
        <f>COUNT(Q21:Q29)</f>
        <v>9</v>
      </c>
      <c r="R34">
        <f>COUNT(R21:R29)</f>
        <v>9</v>
      </c>
      <c r="S34">
        <f>SUM(S21:S29)</f>
        <v>97</v>
      </c>
    </row>
    <row r="35" spans="1:19">
      <c r="A35" s="3" t="s">
        <v>266</v>
      </c>
      <c r="I35" t="s">
        <v>268</v>
      </c>
      <c r="J35" s="53">
        <f>AVERAGE(J21:J29)</f>
        <v>11.111111111111111</v>
      </c>
      <c r="K35" t="s">
        <v>269</v>
      </c>
      <c r="P35" t="s">
        <v>271</v>
      </c>
      <c r="Q35" t="s">
        <v>272</v>
      </c>
      <c r="R35" t="s">
        <v>270</v>
      </c>
    </row>
    <row r="36" spans="1:19">
      <c r="A36" s="3"/>
      <c r="J36" s="5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7"/>
  <sheetViews>
    <sheetView workbookViewId="0">
      <pane xSplit="1" topLeftCell="D1" activePane="topRight" state="frozen"/>
      <selection pane="topRight" activeCell="A4" sqref="A4:XFD19"/>
    </sheetView>
  </sheetViews>
  <sheetFormatPr baseColWidth="10" defaultRowHeight="15"/>
  <cols>
    <col min="1" max="1" width="12.28515625" customWidth="1"/>
  </cols>
  <sheetData>
    <row r="1" spans="1:20" ht="16.5">
      <c r="A1" s="1" t="s">
        <v>15</v>
      </c>
      <c r="K1" s="2" t="s">
        <v>278</v>
      </c>
      <c r="T1" s="33"/>
    </row>
    <row r="2" spans="1:20">
      <c r="A2" s="4" t="s">
        <v>0</v>
      </c>
      <c r="B2" s="4" t="s">
        <v>1</v>
      </c>
      <c r="C2" s="11" t="s">
        <v>21</v>
      </c>
      <c r="E2" s="4"/>
      <c r="F2" s="4"/>
      <c r="G2" s="5" t="s">
        <v>2</v>
      </c>
      <c r="H2" s="5"/>
      <c r="I2" s="11" t="s">
        <v>23</v>
      </c>
      <c r="J2" s="4" t="s">
        <v>3</v>
      </c>
      <c r="K2" s="4" t="s">
        <v>4</v>
      </c>
      <c r="N2" s="5"/>
      <c r="O2" s="5"/>
      <c r="P2" s="5" t="s">
        <v>5</v>
      </c>
      <c r="T2" s="4"/>
    </row>
    <row r="3" spans="1:20">
      <c r="A3" s="7" t="s">
        <v>16</v>
      </c>
      <c r="B3" s="8" t="s">
        <v>6</v>
      </c>
      <c r="C3" s="7" t="s">
        <v>7</v>
      </c>
      <c r="D3" s="7" t="s">
        <v>8</v>
      </c>
      <c r="E3" s="7" t="s">
        <v>9</v>
      </c>
      <c r="F3" s="7" t="s">
        <v>1</v>
      </c>
      <c r="G3" s="9" t="s">
        <v>10</v>
      </c>
      <c r="H3" s="9" t="s">
        <v>11</v>
      </c>
      <c r="I3" s="7" t="s">
        <v>22</v>
      </c>
      <c r="J3" s="7" t="s">
        <v>12</v>
      </c>
      <c r="K3" s="7" t="s">
        <v>13</v>
      </c>
      <c r="L3" s="7" t="s">
        <v>7</v>
      </c>
      <c r="M3" s="7" t="s">
        <v>8</v>
      </c>
      <c r="N3" s="7" t="s">
        <v>9</v>
      </c>
      <c r="O3" s="7" t="s">
        <v>14</v>
      </c>
      <c r="P3" s="9" t="s">
        <v>10</v>
      </c>
      <c r="Q3" s="9" t="s">
        <v>11</v>
      </c>
      <c r="R3" s="7" t="s">
        <v>26</v>
      </c>
      <c r="S3" s="7"/>
      <c r="T3" s="4"/>
    </row>
    <row r="4" spans="1:20">
      <c r="A4" s="22" t="s">
        <v>64</v>
      </c>
      <c r="B4" s="14" t="s">
        <v>66</v>
      </c>
      <c r="T4" s="33"/>
    </row>
    <row r="5" spans="1:20">
      <c r="A5" s="26" t="s">
        <v>37</v>
      </c>
      <c r="B5" s="49">
        <v>4.5309899999999999E-4</v>
      </c>
      <c r="C5" s="26">
        <v>3.5212199999999999E-2</v>
      </c>
      <c r="D5" s="26">
        <v>4.7616100000000003E-3</v>
      </c>
      <c r="E5" s="26">
        <v>5.43641E-3</v>
      </c>
      <c r="F5" s="26">
        <v>-2.50142E-2</v>
      </c>
      <c r="G5" s="26">
        <v>-1126.19</v>
      </c>
      <c r="H5" s="26">
        <v>-283.29500000000002</v>
      </c>
      <c r="I5" s="26">
        <v>6.3665600000000003E-2</v>
      </c>
      <c r="J5" s="51"/>
      <c r="K5" s="13">
        <v>41.618699999999997</v>
      </c>
      <c r="L5" s="13">
        <v>79.489999999999995</v>
      </c>
      <c r="M5" s="13">
        <v>0.92145900000000003</v>
      </c>
      <c r="N5" s="13">
        <v>-0.44012600000000002</v>
      </c>
      <c r="O5" s="52">
        <v>79.971299999999999</v>
      </c>
      <c r="P5" s="52">
        <v>-872678</v>
      </c>
      <c r="Q5" s="52">
        <v>208562000</v>
      </c>
      <c r="R5" s="13">
        <v>82.114999999999995</v>
      </c>
      <c r="S5" s="36"/>
      <c r="T5" s="33"/>
    </row>
    <row r="6" spans="1:20">
      <c r="A6" s="26" t="s">
        <v>38</v>
      </c>
      <c r="B6" s="49">
        <v>-1.8584299999999999E-4</v>
      </c>
      <c r="C6" s="26">
        <v>1.3197499999999999E-2</v>
      </c>
      <c r="D6" s="26">
        <v>2.3419300000000001E-2</v>
      </c>
      <c r="E6" s="26">
        <v>2.38237E-2</v>
      </c>
      <c r="F6" s="26">
        <v>3.4045499999999999E-2</v>
      </c>
      <c r="G6" s="26">
        <v>175.53399999999999</v>
      </c>
      <c r="H6" s="26">
        <v>198.661</v>
      </c>
      <c r="I6" s="26">
        <v>6.9451700000000005E-2</v>
      </c>
      <c r="J6" s="50"/>
      <c r="K6" s="26">
        <v>35.865200000000002</v>
      </c>
      <c r="L6" s="26">
        <v>38.7699</v>
      </c>
      <c r="M6" s="26">
        <v>17.727399999999999</v>
      </c>
      <c r="N6" s="26">
        <v>17.778700000000001</v>
      </c>
      <c r="O6" s="26">
        <v>74.2761</v>
      </c>
      <c r="P6" s="26">
        <v>169.489</v>
      </c>
      <c r="Q6" s="26">
        <v>188.27500000000001</v>
      </c>
      <c r="R6" s="26">
        <v>76.694500000000005</v>
      </c>
      <c r="S6" s="36"/>
      <c r="T6" s="33"/>
    </row>
    <row r="7" spans="1:20">
      <c r="A7" s="26" t="s">
        <v>39</v>
      </c>
      <c r="B7" s="49">
        <v>-7.5389599999999999E-4</v>
      </c>
      <c r="C7" s="26">
        <v>6.1357299999999997E-2</v>
      </c>
      <c r="D7" s="26">
        <v>-1.5227900000000001E-2</v>
      </c>
      <c r="E7" s="26">
        <v>-1.1321599999999999E-2</v>
      </c>
      <c r="F7" s="26">
        <v>-8.7906799999999993E-2</v>
      </c>
      <c r="G7" s="47">
        <v>-584414000</v>
      </c>
      <c r="H7" s="47">
        <v>-10572700000</v>
      </c>
      <c r="I7" s="26">
        <v>6.1524200000000001E-2</v>
      </c>
      <c r="J7" s="51"/>
      <c r="K7" s="13">
        <v>36.415999999999997</v>
      </c>
      <c r="L7" s="13">
        <v>74.994399999999999</v>
      </c>
      <c r="M7" s="13">
        <v>-7.4987899999999996</v>
      </c>
      <c r="N7" s="13">
        <v>-7.1528600000000004</v>
      </c>
      <c r="O7" s="52">
        <v>60.342799999999997</v>
      </c>
      <c r="P7" s="52">
        <v>999.94100000000003</v>
      </c>
      <c r="Q7" s="13">
        <v>-43848.9</v>
      </c>
      <c r="R7" s="13">
        <v>62.456499999999998</v>
      </c>
      <c r="S7" s="36"/>
      <c r="T7" s="33"/>
    </row>
    <row r="8" spans="1:20">
      <c r="A8" s="26" t="s">
        <v>40</v>
      </c>
      <c r="B8" s="49">
        <v>2.6696599999999999E-4</v>
      </c>
      <c r="C8" s="26">
        <v>2.31022E-2</v>
      </c>
      <c r="D8" s="26">
        <v>1.7302000000000001E-2</v>
      </c>
      <c r="E8" s="26">
        <v>2.21149E-2</v>
      </c>
      <c r="F8" s="26">
        <v>1.6314700000000001E-2</v>
      </c>
      <c r="G8" s="26">
        <v>27.619700000000002</v>
      </c>
      <c r="H8" s="26">
        <v>384.73200000000003</v>
      </c>
      <c r="I8" s="26">
        <v>7.4344999999999994E-2</v>
      </c>
      <c r="J8" s="50"/>
      <c r="K8">
        <v>52.363799999999998</v>
      </c>
      <c r="L8">
        <v>69.557400000000001</v>
      </c>
      <c r="M8">
        <v>14.0809</v>
      </c>
      <c r="N8">
        <v>20.7544</v>
      </c>
      <c r="O8">
        <v>104.393</v>
      </c>
      <c r="P8">
        <v>23.6357</v>
      </c>
      <c r="Q8">
        <v>366.51600000000002</v>
      </c>
      <c r="R8">
        <v>105.44799999999999</v>
      </c>
      <c r="S8" s="19"/>
      <c r="T8" s="33"/>
    </row>
    <row r="9" spans="1:20">
      <c r="A9" t="s">
        <v>41</v>
      </c>
      <c r="B9" s="17">
        <v>4.6325400000000002E-4</v>
      </c>
      <c r="C9">
        <v>-7.0211199999999998</v>
      </c>
      <c r="D9">
        <v>3.7285400000000003E-2</v>
      </c>
      <c r="E9">
        <v>7.1131099999999998</v>
      </c>
      <c r="F9">
        <v>14.1715</v>
      </c>
      <c r="G9">
        <v>10.1004</v>
      </c>
      <c r="H9">
        <v>24062.5</v>
      </c>
      <c r="I9">
        <v>0.127861</v>
      </c>
      <c r="J9" s="50"/>
      <c r="K9">
        <v>27.1098</v>
      </c>
      <c r="L9">
        <v>-4913.03</v>
      </c>
      <c r="M9">
        <v>30.4727</v>
      </c>
      <c r="N9">
        <v>5010.5200000000004</v>
      </c>
      <c r="O9">
        <v>127.96899999999999</v>
      </c>
      <c r="P9">
        <v>10.085000000000001</v>
      </c>
      <c r="Q9">
        <v>21324.6</v>
      </c>
      <c r="R9">
        <v>128.45400000000001</v>
      </c>
      <c r="T9" s="33"/>
    </row>
    <row r="10" spans="1:20">
      <c r="A10" t="s">
        <v>42</v>
      </c>
      <c r="B10" s="20">
        <v>3.4173700000000001E-5</v>
      </c>
      <c r="C10">
        <v>5.7679000000000001E-2</v>
      </c>
      <c r="D10">
        <v>2.3852999999999999E-2</v>
      </c>
      <c r="E10">
        <v>2.5677999999999999E-2</v>
      </c>
      <c r="F10">
        <f>C10+D10+E10</f>
        <v>0.10721</v>
      </c>
      <c r="G10">
        <v>198.52</v>
      </c>
      <c r="H10">
        <f>203.44</f>
        <v>203.44</v>
      </c>
      <c r="I10">
        <v>0.13128300000000001</v>
      </c>
      <c r="J10" s="50"/>
      <c r="K10">
        <v>29.7789</v>
      </c>
      <c r="L10">
        <v>66.321700000000007</v>
      </c>
      <c r="M10">
        <v>26.4072</v>
      </c>
      <c r="N10">
        <v>23.936900000000001</v>
      </c>
      <c r="O10">
        <v>116.666</v>
      </c>
      <c r="P10">
        <v>196.71199999999999</v>
      </c>
      <c r="Q10">
        <v>355.26900000000001</v>
      </c>
      <c r="R10">
        <v>130.001</v>
      </c>
      <c r="T10" s="33"/>
    </row>
    <row r="11" spans="1:20">
      <c r="A11" t="s">
        <v>45</v>
      </c>
      <c r="B11" s="17">
        <v>6.4893399999999999E-4</v>
      </c>
      <c r="C11">
        <v>-5.2022899999999997E-2</v>
      </c>
      <c r="D11">
        <v>0.113095</v>
      </c>
      <c r="E11">
        <v>0.11211599999999999</v>
      </c>
      <c r="F11">
        <v>0.17318800000000001</v>
      </c>
      <c r="G11">
        <v>301.59699999999998</v>
      </c>
      <c r="H11">
        <v>313.476</v>
      </c>
      <c r="I11">
        <v>0.17924100000000001</v>
      </c>
      <c r="J11" s="50"/>
      <c r="K11">
        <v>33.259500000000003</v>
      </c>
      <c r="L11">
        <v>-57.494799999999998</v>
      </c>
      <c r="M11">
        <v>229.05600000000001</v>
      </c>
      <c r="N11">
        <v>22.254000000000001</v>
      </c>
      <c r="O11">
        <v>193.815</v>
      </c>
      <c r="P11">
        <v>378.29300000000001</v>
      </c>
      <c r="Q11">
        <v>6.2609000000000004</v>
      </c>
      <c r="R11">
        <v>191.381</v>
      </c>
      <c r="T11" s="33"/>
    </row>
    <row r="12" spans="1:20">
      <c r="A12" t="s">
        <v>43</v>
      </c>
      <c r="B12" s="17">
        <v>8.5895800000000005E-4</v>
      </c>
      <c r="C12" s="12">
        <v>2.8265399999999998E-6</v>
      </c>
      <c r="D12">
        <v>0.12687499999999999</v>
      </c>
      <c r="E12">
        <v>0.12493600000000001</v>
      </c>
      <c r="F12">
        <v>0.25180799999999998</v>
      </c>
      <c r="G12">
        <v>230.81100000000001</v>
      </c>
      <c r="H12">
        <v>205.42</v>
      </c>
      <c r="I12">
        <v>0.28879100000000002</v>
      </c>
      <c r="J12" s="50"/>
      <c r="K12">
        <v>32.304200000000002</v>
      </c>
      <c r="L12">
        <v>-28.826799999999999</v>
      </c>
      <c r="M12">
        <v>199.946</v>
      </c>
      <c r="N12">
        <v>97.830100000000002</v>
      </c>
      <c r="O12">
        <v>268.94900000000001</v>
      </c>
      <c r="P12">
        <v>220.471</v>
      </c>
      <c r="Q12">
        <v>230.001</v>
      </c>
      <c r="R12">
        <v>315.048</v>
      </c>
      <c r="T12" s="33"/>
    </row>
    <row r="13" spans="1:20">
      <c r="A13" t="s">
        <v>44</v>
      </c>
      <c r="B13" s="17">
        <v>-3.6351299999999999E-4</v>
      </c>
      <c r="C13">
        <v>0.10763499999999999</v>
      </c>
      <c r="D13">
        <v>0.108069</v>
      </c>
      <c r="E13">
        <v>3.96129E-2</v>
      </c>
      <c r="F13">
        <v>4.0046900000000003E-2</v>
      </c>
      <c r="G13">
        <v>61.306899999999999</v>
      </c>
      <c r="H13">
        <v>57.863599999999998</v>
      </c>
      <c r="I13">
        <v>0.285445</v>
      </c>
      <c r="J13" s="17"/>
      <c r="K13">
        <v>15.3964</v>
      </c>
      <c r="L13">
        <v>93.008300000000006</v>
      </c>
      <c r="M13">
        <v>180.69900000000001</v>
      </c>
      <c r="N13">
        <v>48.289000000000001</v>
      </c>
      <c r="O13">
        <v>321.99700000000001</v>
      </c>
      <c r="P13">
        <v>59.385899999999999</v>
      </c>
      <c r="Q13">
        <v>2.7419799999999999</v>
      </c>
      <c r="R13">
        <v>310.95400000000001</v>
      </c>
      <c r="T13" s="33"/>
    </row>
    <row r="14" spans="1:20">
      <c r="A14" t="s">
        <v>36</v>
      </c>
      <c r="B14" s="17">
        <v>-1.9176299999999999E-4</v>
      </c>
      <c r="C14">
        <v>4.3472299999999998E-2</v>
      </c>
      <c r="D14">
        <v>6.7658099999999999E-2</v>
      </c>
      <c r="E14">
        <v>6.5662200000000004E-2</v>
      </c>
      <c r="F14">
        <v>8.9847999999999997E-2</v>
      </c>
      <c r="G14">
        <v>198.83500000000001</v>
      </c>
      <c r="H14">
        <v>186.69</v>
      </c>
      <c r="I14">
        <v>0.18354000000000001</v>
      </c>
      <c r="J14" s="50"/>
      <c r="K14" s="26">
        <v>30.983000000000001</v>
      </c>
      <c r="L14" s="26">
        <v>52.105899999999998</v>
      </c>
      <c r="M14" s="26">
        <v>67.046599999999998</v>
      </c>
      <c r="N14" s="26">
        <v>64.550600000000003</v>
      </c>
      <c r="O14" s="26">
        <v>183.703</v>
      </c>
      <c r="P14" s="26">
        <v>184.77799999999999</v>
      </c>
      <c r="Q14" s="26">
        <v>176.46600000000001</v>
      </c>
      <c r="R14" s="26">
        <v>180.96700000000001</v>
      </c>
      <c r="T14" s="33"/>
    </row>
    <row r="15" spans="1:20">
      <c r="A15" s="3" t="s">
        <v>65</v>
      </c>
      <c r="B15">
        <v>-4.7826299999999998E-4</v>
      </c>
      <c r="C15">
        <v>-5.58173E-2</v>
      </c>
      <c r="D15">
        <v>9.0768100000000004E-2</v>
      </c>
      <c r="E15">
        <v>8.9312299999999997E-2</v>
      </c>
      <c r="F15">
        <v>0.124263</v>
      </c>
      <c r="G15">
        <v>420.32600000000002</v>
      </c>
      <c r="H15">
        <v>395.18799999999999</v>
      </c>
      <c r="I15" s="18">
        <v>0.13880500000000001</v>
      </c>
      <c r="J15">
        <v>10</v>
      </c>
      <c r="K15">
        <v>32.434399999999997</v>
      </c>
      <c r="L15">
        <v>61.734499999999997</v>
      </c>
      <c r="M15">
        <v>61.485199999999999</v>
      </c>
      <c r="N15">
        <v>23.128900000000002</v>
      </c>
      <c r="O15">
        <v>146.34899999999999</v>
      </c>
      <c r="P15">
        <v>129.011</v>
      </c>
      <c r="Q15">
        <v>140.87100000000001</v>
      </c>
      <c r="R15" s="18">
        <v>152.27099999999999</v>
      </c>
      <c r="S15" s="27">
        <v>10</v>
      </c>
      <c r="T15" s="33"/>
    </row>
    <row r="16" spans="1:20">
      <c r="A16" s="22" t="s">
        <v>63</v>
      </c>
      <c r="B16" s="14" t="s">
        <v>66</v>
      </c>
      <c r="T16" s="33"/>
    </row>
    <row r="17" spans="1:20">
      <c r="A17" t="s">
        <v>54</v>
      </c>
      <c r="B17" s="12">
        <v>1.2801400000000001E-5</v>
      </c>
      <c r="C17">
        <v>5.2989099999999997E-2</v>
      </c>
      <c r="D17">
        <v>0.10460999999999999</v>
      </c>
      <c r="E17">
        <v>0.13255500000000001</v>
      </c>
      <c r="F17">
        <v>0.29015400000000002</v>
      </c>
      <c r="G17">
        <v>50.924399999999999</v>
      </c>
      <c r="H17">
        <v>172.62200000000001</v>
      </c>
      <c r="I17">
        <v>0.36499500000000001</v>
      </c>
      <c r="K17">
        <v>24.9846</v>
      </c>
      <c r="L17">
        <v>-276.08499999999998</v>
      </c>
      <c r="M17">
        <v>217.38300000000001</v>
      </c>
      <c r="N17">
        <v>597.77700000000004</v>
      </c>
      <c r="O17">
        <v>539.07500000000005</v>
      </c>
      <c r="P17">
        <v>4.5180899999999999</v>
      </c>
      <c r="Q17">
        <v>355.46499999999997</v>
      </c>
      <c r="R17">
        <v>525.09500000000003</v>
      </c>
      <c r="S17" s="14"/>
      <c r="T17" s="33"/>
    </row>
    <row r="18" spans="1:20">
      <c r="A18" t="s">
        <v>62</v>
      </c>
      <c r="B18" s="17">
        <v>-1.6959E-3</v>
      </c>
      <c r="C18">
        <v>-1.9399400000000001E-2</v>
      </c>
      <c r="D18">
        <v>4.8014800000000003E-2</v>
      </c>
      <c r="E18">
        <v>0.19248499999999999</v>
      </c>
      <c r="F18">
        <v>0.22110099999999999</v>
      </c>
      <c r="G18">
        <v>11.207800000000001</v>
      </c>
      <c r="H18">
        <v>294.61200000000002</v>
      </c>
      <c r="I18">
        <v>0.232293</v>
      </c>
      <c r="K18">
        <v>26.814599999999999</v>
      </c>
      <c r="L18">
        <v>-162.07</v>
      </c>
      <c r="M18">
        <v>72.344999999999999</v>
      </c>
      <c r="N18">
        <v>375.93299999999999</v>
      </c>
      <c r="O18">
        <v>286.209</v>
      </c>
      <c r="P18">
        <v>8.1522199999999998</v>
      </c>
      <c r="Q18">
        <v>492.36</v>
      </c>
      <c r="R18">
        <v>280.86</v>
      </c>
      <c r="T18" s="33"/>
    </row>
    <row r="19" spans="1:20">
      <c r="A19" t="s">
        <v>55</v>
      </c>
      <c r="B19">
        <v>6.3022999999999996E-4</v>
      </c>
      <c r="C19">
        <v>0.17574300000000001</v>
      </c>
      <c r="D19">
        <v>0.15984899999999999</v>
      </c>
      <c r="E19">
        <v>0.16597799999999999</v>
      </c>
      <c r="F19">
        <v>0.50156999999999996</v>
      </c>
      <c r="G19">
        <v>36.894300000000001</v>
      </c>
      <c r="H19">
        <v>57.058599999999998</v>
      </c>
      <c r="I19">
        <v>0.52686100000000002</v>
      </c>
      <c r="K19">
        <v>19.841799999999999</v>
      </c>
      <c r="L19">
        <v>158.06299999999999</v>
      </c>
      <c r="M19">
        <v>938.09</v>
      </c>
      <c r="N19">
        <v>132.00399999999999</v>
      </c>
      <c r="O19">
        <v>1228.1600000000001</v>
      </c>
      <c r="P19">
        <v>23.3565</v>
      </c>
      <c r="Q19">
        <v>167.86799999999999</v>
      </c>
      <c r="R19">
        <v>1222.58</v>
      </c>
      <c r="T19" s="33"/>
    </row>
    <row r="20" spans="1:20">
      <c r="A20" t="s">
        <v>56</v>
      </c>
      <c r="B20">
        <v>-4.8685800000000001E-4</v>
      </c>
      <c r="C20">
        <v>8.9611799999999991E-3</v>
      </c>
      <c r="D20">
        <v>2.9479999999999999E-2</v>
      </c>
      <c r="E20">
        <v>3.0518900000000002E-2</v>
      </c>
      <c r="F20">
        <v>6.8960099999999996E-2</v>
      </c>
      <c r="G20">
        <v>264.358</v>
      </c>
      <c r="H20">
        <v>195.749</v>
      </c>
      <c r="I20">
        <v>8.7220800000000001E-2</v>
      </c>
      <c r="K20" s="13">
        <v>20.556799999999999</v>
      </c>
      <c r="L20" s="13">
        <v>33.506300000000003</v>
      </c>
      <c r="M20" s="13">
        <v>22.352499999999999</v>
      </c>
      <c r="N20" s="13">
        <v>19.447199999999999</v>
      </c>
      <c r="O20" s="13">
        <v>75.306100000000001</v>
      </c>
      <c r="P20" s="13">
        <v>147.99</v>
      </c>
      <c r="Q20" s="13">
        <v>206.42699999999999</v>
      </c>
      <c r="R20" s="13">
        <v>78.290199999999999</v>
      </c>
      <c r="S20" s="14"/>
      <c r="T20" s="33"/>
    </row>
    <row r="21" spans="1:20">
      <c r="A21" t="s">
        <v>57</v>
      </c>
      <c r="B21">
        <v>1.21331E-3</v>
      </c>
      <c r="C21">
        <v>0.15820200000000001</v>
      </c>
      <c r="D21">
        <v>0.18687400000000001</v>
      </c>
      <c r="E21">
        <v>0.25754700000000003</v>
      </c>
      <c r="F21">
        <v>0.60262400000000005</v>
      </c>
      <c r="G21">
        <v>2.3177400000000001</v>
      </c>
      <c r="H21">
        <v>53.3782</v>
      </c>
      <c r="I21">
        <v>0.58679499999999996</v>
      </c>
      <c r="K21">
        <v>12.312900000000001</v>
      </c>
      <c r="L21">
        <v>129.66800000000001</v>
      </c>
      <c r="M21">
        <v>181.46199999999999</v>
      </c>
      <c r="N21">
        <v>345.73200000000003</v>
      </c>
      <c r="O21">
        <v>656.86099999999999</v>
      </c>
      <c r="P21">
        <v>2.0560499999999999</v>
      </c>
      <c r="Q21">
        <v>44.889800000000001</v>
      </c>
      <c r="R21">
        <v>634.87699999999995</v>
      </c>
      <c r="T21" s="33"/>
    </row>
    <row r="22" spans="1:20">
      <c r="A22" t="s">
        <v>58</v>
      </c>
      <c r="B22">
        <v>1.4677500000000001E-3</v>
      </c>
      <c r="C22">
        <v>0.128939</v>
      </c>
      <c r="D22">
        <v>0.19531999999999999</v>
      </c>
      <c r="E22">
        <v>0.24642800000000001</v>
      </c>
      <c r="F22" s="13">
        <v>0.57068799999999997</v>
      </c>
      <c r="G22">
        <v>4.6635099999999996</v>
      </c>
      <c r="H22">
        <v>50.614100000000001</v>
      </c>
      <c r="I22">
        <v>0.53329899999999997</v>
      </c>
      <c r="J22" s="13"/>
      <c r="K22" s="13">
        <v>39.612299999999998</v>
      </c>
      <c r="L22" s="13">
        <v>203.08</v>
      </c>
      <c r="M22" s="13">
        <v>8594.9500000000007</v>
      </c>
      <c r="N22" s="13">
        <v>718.78599999999994</v>
      </c>
      <c r="O22" s="13">
        <v>9516.82</v>
      </c>
      <c r="P22" s="13">
        <v>2.2896000000000001</v>
      </c>
      <c r="Q22" s="13">
        <v>43.725000000000001</v>
      </c>
      <c r="R22" s="13">
        <v>8930.44</v>
      </c>
      <c r="S22" s="14"/>
      <c r="T22" s="33"/>
    </row>
    <row r="23" spans="1:20">
      <c r="A23" t="s">
        <v>59</v>
      </c>
      <c r="B23">
        <v>-4.2094700000000002E-4</v>
      </c>
      <c r="C23">
        <v>-2.7061100000000001E-2</v>
      </c>
      <c r="D23">
        <v>0.17879999999999999</v>
      </c>
      <c r="E23">
        <v>0.17444200000000001</v>
      </c>
      <c r="F23">
        <v>0.32618000000000003</v>
      </c>
      <c r="G23">
        <v>256.79300000000001</v>
      </c>
      <c r="H23">
        <v>195.58500000000001</v>
      </c>
      <c r="I23">
        <v>0.347244</v>
      </c>
      <c r="K23">
        <v>69.084100000000007</v>
      </c>
      <c r="L23">
        <v>-251.67599999999999</v>
      </c>
      <c r="M23">
        <v>782.94299999999998</v>
      </c>
      <c r="N23">
        <v>291.04500000000002</v>
      </c>
      <c r="O23">
        <v>822.31200000000001</v>
      </c>
      <c r="P23">
        <v>198.9</v>
      </c>
      <c r="Q23">
        <v>234.49199999999999</v>
      </c>
      <c r="R23">
        <v>886.62199999999996</v>
      </c>
      <c r="T23" s="33"/>
    </row>
    <row r="24" spans="1:20">
      <c r="A24" t="s">
        <v>60</v>
      </c>
      <c r="B24">
        <v>-8.6074199999999995E-4</v>
      </c>
      <c r="C24">
        <v>0.149066</v>
      </c>
      <c r="D24">
        <v>0.18484800000000001</v>
      </c>
      <c r="E24">
        <v>2.00234E-2</v>
      </c>
      <c r="F24">
        <v>0.35393799999999997</v>
      </c>
      <c r="G24">
        <v>32.810200000000002</v>
      </c>
      <c r="H24">
        <v>24.2606</v>
      </c>
      <c r="I24">
        <v>0.374691</v>
      </c>
      <c r="K24">
        <v>23.152799999999999</v>
      </c>
      <c r="L24">
        <v>165.15299999999999</v>
      </c>
      <c r="M24">
        <v>194.60300000000001</v>
      </c>
      <c r="N24">
        <v>169.07</v>
      </c>
      <c r="O24">
        <v>528.82500000000005</v>
      </c>
      <c r="P24">
        <v>17.239999999999998</v>
      </c>
      <c r="Q24">
        <v>38.270299999999999</v>
      </c>
      <c r="R24">
        <v>529.19200000000001</v>
      </c>
      <c r="T24" s="33"/>
    </row>
    <row r="25" spans="1:20">
      <c r="A25" t="s">
        <v>61</v>
      </c>
      <c r="B25">
        <v>1.2461900000000001E-3</v>
      </c>
      <c r="C25">
        <v>9.96335E-2</v>
      </c>
      <c r="D25">
        <v>6.7840800000000007E-2</v>
      </c>
      <c r="E25">
        <v>9.0461E-2</v>
      </c>
      <c r="F25">
        <v>0.25793500000000003</v>
      </c>
      <c r="G25">
        <v>16.490500000000001</v>
      </c>
      <c r="H25">
        <v>130.15100000000001</v>
      </c>
      <c r="I25">
        <v>0.29507100000000003</v>
      </c>
      <c r="K25">
        <v>34.900199999999998</v>
      </c>
      <c r="L25">
        <v>115.092</v>
      </c>
      <c r="M25">
        <v>166.27</v>
      </c>
      <c r="N25">
        <v>143.21799999999999</v>
      </c>
      <c r="O25">
        <v>424.58</v>
      </c>
      <c r="P25">
        <v>18.416799999999999</v>
      </c>
      <c r="Q25">
        <v>165.93899999999999</v>
      </c>
      <c r="R25">
        <v>440.03800000000001</v>
      </c>
      <c r="T25" s="33"/>
    </row>
    <row r="26" spans="1:20">
      <c r="A26" t="s">
        <v>52</v>
      </c>
      <c r="B26">
        <v>-4.0417600000000001E-4</v>
      </c>
      <c r="C26">
        <v>0.13050800000000001</v>
      </c>
      <c r="D26">
        <v>8.7968599999999994E-2</v>
      </c>
      <c r="E26">
        <v>0.18901899999999999</v>
      </c>
      <c r="F26">
        <v>0.407495</v>
      </c>
      <c r="G26">
        <v>14.891999999999999</v>
      </c>
      <c r="H26">
        <v>100.017</v>
      </c>
      <c r="I26">
        <v>0.40998099999999998</v>
      </c>
      <c r="K26">
        <v>21.759599999999999</v>
      </c>
      <c r="L26">
        <v>123.351</v>
      </c>
      <c r="M26">
        <v>299.90199999999999</v>
      </c>
      <c r="N26">
        <v>310.58199999999999</v>
      </c>
      <c r="O26">
        <v>733.83500000000004</v>
      </c>
      <c r="P26">
        <v>14.5206</v>
      </c>
      <c r="Q26">
        <v>105.119</v>
      </c>
      <c r="R26">
        <v>759.08600000000001</v>
      </c>
      <c r="T26" s="33"/>
    </row>
    <row r="27" spans="1:20">
      <c r="A27" t="s">
        <v>53</v>
      </c>
      <c r="B27">
        <v>6.7470200000000001E-4</v>
      </c>
      <c r="C27">
        <v>-7.5648800000000004E-3</v>
      </c>
      <c r="D27">
        <v>0.104365</v>
      </c>
      <c r="E27">
        <v>0.109842</v>
      </c>
      <c r="F27">
        <v>0.20664199999999999</v>
      </c>
      <c r="G27">
        <v>76.766099999999994</v>
      </c>
      <c r="H27">
        <v>134.16</v>
      </c>
      <c r="I27">
        <v>0.26127</v>
      </c>
      <c r="K27">
        <v>61.295200000000001</v>
      </c>
      <c r="L27">
        <v>42.009300000000003</v>
      </c>
      <c r="M27">
        <v>110.22</v>
      </c>
      <c r="N27">
        <v>350.28500000000003</v>
      </c>
      <c r="O27">
        <v>502.51499999999999</v>
      </c>
      <c r="P27">
        <v>4.8578400000000004</v>
      </c>
      <c r="Q27">
        <v>90.548000000000002</v>
      </c>
      <c r="R27">
        <v>482.51100000000002</v>
      </c>
      <c r="T27" s="33"/>
    </row>
    <row r="28" spans="1:20">
      <c r="A28" s="3" t="s">
        <v>65</v>
      </c>
      <c r="C28">
        <v>9.8782900000000007E-2</v>
      </c>
      <c r="D28">
        <v>7.0170999999999997E-2</v>
      </c>
      <c r="E28">
        <v>0.187193</v>
      </c>
      <c r="F28">
        <v>0.35614699999999999</v>
      </c>
      <c r="G28">
        <v>5.0023099999999996</v>
      </c>
      <c r="H28">
        <v>79.923100000000005</v>
      </c>
      <c r="I28" s="18">
        <v>0.35475899999999999</v>
      </c>
      <c r="J28">
        <v>11</v>
      </c>
      <c r="K28" s="17">
        <v>33.2074</v>
      </c>
      <c r="L28">
        <v>81.939400000000006</v>
      </c>
      <c r="M28">
        <v>184.13300000000001</v>
      </c>
      <c r="N28">
        <v>356.74700000000001</v>
      </c>
      <c r="O28">
        <v>622.81899999999996</v>
      </c>
      <c r="P28">
        <v>10.4427</v>
      </c>
      <c r="Q28">
        <v>99.537099999999995</v>
      </c>
      <c r="R28" s="18">
        <v>640.096</v>
      </c>
      <c r="S28" s="27">
        <v>9</v>
      </c>
      <c r="T28" s="33"/>
    </row>
    <row r="29" spans="1:20">
      <c r="A29" s="24" t="s">
        <v>78</v>
      </c>
      <c r="B29" s="14" t="s">
        <v>66</v>
      </c>
      <c r="T29" s="33"/>
    </row>
    <row r="30" spans="1:20">
      <c r="A30" t="s">
        <v>68</v>
      </c>
      <c r="B30" s="12">
        <v>4.2000399999999999E-5</v>
      </c>
      <c r="C30">
        <v>2.6212699999999999E-2</v>
      </c>
      <c r="D30">
        <v>0.119626</v>
      </c>
      <c r="E30">
        <v>0.32649099999999998</v>
      </c>
      <c r="F30">
        <v>0.472329</v>
      </c>
      <c r="G30">
        <v>17.841799999999999</v>
      </c>
      <c r="H30">
        <v>231.739</v>
      </c>
      <c r="I30" s="26">
        <v>0.50159900000000002</v>
      </c>
      <c r="K30">
        <v>40.7575</v>
      </c>
      <c r="L30">
        <v>-408.11200000000002</v>
      </c>
      <c r="M30">
        <v>437.822</v>
      </c>
      <c r="N30">
        <v>852.88400000000001</v>
      </c>
      <c r="O30">
        <v>882.59400000000005</v>
      </c>
      <c r="P30">
        <v>17.839500000000001</v>
      </c>
      <c r="Q30">
        <v>496.86099999999999</v>
      </c>
      <c r="R30" s="26">
        <v>869.31399999999996</v>
      </c>
      <c r="T30" s="33"/>
    </row>
    <row r="31" spans="1:20">
      <c r="A31" s="26" t="s">
        <v>69</v>
      </c>
      <c r="B31" s="47">
        <v>-3.5737900000000001E-4</v>
      </c>
      <c r="C31" s="26">
        <v>0.105071</v>
      </c>
      <c r="D31" s="26">
        <v>5.2169399999999998E-2</v>
      </c>
      <c r="E31" s="26">
        <v>7.5813000000000005E-2</v>
      </c>
      <c r="F31" s="26">
        <v>0.23305400000000001</v>
      </c>
      <c r="G31" s="26">
        <v>11.8383</v>
      </c>
      <c r="H31" s="26">
        <v>128.464</v>
      </c>
      <c r="I31" s="26">
        <v>0.288692</v>
      </c>
      <c r="J31" s="26"/>
      <c r="K31" s="26">
        <v>48.589100000000002</v>
      </c>
      <c r="L31" s="26">
        <v>65.479399999999998</v>
      </c>
      <c r="M31" s="26">
        <v>65.798900000000003</v>
      </c>
      <c r="N31" s="26">
        <v>134.34700000000001</v>
      </c>
      <c r="O31" s="26">
        <v>265.625</v>
      </c>
      <c r="P31" s="26">
        <v>11.337400000000001</v>
      </c>
      <c r="Q31" s="26">
        <v>289.02800000000002</v>
      </c>
      <c r="R31" s="26">
        <v>245.40700000000001</v>
      </c>
      <c r="T31" s="35"/>
    </row>
    <row r="32" spans="1:20">
      <c r="A32" s="26" t="s">
        <v>70</v>
      </c>
      <c r="B32" s="26">
        <v>7.1420700000000001E-4</v>
      </c>
      <c r="C32" s="26">
        <v>5.1009100000000002E-2</v>
      </c>
      <c r="D32" s="26">
        <v>4.6756499999999999E-2</v>
      </c>
      <c r="E32" s="26">
        <v>5.3091899999999997E-2</v>
      </c>
      <c r="F32" s="26">
        <v>0.15085799999999999</v>
      </c>
      <c r="G32" s="26">
        <v>303.88099999999997</v>
      </c>
      <c r="H32" s="26">
        <v>305.34500000000003</v>
      </c>
      <c r="I32" s="26">
        <v>0.22176299999999999</v>
      </c>
      <c r="K32">
        <v>45.359400000000001</v>
      </c>
      <c r="L32">
        <v>112.965</v>
      </c>
      <c r="M32">
        <v>32.055300000000003</v>
      </c>
      <c r="N32">
        <v>29.696999999999999</v>
      </c>
      <c r="O32">
        <v>174.71700000000001</v>
      </c>
      <c r="P32">
        <v>178.22800000000001</v>
      </c>
      <c r="Q32">
        <v>165.50399999999999</v>
      </c>
      <c r="R32" s="26">
        <v>175.41499999999999</v>
      </c>
      <c r="T32" s="33"/>
    </row>
    <row r="33" spans="1:20">
      <c r="A33" s="26" t="s">
        <v>71</v>
      </c>
      <c r="B33" s="26">
        <v>2.1250100000000001E-3</v>
      </c>
      <c r="C33" s="26">
        <v>8.3148299999999994E-2</v>
      </c>
      <c r="D33" s="26">
        <v>0.10827000000000001</v>
      </c>
      <c r="E33" s="26">
        <v>4.8570799999999997E-2</v>
      </c>
      <c r="F33" s="26">
        <v>0.23998900000000001</v>
      </c>
      <c r="G33" s="26">
        <v>5.8089500000000003</v>
      </c>
      <c r="H33" s="26">
        <v>46.691200000000002</v>
      </c>
      <c r="I33" s="26">
        <v>0.24116799999999999</v>
      </c>
      <c r="K33">
        <v>40.722000000000001</v>
      </c>
      <c r="L33">
        <v>104.45099999999999</v>
      </c>
      <c r="M33">
        <v>95.921099999999996</v>
      </c>
      <c r="N33">
        <v>43.256500000000003</v>
      </c>
      <c r="O33">
        <v>243.62899999999999</v>
      </c>
      <c r="P33">
        <v>4.1489000000000003</v>
      </c>
      <c r="Q33">
        <v>40.046300000000002</v>
      </c>
      <c r="R33" s="26">
        <v>229.61600000000001</v>
      </c>
      <c r="T33" s="33"/>
    </row>
    <row r="34" spans="1:20">
      <c r="A34" s="26" t="s">
        <v>72</v>
      </c>
      <c r="B34" s="26">
        <v>-3.6971600000000002E-4</v>
      </c>
      <c r="C34" s="26">
        <v>4.6781000000000003E-2</v>
      </c>
      <c r="D34" s="26">
        <v>5.4259900000000003E-3</v>
      </c>
      <c r="E34" s="26">
        <v>5.1465699999999996E-3</v>
      </c>
      <c r="F34" s="26">
        <v>5.7353599999999998E-2</v>
      </c>
      <c r="G34" s="26">
        <v>45.763100000000001</v>
      </c>
      <c r="H34" s="26">
        <v>38.868600000000001</v>
      </c>
      <c r="I34" s="26">
        <v>8.9876499999999998E-2</v>
      </c>
      <c r="K34">
        <v>39.388399999999997</v>
      </c>
      <c r="L34">
        <v>61.788200000000003</v>
      </c>
      <c r="M34">
        <v>12.2096</v>
      </c>
      <c r="N34">
        <v>11.984400000000001</v>
      </c>
      <c r="O34">
        <v>85.982100000000003</v>
      </c>
      <c r="P34">
        <v>157.08500000000001</v>
      </c>
      <c r="Q34">
        <v>165.071</v>
      </c>
      <c r="R34" s="26">
        <v>84.479600000000005</v>
      </c>
      <c r="T34" s="33"/>
    </row>
    <row r="35" spans="1:20">
      <c r="A35" s="26" t="s">
        <v>73</v>
      </c>
      <c r="B35" s="26">
        <v>1.6884199999999999E-3</v>
      </c>
      <c r="C35" s="26">
        <v>8.4871000000000002E-2</v>
      </c>
      <c r="D35" s="26">
        <v>0.17472499999999999</v>
      </c>
      <c r="E35" s="26">
        <v>6.3329800000000006E-2</v>
      </c>
      <c r="F35" s="26">
        <v>0.32292500000000002</v>
      </c>
      <c r="G35" s="26">
        <v>120.82599999999999</v>
      </c>
      <c r="H35" s="26">
        <v>3.71244</v>
      </c>
      <c r="I35" s="26">
        <v>0.31542399999999998</v>
      </c>
      <c r="K35">
        <v>64.312799999999996</v>
      </c>
      <c r="L35">
        <v>159.875</v>
      </c>
      <c r="M35">
        <v>113.788</v>
      </c>
      <c r="N35">
        <v>108.05</v>
      </c>
      <c r="O35">
        <v>381.71300000000002</v>
      </c>
      <c r="P35">
        <v>74.507599999999996</v>
      </c>
      <c r="Q35">
        <v>74.312399999999997</v>
      </c>
      <c r="R35" s="26">
        <v>415.12299999999999</v>
      </c>
      <c r="T35" s="33"/>
    </row>
    <row r="36" spans="1:20">
      <c r="A36" s="26" t="s">
        <v>59</v>
      </c>
      <c r="B36" s="47">
        <v>1.2953899999999999E-4</v>
      </c>
      <c r="C36" s="26">
        <v>0.108441</v>
      </c>
      <c r="D36" s="26">
        <v>0.111856</v>
      </c>
      <c r="E36" s="26">
        <v>0.211422</v>
      </c>
      <c r="F36" s="26">
        <v>0.43171799999999999</v>
      </c>
      <c r="G36" s="26">
        <v>4.86768</v>
      </c>
      <c r="H36" s="26">
        <v>59.572000000000003</v>
      </c>
      <c r="I36" s="26">
        <v>0.415628</v>
      </c>
      <c r="J36" s="26"/>
      <c r="K36" s="26">
        <v>40.6723</v>
      </c>
      <c r="L36" s="26">
        <v>130.86500000000001</v>
      </c>
      <c r="M36" s="26">
        <v>166.31700000000001</v>
      </c>
      <c r="N36" s="26">
        <v>259.20400000000001</v>
      </c>
      <c r="O36" s="26">
        <v>556.38599999999997</v>
      </c>
      <c r="P36" s="26">
        <v>3.9279700000000002</v>
      </c>
      <c r="Q36" s="26">
        <v>48.017699999999998</v>
      </c>
      <c r="R36" s="26">
        <v>530.46199999999999</v>
      </c>
      <c r="T36" s="35"/>
    </row>
    <row r="37" spans="1:20">
      <c r="A37" s="26" t="s">
        <v>74</v>
      </c>
      <c r="B37" s="26">
        <v>3.6639400000000001E-3</v>
      </c>
      <c r="C37" s="26">
        <v>0.108442</v>
      </c>
      <c r="D37" s="26">
        <v>0.117035</v>
      </c>
      <c r="E37" s="26">
        <v>0.207009</v>
      </c>
      <c r="F37" s="26">
        <v>0.43248700000000001</v>
      </c>
      <c r="G37" s="26">
        <v>2.6861999999999999</v>
      </c>
      <c r="H37" s="26">
        <v>58.971400000000003</v>
      </c>
      <c r="I37" s="26">
        <v>0.158725</v>
      </c>
      <c r="K37">
        <v>44.039000000000001</v>
      </c>
      <c r="L37">
        <v>77.266400000000004</v>
      </c>
      <c r="M37">
        <v>60.033799999999999</v>
      </c>
      <c r="N37">
        <v>-17.206800000000001</v>
      </c>
      <c r="O37">
        <v>120.093</v>
      </c>
      <c r="P37">
        <v>102.07299999999999</v>
      </c>
      <c r="Q37">
        <v>19.752300000000002</v>
      </c>
      <c r="R37" s="26">
        <v>140.304</v>
      </c>
      <c r="T37" s="33"/>
    </row>
    <row r="38" spans="1:20">
      <c r="A38" t="s">
        <v>75</v>
      </c>
      <c r="B38">
        <v>-1.3784800000000001E-3</v>
      </c>
      <c r="C38">
        <v>9.5003599999999994E-2</v>
      </c>
      <c r="D38">
        <v>0.24341699999999999</v>
      </c>
      <c r="E38">
        <v>4.2274699999999998E-2</v>
      </c>
      <c r="F38">
        <v>0.38069500000000001</v>
      </c>
      <c r="G38">
        <v>110.298</v>
      </c>
      <c r="H38">
        <v>1.0696099999999999</v>
      </c>
      <c r="I38" s="26">
        <v>0.379359</v>
      </c>
      <c r="K38">
        <v>51.701500000000003</v>
      </c>
      <c r="L38">
        <v>152.33699999999999</v>
      </c>
      <c r="M38">
        <v>72.019199999999998</v>
      </c>
      <c r="N38">
        <v>318.80700000000002</v>
      </c>
      <c r="O38">
        <v>543.16300000000001</v>
      </c>
      <c r="P38">
        <v>9.1302800000000008</v>
      </c>
      <c r="Q38">
        <v>78.040999999999997</v>
      </c>
      <c r="R38" s="26">
        <v>534.95899999999995</v>
      </c>
      <c r="T38" s="33"/>
    </row>
    <row r="39" spans="1:20">
      <c r="A39" t="s">
        <v>67</v>
      </c>
      <c r="B39">
        <v>-3.34089E-3</v>
      </c>
      <c r="C39">
        <v>0.107059</v>
      </c>
      <c r="D39">
        <v>0.131934</v>
      </c>
      <c r="E39">
        <v>0.117995</v>
      </c>
      <c r="F39">
        <v>0.35698800000000003</v>
      </c>
      <c r="G39">
        <v>92.588999999999999</v>
      </c>
      <c r="H39">
        <v>111.571</v>
      </c>
      <c r="I39" s="26">
        <v>0.39590900000000001</v>
      </c>
      <c r="K39">
        <v>31.159500000000001</v>
      </c>
      <c r="L39">
        <v>126.78400000000001</v>
      </c>
      <c r="M39">
        <v>189.85499999999999</v>
      </c>
      <c r="N39">
        <v>178.22499999999999</v>
      </c>
      <c r="O39">
        <v>494.863</v>
      </c>
      <c r="P39">
        <v>73.397900000000007</v>
      </c>
      <c r="Q39">
        <v>72.368600000000001</v>
      </c>
      <c r="R39" s="26">
        <v>433.64699999999999</v>
      </c>
      <c r="T39" s="33"/>
    </row>
    <row r="40" spans="1:20">
      <c r="A40" s="3" t="s">
        <v>76</v>
      </c>
      <c r="B40">
        <v>-3.4561800000000001E-4</v>
      </c>
      <c r="C40">
        <v>9.9514000000000005E-2</v>
      </c>
      <c r="D40">
        <v>6.9849700000000001E-2</v>
      </c>
      <c r="E40">
        <v>7.0935799999999993E-2</v>
      </c>
      <c r="F40">
        <v>0.24030000000000001</v>
      </c>
      <c r="G40">
        <v>72.047399999999996</v>
      </c>
      <c r="H40">
        <v>95.46</v>
      </c>
      <c r="I40" s="18">
        <v>0.27242699999999997</v>
      </c>
      <c r="J40">
        <v>10</v>
      </c>
      <c r="K40" s="17">
        <v>44.264000000000003</v>
      </c>
      <c r="L40" s="27">
        <v>123.648</v>
      </c>
      <c r="M40">
        <v>50.7346</v>
      </c>
      <c r="N40">
        <v>186.636</v>
      </c>
      <c r="O40">
        <v>361.01900000000001</v>
      </c>
      <c r="P40">
        <v>7.3268000000000004</v>
      </c>
      <c r="Q40">
        <v>73.989699999999999</v>
      </c>
      <c r="R40" s="18">
        <v>357.72699999999998</v>
      </c>
      <c r="S40" s="27">
        <v>10</v>
      </c>
      <c r="T40" s="14"/>
    </row>
    <row r="41" spans="1:20">
      <c r="A41" s="24" t="s">
        <v>89</v>
      </c>
      <c r="B41" s="14" t="s">
        <v>66</v>
      </c>
      <c r="T41" s="33"/>
    </row>
    <row r="42" spans="1:20">
      <c r="A42" t="s">
        <v>54</v>
      </c>
      <c r="B42">
        <v>-1.1362900000000001E-3</v>
      </c>
      <c r="C42">
        <v>2.6520999999999999E-2</v>
      </c>
      <c r="D42">
        <v>0.223554</v>
      </c>
      <c r="E42">
        <v>1.35312E-2</v>
      </c>
      <c r="F42">
        <v>0.26360699999999998</v>
      </c>
      <c r="G42">
        <v>126.035</v>
      </c>
      <c r="H42">
        <v>191.42699999999999</v>
      </c>
      <c r="I42">
        <v>0.29014499999999999</v>
      </c>
      <c r="K42">
        <v>25.525600000000001</v>
      </c>
      <c r="L42">
        <v>43.934399999999997</v>
      </c>
      <c r="M42">
        <v>279.34500000000003</v>
      </c>
      <c r="N42">
        <v>30.569800000000001</v>
      </c>
      <c r="O42">
        <v>353.84899999999999</v>
      </c>
      <c r="P42">
        <v>103.149</v>
      </c>
      <c r="Q42">
        <v>2.5514100000000002</v>
      </c>
      <c r="R42">
        <v>346.19600000000003</v>
      </c>
      <c r="T42" s="33"/>
    </row>
    <row r="43" spans="1:20">
      <c r="A43" t="s">
        <v>82</v>
      </c>
      <c r="B43">
        <v>-1.10553E-3</v>
      </c>
      <c r="C43">
        <v>-7.6912999999999995E-2</v>
      </c>
      <c r="D43">
        <v>0.34624300000000002</v>
      </c>
      <c r="E43">
        <v>0.20969399999999999</v>
      </c>
      <c r="F43">
        <v>0.47902400000000001</v>
      </c>
      <c r="G43">
        <v>178.399</v>
      </c>
      <c r="H43">
        <v>192.363</v>
      </c>
      <c r="I43">
        <v>0.60799300000000001</v>
      </c>
      <c r="K43">
        <v>19.1602</v>
      </c>
      <c r="L43">
        <v>-76.998900000000006</v>
      </c>
      <c r="M43">
        <v>460.99799999999999</v>
      </c>
      <c r="N43">
        <v>999.06</v>
      </c>
      <c r="O43">
        <v>1383.06</v>
      </c>
      <c r="P43">
        <v>2.3279899999999998</v>
      </c>
      <c r="Q43">
        <v>102.098</v>
      </c>
      <c r="R43">
        <v>1332.84</v>
      </c>
      <c r="T43" s="33"/>
    </row>
    <row r="44" spans="1:20">
      <c r="A44" t="s">
        <v>83</v>
      </c>
      <c r="B44">
        <v>1.6746299999999999E-4</v>
      </c>
      <c r="C44">
        <v>3.0048499999999999E-2</v>
      </c>
      <c r="D44">
        <v>0.19198599999999999</v>
      </c>
      <c r="E44">
        <v>0.28091100000000002</v>
      </c>
      <c r="F44">
        <v>0.502946</v>
      </c>
      <c r="G44">
        <v>3.96631</v>
      </c>
      <c r="H44">
        <v>134.93</v>
      </c>
      <c r="I44">
        <v>0.48229100000000003</v>
      </c>
      <c r="K44">
        <v>14.2897</v>
      </c>
      <c r="L44">
        <v>59.846899999999998</v>
      </c>
      <c r="M44">
        <v>300.61399999999998</v>
      </c>
      <c r="N44">
        <v>334.26100000000002</v>
      </c>
      <c r="O44">
        <v>694.72299999999996</v>
      </c>
      <c r="P44">
        <v>3.68709</v>
      </c>
      <c r="Q44">
        <v>82.977400000000003</v>
      </c>
      <c r="R44">
        <v>660.43</v>
      </c>
      <c r="T44" s="33"/>
    </row>
    <row r="45" spans="1:20">
      <c r="A45" t="s">
        <v>84</v>
      </c>
      <c r="B45">
        <v>9.8945799999999992E-4</v>
      </c>
      <c r="C45">
        <v>5.4986E-2</v>
      </c>
      <c r="D45">
        <v>5.4363600000000003E-3</v>
      </c>
      <c r="E45">
        <v>9.7221100000000005E-2</v>
      </c>
      <c r="F45">
        <v>0.15764300000000001</v>
      </c>
      <c r="G45">
        <v>0.22619700000000001</v>
      </c>
      <c r="H45">
        <v>73.660700000000006</v>
      </c>
      <c r="I45">
        <v>0.162132</v>
      </c>
      <c r="K45">
        <v>36.517400000000002</v>
      </c>
      <c r="L45">
        <v>86.803200000000004</v>
      </c>
      <c r="M45">
        <v>40.811900000000001</v>
      </c>
      <c r="N45">
        <v>41.127699999999997</v>
      </c>
      <c r="O45">
        <v>168.74299999999999</v>
      </c>
      <c r="P45">
        <v>74.412300000000002</v>
      </c>
      <c r="Q45">
        <v>68.451700000000002</v>
      </c>
      <c r="R45">
        <v>173.578</v>
      </c>
      <c r="T45" s="33"/>
    </row>
    <row r="46" spans="1:20">
      <c r="A46" t="s">
        <v>57</v>
      </c>
      <c r="B46">
        <v>1.8297000000000001E-3</v>
      </c>
      <c r="C46">
        <v>5.8518199999999998E-3</v>
      </c>
      <c r="D46">
        <v>0.12137199999999999</v>
      </c>
      <c r="E46">
        <v>0.12520600000000001</v>
      </c>
      <c r="F46">
        <v>0.25242900000000001</v>
      </c>
      <c r="G46">
        <v>148.262</v>
      </c>
      <c r="H46">
        <v>122.283</v>
      </c>
      <c r="I46">
        <v>0.30110399999999998</v>
      </c>
      <c r="K46">
        <v>25.258600000000001</v>
      </c>
      <c r="L46">
        <v>-92.794700000000006</v>
      </c>
      <c r="M46">
        <v>92.431399999999996</v>
      </c>
      <c r="N46">
        <v>330.82499999999999</v>
      </c>
      <c r="O46">
        <v>330.46199999999999</v>
      </c>
      <c r="P46">
        <v>3.88123</v>
      </c>
      <c r="Q46">
        <v>234.65600000000001</v>
      </c>
      <c r="R46">
        <v>315.27199999999999</v>
      </c>
      <c r="T46" s="33"/>
    </row>
    <row r="47" spans="1:20">
      <c r="A47" t="s">
        <v>85</v>
      </c>
      <c r="B47">
        <v>2.5730499999999999E-4</v>
      </c>
      <c r="C47">
        <v>8.3907099999999998E-2</v>
      </c>
      <c r="D47">
        <v>0.13120999999999999</v>
      </c>
      <c r="E47">
        <v>0.31128600000000001</v>
      </c>
      <c r="F47">
        <v>0.52640299999999995</v>
      </c>
      <c r="G47">
        <v>1.84213</v>
      </c>
      <c r="H47">
        <v>76.397599999999997</v>
      </c>
      <c r="I47">
        <v>0.51246999999999998</v>
      </c>
      <c r="K47">
        <v>38.363199999999999</v>
      </c>
      <c r="L47">
        <v>113.378</v>
      </c>
      <c r="M47">
        <v>313.15300000000002</v>
      </c>
      <c r="N47">
        <v>326.91199999999998</v>
      </c>
      <c r="O47">
        <v>753.44200000000001</v>
      </c>
      <c r="P47">
        <v>20.2605</v>
      </c>
      <c r="Q47">
        <v>74.405699999999996</v>
      </c>
      <c r="R47">
        <v>804.81700000000001</v>
      </c>
      <c r="T47" s="33"/>
    </row>
    <row r="48" spans="1:20">
      <c r="A48" t="s">
        <v>86</v>
      </c>
      <c r="B48">
        <v>-1.7227399999999999E-3</v>
      </c>
      <c r="C48">
        <v>-1.2279500000000001</v>
      </c>
      <c r="D48">
        <v>0.28487299999999999</v>
      </c>
      <c r="E48">
        <v>1.50867</v>
      </c>
      <c r="F48">
        <v>0.56559099999999995</v>
      </c>
      <c r="G48">
        <v>4.4306700000000001</v>
      </c>
      <c r="H48">
        <v>1228.03</v>
      </c>
      <c r="I48">
        <v>0.52995000000000003</v>
      </c>
      <c r="K48">
        <v>36.333199999999998</v>
      </c>
      <c r="L48">
        <v>-34.981299999999997</v>
      </c>
      <c r="M48">
        <v>629.572</v>
      </c>
      <c r="N48">
        <v>425.71100000000001</v>
      </c>
      <c r="O48">
        <v>1020.3</v>
      </c>
      <c r="P48">
        <v>4.2339599999999997</v>
      </c>
      <c r="Q48">
        <v>161.24100000000001</v>
      </c>
      <c r="R48">
        <v>920.84900000000005</v>
      </c>
      <c r="T48" s="33"/>
    </row>
    <row r="49" spans="1:20">
      <c r="A49" t="s">
        <v>87</v>
      </c>
      <c r="B49">
        <v>2.5822699999999998E-3</v>
      </c>
      <c r="C49">
        <v>5.1218E-2</v>
      </c>
      <c r="D49">
        <v>3.5224400000000003E-2</v>
      </c>
      <c r="E49">
        <v>3.6517000000000001E-2</v>
      </c>
      <c r="F49">
        <v>0.122959</v>
      </c>
      <c r="G49">
        <v>85.1708</v>
      </c>
      <c r="H49">
        <v>195.74</v>
      </c>
      <c r="I49">
        <v>0.164188</v>
      </c>
      <c r="K49">
        <v>37.001199999999997</v>
      </c>
      <c r="L49">
        <v>-4.1747100000000001</v>
      </c>
      <c r="M49">
        <v>79.212500000000006</v>
      </c>
      <c r="N49">
        <v>77.789400000000001</v>
      </c>
      <c r="O49">
        <v>152.827</v>
      </c>
      <c r="P49">
        <v>320.101</v>
      </c>
      <c r="Q49">
        <v>324.36799999999999</v>
      </c>
      <c r="R49">
        <v>148.768</v>
      </c>
      <c r="T49" s="33"/>
    </row>
    <row r="50" spans="1:20">
      <c r="A50" t="s">
        <v>88</v>
      </c>
      <c r="B50">
        <v>6.22548E-4</v>
      </c>
      <c r="C50">
        <v>0.116884</v>
      </c>
      <c r="D50">
        <v>6.5606999999999999E-2</v>
      </c>
      <c r="E50">
        <v>0.14546000000000001</v>
      </c>
      <c r="F50">
        <v>0.32795099999999999</v>
      </c>
      <c r="G50">
        <v>11.530799999999999</v>
      </c>
      <c r="H50">
        <v>71.520099999999999</v>
      </c>
      <c r="I50">
        <v>0.33074199999999998</v>
      </c>
      <c r="K50">
        <v>22.954899999999999</v>
      </c>
      <c r="L50">
        <v>95.009399999999999</v>
      </c>
      <c r="M50">
        <v>174.27199999999999</v>
      </c>
      <c r="N50">
        <v>187.45</v>
      </c>
      <c r="O50">
        <v>456.73200000000003</v>
      </c>
      <c r="P50">
        <v>7.0468700000000002</v>
      </c>
      <c r="Q50">
        <v>93.816000000000003</v>
      </c>
      <c r="R50">
        <v>417.16899999999998</v>
      </c>
      <c r="T50" s="33"/>
    </row>
    <row r="51" spans="1:20">
      <c r="A51" t="s">
        <v>80</v>
      </c>
      <c r="B51">
        <v>1.6871500000000001E-3</v>
      </c>
      <c r="C51">
        <v>-12.5959</v>
      </c>
      <c r="D51">
        <v>12.894299999999999</v>
      </c>
      <c r="E51">
        <v>0.13606599999999999</v>
      </c>
      <c r="F51">
        <v>0.43448300000000001</v>
      </c>
      <c r="G51">
        <v>12932.8</v>
      </c>
      <c r="H51">
        <v>7.4273999999999996</v>
      </c>
      <c r="I51">
        <v>0.42409400000000003</v>
      </c>
      <c r="K51">
        <v>16.091899999999999</v>
      </c>
      <c r="L51">
        <v>-10823.3</v>
      </c>
      <c r="M51">
        <v>320.86599999999999</v>
      </c>
      <c r="N51">
        <v>11163.1</v>
      </c>
      <c r="O51">
        <v>660.62800000000004</v>
      </c>
      <c r="P51">
        <v>5.2991700000000002</v>
      </c>
      <c r="Q51">
        <v>8539.06</v>
      </c>
      <c r="R51">
        <v>619.68499999999995</v>
      </c>
      <c r="T51" s="33"/>
    </row>
    <row r="52" spans="1:20">
      <c r="A52" t="s">
        <v>81</v>
      </c>
      <c r="B52">
        <v>-2.5655399999999998E-4</v>
      </c>
      <c r="C52">
        <v>6.67518E-2</v>
      </c>
      <c r="D52">
        <v>3.5293499999999998E-2</v>
      </c>
      <c r="E52">
        <v>0.161913</v>
      </c>
      <c r="F52">
        <v>0.26395800000000003</v>
      </c>
      <c r="G52">
        <v>5.2871100000000002</v>
      </c>
      <c r="H52">
        <v>91.858099999999993</v>
      </c>
      <c r="I52">
        <v>0.26271499999999998</v>
      </c>
      <c r="K52">
        <v>21.094899999999999</v>
      </c>
      <c r="L52">
        <v>18.3186</v>
      </c>
      <c r="M52">
        <v>66.945700000000002</v>
      </c>
      <c r="N52">
        <v>186.696</v>
      </c>
      <c r="O52">
        <v>271.95999999999998</v>
      </c>
      <c r="P52">
        <v>18.167100000000001</v>
      </c>
      <c r="Q52">
        <v>166.44</v>
      </c>
      <c r="R52">
        <v>281.23700000000002</v>
      </c>
      <c r="T52" s="33"/>
    </row>
    <row r="53" spans="1:20">
      <c r="A53" s="3" t="s">
        <v>90</v>
      </c>
      <c r="C53">
        <v>-3.4619299999999999E-2</v>
      </c>
      <c r="D53">
        <v>9.8207799999999998E-2</v>
      </c>
      <c r="E53">
        <v>0.30237900000000001</v>
      </c>
      <c r="F53">
        <v>0.36596699999999999</v>
      </c>
      <c r="G53">
        <v>4.9614700000000003</v>
      </c>
      <c r="H53">
        <v>203.495</v>
      </c>
      <c r="I53" s="18">
        <v>0.36150500000000002</v>
      </c>
      <c r="J53">
        <v>11</v>
      </c>
      <c r="K53" s="17">
        <v>27.633400000000002</v>
      </c>
      <c r="L53">
        <v>86.064300000000003</v>
      </c>
      <c r="M53">
        <v>187.11500000000001</v>
      </c>
      <c r="N53">
        <v>296.08300000000003</v>
      </c>
      <c r="O53">
        <v>569.26199999999994</v>
      </c>
      <c r="P53">
        <v>3.7662399999999998</v>
      </c>
      <c r="Q53">
        <v>76.898300000000006</v>
      </c>
      <c r="R53" s="18">
        <v>547.34900000000005</v>
      </c>
      <c r="S53" s="27">
        <v>11</v>
      </c>
      <c r="T53" s="33"/>
    </row>
    <row r="54" spans="1:20">
      <c r="A54" s="24" t="s">
        <v>96</v>
      </c>
      <c r="B54" s="14" t="s">
        <v>66</v>
      </c>
      <c r="T54" s="33"/>
    </row>
    <row r="55" spans="1:20">
      <c r="A55" t="s">
        <v>93</v>
      </c>
      <c r="B55">
        <v>3.36573E-4</v>
      </c>
      <c r="C55">
        <v>3.2212900000000003E-2</v>
      </c>
      <c r="D55">
        <v>8.2629300000000003E-2</v>
      </c>
      <c r="E55">
        <v>0.20775199999999999</v>
      </c>
      <c r="F55">
        <v>0.32259500000000002</v>
      </c>
      <c r="G55">
        <v>3.2497600000000002</v>
      </c>
      <c r="H55">
        <v>35.422899999999998</v>
      </c>
      <c r="I55" s="26">
        <v>0.31389699999999998</v>
      </c>
      <c r="K55">
        <v>46.238999999999997</v>
      </c>
      <c r="L55">
        <v>73.599900000000005</v>
      </c>
      <c r="M55">
        <v>102.074</v>
      </c>
      <c r="N55">
        <v>217.947</v>
      </c>
      <c r="O55">
        <v>393.62099999999998</v>
      </c>
      <c r="P55">
        <v>3.3419500000000002</v>
      </c>
      <c r="Q55">
        <v>31.111999999999998</v>
      </c>
      <c r="R55" s="26">
        <v>374.471</v>
      </c>
      <c r="T55" s="35"/>
    </row>
    <row r="56" spans="1:20">
      <c r="A56" t="s">
        <v>94</v>
      </c>
      <c r="B56">
        <v>9.1105199999999998E-4</v>
      </c>
      <c r="C56">
        <v>-4.6694100000000002E-2</v>
      </c>
      <c r="D56">
        <v>0.15434700000000001</v>
      </c>
      <c r="E56">
        <v>0.15479499999999999</v>
      </c>
      <c r="F56">
        <v>0.26244699999999999</v>
      </c>
      <c r="G56">
        <v>261.96899999999999</v>
      </c>
      <c r="H56">
        <v>247.821</v>
      </c>
      <c r="I56" s="26">
        <v>0.28141699999999997</v>
      </c>
      <c r="J56" s="26"/>
      <c r="K56" s="26">
        <v>28.075099999999999</v>
      </c>
      <c r="L56" s="26">
        <v>-424.48700000000002</v>
      </c>
      <c r="M56" s="26">
        <v>682.86699999999996</v>
      </c>
      <c r="N56" s="26">
        <v>52.768700000000003</v>
      </c>
      <c r="O56" s="26">
        <v>311.14800000000002</v>
      </c>
      <c r="P56" s="26">
        <v>639.48299999999995</v>
      </c>
      <c r="Q56" s="26">
        <v>8.6144800000000004</v>
      </c>
      <c r="R56" s="26">
        <v>305.93400000000003</v>
      </c>
      <c r="T56" s="33"/>
    </row>
    <row r="57" spans="1:20">
      <c r="A57" s="25" t="s">
        <v>83</v>
      </c>
      <c r="B57" s="25">
        <v>-6.2294E-4</v>
      </c>
      <c r="C57" s="25">
        <v>-6.7432000000000006E-2</v>
      </c>
      <c r="D57" s="25">
        <v>0.25715199999999999</v>
      </c>
      <c r="E57" s="25">
        <v>6.3312900000000005E-2</v>
      </c>
      <c r="F57" s="25">
        <v>0.25303300000000001</v>
      </c>
      <c r="G57" s="25">
        <v>359.94499999999999</v>
      </c>
      <c r="H57" s="25">
        <v>109.13800000000001</v>
      </c>
      <c r="I57" s="25">
        <v>9.5270300000000002E-2</v>
      </c>
      <c r="J57" s="26"/>
      <c r="K57" s="26">
        <v>65.522000000000006</v>
      </c>
      <c r="L57" s="26">
        <v>15.248100000000001</v>
      </c>
      <c r="M57" s="26">
        <v>55.037199999999999</v>
      </c>
      <c r="N57" s="26">
        <v>54.574199999999998</v>
      </c>
      <c r="O57" s="26">
        <v>124.86</v>
      </c>
      <c r="P57" s="47">
        <v>278.928</v>
      </c>
      <c r="Q57" s="47">
        <v>205.482</v>
      </c>
      <c r="R57" s="26">
        <v>110.44499999999999</v>
      </c>
      <c r="S57" s="25"/>
      <c r="T57" s="33"/>
    </row>
    <row r="58" spans="1:20">
      <c r="A58" t="s">
        <v>56</v>
      </c>
      <c r="B58">
        <v>-4.8719699999999998E-4</v>
      </c>
      <c r="C58">
        <v>2.04762E-2</v>
      </c>
      <c r="D58">
        <v>7.2125700000000001E-2</v>
      </c>
      <c r="E58">
        <v>1.16921E-2</v>
      </c>
      <c r="F58">
        <v>0.104294</v>
      </c>
      <c r="G58">
        <v>23.582899999999999</v>
      </c>
      <c r="H58">
        <v>120.43300000000001</v>
      </c>
      <c r="I58" s="26">
        <v>0.118785</v>
      </c>
      <c r="J58" s="26"/>
      <c r="K58" s="26">
        <v>58.841500000000003</v>
      </c>
      <c r="L58" s="26">
        <v>79.868200000000002</v>
      </c>
      <c r="M58" s="26">
        <v>42.701500000000003</v>
      </c>
      <c r="N58" s="26">
        <v>62.982100000000003</v>
      </c>
      <c r="O58" s="26">
        <v>185.55199999999999</v>
      </c>
      <c r="P58" s="26">
        <v>3.2965</v>
      </c>
      <c r="Q58" s="26">
        <v>35.194600000000001</v>
      </c>
      <c r="R58" s="26">
        <v>175.08699999999999</v>
      </c>
      <c r="T58" s="33"/>
    </row>
    <row r="59" spans="1:20">
      <c r="A59" t="s">
        <v>72</v>
      </c>
      <c r="B59">
        <v>1.2451300000000001E-4</v>
      </c>
      <c r="C59">
        <v>5.23886E-2</v>
      </c>
      <c r="D59">
        <v>9.0660400000000002E-2</v>
      </c>
      <c r="E59">
        <v>0.14579900000000001</v>
      </c>
      <c r="F59">
        <v>0.28884799999999999</v>
      </c>
      <c r="G59">
        <v>4.0646800000000001</v>
      </c>
      <c r="H59">
        <v>67.296199999999999</v>
      </c>
      <c r="I59" s="26">
        <v>0.28857300000000002</v>
      </c>
      <c r="J59" s="26"/>
      <c r="K59" s="26">
        <v>32.776400000000002</v>
      </c>
      <c r="L59" s="26">
        <v>64.501199999999997</v>
      </c>
      <c r="M59" s="26">
        <v>119.598</v>
      </c>
      <c r="N59" s="26">
        <v>140.636</v>
      </c>
      <c r="O59" s="26">
        <v>324.73500000000001</v>
      </c>
      <c r="P59" s="26">
        <v>8.8959600000000005</v>
      </c>
      <c r="Q59" s="26">
        <v>79.710099999999997</v>
      </c>
      <c r="R59" s="26">
        <v>314.92700000000002</v>
      </c>
      <c r="T59" s="33"/>
    </row>
    <row r="60" spans="1:20">
      <c r="A60" s="25" t="s">
        <v>95</v>
      </c>
      <c r="B60" s="25">
        <v>1.8855600000000001E-3</v>
      </c>
      <c r="C60" s="25">
        <v>1.52277E-2</v>
      </c>
      <c r="D60" s="25">
        <v>-2.2295399999999999E-3</v>
      </c>
      <c r="E60" s="25">
        <v>2.1415000000000002E-3</v>
      </c>
      <c r="F60" s="25">
        <v>1.5139700000000001E-2</v>
      </c>
      <c r="G60" s="31">
        <v>8529020000000000</v>
      </c>
      <c r="H60" s="31">
        <v>-2.30785E+16</v>
      </c>
      <c r="I60" s="25">
        <v>5.1067399999999999E-2</v>
      </c>
      <c r="J60" s="13"/>
      <c r="K60" s="13">
        <v>40.4709</v>
      </c>
      <c r="L60" s="13">
        <v>60.690100000000001</v>
      </c>
      <c r="M60" s="13">
        <v>-6.8765900000000002</v>
      </c>
      <c r="N60" s="13">
        <v>-4.80321</v>
      </c>
      <c r="O60" s="13">
        <v>49.010300000000001</v>
      </c>
      <c r="P60" s="52">
        <v>-90988400000</v>
      </c>
      <c r="Q60" s="52">
        <v>-113700000000000</v>
      </c>
      <c r="R60" s="13">
        <v>68.105800000000002</v>
      </c>
      <c r="S60" s="25"/>
      <c r="T60" s="33"/>
    </row>
    <row r="61" spans="1:20">
      <c r="A61" s="25" t="s">
        <v>59</v>
      </c>
      <c r="B61" s="25">
        <v>-2.0391100000000001E-4</v>
      </c>
      <c r="C61" s="25">
        <v>3.77445E-2</v>
      </c>
      <c r="D61" s="25">
        <v>3.73567E-2</v>
      </c>
      <c r="E61" s="25">
        <v>2.2041399999999999E-2</v>
      </c>
      <c r="F61" s="25">
        <v>9.7142699999999998E-2</v>
      </c>
      <c r="G61" s="25">
        <v>5.2202200000000003</v>
      </c>
      <c r="H61" s="25">
        <v>6.7985899999999999</v>
      </c>
      <c r="I61" s="25">
        <v>9.2626100000000003E-2</v>
      </c>
      <c r="J61" s="13"/>
      <c r="K61" s="13">
        <v>23.3993</v>
      </c>
      <c r="L61" s="13">
        <v>49.278700000000001</v>
      </c>
      <c r="M61" s="13">
        <v>17.2257</v>
      </c>
      <c r="N61" s="13">
        <v>12.261900000000001</v>
      </c>
      <c r="O61" s="13">
        <v>78.766199999999998</v>
      </c>
      <c r="P61" s="13">
        <v>4.90923</v>
      </c>
      <c r="Q61" s="13">
        <v>5.6834100000000003</v>
      </c>
      <c r="R61" s="13">
        <v>76.565799999999996</v>
      </c>
      <c r="S61" s="25"/>
      <c r="T61" s="33"/>
    </row>
    <row r="62" spans="1:20">
      <c r="A62" t="s">
        <v>60</v>
      </c>
      <c r="B62">
        <v>1.4965600000000001E-3</v>
      </c>
      <c r="C62">
        <v>0.10266599999999999</v>
      </c>
      <c r="D62">
        <v>9.6586500000000006E-2</v>
      </c>
      <c r="E62">
        <v>9.2500799999999994E-2</v>
      </c>
      <c r="F62">
        <v>0.29175400000000001</v>
      </c>
      <c r="G62">
        <v>64.001300000000001</v>
      </c>
      <c r="H62">
        <v>63.900700000000001</v>
      </c>
      <c r="I62" s="26">
        <v>0.321357</v>
      </c>
      <c r="J62" s="26"/>
      <c r="K62" s="26">
        <v>7.7276800000000003</v>
      </c>
      <c r="L62" s="26">
        <v>82.217799999999997</v>
      </c>
      <c r="M62" s="26">
        <v>92.211100000000002</v>
      </c>
      <c r="N62" s="26">
        <v>95.278899999999993</v>
      </c>
      <c r="O62" s="26">
        <v>269.70800000000003</v>
      </c>
      <c r="P62" s="26">
        <v>50.291800000000002</v>
      </c>
      <c r="Q62" s="26">
        <v>56.254100000000001</v>
      </c>
      <c r="R62" s="26">
        <v>271.38499999999999</v>
      </c>
      <c r="T62" s="33"/>
    </row>
    <row r="63" spans="1:20">
      <c r="A63" t="s">
        <v>61</v>
      </c>
      <c r="B63">
        <v>9.2307399999999996E-4</v>
      </c>
      <c r="C63">
        <v>3.8315700000000001E-2</v>
      </c>
      <c r="D63">
        <v>7.9446199999999995E-2</v>
      </c>
      <c r="E63">
        <v>0.15120900000000001</v>
      </c>
      <c r="F63">
        <v>0.26897100000000002</v>
      </c>
      <c r="G63">
        <v>13.855600000000001</v>
      </c>
      <c r="H63">
        <v>115.379</v>
      </c>
      <c r="I63" s="26">
        <v>0.29003499999999999</v>
      </c>
      <c r="J63" s="26"/>
      <c r="K63" s="26">
        <v>39.333500000000001</v>
      </c>
      <c r="L63" s="26">
        <v>4.1322799999999997</v>
      </c>
      <c r="M63" s="26">
        <v>135.30799999999999</v>
      </c>
      <c r="N63" s="26">
        <v>192.86500000000001</v>
      </c>
      <c r="O63" s="26">
        <v>332.30500000000001</v>
      </c>
      <c r="P63" s="26">
        <v>14.716900000000001</v>
      </c>
      <c r="Q63" s="26">
        <v>217.2</v>
      </c>
      <c r="R63" s="26">
        <v>311.08800000000002</v>
      </c>
      <c r="T63" s="35"/>
    </row>
    <row r="64" spans="1:20">
      <c r="A64" t="s">
        <v>91</v>
      </c>
      <c r="B64">
        <v>1.48997E-3</v>
      </c>
      <c r="C64">
        <v>-3.3433099999999999E-3</v>
      </c>
      <c r="D64">
        <v>0.15156600000000001</v>
      </c>
      <c r="E64">
        <v>7.3531399999999997E-2</v>
      </c>
      <c r="F64">
        <v>0.22175400000000001</v>
      </c>
      <c r="G64">
        <v>198.31399999999999</v>
      </c>
      <c r="H64">
        <v>34.686399999999999</v>
      </c>
      <c r="I64" s="26">
        <v>0.23513600000000001</v>
      </c>
      <c r="J64" s="26"/>
      <c r="K64" s="26">
        <v>24.184999999999999</v>
      </c>
      <c r="L64" s="26">
        <v>48.221800000000002</v>
      </c>
      <c r="M64" s="26">
        <v>97.407799999999995</v>
      </c>
      <c r="N64" s="26">
        <v>94.941699999999997</v>
      </c>
      <c r="O64" s="26">
        <v>240.571</v>
      </c>
      <c r="P64" s="26">
        <v>34.93</v>
      </c>
      <c r="Q64" s="26">
        <v>123.423</v>
      </c>
      <c r="R64" s="26">
        <v>238.97900000000001</v>
      </c>
      <c r="T64" s="33"/>
    </row>
    <row r="65" spans="1:20">
      <c r="A65" t="s">
        <v>81</v>
      </c>
      <c r="B65">
        <v>5.27557E-4</v>
      </c>
      <c r="C65">
        <v>4.0698999999999999E-2</v>
      </c>
      <c r="D65">
        <v>7.6583899999999996E-2</v>
      </c>
      <c r="E65">
        <v>8.5329699999999994E-2</v>
      </c>
      <c r="F65">
        <v>0.20261299999999999</v>
      </c>
      <c r="G65">
        <v>111.55200000000001</v>
      </c>
      <c r="H65">
        <v>96.899600000000007</v>
      </c>
      <c r="I65" s="26">
        <v>0.25665199999999999</v>
      </c>
      <c r="J65" s="26"/>
      <c r="K65" s="26">
        <v>25.741900000000001</v>
      </c>
      <c r="L65" s="26">
        <v>44.853000000000002</v>
      </c>
      <c r="M65" s="26">
        <v>96.724800000000002</v>
      </c>
      <c r="N65" s="26">
        <v>63.365699999999997</v>
      </c>
      <c r="O65" s="26">
        <v>204.94399999999999</v>
      </c>
      <c r="P65" s="26">
        <v>106.224</v>
      </c>
      <c r="Q65" s="26">
        <v>100.982</v>
      </c>
      <c r="R65" s="26">
        <v>226.08500000000001</v>
      </c>
      <c r="T65" s="33"/>
    </row>
    <row r="66" spans="1:20">
      <c r="A66" t="s">
        <v>92</v>
      </c>
      <c r="B66">
        <v>-3.5438199999999998E-4</v>
      </c>
      <c r="C66">
        <v>-4.7655599999999998</v>
      </c>
      <c r="D66">
        <v>0.13287299999999999</v>
      </c>
      <c r="E66">
        <v>4.9592599999999996</v>
      </c>
      <c r="F66">
        <v>0.32657000000000003</v>
      </c>
      <c r="G66">
        <v>14.8087</v>
      </c>
      <c r="H66">
        <v>7176.38</v>
      </c>
      <c r="I66" s="26">
        <v>0.31473099999999998</v>
      </c>
      <c r="J66" s="26"/>
      <c r="K66" s="26">
        <v>30.630199999999999</v>
      </c>
      <c r="L66" s="26">
        <v>-4.8280099999999999</v>
      </c>
      <c r="M66" s="26">
        <v>257.28199999999998</v>
      </c>
      <c r="N66" s="26">
        <v>256.19799999999998</v>
      </c>
      <c r="O66" s="26">
        <v>508.65199999999999</v>
      </c>
      <c r="P66" s="26">
        <v>12.8362</v>
      </c>
      <c r="Q66" s="26">
        <v>192.649</v>
      </c>
      <c r="R66" s="26">
        <v>494.26400000000001</v>
      </c>
      <c r="T66" s="35"/>
    </row>
    <row r="67" spans="1:20">
      <c r="A67" s="3" t="s">
        <v>90</v>
      </c>
      <c r="B67">
        <v>-4.0411599999999999E-4</v>
      </c>
      <c r="C67">
        <v>5.89772E-2</v>
      </c>
      <c r="D67">
        <v>3.2349700000000002E-2</v>
      </c>
      <c r="E67">
        <v>0.134547</v>
      </c>
      <c r="F67">
        <v>0.22587399999999999</v>
      </c>
      <c r="G67">
        <v>3.78844</v>
      </c>
      <c r="H67">
        <v>61.567799999999998</v>
      </c>
      <c r="I67" s="18">
        <v>0.22631100000000001</v>
      </c>
      <c r="J67">
        <v>9</v>
      </c>
      <c r="K67">
        <v>35.413800000000002</v>
      </c>
      <c r="L67">
        <v>56.010199999999998</v>
      </c>
      <c r="M67">
        <v>71.321799999999996</v>
      </c>
      <c r="N67">
        <v>154.39699999999999</v>
      </c>
      <c r="O67">
        <v>281.72899999999998</v>
      </c>
      <c r="P67">
        <v>11.4758</v>
      </c>
      <c r="Q67" s="27">
        <v>95.375</v>
      </c>
      <c r="R67" s="18">
        <v>280.137</v>
      </c>
      <c r="S67">
        <v>10</v>
      </c>
      <c r="T67" s="33"/>
    </row>
    <row r="68" spans="1:20">
      <c r="A68" s="22" t="s">
        <v>98</v>
      </c>
      <c r="B68" s="14" t="s">
        <v>66</v>
      </c>
      <c r="T68" s="33"/>
    </row>
    <row r="69" spans="1:20">
      <c r="A69" t="s">
        <v>54</v>
      </c>
      <c r="B69">
        <v>1.2621400000000001E-4</v>
      </c>
      <c r="C69">
        <v>4.2796800000000003E-2</v>
      </c>
      <c r="D69">
        <v>4.2430799999999998E-2</v>
      </c>
      <c r="E69">
        <v>0.112718</v>
      </c>
      <c r="F69">
        <v>0.19794500000000001</v>
      </c>
      <c r="G69">
        <v>10.789899999999999</v>
      </c>
      <c r="H69">
        <v>80.075900000000004</v>
      </c>
      <c r="I69">
        <v>0.19303300000000001</v>
      </c>
      <c r="K69">
        <v>25.218800000000002</v>
      </c>
      <c r="L69">
        <v>57.9499</v>
      </c>
      <c r="M69">
        <v>52.584699999999998</v>
      </c>
      <c r="N69">
        <v>104.962</v>
      </c>
      <c r="O69">
        <v>215.49700000000001</v>
      </c>
      <c r="P69">
        <v>5.5661100000000001</v>
      </c>
      <c r="Q69">
        <v>72.898399999999995</v>
      </c>
      <c r="R69">
        <v>204.21799999999999</v>
      </c>
      <c r="T69" s="33"/>
    </row>
    <row r="70" spans="1:20">
      <c r="A70" t="s">
        <v>82</v>
      </c>
      <c r="B70">
        <v>1.67468E-3</v>
      </c>
      <c r="C70">
        <v>5.2204599999999997E-3</v>
      </c>
      <c r="D70">
        <v>9.2641100000000004E-2</v>
      </c>
      <c r="E70">
        <v>0.174317</v>
      </c>
      <c r="F70">
        <v>0.27217799999999998</v>
      </c>
      <c r="G70">
        <v>22.122299999999999</v>
      </c>
      <c r="H70">
        <v>165.55500000000001</v>
      </c>
      <c r="I70">
        <v>0.28853000000000001</v>
      </c>
      <c r="K70">
        <v>8.3683399999999999</v>
      </c>
      <c r="L70">
        <v>17.7682</v>
      </c>
      <c r="M70">
        <v>112.173</v>
      </c>
      <c r="N70">
        <v>149.87899999999999</v>
      </c>
      <c r="O70">
        <v>279.82100000000003</v>
      </c>
      <c r="P70">
        <v>17.694199999999999</v>
      </c>
      <c r="Q70">
        <v>123.75700000000001</v>
      </c>
      <c r="R70">
        <v>287.56</v>
      </c>
      <c r="T70" s="33"/>
    </row>
    <row r="71" spans="1:20">
      <c r="A71" t="s">
        <v>55</v>
      </c>
      <c r="B71">
        <v>-7.8347300000000003E-4</v>
      </c>
      <c r="C71">
        <v>6.7832299999999998E-2</v>
      </c>
      <c r="D71">
        <v>4.1270500000000002E-2</v>
      </c>
      <c r="E71">
        <v>8.1707500000000002E-2</v>
      </c>
      <c r="F71">
        <v>0.19081000000000001</v>
      </c>
      <c r="G71">
        <v>39.748800000000003</v>
      </c>
      <c r="H71">
        <v>40.599400000000003</v>
      </c>
      <c r="I71">
        <v>0.193192</v>
      </c>
      <c r="K71">
        <v>21.877300000000002</v>
      </c>
      <c r="L71">
        <v>72.073999999999998</v>
      </c>
      <c r="M71">
        <v>94.858699999999999</v>
      </c>
      <c r="N71">
        <v>14.401</v>
      </c>
      <c r="O71">
        <v>181.334</v>
      </c>
      <c r="P71">
        <v>37.2654</v>
      </c>
      <c r="Q71">
        <v>44.845300000000002</v>
      </c>
      <c r="R71">
        <v>198.47399999999999</v>
      </c>
      <c r="T71" s="33"/>
    </row>
    <row r="72" spans="1:20">
      <c r="A72" t="s">
        <v>84</v>
      </c>
      <c r="B72">
        <v>-1.7758800000000001E-3</v>
      </c>
      <c r="C72">
        <v>-7.1492899999999998E-2</v>
      </c>
      <c r="D72">
        <v>0.17452899999999999</v>
      </c>
      <c r="E72">
        <v>8.6499999999999994E-2</v>
      </c>
      <c r="F72">
        <v>0.18953600000000001</v>
      </c>
      <c r="G72">
        <v>233.923</v>
      </c>
      <c r="H72">
        <v>222.96899999999999</v>
      </c>
      <c r="I72">
        <v>0.22898099999999999</v>
      </c>
      <c r="K72">
        <v>16.723500000000001</v>
      </c>
      <c r="L72">
        <v>-1366.6</v>
      </c>
      <c r="M72">
        <v>64.302499999999995</v>
      </c>
      <c r="N72">
        <v>1522.88</v>
      </c>
      <c r="O72">
        <v>220.58</v>
      </c>
      <c r="P72">
        <v>11.274800000000001</v>
      </c>
      <c r="Q72">
        <v>2418.9499999999998</v>
      </c>
      <c r="R72">
        <v>206.357</v>
      </c>
      <c r="T72" s="33"/>
    </row>
    <row r="73" spans="1:20">
      <c r="A73" t="s">
        <v>57</v>
      </c>
      <c r="B73">
        <v>-1.1988999999999999E-3</v>
      </c>
      <c r="C73">
        <v>8.3127699999999999E-2</v>
      </c>
      <c r="D73">
        <v>0.14211799999999999</v>
      </c>
      <c r="E73">
        <v>0.12722800000000001</v>
      </c>
      <c r="F73">
        <v>0.35247400000000001</v>
      </c>
      <c r="G73">
        <v>34.272399999999998</v>
      </c>
      <c r="H73">
        <v>62.031199999999998</v>
      </c>
      <c r="I73">
        <v>0.360765</v>
      </c>
      <c r="K73">
        <v>4.0976600000000003</v>
      </c>
      <c r="L73">
        <v>66.635400000000004</v>
      </c>
      <c r="M73">
        <v>189.345</v>
      </c>
      <c r="N73">
        <v>159.97999999999999</v>
      </c>
      <c r="O73">
        <v>415.959</v>
      </c>
      <c r="P73">
        <v>22.018899999999999</v>
      </c>
      <c r="Q73">
        <v>54.638100000000001</v>
      </c>
      <c r="R73">
        <v>414.42200000000003</v>
      </c>
      <c r="T73" s="33"/>
    </row>
    <row r="74" spans="1:20">
      <c r="A74" t="s">
        <v>58</v>
      </c>
      <c r="B74">
        <v>2.85578E-3</v>
      </c>
      <c r="C74">
        <v>0.101131</v>
      </c>
      <c r="D74">
        <v>-5.1522600000000003E-4</v>
      </c>
      <c r="E74">
        <v>0.14069899999999999</v>
      </c>
      <c r="F74">
        <v>0.241314</v>
      </c>
      <c r="G74">
        <v>-359.75099999999998</v>
      </c>
      <c r="H74">
        <v>60.673900000000003</v>
      </c>
      <c r="I74">
        <v>0.27620600000000001</v>
      </c>
      <c r="K74">
        <v>18.555</v>
      </c>
      <c r="L74">
        <v>34.893300000000004</v>
      </c>
      <c r="M74">
        <v>89.156099999999995</v>
      </c>
      <c r="N74">
        <v>174.24100000000001</v>
      </c>
      <c r="O74">
        <v>298.291</v>
      </c>
      <c r="P74">
        <v>21.359100000000002</v>
      </c>
      <c r="Q74">
        <v>151.96799999999999</v>
      </c>
      <c r="R74">
        <v>274.75700000000001</v>
      </c>
      <c r="T74" s="33"/>
    </row>
    <row r="75" spans="1:20">
      <c r="A75" t="s">
        <v>86</v>
      </c>
      <c r="B75">
        <v>-5.1780000000000001E-4</v>
      </c>
      <c r="C75">
        <v>-0.30736999999999998</v>
      </c>
      <c r="D75">
        <v>0.105869</v>
      </c>
      <c r="E75">
        <v>0.48102699999999998</v>
      </c>
      <c r="F75">
        <v>0.279526</v>
      </c>
      <c r="G75">
        <v>16.502199999999998</v>
      </c>
      <c r="H75">
        <v>697.42700000000002</v>
      </c>
      <c r="I75">
        <v>0.28049099999999999</v>
      </c>
      <c r="K75">
        <v>25.188500000000001</v>
      </c>
      <c r="L75">
        <v>-24.962199999999999</v>
      </c>
      <c r="M75">
        <v>123.401</v>
      </c>
      <c r="N75">
        <v>211.398</v>
      </c>
      <c r="O75">
        <v>309.83699999999999</v>
      </c>
      <c r="P75">
        <v>17.898399999999999</v>
      </c>
      <c r="Q75">
        <v>250.21600000000001</v>
      </c>
      <c r="R75">
        <v>310.63400000000001</v>
      </c>
      <c r="T75" s="33"/>
    </row>
    <row r="76" spans="1:20">
      <c r="A76" t="s">
        <v>87</v>
      </c>
      <c r="B76">
        <v>-2.5327100000000001E-3</v>
      </c>
      <c r="C76">
        <v>7.5060600000000005E-2</v>
      </c>
      <c r="D76">
        <v>0.11044</v>
      </c>
      <c r="E76">
        <v>-6.1603099999999996E-3</v>
      </c>
      <c r="F76">
        <v>0.17934</v>
      </c>
      <c r="G76">
        <v>59.146700000000003</v>
      </c>
      <c r="H76">
        <v>10.532299999999999</v>
      </c>
      <c r="I76">
        <v>0.19616400000000001</v>
      </c>
      <c r="K76">
        <v>16.341000000000001</v>
      </c>
      <c r="L76">
        <v>65.414900000000003</v>
      </c>
      <c r="M76">
        <v>57.191499999999998</v>
      </c>
      <c r="N76">
        <v>57.3504</v>
      </c>
      <c r="O76">
        <v>179.95699999999999</v>
      </c>
      <c r="P76">
        <v>67.785300000000007</v>
      </c>
      <c r="Q76">
        <v>69.996399999999994</v>
      </c>
      <c r="R76">
        <v>169.95099999999999</v>
      </c>
      <c r="T76" s="33"/>
    </row>
    <row r="77" spans="1:20">
      <c r="A77" t="s">
        <v>61</v>
      </c>
      <c r="B77" s="12">
        <v>6.0123E-5</v>
      </c>
      <c r="C77">
        <v>2.24216E-2</v>
      </c>
      <c r="D77">
        <v>4.8323199999999997E-2</v>
      </c>
      <c r="E77">
        <v>0.114102</v>
      </c>
      <c r="F77">
        <v>0.18484600000000001</v>
      </c>
      <c r="G77">
        <v>10.2819</v>
      </c>
      <c r="H77">
        <v>340.27499999999998</v>
      </c>
      <c r="I77">
        <v>0.17942900000000001</v>
      </c>
      <c r="K77">
        <v>19.340199999999999</v>
      </c>
      <c r="L77">
        <v>-694.73099999999999</v>
      </c>
      <c r="M77">
        <v>50.9983</v>
      </c>
      <c r="N77">
        <v>831.24</v>
      </c>
      <c r="O77">
        <v>187.50700000000001</v>
      </c>
      <c r="P77">
        <v>7.6220600000000003</v>
      </c>
      <c r="Q77">
        <v>2957.83</v>
      </c>
      <c r="R77">
        <v>178.20099999999999</v>
      </c>
      <c r="T77" s="33"/>
    </row>
    <row r="78" spans="1:20">
      <c r="A78" t="s">
        <v>52</v>
      </c>
      <c r="B78">
        <v>1.2591099999999999E-3</v>
      </c>
      <c r="C78">
        <v>0.101359</v>
      </c>
      <c r="D78">
        <v>3.7410899999999997E-2</v>
      </c>
      <c r="E78">
        <v>3.7753099999999998E-2</v>
      </c>
      <c r="F78">
        <v>0.17652300000000001</v>
      </c>
      <c r="G78">
        <v>85.767300000000006</v>
      </c>
      <c r="H78">
        <v>79.476100000000002</v>
      </c>
      <c r="I78">
        <v>0.19234000000000001</v>
      </c>
      <c r="K78">
        <v>13.8736</v>
      </c>
      <c r="L78">
        <v>71.685000000000002</v>
      </c>
      <c r="M78">
        <v>83.616100000000003</v>
      </c>
      <c r="N78">
        <v>21.364000000000001</v>
      </c>
      <c r="O78">
        <v>176.66499999999999</v>
      </c>
      <c r="P78">
        <v>162.80600000000001</v>
      </c>
      <c r="Q78">
        <v>15.7667</v>
      </c>
      <c r="R78">
        <v>173.64</v>
      </c>
      <c r="T78" s="33"/>
    </row>
    <row r="79" spans="1:20">
      <c r="A79" t="s">
        <v>53</v>
      </c>
      <c r="B79">
        <v>1.3081200000000001E-4</v>
      </c>
      <c r="C79">
        <v>0.10305</v>
      </c>
      <c r="D79">
        <v>7.3744400000000002E-2</v>
      </c>
      <c r="E79">
        <v>7.2963899999999998E-2</v>
      </c>
      <c r="F79">
        <v>0.24975800000000001</v>
      </c>
      <c r="G79">
        <v>37.180900000000001</v>
      </c>
      <c r="H79">
        <v>88.421400000000006</v>
      </c>
      <c r="I79">
        <v>0.289775</v>
      </c>
      <c r="K79">
        <v>12.784000000000001</v>
      </c>
      <c r="L79">
        <v>80.7727</v>
      </c>
      <c r="M79">
        <v>91.308499999999995</v>
      </c>
      <c r="N79">
        <v>94.3964</v>
      </c>
      <c r="O79">
        <v>266.47800000000001</v>
      </c>
      <c r="P79">
        <v>28.0092</v>
      </c>
      <c r="Q79">
        <v>110.06100000000001</v>
      </c>
      <c r="R79">
        <v>276.029</v>
      </c>
      <c r="T79" s="33"/>
    </row>
    <row r="80" spans="1:20">
      <c r="A80" t="s">
        <v>90</v>
      </c>
      <c r="C80">
        <v>7.2226100000000001E-2</v>
      </c>
      <c r="D80">
        <v>3.2011100000000001E-2</v>
      </c>
      <c r="E80">
        <v>0.11963799999999999</v>
      </c>
      <c r="F80">
        <v>0.22387499999999999</v>
      </c>
      <c r="G80">
        <v>24.608599999999999</v>
      </c>
      <c r="H80">
        <v>76.506699999999995</v>
      </c>
      <c r="I80" s="18">
        <v>0.23321500000000001</v>
      </c>
      <c r="J80">
        <v>11</v>
      </c>
      <c r="K80" s="17">
        <v>16.8247</v>
      </c>
      <c r="L80">
        <v>45.214399999999998</v>
      </c>
      <c r="M80">
        <v>87.769099999999995</v>
      </c>
      <c r="N80">
        <v>111.739</v>
      </c>
      <c r="O80">
        <v>244.72300000000001</v>
      </c>
      <c r="P80">
        <v>23.400500000000001</v>
      </c>
      <c r="Q80">
        <v>145.99</v>
      </c>
      <c r="R80" s="18">
        <v>242.089</v>
      </c>
      <c r="S80" s="27">
        <v>11</v>
      </c>
      <c r="T80" s="33"/>
    </row>
    <row r="81" spans="1:20">
      <c r="A81" s="22" t="s">
        <v>115</v>
      </c>
      <c r="B81" s="14" t="s">
        <v>66</v>
      </c>
      <c r="T81" s="33"/>
    </row>
    <row r="82" spans="1:20">
      <c r="A82" t="s">
        <v>108</v>
      </c>
      <c r="B82">
        <v>-1.04105E-3</v>
      </c>
      <c r="C82">
        <v>7.3963899999999999E-2</v>
      </c>
      <c r="D82">
        <v>5.9240000000000001E-2</v>
      </c>
      <c r="E82">
        <v>5.80023E-2</v>
      </c>
      <c r="F82">
        <v>0.19120599999999999</v>
      </c>
      <c r="G82">
        <v>125.298</v>
      </c>
      <c r="H82">
        <v>107.012</v>
      </c>
      <c r="I82">
        <v>0.21452299999999999</v>
      </c>
      <c r="K82">
        <v>13.072100000000001</v>
      </c>
      <c r="L82">
        <v>77.771799999999999</v>
      </c>
      <c r="M82">
        <v>68.953599999999994</v>
      </c>
      <c r="N82">
        <v>66.468500000000006</v>
      </c>
      <c r="O82">
        <v>213.19399999999999</v>
      </c>
      <c r="P82">
        <v>113.53</v>
      </c>
      <c r="Q82">
        <v>86.655900000000003</v>
      </c>
      <c r="R82">
        <v>214.648</v>
      </c>
      <c r="T82" s="33"/>
    </row>
    <row r="83" spans="1:20">
      <c r="A83" t="s">
        <v>82</v>
      </c>
      <c r="B83">
        <v>-2.0669699999999999E-4</v>
      </c>
      <c r="C83">
        <v>-5.29303E-2</v>
      </c>
      <c r="D83">
        <v>0.15024199999999999</v>
      </c>
      <c r="E83">
        <v>0.19428100000000001</v>
      </c>
      <c r="F83">
        <v>0.29159200000000002</v>
      </c>
      <c r="G83">
        <v>13.8729</v>
      </c>
      <c r="H83">
        <v>585.63099999999997</v>
      </c>
      <c r="I83">
        <v>0.27376600000000001</v>
      </c>
      <c r="K83">
        <v>24.812000000000001</v>
      </c>
      <c r="L83">
        <v>-4570.5600000000004</v>
      </c>
      <c r="M83">
        <v>230.398</v>
      </c>
      <c r="N83">
        <v>4742.87</v>
      </c>
      <c r="O83">
        <v>402.709</v>
      </c>
      <c r="P83">
        <v>9.8561200000000007</v>
      </c>
      <c r="Q83">
        <v>11452.7</v>
      </c>
      <c r="R83">
        <v>375.14699999999999</v>
      </c>
      <c r="T83" s="33"/>
    </row>
    <row r="84" spans="1:20">
      <c r="A84" t="s">
        <v>55</v>
      </c>
      <c r="B84">
        <v>-4.9311899999999998E-4</v>
      </c>
      <c r="C84">
        <v>6.3311000000000006E-2</v>
      </c>
      <c r="D84">
        <v>0.15493599999999999</v>
      </c>
      <c r="E84">
        <v>8.0918599999999993E-2</v>
      </c>
      <c r="F84">
        <v>0.29916599999999999</v>
      </c>
      <c r="G84">
        <v>12.786099999999999</v>
      </c>
      <c r="H84">
        <v>139.98099999999999</v>
      </c>
      <c r="I84">
        <v>0.28997400000000001</v>
      </c>
      <c r="K84">
        <v>30.014099999999999</v>
      </c>
      <c r="L84">
        <v>-48.103000000000002</v>
      </c>
      <c r="M84">
        <v>243.905</v>
      </c>
      <c r="N84">
        <v>227.55699999999999</v>
      </c>
      <c r="O84">
        <v>423.35899999999998</v>
      </c>
      <c r="P84">
        <v>10.3157</v>
      </c>
      <c r="Q84">
        <v>427.5</v>
      </c>
      <c r="R84">
        <v>409.50700000000001</v>
      </c>
      <c r="T84" s="33"/>
    </row>
    <row r="85" spans="1:20">
      <c r="A85" t="s">
        <v>109</v>
      </c>
      <c r="B85">
        <v>2.4103199999999999E-4</v>
      </c>
      <c r="C85">
        <v>7.9231200000000002E-2</v>
      </c>
      <c r="D85">
        <v>5.97035E-2</v>
      </c>
      <c r="E85">
        <v>5.9729499999999998E-2</v>
      </c>
      <c r="F85">
        <v>0.19866400000000001</v>
      </c>
      <c r="G85">
        <v>41.705500000000001</v>
      </c>
      <c r="H85">
        <v>39.512700000000002</v>
      </c>
      <c r="I85">
        <v>0.206623</v>
      </c>
      <c r="J85" s="26"/>
      <c r="K85" s="26">
        <v>36.444800000000001</v>
      </c>
      <c r="L85" s="26">
        <v>122.203</v>
      </c>
      <c r="M85" s="26">
        <v>129.27600000000001</v>
      </c>
      <c r="N85" s="26">
        <v>14.6911</v>
      </c>
      <c r="O85" s="26">
        <v>266.17</v>
      </c>
      <c r="P85" s="26">
        <v>21.778300000000002</v>
      </c>
      <c r="Q85" s="26">
        <v>116.14100000000001</v>
      </c>
      <c r="R85" s="26">
        <v>248.93199999999999</v>
      </c>
      <c r="T85" s="33"/>
    </row>
    <row r="86" spans="1:20">
      <c r="A86" t="s">
        <v>110</v>
      </c>
      <c r="B86">
        <v>2.2630099999999999E-4</v>
      </c>
      <c r="C86">
        <v>-1.7673399999999999</v>
      </c>
      <c r="D86">
        <v>4.9090200000000001E-2</v>
      </c>
      <c r="E86">
        <v>1.8397300000000001</v>
      </c>
      <c r="F86">
        <v>0.12148399999999999</v>
      </c>
      <c r="G86">
        <v>1.50712</v>
      </c>
      <c r="H86">
        <v>5179.0600000000004</v>
      </c>
      <c r="I86">
        <v>0.119931</v>
      </c>
      <c r="K86">
        <v>37.841299999999997</v>
      </c>
      <c r="L86">
        <v>40.863100000000003</v>
      </c>
      <c r="M86">
        <v>36.280799999999999</v>
      </c>
      <c r="N86">
        <v>51.8324</v>
      </c>
      <c r="O86">
        <v>128.976</v>
      </c>
      <c r="P86">
        <v>16.5291</v>
      </c>
      <c r="Q86">
        <v>237.83199999999999</v>
      </c>
      <c r="R86">
        <v>126.434</v>
      </c>
      <c r="T86" s="33"/>
    </row>
    <row r="87" spans="1:20">
      <c r="A87" s="26" t="s">
        <v>111</v>
      </c>
      <c r="B87" s="26">
        <v>3.7421900000000002E-4</v>
      </c>
      <c r="C87" s="26">
        <v>3.2679600000000003E-2</v>
      </c>
      <c r="D87" s="26">
        <v>2.8219000000000001E-2</v>
      </c>
      <c r="E87" s="26">
        <v>2.9675400000000001E-2</v>
      </c>
      <c r="F87" s="26">
        <v>9.0574000000000002E-2</v>
      </c>
      <c r="G87" s="26">
        <v>238.85599999999999</v>
      </c>
      <c r="H87" s="26">
        <v>178.31700000000001</v>
      </c>
      <c r="I87" s="26">
        <v>0.15343000000000001</v>
      </c>
      <c r="K87">
        <v>19.0014</v>
      </c>
      <c r="L87">
        <v>-6.0302600000000002</v>
      </c>
      <c r="M87">
        <v>50.209299999999999</v>
      </c>
      <c r="N87">
        <v>49.394399999999997</v>
      </c>
      <c r="O87">
        <v>93.573400000000007</v>
      </c>
      <c r="P87">
        <v>396.74200000000002</v>
      </c>
      <c r="Q87">
        <v>404.75700000000001</v>
      </c>
      <c r="R87">
        <v>89.041799999999995</v>
      </c>
      <c r="S87" s="25"/>
      <c r="T87" s="35"/>
    </row>
    <row r="88" spans="1:20">
      <c r="A88" t="s">
        <v>112</v>
      </c>
      <c r="B88">
        <v>-8.6556299999999997E-4</v>
      </c>
      <c r="C88">
        <v>-5.6010200000000001</v>
      </c>
      <c r="D88">
        <v>5.7294799999999997</v>
      </c>
      <c r="E88">
        <v>6.9826700000000005E-2</v>
      </c>
      <c r="F88">
        <v>0.19828399999999999</v>
      </c>
      <c r="G88">
        <v>14878.7</v>
      </c>
      <c r="H88">
        <v>4.3340199999999998</v>
      </c>
      <c r="I88">
        <v>0.19998099999999999</v>
      </c>
      <c r="K88">
        <v>28.529499999999999</v>
      </c>
      <c r="L88">
        <v>-17.627500000000001</v>
      </c>
      <c r="M88">
        <v>85.063900000000004</v>
      </c>
      <c r="N88">
        <v>91.940200000000004</v>
      </c>
      <c r="O88">
        <v>159.37700000000001</v>
      </c>
      <c r="P88">
        <v>351.60399999999998</v>
      </c>
      <c r="Q88">
        <v>251.37100000000001</v>
      </c>
      <c r="R88">
        <v>192.49299999999999</v>
      </c>
      <c r="T88" s="33"/>
    </row>
    <row r="89" spans="1:20">
      <c r="A89" t="s">
        <v>113</v>
      </c>
      <c r="B89">
        <v>-2.4520200000000001E-3</v>
      </c>
      <c r="C89">
        <v>7.3750899999999994E-2</v>
      </c>
      <c r="D89">
        <v>5.47944E-2</v>
      </c>
      <c r="E89">
        <v>0.132109</v>
      </c>
      <c r="F89">
        <v>0.260654</v>
      </c>
      <c r="G89">
        <v>5.9566600000000003</v>
      </c>
      <c r="H89">
        <v>65.180400000000006</v>
      </c>
      <c r="I89">
        <v>0.250805</v>
      </c>
      <c r="K89">
        <v>26.718599999999999</v>
      </c>
      <c r="L89">
        <v>101.877</v>
      </c>
      <c r="M89">
        <v>77.565399999999997</v>
      </c>
      <c r="N89">
        <v>162.28899999999999</v>
      </c>
      <c r="O89">
        <v>341.73099999999999</v>
      </c>
      <c r="P89">
        <v>5.4912599999999996</v>
      </c>
      <c r="Q89">
        <v>52.679900000000004</v>
      </c>
      <c r="R89">
        <v>325.84699999999998</v>
      </c>
      <c r="T89" s="33"/>
    </row>
    <row r="90" spans="1:20">
      <c r="A90" t="s">
        <v>114</v>
      </c>
      <c r="B90">
        <v>-2.7760599999999999E-3</v>
      </c>
      <c r="C90">
        <v>5.3089400000000002E-2</v>
      </c>
      <c r="D90">
        <v>0.18315200000000001</v>
      </c>
      <c r="E90">
        <v>8.4618399999999996E-2</v>
      </c>
      <c r="F90">
        <v>0.32085999999999998</v>
      </c>
      <c r="G90">
        <v>96.138800000000003</v>
      </c>
      <c r="H90">
        <v>2.9672700000000001</v>
      </c>
      <c r="I90">
        <v>0.30629200000000001</v>
      </c>
      <c r="K90">
        <v>13.0825</v>
      </c>
      <c r="L90">
        <v>61.055199999999999</v>
      </c>
      <c r="M90">
        <v>118.071</v>
      </c>
      <c r="N90">
        <v>215.02600000000001</v>
      </c>
      <c r="O90">
        <v>394.15199999999999</v>
      </c>
      <c r="P90">
        <v>5.0387700000000004</v>
      </c>
      <c r="Q90">
        <v>75.519599999999997</v>
      </c>
      <c r="R90">
        <v>368.84899999999999</v>
      </c>
      <c r="T90" s="33"/>
    </row>
    <row r="91" spans="1:20">
      <c r="A91" t="s">
        <v>106</v>
      </c>
      <c r="B91">
        <v>5.8803299999999996E-4</v>
      </c>
      <c r="C91">
        <v>8.8925599999999994E-2</v>
      </c>
      <c r="D91">
        <v>5.5852600000000002E-2</v>
      </c>
      <c r="E91">
        <v>0.158444</v>
      </c>
      <c r="F91">
        <v>0.30322199999999999</v>
      </c>
      <c r="G91">
        <v>1.88341</v>
      </c>
      <c r="H91">
        <v>39.043999999999997</v>
      </c>
      <c r="I91">
        <v>0.29622199999999999</v>
      </c>
      <c r="K91">
        <v>16.900300000000001</v>
      </c>
      <c r="L91">
        <v>98.823800000000006</v>
      </c>
      <c r="M91">
        <v>63.47</v>
      </c>
      <c r="N91">
        <v>227.983</v>
      </c>
      <c r="O91">
        <v>390.27699999999999</v>
      </c>
      <c r="P91">
        <v>3.9098999999999999</v>
      </c>
      <c r="Q91">
        <v>31.828099999999999</v>
      </c>
      <c r="R91">
        <v>375.57900000000001</v>
      </c>
      <c r="T91" s="33"/>
    </row>
    <row r="92" spans="1:20">
      <c r="A92" t="s">
        <v>107</v>
      </c>
      <c r="B92">
        <v>-6.4341099999999998E-4</v>
      </c>
      <c r="C92">
        <v>3.3325500000000001E-2</v>
      </c>
      <c r="D92">
        <v>7.8484499999999999E-2</v>
      </c>
      <c r="E92">
        <v>0.16641800000000001</v>
      </c>
      <c r="F92">
        <v>0.278227</v>
      </c>
      <c r="G92">
        <v>5.3087600000000004</v>
      </c>
      <c r="H92">
        <v>148.41200000000001</v>
      </c>
      <c r="I92">
        <v>0.30118099999999998</v>
      </c>
      <c r="K92">
        <v>24.459900000000001</v>
      </c>
      <c r="L92">
        <v>-56.968299999999999</v>
      </c>
      <c r="M92">
        <v>109.184</v>
      </c>
      <c r="N92">
        <v>269.32499999999999</v>
      </c>
      <c r="O92">
        <v>321.541</v>
      </c>
      <c r="P92">
        <v>11.1762</v>
      </c>
      <c r="Q92">
        <v>294.81200000000001</v>
      </c>
      <c r="R92">
        <v>329.14699999999999</v>
      </c>
      <c r="T92" s="33"/>
    </row>
    <row r="93" spans="1:20">
      <c r="A93" t="s">
        <v>116</v>
      </c>
      <c r="B93">
        <v>-3.9168200000000002E-4</v>
      </c>
      <c r="C93">
        <v>5.6409399999999998E-2</v>
      </c>
      <c r="D93">
        <v>6.6588099999999997E-2</v>
      </c>
      <c r="E93">
        <v>0.102922</v>
      </c>
      <c r="F93">
        <v>0.22591900000000001</v>
      </c>
      <c r="G93">
        <v>10.2887</v>
      </c>
      <c r="H93">
        <v>113.68899999999999</v>
      </c>
      <c r="I93" s="18">
        <v>0.22404199999999999</v>
      </c>
      <c r="J93">
        <v>11</v>
      </c>
      <c r="K93" s="17">
        <v>25.2499</v>
      </c>
      <c r="L93">
        <v>79.217500000000001</v>
      </c>
      <c r="M93">
        <v>93.801900000000003</v>
      </c>
      <c r="N93">
        <v>115.465</v>
      </c>
      <c r="O93">
        <v>288.48500000000001</v>
      </c>
      <c r="P93">
        <v>8.0546399999999991</v>
      </c>
      <c r="Q93">
        <v>86.096199999999996</v>
      </c>
      <c r="R93" s="18">
        <v>277.83699999999999</v>
      </c>
      <c r="S93" s="27">
        <v>11</v>
      </c>
      <c r="T93" s="33"/>
    </row>
    <row r="94" spans="1:20">
      <c r="A94" s="22" t="s">
        <v>126</v>
      </c>
      <c r="T94" s="33"/>
    </row>
    <row r="95" spans="1:20">
      <c r="A95" t="s">
        <v>119</v>
      </c>
      <c r="B95">
        <v>1.5734200000000001E-3</v>
      </c>
      <c r="C95">
        <v>-0.11690300000000001</v>
      </c>
      <c r="D95">
        <v>7.5982800000000003E-2</v>
      </c>
      <c r="E95">
        <v>0.32008599999999998</v>
      </c>
      <c r="F95">
        <v>0.27916600000000003</v>
      </c>
      <c r="G95">
        <v>6.3102200000000002</v>
      </c>
      <c r="H95">
        <v>370.29500000000002</v>
      </c>
      <c r="I95">
        <v>0.27274399999999999</v>
      </c>
      <c r="K95">
        <v>7.7184100000000004</v>
      </c>
      <c r="L95">
        <v>-91.2791</v>
      </c>
      <c r="M95">
        <v>90.284199999999998</v>
      </c>
      <c r="N95">
        <v>278.90100000000001</v>
      </c>
      <c r="O95">
        <v>277.90600000000001</v>
      </c>
      <c r="P95">
        <v>4.01396</v>
      </c>
      <c r="Q95">
        <v>287.29399999999998</v>
      </c>
      <c r="R95">
        <v>258.61599999999999</v>
      </c>
      <c r="S95" s="14"/>
      <c r="T95" s="33"/>
    </row>
    <row r="96" spans="1:20">
      <c r="A96" t="s">
        <v>120</v>
      </c>
      <c r="B96">
        <v>-2.1532299999999999E-3</v>
      </c>
      <c r="C96">
        <v>3.2062300000000002E-2</v>
      </c>
      <c r="D96">
        <v>9.79188E-2</v>
      </c>
      <c r="E96">
        <v>0.11154699999999999</v>
      </c>
      <c r="F96">
        <v>0.24152799999999999</v>
      </c>
      <c r="G96">
        <v>35.131100000000004</v>
      </c>
      <c r="H96">
        <v>206.38</v>
      </c>
      <c r="I96">
        <v>0.32089299999999998</v>
      </c>
      <c r="K96">
        <v>38.946399999999997</v>
      </c>
      <c r="L96">
        <v>63.412599999999998</v>
      </c>
      <c r="M96">
        <v>120.24299999999999</v>
      </c>
      <c r="N96">
        <v>152.87100000000001</v>
      </c>
      <c r="O96">
        <v>336.52699999999999</v>
      </c>
      <c r="P96">
        <v>4.97079</v>
      </c>
      <c r="Q96">
        <v>120.515</v>
      </c>
      <c r="R96">
        <v>318.53199999999998</v>
      </c>
      <c r="T96" s="33"/>
    </row>
    <row r="97" spans="1:20">
      <c r="A97" t="s">
        <v>121</v>
      </c>
      <c r="B97">
        <v>-8.6154199999999997E-4</v>
      </c>
      <c r="C97">
        <v>0.10893600000000001</v>
      </c>
      <c r="D97">
        <v>0.13261100000000001</v>
      </c>
      <c r="E97">
        <v>2.0820399999999999E-2</v>
      </c>
      <c r="F97">
        <v>0.26236700000000002</v>
      </c>
      <c r="G97">
        <v>37.891599999999997</v>
      </c>
      <c r="H97">
        <v>40.607999999999997</v>
      </c>
      <c r="I97">
        <v>0.30256699999999997</v>
      </c>
      <c r="K97">
        <v>2.0963599999999998</v>
      </c>
      <c r="L97">
        <v>92.288399999999996</v>
      </c>
      <c r="M97">
        <v>5.6447099999999999</v>
      </c>
      <c r="N97">
        <v>135.84800000000001</v>
      </c>
      <c r="O97">
        <v>233.78100000000001</v>
      </c>
      <c r="P97">
        <v>3.4537100000000001E-2</v>
      </c>
      <c r="Q97">
        <v>29.149899999999999</v>
      </c>
      <c r="R97">
        <v>222.54300000000001</v>
      </c>
      <c r="T97" s="33"/>
    </row>
    <row r="98" spans="1:20">
      <c r="A98" t="s">
        <v>122</v>
      </c>
      <c r="B98">
        <v>-5.7637799999999996E-3</v>
      </c>
      <c r="C98">
        <v>-0.18000099999999999</v>
      </c>
      <c r="D98">
        <v>0.117976</v>
      </c>
      <c r="E98">
        <v>0.29742299999999999</v>
      </c>
      <c r="F98">
        <v>0.235398</v>
      </c>
      <c r="G98">
        <v>17.366499999999998</v>
      </c>
      <c r="H98">
        <v>395.63299999999998</v>
      </c>
      <c r="I98">
        <v>0.27646700000000002</v>
      </c>
      <c r="K98">
        <v>-0.97379899999999997</v>
      </c>
      <c r="L98">
        <v>92.288399999999996</v>
      </c>
      <c r="M98">
        <v>5.6447099999999999</v>
      </c>
      <c r="N98">
        <v>135.84800000000001</v>
      </c>
      <c r="O98">
        <v>233.78100000000001</v>
      </c>
      <c r="P98">
        <v>3.4537100000000001E-2</v>
      </c>
      <c r="Q98">
        <v>29.149899999999999</v>
      </c>
      <c r="R98">
        <v>177.96100000000001</v>
      </c>
      <c r="T98" s="33"/>
    </row>
    <row r="99" spans="1:20">
      <c r="A99" t="s">
        <v>123</v>
      </c>
      <c r="B99">
        <v>-5.4593699999999998E-3</v>
      </c>
      <c r="C99">
        <v>-3.9160300000000002E-2</v>
      </c>
      <c r="D99">
        <v>0.15065300000000001</v>
      </c>
      <c r="E99">
        <v>0.18120800000000001</v>
      </c>
      <c r="F99">
        <v>0.29270099999999999</v>
      </c>
      <c r="G99">
        <v>4.2536800000000001</v>
      </c>
      <c r="H99">
        <v>567.96699999999998</v>
      </c>
      <c r="I99">
        <v>0.28420000000000001</v>
      </c>
      <c r="K99">
        <v>27.529399999999999</v>
      </c>
      <c r="L99">
        <v>56.863300000000002</v>
      </c>
      <c r="M99">
        <v>130.43</v>
      </c>
      <c r="N99">
        <v>106.703</v>
      </c>
      <c r="O99">
        <v>293.99599999999998</v>
      </c>
      <c r="P99">
        <v>3.50868</v>
      </c>
      <c r="Q99">
        <v>275.00200000000001</v>
      </c>
      <c r="R99">
        <v>274.97300000000001</v>
      </c>
      <c r="T99" s="33"/>
    </row>
    <row r="100" spans="1:20">
      <c r="A100" t="s">
        <v>124</v>
      </c>
      <c r="B100" s="12">
        <v>-7.7302600000000001E-4</v>
      </c>
      <c r="C100">
        <v>0.120127</v>
      </c>
      <c r="D100">
        <v>6.3558100000000006E-2</v>
      </c>
      <c r="E100">
        <v>6.8494100000000002E-2</v>
      </c>
      <c r="F100">
        <v>0.25217899999999999</v>
      </c>
      <c r="G100">
        <v>50.385300000000001</v>
      </c>
      <c r="H100">
        <v>47.8108</v>
      </c>
      <c r="I100">
        <v>0.323513</v>
      </c>
      <c r="K100">
        <v>3.4143300000000001</v>
      </c>
      <c r="L100">
        <v>89.768100000000004</v>
      </c>
      <c r="M100">
        <v>67.590100000000007</v>
      </c>
      <c r="N100">
        <v>64.007900000000006</v>
      </c>
      <c r="O100">
        <v>221.36600000000001</v>
      </c>
      <c r="P100">
        <v>50.8825</v>
      </c>
      <c r="Q100">
        <v>55.0212</v>
      </c>
      <c r="R100">
        <v>244.959</v>
      </c>
      <c r="T100" s="33"/>
    </row>
    <row r="101" spans="1:20">
      <c r="A101" t="s">
        <v>125</v>
      </c>
      <c r="B101">
        <v>-1.0127700000000001E-3</v>
      </c>
      <c r="C101">
        <v>9.5752100000000007E-2</v>
      </c>
      <c r="D101">
        <v>9.0678800000000004E-2</v>
      </c>
      <c r="E101">
        <v>0.18729499999999999</v>
      </c>
      <c r="F101">
        <v>0.373726</v>
      </c>
      <c r="G101">
        <v>0.73492599999999997</v>
      </c>
      <c r="H101">
        <v>33.222099999999998</v>
      </c>
      <c r="I101">
        <v>0.36928699999999998</v>
      </c>
      <c r="K101">
        <v>12.6608</v>
      </c>
      <c r="L101">
        <v>82.496899999999997</v>
      </c>
      <c r="M101">
        <v>116.14</v>
      </c>
      <c r="N101">
        <v>161.65</v>
      </c>
      <c r="O101">
        <v>360.286</v>
      </c>
      <c r="P101">
        <v>7.2826599999999999</v>
      </c>
      <c r="Q101">
        <v>37.692999999999998</v>
      </c>
      <c r="R101">
        <v>340.19099999999997</v>
      </c>
      <c r="T101" s="33"/>
    </row>
    <row r="102" spans="1:20">
      <c r="A102" t="s">
        <v>60</v>
      </c>
      <c r="B102">
        <v>1.12633E-3</v>
      </c>
      <c r="C102">
        <v>5.3954599999999998E-2</v>
      </c>
      <c r="D102">
        <v>0.107976</v>
      </c>
      <c r="E102">
        <v>5.6574300000000001E-2</v>
      </c>
      <c r="F102">
        <v>0.218505</v>
      </c>
      <c r="G102">
        <v>67.722800000000007</v>
      </c>
      <c r="H102">
        <v>1.55247</v>
      </c>
      <c r="I102">
        <v>0.21127699999999999</v>
      </c>
      <c r="K102">
        <v>16.053899999999999</v>
      </c>
      <c r="L102">
        <v>58.332299999999996</v>
      </c>
      <c r="M102">
        <v>23.407599999999999</v>
      </c>
      <c r="N102">
        <v>86.572199999999995</v>
      </c>
      <c r="O102">
        <v>168.31200000000001</v>
      </c>
      <c r="P102">
        <v>45.278100000000002</v>
      </c>
      <c r="Q102">
        <v>56.1096</v>
      </c>
      <c r="R102">
        <v>168.61</v>
      </c>
      <c r="T102" s="33"/>
    </row>
    <row r="103" spans="1:20">
      <c r="A103" t="s">
        <v>61</v>
      </c>
      <c r="B103">
        <v>-4.6371599999999998E-4</v>
      </c>
      <c r="C103">
        <v>9.1796900000000001E-2</v>
      </c>
      <c r="D103">
        <v>0.15884400000000001</v>
      </c>
      <c r="E103">
        <v>9.8281599999999997E-2</v>
      </c>
      <c r="F103">
        <v>0.34892299999999998</v>
      </c>
      <c r="G103">
        <v>3.6058400000000002</v>
      </c>
      <c r="H103">
        <v>46.139600000000002</v>
      </c>
      <c r="I103">
        <v>0.35037000000000001</v>
      </c>
      <c r="K103">
        <v>46.920299999999997</v>
      </c>
      <c r="L103">
        <v>137.10599999999999</v>
      </c>
      <c r="M103">
        <v>143.251</v>
      </c>
      <c r="N103">
        <v>50.5702</v>
      </c>
      <c r="O103">
        <v>330.92700000000002</v>
      </c>
      <c r="P103">
        <v>31.6736</v>
      </c>
      <c r="Q103">
        <v>0.80800499999999997</v>
      </c>
      <c r="R103">
        <v>361.55900000000003</v>
      </c>
      <c r="T103" s="33"/>
    </row>
    <row r="104" spans="1:20">
      <c r="A104" t="s">
        <v>117</v>
      </c>
      <c r="B104">
        <v>7.4007999999999995E-4</v>
      </c>
      <c r="C104">
        <v>-6.2537800000000004E-2</v>
      </c>
      <c r="D104">
        <v>0.15029300000000001</v>
      </c>
      <c r="E104">
        <v>0.21495800000000001</v>
      </c>
      <c r="F104">
        <v>0.30271300000000001</v>
      </c>
      <c r="G104">
        <v>14.259399999999999</v>
      </c>
      <c r="H104">
        <v>1466.68</v>
      </c>
      <c r="I104">
        <v>0.29339999999999999</v>
      </c>
      <c r="K104">
        <v>15.327400000000001</v>
      </c>
      <c r="L104">
        <v>90.938199999999995</v>
      </c>
      <c r="M104">
        <v>164.36699999999999</v>
      </c>
      <c r="N104">
        <v>68.767200000000003</v>
      </c>
      <c r="O104">
        <v>324.07299999999998</v>
      </c>
      <c r="P104">
        <v>7.6071999999999997</v>
      </c>
      <c r="Q104">
        <v>153.011</v>
      </c>
      <c r="R104">
        <v>300.505</v>
      </c>
      <c r="T104" s="33"/>
    </row>
    <row r="105" spans="1:20">
      <c r="A105" t="s">
        <v>53</v>
      </c>
      <c r="B105">
        <v>-7.9878399999999997E-4</v>
      </c>
      <c r="C105">
        <v>8.3162700000000006E-3</v>
      </c>
      <c r="D105">
        <v>3.9102199999999997E-2</v>
      </c>
      <c r="E105">
        <v>4.2101600000000003E-2</v>
      </c>
      <c r="F105">
        <v>8.9520100000000005E-2</v>
      </c>
      <c r="G105">
        <v>141.18899999999999</v>
      </c>
      <c r="H105">
        <v>122.039</v>
      </c>
      <c r="I105">
        <v>0.146201</v>
      </c>
      <c r="K105">
        <v>29.9815</v>
      </c>
      <c r="L105">
        <v>18.4602</v>
      </c>
      <c r="M105">
        <v>42.1783</v>
      </c>
      <c r="N105">
        <v>42.030299999999997</v>
      </c>
      <c r="O105">
        <v>102.669</v>
      </c>
      <c r="P105">
        <v>297.68099999999998</v>
      </c>
      <c r="Q105">
        <v>286.06900000000002</v>
      </c>
      <c r="R105">
        <v>113.935</v>
      </c>
      <c r="T105" s="33"/>
    </row>
    <row r="106" spans="1:20">
      <c r="A106" t="s">
        <v>118</v>
      </c>
      <c r="B106">
        <v>-2.5962400000000001E-3</v>
      </c>
      <c r="C106">
        <v>9.2811299999999999E-2</v>
      </c>
      <c r="D106">
        <v>5.9994899999999997E-2</v>
      </c>
      <c r="E106">
        <v>6.2736200000000006E-2</v>
      </c>
      <c r="F106">
        <v>0.21554200000000001</v>
      </c>
      <c r="G106">
        <v>48.866399999999999</v>
      </c>
      <c r="H106">
        <v>112.661</v>
      </c>
      <c r="I106">
        <v>0.24584800000000001</v>
      </c>
      <c r="K106">
        <v>11.088900000000001</v>
      </c>
      <c r="L106">
        <v>42.770099999999999</v>
      </c>
      <c r="M106">
        <v>33.902799999999999</v>
      </c>
      <c r="N106">
        <v>118.16500000000001</v>
      </c>
      <c r="O106">
        <v>194.83799999999999</v>
      </c>
      <c r="P106">
        <v>42.844900000000003</v>
      </c>
      <c r="Q106">
        <v>158.958</v>
      </c>
      <c r="R106">
        <v>228.96100000000001</v>
      </c>
      <c r="T106" s="33"/>
    </row>
    <row r="107" spans="1:20">
      <c r="A107" t="s">
        <v>90</v>
      </c>
      <c r="B107">
        <v>-3.1879399999999998E-3</v>
      </c>
      <c r="C107">
        <v>9.1194499999999998E-2</v>
      </c>
      <c r="D107">
        <v>5.7584400000000001E-2</v>
      </c>
      <c r="E107">
        <v>0.111764</v>
      </c>
      <c r="F107">
        <v>0.26054300000000002</v>
      </c>
      <c r="G107">
        <v>3.4662099999999998</v>
      </c>
      <c r="H107">
        <v>52.553600000000003</v>
      </c>
      <c r="I107" s="18">
        <v>0.26749099999999998</v>
      </c>
      <c r="J107">
        <v>12</v>
      </c>
      <c r="K107">
        <v>17.293500000000002</v>
      </c>
      <c r="L107">
        <v>75.983099999999993</v>
      </c>
      <c r="M107">
        <v>68.159400000000005</v>
      </c>
      <c r="N107">
        <v>114.042</v>
      </c>
      <c r="O107">
        <v>258.18400000000003</v>
      </c>
      <c r="P107">
        <v>4.8461999999999996</v>
      </c>
      <c r="Q107">
        <v>70.990200000000002</v>
      </c>
      <c r="R107" s="18">
        <v>246.48</v>
      </c>
      <c r="S107" s="27">
        <v>12</v>
      </c>
      <c r="T107" s="14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6"/>
  <sheetViews>
    <sheetView zoomScale="98" zoomScaleNormal="98" workbookViewId="0">
      <pane xSplit="1" topLeftCell="I1" activePane="topRight" state="frozen"/>
      <selection pane="topRight" activeCell="S1" sqref="S1:S1048576"/>
    </sheetView>
  </sheetViews>
  <sheetFormatPr baseColWidth="10" defaultRowHeight="15"/>
  <sheetData>
    <row r="1" spans="1:21" ht="16.5">
      <c r="A1" s="1" t="s">
        <v>127</v>
      </c>
      <c r="K1" s="2" t="s">
        <v>267</v>
      </c>
      <c r="T1" s="33"/>
      <c r="U1" s="33"/>
    </row>
    <row r="2" spans="1:21">
      <c r="A2" s="4" t="s">
        <v>0</v>
      </c>
      <c r="B2" s="4" t="s">
        <v>1</v>
      </c>
      <c r="C2" s="11" t="s">
        <v>21</v>
      </c>
      <c r="E2" s="4"/>
      <c r="F2" s="4"/>
      <c r="G2" s="5" t="s">
        <v>2</v>
      </c>
      <c r="H2" s="5"/>
      <c r="I2" s="11" t="s">
        <v>23</v>
      </c>
      <c r="J2" s="4" t="s">
        <v>3</v>
      </c>
      <c r="K2" s="4" t="s">
        <v>4</v>
      </c>
      <c r="N2" s="5"/>
      <c r="O2" s="5"/>
      <c r="P2" s="5" t="s">
        <v>5</v>
      </c>
      <c r="T2" s="4"/>
      <c r="U2" s="5"/>
    </row>
    <row r="3" spans="1:21">
      <c r="A3" s="7" t="s">
        <v>16</v>
      </c>
      <c r="B3" s="8" t="s">
        <v>6</v>
      </c>
      <c r="C3" s="7" t="s">
        <v>7</v>
      </c>
      <c r="D3" s="7" t="s">
        <v>8</v>
      </c>
      <c r="E3" s="7" t="s">
        <v>9</v>
      </c>
      <c r="F3" s="7" t="s">
        <v>1</v>
      </c>
      <c r="G3" s="9" t="s">
        <v>10</v>
      </c>
      <c r="H3" s="9" t="s">
        <v>11</v>
      </c>
      <c r="I3" s="7" t="s">
        <v>22</v>
      </c>
      <c r="J3" s="7" t="s">
        <v>12</v>
      </c>
      <c r="K3" s="7" t="s">
        <v>13</v>
      </c>
      <c r="L3" s="7" t="s">
        <v>7</v>
      </c>
      <c r="M3" s="7" t="s">
        <v>8</v>
      </c>
      <c r="N3" s="7" t="s">
        <v>9</v>
      </c>
      <c r="O3" s="7" t="s">
        <v>14</v>
      </c>
      <c r="P3" s="9" t="s">
        <v>10</v>
      </c>
      <c r="Q3" s="9" t="s">
        <v>11</v>
      </c>
      <c r="R3" s="7" t="s">
        <v>26</v>
      </c>
      <c r="S3" s="7"/>
      <c r="T3" s="4"/>
      <c r="U3" s="4"/>
    </row>
    <row r="4" spans="1:21">
      <c r="A4" s="23"/>
      <c r="B4" s="36" t="s">
        <v>66</v>
      </c>
    </row>
    <row r="5" spans="1:21">
      <c r="A5" s="22" t="s">
        <v>149</v>
      </c>
      <c r="B5" s="14" t="s">
        <v>214</v>
      </c>
    </row>
    <row r="6" spans="1:21">
      <c r="A6" t="s">
        <v>37</v>
      </c>
      <c r="B6">
        <v>2.83637E-3</v>
      </c>
      <c r="C6">
        <v>-1.5578099999999999E-2</v>
      </c>
      <c r="D6">
        <v>0.119244</v>
      </c>
      <c r="E6">
        <v>0.17308999999999999</v>
      </c>
      <c r="F6">
        <v>0.276756</v>
      </c>
      <c r="G6">
        <v>6.1225100000000001</v>
      </c>
      <c r="H6">
        <v>109.51300000000001</v>
      </c>
      <c r="I6">
        <v>0.27224700000000002</v>
      </c>
      <c r="K6">
        <v>4.7828900000000001</v>
      </c>
      <c r="L6">
        <v>11.989699999999999</v>
      </c>
      <c r="M6">
        <v>76.706000000000003</v>
      </c>
      <c r="N6">
        <v>107.81699999999999</v>
      </c>
      <c r="O6">
        <v>196.51300000000001</v>
      </c>
      <c r="P6">
        <v>2.8588</v>
      </c>
      <c r="Q6">
        <v>63.889099999999999</v>
      </c>
      <c r="R6">
        <v>185.49199999999999</v>
      </c>
      <c r="S6" s="14"/>
    </row>
    <row r="7" spans="1:21">
      <c r="A7" t="s">
        <v>38</v>
      </c>
      <c r="B7">
        <v>1.6542900000000001E-3</v>
      </c>
      <c r="C7" s="25">
        <v>1.83538E-2</v>
      </c>
      <c r="D7" s="25">
        <v>2.14277E-3</v>
      </c>
      <c r="E7" s="25">
        <v>3.57537E-3</v>
      </c>
      <c r="F7" s="25">
        <v>2.40719E-2</v>
      </c>
      <c r="G7" s="31">
        <v>87029600</v>
      </c>
      <c r="H7" s="31">
        <v>2494640000</v>
      </c>
      <c r="I7">
        <v>0.11033999999999999</v>
      </c>
      <c r="K7">
        <v>1.6184099999999999</v>
      </c>
      <c r="L7">
        <v>15.7829</v>
      </c>
      <c r="M7">
        <v>31.766300000000001</v>
      </c>
      <c r="N7">
        <v>28.816199999999998</v>
      </c>
      <c r="O7">
        <v>76.365399999999994</v>
      </c>
      <c r="P7">
        <v>8.4133999999999993</v>
      </c>
      <c r="Q7">
        <v>8.3550900000000006</v>
      </c>
      <c r="R7">
        <v>66.537800000000004</v>
      </c>
    </row>
    <row r="8" spans="1:21">
      <c r="A8" t="s">
        <v>39</v>
      </c>
      <c r="B8">
        <v>8.1155499999999992E-3</v>
      </c>
      <c r="C8">
        <v>3.1313100000000003E-2</v>
      </c>
      <c r="D8">
        <v>2.5692799999999998E-2</v>
      </c>
      <c r="E8">
        <v>6.3214000000000006E-2</v>
      </c>
      <c r="F8">
        <v>0.12021999999999999</v>
      </c>
      <c r="G8">
        <v>59.372500000000002</v>
      </c>
      <c r="H8">
        <v>20.415500000000002</v>
      </c>
      <c r="I8">
        <v>0.112691</v>
      </c>
      <c r="K8">
        <v>17.866199999999999</v>
      </c>
      <c r="L8" s="26">
        <v>-91.941299999999998</v>
      </c>
      <c r="M8" s="26">
        <v>48.980499999999999</v>
      </c>
      <c r="N8" s="26">
        <v>141.11099999999999</v>
      </c>
      <c r="O8" s="26">
        <v>98.149799999999999</v>
      </c>
      <c r="P8" s="26">
        <v>16.237500000000001</v>
      </c>
      <c r="Q8" s="26">
        <v>1534.18</v>
      </c>
      <c r="R8" s="26">
        <v>89.185299999999998</v>
      </c>
    </row>
    <row r="9" spans="1:21">
      <c r="A9" t="s">
        <v>154</v>
      </c>
      <c r="B9">
        <v>-5.7903700000000004E-3</v>
      </c>
      <c r="C9">
        <v>4.5945699999999999E-2</v>
      </c>
      <c r="D9">
        <v>0.16631599999999999</v>
      </c>
      <c r="E9">
        <v>-2.3065500000000001E-3</v>
      </c>
      <c r="F9">
        <v>0.209956</v>
      </c>
      <c r="G9">
        <v>97.0274</v>
      </c>
      <c r="H9">
        <v>18.033000000000001</v>
      </c>
      <c r="I9">
        <v>0.23929400000000001</v>
      </c>
      <c r="K9">
        <v>23.475200000000001</v>
      </c>
      <c r="L9">
        <v>27.9694</v>
      </c>
      <c r="M9">
        <v>85.034099999999995</v>
      </c>
      <c r="N9">
        <v>82.146799999999999</v>
      </c>
      <c r="O9">
        <v>195.15</v>
      </c>
      <c r="P9">
        <v>107.155</v>
      </c>
      <c r="Q9">
        <v>110.946</v>
      </c>
      <c r="R9">
        <v>207.916</v>
      </c>
    </row>
    <row r="10" spans="1:21">
      <c r="A10" t="s">
        <v>153</v>
      </c>
      <c r="B10">
        <v>1.20968E-2</v>
      </c>
      <c r="C10">
        <v>4.1534799999999997E-2</v>
      </c>
      <c r="D10">
        <v>5.8019599999999998E-2</v>
      </c>
      <c r="E10">
        <v>4.7496999999999998E-2</v>
      </c>
      <c r="F10">
        <v>0.14705099999999999</v>
      </c>
      <c r="G10">
        <v>36.128399999999999</v>
      </c>
      <c r="H10">
        <v>417.94600000000003</v>
      </c>
      <c r="I10">
        <v>0.143817</v>
      </c>
      <c r="K10">
        <v>24.646599999999999</v>
      </c>
      <c r="L10" s="25">
        <v>53.962899999999998</v>
      </c>
      <c r="M10" s="25">
        <v>32.778700000000001</v>
      </c>
      <c r="N10" s="25">
        <v>46.681399999999996</v>
      </c>
      <c r="O10" s="25">
        <v>133.423</v>
      </c>
      <c r="P10" s="31">
        <v>27.111000000000001</v>
      </c>
      <c r="Q10" s="31">
        <v>173.316</v>
      </c>
      <c r="R10">
        <v>132.12799999999999</v>
      </c>
    </row>
    <row r="11" spans="1:21">
      <c r="A11" t="s">
        <v>152</v>
      </c>
      <c r="B11">
        <v>-6.3566100000000004E-3</v>
      </c>
      <c r="C11">
        <v>2.4212600000000001E-2</v>
      </c>
      <c r="D11">
        <v>7.1881899999999999E-2</v>
      </c>
      <c r="E11">
        <v>4.1977300000000002E-2</v>
      </c>
      <c r="F11">
        <v>0.138072</v>
      </c>
      <c r="G11">
        <v>84.943200000000004</v>
      </c>
      <c r="H11">
        <v>37754.300000000003</v>
      </c>
      <c r="I11">
        <v>0.14757799999999999</v>
      </c>
      <c r="K11">
        <v>5.1424799999999999</v>
      </c>
      <c r="L11">
        <v>43.332299999999996</v>
      </c>
      <c r="M11">
        <v>26.3551</v>
      </c>
      <c r="N11">
        <v>26.773599999999998</v>
      </c>
      <c r="O11">
        <v>96.461100000000002</v>
      </c>
      <c r="P11">
        <v>74.192999999999998</v>
      </c>
      <c r="Q11">
        <v>74.613</v>
      </c>
      <c r="R11">
        <v>77.8767</v>
      </c>
      <c r="S11" s="46"/>
    </row>
    <row r="12" spans="1:21">
      <c r="A12" t="s">
        <v>86</v>
      </c>
      <c r="B12">
        <v>-1.06812E-2</v>
      </c>
      <c r="C12">
        <v>5.4472399999999997E-2</v>
      </c>
      <c r="D12">
        <v>0.128498</v>
      </c>
      <c r="E12">
        <v>8.7835300000000005E-2</v>
      </c>
      <c r="F12">
        <v>0.27080599999999999</v>
      </c>
      <c r="G12">
        <v>37.1663</v>
      </c>
      <c r="H12">
        <v>35.777200000000001</v>
      </c>
      <c r="I12">
        <v>0.297931</v>
      </c>
      <c r="K12">
        <v>4.1831699999999996</v>
      </c>
      <c r="L12">
        <v>47.296399999999998</v>
      </c>
      <c r="M12">
        <v>83.477000000000004</v>
      </c>
      <c r="N12">
        <v>92.819000000000003</v>
      </c>
      <c r="O12">
        <v>223.59200000000001</v>
      </c>
      <c r="P12">
        <v>8.8761399999999995</v>
      </c>
      <c r="Q12">
        <v>33.401699999999998</v>
      </c>
      <c r="R12">
        <v>218.84299999999999</v>
      </c>
    </row>
    <row r="13" spans="1:21">
      <c r="A13" t="s">
        <v>87</v>
      </c>
      <c r="B13">
        <v>-6.9420100000000002E-3</v>
      </c>
      <c r="C13" s="25">
        <v>7.6408500000000002E-3</v>
      </c>
      <c r="D13" s="25">
        <v>1.6701400000000002E-2</v>
      </c>
      <c r="E13" s="25">
        <v>1.9645300000000001E-2</v>
      </c>
      <c r="F13" s="25">
        <v>4.3987600000000002E-2</v>
      </c>
      <c r="G13" s="31">
        <v>3.50417E+16</v>
      </c>
      <c r="H13" s="31">
        <v>9522750000000000</v>
      </c>
      <c r="I13">
        <v>9.6087400000000003E-2</v>
      </c>
      <c r="K13">
        <v>-2.8284099999999999</v>
      </c>
      <c r="L13">
        <v>34.090600000000002</v>
      </c>
      <c r="M13">
        <v>-4.1442100000000002</v>
      </c>
      <c r="N13">
        <v>-4.0142199999999999</v>
      </c>
      <c r="O13">
        <v>25.932099999999998</v>
      </c>
      <c r="P13" s="12">
        <v>-214362000000000</v>
      </c>
      <c r="Q13" s="12">
        <v>-7.05323E+16</v>
      </c>
      <c r="R13">
        <v>30.414400000000001</v>
      </c>
      <c r="S13" s="14"/>
    </row>
    <row r="14" spans="1:21">
      <c r="A14" t="s">
        <v>88</v>
      </c>
      <c r="B14">
        <v>-4.35148E-4</v>
      </c>
      <c r="C14">
        <v>-2.0369899999999999</v>
      </c>
      <c r="D14">
        <v>0.108111</v>
      </c>
      <c r="E14">
        <v>2.1282899999999998</v>
      </c>
      <c r="F14">
        <v>0.199407</v>
      </c>
      <c r="G14">
        <v>2.2433299999999998</v>
      </c>
      <c r="H14">
        <v>6873.73</v>
      </c>
      <c r="I14">
        <v>0.17946000000000001</v>
      </c>
      <c r="K14">
        <v>8.4570100000000004</v>
      </c>
      <c r="L14">
        <v>-2.6506099999999999</v>
      </c>
      <c r="M14">
        <v>31.909800000000001</v>
      </c>
      <c r="N14">
        <v>73.959900000000005</v>
      </c>
      <c r="O14">
        <v>103.21899999999999</v>
      </c>
      <c r="P14">
        <v>2.032</v>
      </c>
      <c r="Q14">
        <v>253.07900000000001</v>
      </c>
      <c r="R14">
        <v>97.698899999999995</v>
      </c>
    </row>
    <row r="15" spans="1:21">
      <c r="A15" t="s">
        <v>155</v>
      </c>
      <c r="B15">
        <v>-2.0808300000000001E-3</v>
      </c>
      <c r="C15">
        <v>0.12731200000000001</v>
      </c>
      <c r="D15">
        <v>9.6382099999999998E-2</v>
      </c>
      <c r="E15">
        <v>0.19338</v>
      </c>
      <c r="F15">
        <v>0.417074</v>
      </c>
      <c r="G15">
        <v>6.4726299999999997</v>
      </c>
      <c r="H15">
        <v>36.088999999999999</v>
      </c>
      <c r="I15">
        <v>0.38271300000000003</v>
      </c>
      <c r="K15">
        <v>30.6191</v>
      </c>
      <c r="L15">
        <v>129.68600000000001</v>
      </c>
      <c r="M15">
        <v>214.23500000000001</v>
      </c>
      <c r="N15">
        <v>220.38499999999999</v>
      </c>
      <c r="O15">
        <v>564.30700000000002</v>
      </c>
      <c r="P15">
        <v>4.3340100000000001</v>
      </c>
      <c r="Q15">
        <v>35.5931</v>
      </c>
      <c r="R15">
        <v>522.91800000000001</v>
      </c>
    </row>
    <row r="16" spans="1:21">
      <c r="A16" t="s">
        <v>150</v>
      </c>
      <c r="B16">
        <v>-2.9509599999999999E-3</v>
      </c>
      <c r="C16">
        <v>6.03717E-2</v>
      </c>
      <c r="D16">
        <v>5.0517300000000001E-2</v>
      </c>
      <c r="E16">
        <v>3.4622399999999998E-2</v>
      </c>
      <c r="F16">
        <v>0.145511</v>
      </c>
      <c r="G16">
        <v>16.101500000000001</v>
      </c>
      <c r="H16">
        <v>455.24900000000002</v>
      </c>
      <c r="I16">
        <v>0.146758</v>
      </c>
      <c r="K16">
        <v>21.898199999999999</v>
      </c>
      <c r="L16">
        <v>57.630299999999998</v>
      </c>
      <c r="M16">
        <v>39.612499999999997</v>
      </c>
      <c r="N16">
        <v>33.174100000000003</v>
      </c>
      <c r="O16">
        <v>130.417</v>
      </c>
      <c r="P16">
        <v>12.368600000000001</v>
      </c>
      <c r="Q16">
        <v>494.65199999999999</v>
      </c>
      <c r="R16">
        <v>124.113</v>
      </c>
    </row>
    <row r="17" spans="1:21">
      <c r="A17" t="s">
        <v>151</v>
      </c>
      <c r="B17">
        <v>-8.8401199999999999E-4</v>
      </c>
      <c r="C17">
        <v>0.107917</v>
      </c>
      <c r="D17">
        <v>0.12034499999999999</v>
      </c>
      <c r="E17">
        <v>8.9203900000000003E-2</v>
      </c>
      <c r="F17">
        <v>0.31746600000000003</v>
      </c>
      <c r="G17">
        <v>18.5199</v>
      </c>
      <c r="H17">
        <v>68.891400000000004</v>
      </c>
      <c r="I17">
        <v>0.31120300000000001</v>
      </c>
      <c r="K17">
        <v>29.904199999999999</v>
      </c>
      <c r="L17">
        <v>110.919</v>
      </c>
      <c r="M17">
        <v>145.47399999999999</v>
      </c>
      <c r="N17">
        <v>122.523</v>
      </c>
      <c r="O17">
        <v>378.91699999999997</v>
      </c>
      <c r="P17">
        <v>7.9087800000000001</v>
      </c>
      <c r="Q17">
        <v>56.299500000000002</v>
      </c>
      <c r="R17">
        <v>362.46800000000002</v>
      </c>
    </row>
    <row r="18" spans="1:21">
      <c r="A18" t="s">
        <v>90</v>
      </c>
      <c r="B18">
        <v>-3.23749E-3</v>
      </c>
      <c r="C18">
        <v>2.0514000000000001E-2</v>
      </c>
      <c r="D18">
        <v>9.3872999999999998E-2</v>
      </c>
      <c r="E18">
        <v>8.0072599999999994E-2</v>
      </c>
      <c r="F18">
        <v>0.19445999999999999</v>
      </c>
      <c r="G18">
        <v>15.549099999999999</v>
      </c>
      <c r="H18">
        <v>1519.8</v>
      </c>
      <c r="I18" s="18">
        <v>0.20258300000000001</v>
      </c>
      <c r="J18">
        <v>12</v>
      </c>
      <c r="K18">
        <v>12.9787</v>
      </c>
      <c r="L18">
        <v>-37.337499999999999</v>
      </c>
      <c r="M18">
        <v>44.542200000000001</v>
      </c>
      <c r="N18">
        <v>174.16900000000001</v>
      </c>
      <c r="O18">
        <v>181.374</v>
      </c>
      <c r="P18">
        <v>6.1624800000000004</v>
      </c>
      <c r="Q18">
        <v>133.91300000000001</v>
      </c>
      <c r="R18" s="18">
        <v>172.441</v>
      </c>
      <c r="S18">
        <v>12</v>
      </c>
      <c r="T18" s="14"/>
    </row>
    <row r="19" spans="1:21">
      <c r="A19" s="22" t="s">
        <v>172</v>
      </c>
    </row>
    <row r="20" spans="1:21">
      <c r="A20" t="s">
        <v>165</v>
      </c>
      <c r="B20">
        <v>5.2854E-3</v>
      </c>
      <c r="C20">
        <v>4.9031700000000001E-3</v>
      </c>
      <c r="D20">
        <v>3.9392200000000002E-2</v>
      </c>
      <c r="E20">
        <v>4.6493199999999998E-2</v>
      </c>
      <c r="F20">
        <v>9.0788599999999997E-2</v>
      </c>
      <c r="G20">
        <v>154.40899999999999</v>
      </c>
      <c r="H20">
        <v>382.11799999999999</v>
      </c>
      <c r="I20">
        <v>0.15604599999999999</v>
      </c>
      <c r="K20">
        <v>16.3139</v>
      </c>
      <c r="L20">
        <v>-4461.3100000000004</v>
      </c>
      <c r="M20">
        <v>35.846699999999998</v>
      </c>
      <c r="N20">
        <v>4526.88</v>
      </c>
      <c r="O20">
        <v>101.408</v>
      </c>
      <c r="P20">
        <v>7.5218999999999996</v>
      </c>
      <c r="Q20">
        <v>38833.4</v>
      </c>
      <c r="R20">
        <v>98.669499999999999</v>
      </c>
    </row>
    <row r="21" spans="1:21">
      <c r="A21" s="25" t="s">
        <v>166</v>
      </c>
      <c r="B21" s="25">
        <v>-5.1714500000000002E-3</v>
      </c>
      <c r="C21" s="25">
        <v>4.9031700000000001E-3</v>
      </c>
      <c r="D21" s="25">
        <v>3.9392200000000002E-2</v>
      </c>
      <c r="E21" s="25">
        <v>4.6493199999999998E-2</v>
      </c>
      <c r="F21" s="25">
        <v>9.0788599999999997E-2</v>
      </c>
      <c r="G21" s="25">
        <v>154.40899999999999</v>
      </c>
      <c r="H21" s="25">
        <v>382.11799999999999</v>
      </c>
      <c r="I21" s="25">
        <v>8.9750800000000006E-2</v>
      </c>
      <c r="K21" s="13">
        <v>33.22</v>
      </c>
      <c r="L21" s="13">
        <v>157.93899999999999</v>
      </c>
      <c r="M21" s="13">
        <v>-56.383600000000001</v>
      </c>
      <c r="N21" s="13">
        <v>-58.438099999999999</v>
      </c>
      <c r="O21" s="13">
        <v>43.117199999999997</v>
      </c>
      <c r="P21" s="13">
        <v>302.90600000000001</v>
      </c>
      <c r="Q21" s="13">
        <v>307.202</v>
      </c>
      <c r="R21" s="13">
        <v>68.479100000000003</v>
      </c>
      <c r="S21" s="36"/>
      <c r="T21" s="25"/>
      <c r="U21" s="25"/>
    </row>
    <row r="22" spans="1:21">
      <c r="A22" t="s">
        <v>167</v>
      </c>
      <c r="B22">
        <v>2.8968100000000001E-3</v>
      </c>
      <c r="C22">
        <v>0.142925</v>
      </c>
      <c r="D22">
        <v>7.4667499999999998E-2</v>
      </c>
      <c r="E22">
        <v>0.171732</v>
      </c>
      <c r="F22">
        <v>0.38932499999999998</v>
      </c>
      <c r="G22">
        <v>35.668599999999998</v>
      </c>
      <c r="H22">
        <v>77.3947</v>
      </c>
      <c r="I22">
        <v>0.44347300000000001</v>
      </c>
      <c r="K22">
        <v>-0.41974299999999998</v>
      </c>
      <c r="L22">
        <v>95.8489</v>
      </c>
      <c r="M22">
        <v>102.807</v>
      </c>
      <c r="N22">
        <v>177.08199999999999</v>
      </c>
      <c r="O22">
        <v>375.738</v>
      </c>
      <c r="P22">
        <v>21.165700000000001</v>
      </c>
      <c r="Q22">
        <v>64.932100000000005</v>
      </c>
      <c r="R22">
        <v>354.67700000000002</v>
      </c>
      <c r="S22" s="26"/>
    </row>
    <row r="23" spans="1:21">
      <c r="A23" t="s">
        <v>168</v>
      </c>
      <c r="B23">
        <v>1.32303E-3</v>
      </c>
      <c r="C23">
        <v>-2.39983E-2</v>
      </c>
      <c r="D23">
        <v>0.35311399999999998</v>
      </c>
      <c r="E23">
        <v>0.123555</v>
      </c>
      <c r="F23">
        <v>0.45267099999999999</v>
      </c>
      <c r="G23">
        <v>132.12100000000001</v>
      </c>
      <c r="H23">
        <v>177.63</v>
      </c>
      <c r="I23">
        <v>0.49317100000000003</v>
      </c>
      <c r="K23">
        <v>65.798599999999993</v>
      </c>
      <c r="L23">
        <v>114.182</v>
      </c>
      <c r="M23">
        <v>1.6904999999999999</v>
      </c>
      <c r="N23">
        <v>692.92899999999997</v>
      </c>
      <c r="O23">
        <v>808.80100000000004</v>
      </c>
      <c r="P23">
        <v>-433558</v>
      </c>
      <c r="Q23">
        <v>67.810299999999998</v>
      </c>
      <c r="R23">
        <v>796.351</v>
      </c>
      <c r="S23" s="36"/>
    </row>
    <row r="24" spans="1:21">
      <c r="A24" t="s">
        <v>169</v>
      </c>
      <c r="B24">
        <v>1.54711E-3</v>
      </c>
      <c r="C24">
        <v>-7.1065100000000006E-2</v>
      </c>
      <c r="D24">
        <v>0.161796</v>
      </c>
      <c r="E24">
        <v>0.12650500000000001</v>
      </c>
      <c r="F24">
        <v>0.21723600000000001</v>
      </c>
      <c r="G24">
        <v>213.065</v>
      </c>
      <c r="H24">
        <v>228.37</v>
      </c>
      <c r="I24">
        <v>0.25623299999999999</v>
      </c>
      <c r="K24">
        <v>4.0988600000000002</v>
      </c>
      <c r="L24">
        <v>27.062100000000001</v>
      </c>
      <c r="M24">
        <v>72.799300000000002</v>
      </c>
      <c r="N24">
        <v>71.501400000000004</v>
      </c>
      <c r="O24">
        <v>171.363</v>
      </c>
      <c r="P24">
        <v>96.538799999999995</v>
      </c>
      <c r="Q24">
        <v>93.265299999999996</v>
      </c>
      <c r="R24">
        <v>155.572</v>
      </c>
      <c r="S24" s="26"/>
    </row>
    <row r="25" spans="1:21">
      <c r="A25" t="s">
        <v>170</v>
      </c>
      <c r="B25">
        <v>5.4001799999999997E-4</v>
      </c>
      <c r="C25">
        <v>-3.2909399999999998E-2</v>
      </c>
      <c r="D25">
        <v>0.171185</v>
      </c>
      <c r="E25">
        <v>0.16423199999999999</v>
      </c>
      <c r="F25">
        <v>0.30250700000000003</v>
      </c>
      <c r="G25">
        <v>172.24600000000001</v>
      </c>
      <c r="H25">
        <v>289.03500000000003</v>
      </c>
      <c r="I25">
        <v>0.32788299999999998</v>
      </c>
      <c r="J25" s="26"/>
      <c r="K25" s="26">
        <v>12.6304</v>
      </c>
      <c r="L25" s="26">
        <v>-58.288699999999999</v>
      </c>
      <c r="M25" s="26">
        <v>332.05399999999997</v>
      </c>
      <c r="N25" s="26">
        <v>30.9221</v>
      </c>
      <c r="O25" s="26">
        <v>304.68700000000001</v>
      </c>
      <c r="P25" s="26">
        <v>220.672</v>
      </c>
      <c r="Q25" s="26">
        <v>17.050999999999998</v>
      </c>
      <c r="R25" s="26">
        <v>301.17500000000001</v>
      </c>
      <c r="S25" s="26"/>
    </row>
    <row r="26" spans="1:21">
      <c r="A26" t="s">
        <v>171</v>
      </c>
      <c r="B26">
        <v>2.3853400000000001E-3</v>
      </c>
      <c r="C26">
        <v>0.116647</v>
      </c>
      <c r="D26">
        <v>5.83527E-2</v>
      </c>
      <c r="E26">
        <v>4.1052900000000003E-2</v>
      </c>
      <c r="F26">
        <v>0.216053</v>
      </c>
      <c r="G26">
        <v>36.432600000000001</v>
      </c>
      <c r="H26">
        <v>6.8676700000000004</v>
      </c>
      <c r="I26">
        <v>0.21304500000000001</v>
      </c>
      <c r="K26">
        <v>5.34565</v>
      </c>
      <c r="L26">
        <v>-12.3613</v>
      </c>
      <c r="M26">
        <v>64.593400000000003</v>
      </c>
      <c r="N26">
        <v>119.133</v>
      </c>
      <c r="O26">
        <v>171.36500000000001</v>
      </c>
      <c r="P26">
        <v>6.10961</v>
      </c>
      <c r="Q26">
        <v>590.48699999999997</v>
      </c>
      <c r="R26">
        <v>156.57599999999999</v>
      </c>
      <c r="S26" s="26"/>
    </row>
    <row r="27" spans="1:21">
      <c r="A27" t="s">
        <v>87</v>
      </c>
      <c r="B27">
        <v>-2.86812E-4</v>
      </c>
      <c r="C27">
        <v>8.4178799999999998E-2</v>
      </c>
      <c r="D27">
        <v>3.8447799999999997E-2</v>
      </c>
      <c r="E27">
        <v>4.9608800000000002E-2</v>
      </c>
      <c r="F27">
        <v>0.172235</v>
      </c>
      <c r="G27">
        <v>6.9937100000000001</v>
      </c>
      <c r="H27">
        <v>112.173</v>
      </c>
      <c r="I27">
        <v>0.17314099999999999</v>
      </c>
      <c r="K27">
        <v>14.332100000000001</v>
      </c>
      <c r="L27">
        <v>66.241</v>
      </c>
      <c r="M27">
        <v>32.22</v>
      </c>
      <c r="N27">
        <v>40.315300000000001</v>
      </c>
      <c r="O27">
        <v>138.77600000000001</v>
      </c>
      <c r="P27">
        <v>10.500999999999999</v>
      </c>
      <c r="Q27">
        <v>133.15799999999999</v>
      </c>
      <c r="R27">
        <v>134.80600000000001</v>
      </c>
      <c r="S27" s="26"/>
    </row>
    <row r="28" spans="1:21">
      <c r="A28" t="s">
        <v>88</v>
      </c>
      <c r="B28">
        <v>2.2051899999999999E-4</v>
      </c>
      <c r="C28">
        <v>7.6746300000000003E-2</v>
      </c>
      <c r="D28">
        <v>8.8097800000000004E-2</v>
      </c>
      <c r="E28">
        <v>0.149592</v>
      </c>
      <c r="F28">
        <v>0.31443599999999999</v>
      </c>
      <c r="G28">
        <v>5.7564799999999998</v>
      </c>
      <c r="H28">
        <v>50.307400000000001</v>
      </c>
      <c r="I28">
        <v>0.30356300000000003</v>
      </c>
      <c r="K28">
        <v>16.631699999999999</v>
      </c>
      <c r="L28">
        <v>70.835400000000007</v>
      </c>
      <c r="M28">
        <v>75.301699999999997</v>
      </c>
      <c r="N28">
        <v>130.48599999999999</v>
      </c>
      <c r="O28">
        <v>276.62299999999999</v>
      </c>
      <c r="P28">
        <v>5.1957100000000001</v>
      </c>
      <c r="Q28">
        <v>41.051200000000001</v>
      </c>
      <c r="R28">
        <v>266.55200000000002</v>
      </c>
      <c r="S28" s="26"/>
    </row>
    <row r="29" spans="1:21">
      <c r="A29" t="s">
        <v>155</v>
      </c>
      <c r="B29">
        <v>7.6762499999999999E-3</v>
      </c>
      <c r="C29" s="25">
        <v>2.6420300000000001E-2</v>
      </c>
      <c r="D29" s="25">
        <v>2.9618700000000001E-2</v>
      </c>
      <c r="E29" s="25">
        <v>3.5133299999999999E-2</v>
      </c>
      <c r="F29" s="25">
        <v>9.1172299999999998E-2</v>
      </c>
      <c r="G29" s="31">
        <v>-35961800000</v>
      </c>
      <c r="H29" s="31">
        <v>-1036740</v>
      </c>
      <c r="I29">
        <v>0.12332899999999999</v>
      </c>
      <c r="J29" s="26"/>
      <c r="K29" s="26">
        <v>22.613399999999999</v>
      </c>
      <c r="L29" s="26">
        <v>59.309699999999999</v>
      </c>
      <c r="M29" s="26">
        <v>15.436199999999999</v>
      </c>
      <c r="N29" s="26">
        <v>13.212400000000001</v>
      </c>
      <c r="O29" s="26">
        <v>87.958299999999994</v>
      </c>
      <c r="P29" s="26">
        <v>178.255</v>
      </c>
      <c r="Q29" s="26">
        <v>165.15</v>
      </c>
      <c r="R29" s="26">
        <v>84.472399999999993</v>
      </c>
      <c r="S29" s="26"/>
    </row>
    <row r="30" spans="1:21">
      <c r="A30" t="s">
        <v>150</v>
      </c>
      <c r="B30">
        <v>-8.6958900000000004E-4</v>
      </c>
      <c r="C30">
        <v>-8.2493300000000006E-2</v>
      </c>
      <c r="D30">
        <v>7.4435100000000004E-2</v>
      </c>
      <c r="E30">
        <v>7.4193999999999996E-2</v>
      </c>
      <c r="F30">
        <v>6.6135799999999995E-2</v>
      </c>
      <c r="G30">
        <v>249.79400000000001</v>
      </c>
      <c r="H30">
        <v>271.416</v>
      </c>
      <c r="I30">
        <v>9.5723100000000005E-2</v>
      </c>
      <c r="J30" s="26"/>
      <c r="K30" s="26">
        <v>36.583199999999998</v>
      </c>
      <c r="L30" s="26">
        <v>-3.3536600000000001</v>
      </c>
      <c r="M30" s="26">
        <v>40.336599999999997</v>
      </c>
      <c r="N30" s="26">
        <v>41.519100000000002</v>
      </c>
      <c r="O30" s="26">
        <v>78.502099999999999</v>
      </c>
      <c r="P30" s="26">
        <v>184.53399999999999</v>
      </c>
      <c r="Q30" s="26">
        <v>257.86799999999999</v>
      </c>
      <c r="R30" s="26">
        <v>89.522800000000004</v>
      </c>
      <c r="S30" s="26"/>
    </row>
    <row r="31" spans="1:21">
      <c r="A31" t="s">
        <v>92</v>
      </c>
      <c r="B31">
        <v>2.9846500000000002E-3</v>
      </c>
      <c r="C31">
        <v>0.117143</v>
      </c>
      <c r="D31">
        <v>6.4446699999999996E-2</v>
      </c>
      <c r="E31">
        <v>5.5524999999999998E-2</v>
      </c>
      <c r="F31">
        <v>0.23711499999999999</v>
      </c>
      <c r="G31">
        <v>66.638999999999996</v>
      </c>
      <c r="H31">
        <v>64.6892</v>
      </c>
      <c r="I31">
        <v>0.25236199999999998</v>
      </c>
      <c r="J31" s="26"/>
      <c r="K31" s="26">
        <v>13.631</v>
      </c>
      <c r="L31" s="26">
        <v>98.300899999999999</v>
      </c>
      <c r="M31" s="26">
        <v>64.030699999999996</v>
      </c>
      <c r="N31" s="26">
        <v>57.5715</v>
      </c>
      <c r="O31" s="26">
        <v>219.90299999999999</v>
      </c>
      <c r="P31" s="26">
        <v>62.932899999999997</v>
      </c>
      <c r="Q31" s="26">
        <v>66.489000000000004</v>
      </c>
      <c r="R31" s="26">
        <v>204.40100000000001</v>
      </c>
      <c r="S31" s="26"/>
    </row>
    <row r="32" spans="1:21">
      <c r="A32" t="s">
        <v>163</v>
      </c>
      <c r="B32">
        <v>2.43538E-3</v>
      </c>
      <c r="C32">
        <v>0.106808</v>
      </c>
      <c r="D32">
        <v>0.20413999999999999</v>
      </c>
      <c r="E32">
        <v>4.4198899999999999E-2</v>
      </c>
      <c r="F32">
        <v>0.35514699999999999</v>
      </c>
      <c r="G32">
        <v>60.651899999999998</v>
      </c>
      <c r="H32">
        <v>1.2507299999999999</v>
      </c>
      <c r="I32">
        <v>0.353352</v>
      </c>
      <c r="J32" s="26"/>
      <c r="K32" s="26">
        <v>11.0365</v>
      </c>
      <c r="L32" s="26">
        <v>94.451300000000003</v>
      </c>
      <c r="M32" s="26">
        <v>126.977</v>
      </c>
      <c r="N32" s="26">
        <v>108.733</v>
      </c>
      <c r="O32" s="26">
        <v>330.161</v>
      </c>
      <c r="P32" s="26">
        <v>40.616700000000002</v>
      </c>
      <c r="Q32" s="26">
        <v>54.253399999999999</v>
      </c>
      <c r="R32" s="26">
        <v>322.30399999999997</v>
      </c>
      <c r="S32" s="26"/>
    </row>
    <row r="33" spans="1:21">
      <c r="A33" t="s">
        <v>164</v>
      </c>
      <c r="B33">
        <v>7.6104899999999997E-4</v>
      </c>
      <c r="C33">
        <v>5.9686900000000001E-2</v>
      </c>
      <c r="D33">
        <v>4.3995600000000003E-2</v>
      </c>
      <c r="E33">
        <v>2.08892E-2</v>
      </c>
      <c r="F33">
        <v>0.124572</v>
      </c>
      <c r="G33">
        <v>5.5765099999999999</v>
      </c>
      <c r="H33">
        <v>336.33699999999999</v>
      </c>
      <c r="I33">
        <v>0.117828</v>
      </c>
      <c r="J33" s="26"/>
      <c r="K33" s="26">
        <v>10.8818</v>
      </c>
      <c r="L33" s="26">
        <v>43.533000000000001</v>
      </c>
      <c r="M33" s="26">
        <v>15.8712</v>
      </c>
      <c r="N33" s="26">
        <v>16.020800000000001</v>
      </c>
      <c r="O33" s="26">
        <v>75.424999999999997</v>
      </c>
      <c r="P33" s="26">
        <v>358.94299999999998</v>
      </c>
      <c r="Q33" s="26">
        <v>253.57900000000001</v>
      </c>
      <c r="R33" s="26">
        <v>80.656000000000006</v>
      </c>
      <c r="S33" s="26"/>
    </row>
    <row r="34" spans="1:21">
      <c r="A34" t="s">
        <v>156</v>
      </c>
      <c r="B34">
        <v>1.5096300000000001E-3</v>
      </c>
      <c r="C34">
        <v>7.89551E-2</v>
      </c>
      <c r="D34">
        <v>2.24432E-2</v>
      </c>
      <c r="E34">
        <v>0.14115</v>
      </c>
      <c r="F34">
        <v>0.24254800000000001</v>
      </c>
      <c r="G34">
        <v>1.16039</v>
      </c>
      <c r="H34">
        <v>81.991200000000006</v>
      </c>
      <c r="I34" s="18">
        <v>0.24208099999999999</v>
      </c>
      <c r="J34">
        <v>13</v>
      </c>
      <c r="K34" s="50">
        <v>17.3476</v>
      </c>
      <c r="L34">
        <v>75.032899999999998</v>
      </c>
      <c r="M34">
        <v>2.04352</v>
      </c>
      <c r="N34">
        <v>155.804</v>
      </c>
      <c r="O34">
        <v>232.881</v>
      </c>
      <c r="P34">
        <v>3.2567599999999999</v>
      </c>
      <c r="Q34">
        <v>60.856499999999997</v>
      </c>
      <c r="R34" s="18">
        <v>234.322</v>
      </c>
      <c r="S34" s="26">
        <v>13</v>
      </c>
    </row>
    <row r="35" spans="1:21">
      <c r="A35" s="22" t="s">
        <v>180</v>
      </c>
      <c r="S35" s="26"/>
    </row>
    <row r="36" spans="1:21">
      <c r="A36" t="s">
        <v>182</v>
      </c>
      <c r="B36">
        <v>6.4178799999999999E-3</v>
      </c>
      <c r="C36">
        <v>-1.9491999999999999E-2</v>
      </c>
      <c r="D36">
        <v>9.4047599999999995E-2</v>
      </c>
      <c r="E36">
        <v>6.0096499999999997E-2</v>
      </c>
      <c r="F36">
        <v>0.13465199999999999</v>
      </c>
      <c r="G36">
        <v>111.276</v>
      </c>
      <c r="H36" s="12">
        <v>101.4</v>
      </c>
      <c r="I36">
        <v>0.20721500000000001</v>
      </c>
      <c r="J36" s="13"/>
      <c r="K36" s="13">
        <v>-197.37200000000001</v>
      </c>
      <c r="L36" s="13">
        <v>-192.13499999999999</v>
      </c>
      <c r="M36" s="13">
        <v>9.3616600000000005</v>
      </c>
      <c r="N36" s="13">
        <v>9.0905500000000004</v>
      </c>
      <c r="O36" s="13">
        <v>-173.68199999999999</v>
      </c>
      <c r="P36" s="13">
        <v>64.834500000000006</v>
      </c>
      <c r="Q36" s="13">
        <v>70.778300000000002</v>
      </c>
      <c r="R36" s="13">
        <v>-173.56299999999999</v>
      </c>
      <c r="S36" s="36"/>
    </row>
    <row r="37" spans="1:21">
      <c r="A37" s="25" t="s">
        <v>174</v>
      </c>
      <c r="B37" s="25">
        <v>-2.5512099999999999E-3</v>
      </c>
      <c r="C37" s="25">
        <v>-1.2319800000000001E-2</v>
      </c>
      <c r="D37" s="25">
        <v>3.5938999999999999E-2</v>
      </c>
      <c r="E37" s="25">
        <v>3.4579600000000002E-2</v>
      </c>
      <c r="F37" s="25">
        <v>5.8198800000000002E-2</v>
      </c>
      <c r="G37" s="25">
        <v>338.87299999999999</v>
      </c>
      <c r="H37" s="31">
        <v>-1107480000</v>
      </c>
      <c r="I37" s="25">
        <v>7.9289899999999996E-2</v>
      </c>
      <c r="J37" s="13"/>
      <c r="K37" s="13">
        <v>50.716900000000003</v>
      </c>
      <c r="L37" s="13">
        <v>41.199399999999997</v>
      </c>
      <c r="M37" s="13">
        <v>70.251099999999994</v>
      </c>
      <c r="N37" s="13">
        <v>-18.6996</v>
      </c>
      <c r="O37" s="13">
        <v>92.750799999999998</v>
      </c>
      <c r="P37" s="13">
        <v>114.321</v>
      </c>
      <c r="Q37" s="52">
        <v>327.07900000000001</v>
      </c>
      <c r="R37" s="13">
        <v>93.871499999999997</v>
      </c>
      <c r="S37" s="36"/>
      <c r="T37" s="25"/>
      <c r="U37" s="25"/>
    </row>
    <row r="38" spans="1:21">
      <c r="A38" s="25" t="s">
        <v>175</v>
      </c>
      <c r="B38" s="31">
        <v>-9.6763199999999995E-5</v>
      </c>
      <c r="C38" s="25">
        <v>-8.9054999999999995E-2</v>
      </c>
      <c r="D38" s="25">
        <v>0.187025</v>
      </c>
      <c r="E38" s="25">
        <v>-4.5678299999999998E-2</v>
      </c>
      <c r="F38" s="25">
        <v>5.2291400000000002E-2</v>
      </c>
      <c r="G38" s="25">
        <v>536.13400000000001</v>
      </c>
      <c r="H38" s="25">
        <v>1190.8900000000001</v>
      </c>
      <c r="I38" s="25">
        <v>6.7677299999999996E-2</v>
      </c>
      <c r="J38" s="13"/>
      <c r="K38" s="13">
        <v>20.738199999999999</v>
      </c>
      <c r="L38" s="13">
        <v>41.199399999999997</v>
      </c>
      <c r="M38" s="13">
        <v>70.251099999999994</v>
      </c>
      <c r="N38" s="13">
        <v>-18.6996</v>
      </c>
      <c r="O38" s="13">
        <v>92.750799999999998</v>
      </c>
      <c r="P38" s="52">
        <v>114.321</v>
      </c>
      <c r="Q38" s="52">
        <v>327.07900000000001</v>
      </c>
      <c r="R38" s="13">
        <v>60.667900000000003</v>
      </c>
      <c r="S38" s="36"/>
      <c r="T38" s="25"/>
      <c r="U38" s="25"/>
    </row>
    <row r="39" spans="1:21">
      <c r="A39" t="s">
        <v>176</v>
      </c>
      <c r="B39">
        <v>-1.6114E-2</v>
      </c>
      <c r="C39">
        <v>0.205569</v>
      </c>
      <c r="D39">
        <v>0.12751699999999999</v>
      </c>
      <c r="E39">
        <v>0.12986400000000001</v>
      </c>
      <c r="F39">
        <v>0.462951</v>
      </c>
      <c r="G39">
        <v>39.7849</v>
      </c>
      <c r="H39">
        <v>41.334099999999999</v>
      </c>
      <c r="I39">
        <v>0.49631900000000001</v>
      </c>
      <c r="J39" s="26"/>
      <c r="K39" s="26">
        <v>25.848199999999999</v>
      </c>
      <c r="L39" s="26">
        <v>204.691</v>
      </c>
      <c r="M39" s="26">
        <v>167.50200000000001</v>
      </c>
      <c r="N39" s="26">
        <v>247.893</v>
      </c>
      <c r="O39" s="26">
        <v>620.08600000000001</v>
      </c>
      <c r="P39" s="26">
        <v>35.734299999999998</v>
      </c>
      <c r="Q39" s="26">
        <v>34.806199999999997</v>
      </c>
      <c r="R39" s="26">
        <v>645.96799999999996</v>
      </c>
      <c r="S39" s="26"/>
    </row>
    <row r="40" spans="1:21">
      <c r="A40" s="25" t="s">
        <v>177</v>
      </c>
      <c r="B40" s="25">
        <v>-6.1071900000000002E-4</v>
      </c>
      <c r="C40" s="25">
        <v>-8.9054999999999995E-2</v>
      </c>
      <c r="D40" s="25">
        <v>0.187025</v>
      </c>
      <c r="E40" s="25">
        <v>-4.5678299999999998E-2</v>
      </c>
      <c r="F40" s="25">
        <v>5.2291400000000002E-2</v>
      </c>
      <c r="G40" s="25">
        <v>536.13400000000001</v>
      </c>
      <c r="H40" s="25">
        <v>1190.8900000000001</v>
      </c>
      <c r="I40" s="25">
        <v>0.17006599999999999</v>
      </c>
      <c r="J40" s="13"/>
      <c r="K40" s="13">
        <v>47.5336</v>
      </c>
      <c r="L40" s="13">
        <v>110.29600000000001</v>
      </c>
      <c r="M40" s="13">
        <v>-25.1632</v>
      </c>
      <c r="N40" s="13">
        <v>-9.5304300000000008</v>
      </c>
      <c r="O40" s="13">
        <v>75.602500000000006</v>
      </c>
      <c r="P40" s="13">
        <v>-14530</v>
      </c>
      <c r="Q40" s="52">
        <v>-3149380000</v>
      </c>
      <c r="R40" s="13">
        <v>149.69499999999999</v>
      </c>
      <c r="S40" s="36"/>
      <c r="T40" s="25"/>
      <c r="U40" s="25"/>
    </row>
    <row r="41" spans="1:21">
      <c r="A41" s="25" t="s">
        <v>170</v>
      </c>
      <c r="B41" s="25">
        <v>5.5034400000000003E-4</v>
      </c>
      <c r="C41" s="25">
        <v>-3.7143099999999998E-2</v>
      </c>
      <c r="D41" s="25">
        <v>4.5643099999999999E-2</v>
      </c>
      <c r="E41" s="25">
        <v>3.5029600000000001E-2</v>
      </c>
      <c r="F41" s="25">
        <v>4.3529499999999999E-2</v>
      </c>
      <c r="G41" s="31">
        <v>-5085660</v>
      </c>
      <c r="H41" s="31">
        <v>-112588000</v>
      </c>
      <c r="I41" s="25">
        <v>7.7534099999999995E-2</v>
      </c>
      <c r="J41" s="13"/>
      <c r="K41" s="13">
        <v>35.025599999999997</v>
      </c>
      <c r="L41" s="13">
        <v>47.7012</v>
      </c>
      <c r="M41" s="13">
        <v>10.7079</v>
      </c>
      <c r="N41" s="13">
        <v>8.7797400000000003</v>
      </c>
      <c r="O41" s="13">
        <v>67.188900000000004</v>
      </c>
      <c r="P41" s="52">
        <v>-1164350000000000</v>
      </c>
      <c r="Q41" s="52">
        <v>-4.2377E+17</v>
      </c>
      <c r="R41" s="13">
        <v>73.081699999999998</v>
      </c>
      <c r="S41" s="36"/>
      <c r="T41" s="25"/>
      <c r="U41" s="25"/>
    </row>
    <row r="42" spans="1:21">
      <c r="A42" t="s">
        <v>181</v>
      </c>
      <c r="B42">
        <v>-5.1053000000000001E-3</v>
      </c>
      <c r="C42">
        <v>0.152559</v>
      </c>
      <c r="D42">
        <v>5.2614599999999997E-2</v>
      </c>
      <c r="E42">
        <v>-1.9078600000000001E-2</v>
      </c>
      <c r="F42">
        <v>0.18609500000000001</v>
      </c>
      <c r="G42">
        <v>94.470799999999997</v>
      </c>
      <c r="H42">
        <v>-313.69</v>
      </c>
      <c r="I42">
        <v>0.237264</v>
      </c>
      <c r="J42" s="26"/>
      <c r="K42" s="26">
        <v>21.540299999999998</v>
      </c>
      <c r="L42" s="26">
        <v>94.131600000000006</v>
      </c>
      <c r="M42" s="26">
        <v>40.2577</v>
      </c>
      <c r="N42" s="26">
        <v>38.611600000000003</v>
      </c>
      <c r="O42" s="26">
        <v>173.001</v>
      </c>
      <c r="P42" s="47">
        <v>144.84200000000001</v>
      </c>
      <c r="Q42" s="26">
        <v>149.11500000000001</v>
      </c>
      <c r="R42" s="26">
        <v>162.995</v>
      </c>
      <c r="S42" s="26"/>
    </row>
    <row r="43" spans="1:21">
      <c r="A43" s="25" t="s">
        <v>178</v>
      </c>
      <c r="B43" s="25">
        <v>4.54277E-4</v>
      </c>
      <c r="C43" s="25">
        <v>-0.59080900000000003</v>
      </c>
      <c r="D43" s="25">
        <v>0.75980300000000001</v>
      </c>
      <c r="E43" s="25">
        <v>0.11509</v>
      </c>
      <c r="F43" s="25">
        <v>0.28408499999999998</v>
      </c>
      <c r="G43" s="25">
        <v>2423.23</v>
      </c>
      <c r="H43" s="25">
        <v>3.5554399999999999</v>
      </c>
      <c r="I43" s="25">
        <v>0.13070999999999999</v>
      </c>
      <c r="J43" s="13"/>
      <c r="K43" s="13">
        <v>24.503699999999998</v>
      </c>
      <c r="L43" s="13">
        <v>8.0858600000000003</v>
      </c>
      <c r="M43" s="13">
        <v>26.825399999999998</v>
      </c>
      <c r="N43" s="13">
        <v>28.056100000000001</v>
      </c>
      <c r="O43" s="13">
        <v>62.967300000000002</v>
      </c>
      <c r="P43" s="52">
        <v>367.16399999999999</v>
      </c>
      <c r="Q43" s="52">
        <v>376.48200000000003</v>
      </c>
      <c r="R43" s="13">
        <v>74.134299999999996</v>
      </c>
      <c r="S43" s="36"/>
      <c r="T43" s="25"/>
      <c r="U43" s="25"/>
    </row>
    <row r="44" spans="1:21">
      <c r="A44" t="s">
        <v>179</v>
      </c>
      <c r="B44">
        <v>1.0943999999999999E-3</v>
      </c>
      <c r="C44">
        <v>-1.1810899999999999E-2</v>
      </c>
      <c r="D44">
        <v>0.134293</v>
      </c>
      <c r="E44">
        <v>1.9875799999999999E-2</v>
      </c>
      <c r="F44">
        <v>0.14235800000000001</v>
      </c>
      <c r="G44">
        <v>340.23599999999999</v>
      </c>
      <c r="H44">
        <v>139.16399999999999</v>
      </c>
      <c r="I44">
        <v>0.20694499999999999</v>
      </c>
      <c r="J44" s="26"/>
      <c r="K44" s="26">
        <v>40.385100000000001</v>
      </c>
      <c r="L44" s="26">
        <v>70.381399999999999</v>
      </c>
      <c r="M44" s="26">
        <v>50.6937</v>
      </c>
      <c r="N44" s="26">
        <v>50.0291</v>
      </c>
      <c r="O44" s="26">
        <v>171.10400000000001</v>
      </c>
      <c r="P44" s="26">
        <v>77.226399999999998</v>
      </c>
      <c r="Q44" s="26">
        <v>167.93600000000001</v>
      </c>
      <c r="R44" s="26">
        <v>168.55699999999999</v>
      </c>
      <c r="S44" s="26"/>
    </row>
    <row r="45" spans="1:21">
      <c r="A45" s="25" t="s">
        <v>173</v>
      </c>
      <c r="B45" s="31">
        <v>-2.2533099999999999E-5</v>
      </c>
      <c r="C45" s="25">
        <v>-1.2319800000000001E-2</v>
      </c>
      <c r="D45" s="25">
        <v>3.5938999999999999E-2</v>
      </c>
      <c r="E45" s="25">
        <v>3.4579600000000002E-2</v>
      </c>
      <c r="F45" s="25">
        <v>5.8198800000000002E-2</v>
      </c>
      <c r="G45" s="25">
        <v>338.87299999999999</v>
      </c>
      <c r="H45" s="31">
        <v>-1107480000</v>
      </c>
      <c r="I45" s="25">
        <v>0.10415199999999999</v>
      </c>
      <c r="J45" s="26"/>
      <c r="K45" s="26">
        <v>38.145800000000001</v>
      </c>
      <c r="L45" s="26">
        <v>56.046599999999998</v>
      </c>
      <c r="M45" s="26">
        <v>18.811</v>
      </c>
      <c r="N45" s="26">
        <v>18.566700000000001</v>
      </c>
      <c r="O45" s="26">
        <v>93.424400000000006</v>
      </c>
      <c r="P45" s="47">
        <v>259.714</v>
      </c>
      <c r="Q45" s="26">
        <v>337.27199999999999</v>
      </c>
      <c r="R45" s="26">
        <v>91.109899999999996</v>
      </c>
      <c r="S45" s="36"/>
    </row>
    <row r="46" spans="1:21">
      <c r="A46" t="s">
        <v>81</v>
      </c>
      <c r="B46">
        <v>1.9681899999999999E-3</v>
      </c>
      <c r="C46" s="25">
        <v>-1.2319800000000001E-2</v>
      </c>
      <c r="D46" s="25">
        <v>3.5938999999999999E-2</v>
      </c>
      <c r="E46" s="25">
        <v>3.4579600000000002E-2</v>
      </c>
      <c r="F46" s="25">
        <v>5.8198800000000002E-2</v>
      </c>
      <c r="G46" s="25">
        <v>338.87299999999999</v>
      </c>
      <c r="H46" s="31">
        <v>-1107480000</v>
      </c>
      <c r="I46">
        <v>0.144152</v>
      </c>
      <c r="J46" s="26"/>
      <c r="K46" s="26">
        <v>82.744100000000003</v>
      </c>
      <c r="L46" s="26">
        <v>-293.23500000000001</v>
      </c>
      <c r="M46" s="26">
        <v>467.78100000000001</v>
      </c>
      <c r="N46" s="26">
        <v>49.1509</v>
      </c>
      <c r="O46" s="26">
        <v>223.696</v>
      </c>
      <c r="P46" s="47">
        <v>1672.31</v>
      </c>
      <c r="Q46" s="26">
        <v>2.3995299999999999</v>
      </c>
      <c r="R46" s="26">
        <v>213.93700000000001</v>
      </c>
      <c r="S46" s="26"/>
    </row>
    <row r="47" spans="1:21">
      <c r="A47" t="s">
        <v>92</v>
      </c>
      <c r="B47">
        <v>-5.77685E-3</v>
      </c>
      <c r="C47">
        <v>-7.4600700000000006E-2</v>
      </c>
      <c r="D47">
        <v>0.157551</v>
      </c>
      <c r="E47">
        <v>0.15577099999999999</v>
      </c>
      <c r="F47">
        <v>0.23872099999999999</v>
      </c>
      <c r="G47">
        <v>309.79700000000003</v>
      </c>
      <c r="H47" s="12">
        <v>337.18099999999998</v>
      </c>
      <c r="I47">
        <v>0.26680999999999999</v>
      </c>
      <c r="J47" s="26"/>
      <c r="K47" s="26">
        <v>110.94199999999999</v>
      </c>
      <c r="L47" s="26">
        <v>60.332599999999999</v>
      </c>
      <c r="M47" s="26">
        <v>287.25599999999997</v>
      </c>
      <c r="N47" s="26">
        <v>98.704599999999999</v>
      </c>
      <c r="O47" s="26">
        <v>446.29300000000001</v>
      </c>
      <c r="P47" s="26">
        <v>272.90699999999998</v>
      </c>
      <c r="Q47" s="26">
        <v>106.669</v>
      </c>
      <c r="R47" s="26">
        <v>447.85199999999998</v>
      </c>
    </row>
    <row r="48" spans="1:21">
      <c r="A48" t="s">
        <v>156</v>
      </c>
      <c r="B48">
        <v>-4.6630700000000001E-3</v>
      </c>
      <c r="C48">
        <v>0.115541</v>
      </c>
      <c r="D48">
        <v>6.2094200000000002E-2</v>
      </c>
      <c r="E48">
        <v>3.7963799999999999E-2</v>
      </c>
      <c r="F48">
        <v>0.21559900000000001</v>
      </c>
      <c r="G48">
        <v>46.453499999999998</v>
      </c>
      <c r="H48">
        <v>46.717399999999998</v>
      </c>
      <c r="I48" s="18">
        <v>0.249916</v>
      </c>
      <c r="J48" s="48">
        <v>6</v>
      </c>
      <c r="K48">
        <v>52.795999999999999</v>
      </c>
      <c r="L48">
        <v>138.44399999999999</v>
      </c>
      <c r="M48">
        <v>70.745400000000004</v>
      </c>
      <c r="N48">
        <v>63.563600000000001</v>
      </c>
      <c r="O48">
        <v>272.75299999999999</v>
      </c>
      <c r="P48">
        <v>67.828599999999994</v>
      </c>
      <c r="Q48">
        <v>61.304000000000002</v>
      </c>
      <c r="R48" s="18">
        <v>286.69900000000001</v>
      </c>
      <c r="S48">
        <v>6</v>
      </c>
    </row>
    <row r="49" spans="1:21">
      <c r="A49" s="22" t="s">
        <v>189</v>
      </c>
    </row>
    <row r="50" spans="1:21">
      <c r="A50" t="s">
        <v>191</v>
      </c>
      <c r="B50">
        <v>-9.8276500000000003E-4</v>
      </c>
      <c r="C50">
        <v>2.2201599999999998E-2</v>
      </c>
      <c r="D50">
        <v>0.14968899999999999</v>
      </c>
      <c r="E50">
        <v>0.29646899999999998</v>
      </c>
      <c r="F50">
        <v>0.46836</v>
      </c>
      <c r="G50">
        <v>3.7043400000000002</v>
      </c>
      <c r="H50">
        <v>77.957400000000007</v>
      </c>
      <c r="I50">
        <v>0.44173200000000001</v>
      </c>
      <c r="K50">
        <v>28.222100000000001</v>
      </c>
      <c r="L50">
        <v>56.753999999999998</v>
      </c>
      <c r="M50">
        <v>119.851</v>
      </c>
      <c r="N50">
        <v>255.114</v>
      </c>
      <c r="O50">
        <v>431.71899999999999</v>
      </c>
      <c r="P50">
        <v>3.3478300000000001</v>
      </c>
      <c r="Q50">
        <v>54.196300000000001</v>
      </c>
      <c r="R50">
        <v>413.29</v>
      </c>
    </row>
    <row r="51" spans="1:21">
      <c r="A51" t="s">
        <v>174</v>
      </c>
      <c r="B51">
        <v>-8.3187799999999998E-4</v>
      </c>
      <c r="C51">
        <v>9.9918099999999996E-2</v>
      </c>
      <c r="D51">
        <v>0.15684400000000001</v>
      </c>
      <c r="E51">
        <v>0.16745099999999999</v>
      </c>
      <c r="F51">
        <v>0.42421300000000001</v>
      </c>
      <c r="G51">
        <v>74.827600000000004</v>
      </c>
      <c r="H51">
        <v>69.831100000000006</v>
      </c>
      <c r="I51">
        <v>0.49717099999999997</v>
      </c>
      <c r="K51">
        <v>10.954599999999999</v>
      </c>
      <c r="L51">
        <v>89.824600000000004</v>
      </c>
      <c r="M51">
        <v>172.285</v>
      </c>
      <c r="N51">
        <v>163.56399999999999</v>
      </c>
      <c r="O51">
        <v>425.67399999999998</v>
      </c>
      <c r="P51">
        <v>50.744900000000001</v>
      </c>
      <c r="Q51">
        <v>43.5563</v>
      </c>
      <c r="R51">
        <v>412.79599999999999</v>
      </c>
    </row>
    <row r="52" spans="1:21">
      <c r="A52" t="s">
        <v>192</v>
      </c>
      <c r="B52">
        <v>3.1380299999999998E-4</v>
      </c>
      <c r="C52">
        <v>-0.58956699999999995</v>
      </c>
      <c r="D52">
        <v>9.4312900000000005E-2</v>
      </c>
      <c r="E52">
        <v>0.78856599999999999</v>
      </c>
      <c r="F52">
        <v>0.29331099999999999</v>
      </c>
      <c r="G52">
        <v>11.1409</v>
      </c>
      <c r="H52">
        <v>1217.8</v>
      </c>
      <c r="I52">
        <v>0.29979099999999997</v>
      </c>
      <c r="K52">
        <v>21.920200000000001</v>
      </c>
      <c r="L52">
        <v>-221.86</v>
      </c>
      <c r="M52">
        <v>113.746</v>
      </c>
      <c r="N52">
        <v>397.21800000000002</v>
      </c>
      <c r="O52">
        <v>289.10399999999998</v>
      </c>
      <c r="P52">
        <v>9.5411400000000004</v>
      </c>
      <c r="Q52">
        <v>669.31</v>
      </c>
      <c r="R52">
        <v>273.238</v>
      </c>
    </row>
    <row r="53" spans="1:21">
      <c r="A53" t="s">
        <v>193</v>
      </c>
      <c r="B53">
        <v>1.66107E-3</v>
      </c>
      <c r="C53">
        <v>-9.54251</v>
      </c>
      <c r="D53">
        <v>0.12226099999999999</v>
      </c>
      <c r="E53">
        <v>9.7165900000000001</v>
      </c>
      <c r="F53">
        <v>0.29633799999999999</v>
      </c>
      <c r="G53">
        <v>4.1007400000000001</v>
      </c>
      <c r="H53">
        <v>11200</v>
      </c>
      <c r="I53">
        <v>0.29016700000000001</v>
      </c>
      <c r="K53">
        <v>46.811900000000001</v>
      </c>
      <c r="L53">
        <v>49.883600000000001</v>
      </c>
      <c r="M53">
        <v>113.76900000000001</v>
      </c>
      <c r="N53">
        <v>109.94199999999999</v>
      </c>
      <c r="O53">
        <v>273.59500000000003</v>
      </c>
      <c r="P53">
        <v>72.327600000000004</v>
      </c>
      <c r="Q53">
        <v>98.909599999999998</v>
      </c>
      <c r="R53">
        <v>241.28700000000001</v>
      </c>
    </row>
    <row r="54" spans="1:21">
      <c r="A54" t="s">
        <v>194</v>
      </c>
      <c r="B54">
        <v>-1.48577E-3</v>
      </c>
      <c r="C54">
        <v>0.109322</v>
      </c>
      <c r="D54">
        <v>0.112292</v>
      </c>
      <c r="E54">
        <v>0.11579</v>
      </c>
      <c r="F54">
        <v>0.33740399999999998</v>
      </c>
      <c r="G54">
        <v>1.8599000000000001</v>
      </c>
      <c r="H54">
        <v>39.319899999999997</v>
      </c>
      <c r="I54">
        <v>0.31973299999999999</v>
      </c>
      <c r="K54">
        <v>9.66709</v>
      </c>
      <c r="L54">
        <v>85.139200000000002</v>
      </c>
      <c r="M54">
        <v>52.044600000000003</v>
      </c>
      <c r="N54">
        <v>112.316</v>
      </c>
      <c r="O54">
        <v>249.499</v>
      </c>
      <c r="P54">
        <v>7.9299299999999997</v>
      </c>
      <c r="Q54">
        <v>37.2592</v>
      </c>
      <c r="R54">
        <v>240.023</v>
      </c>
    </row>
    <row r="55" spans="1:21">
      <c r="A55" t="s">
        <v>195</v>
      </c>
      <c r="B55">
        <v>-1.5557E-4</v>
      </c>
      <c r="C55">
        <v>5.3918800000000003E-2</v>
      </c>
      <c r="D55">
        <v>0.245033</v>
      </c>
      <c r="E55">
        <v>2.85317E-2</v>
      </c>
      <c r="F55">
        <v>0.327484</v>
      </c>
      <c r="G55">
        <v>65.830299999999994</v>
      </c>
      <c r="H55">
        <v>4.20749</v>
      </c>
      <c r="I55">
        <v>0.32902399999999998</v>
      </c>
      <c r="K55">
        <v>18.6966</v>
      </c>
      <c r="L55">
        <v>67.329099999999997</v>
      </c>
      <c r="M55">
        <v>137.904</v>
      </c>
      <c r="N55">
        <v>87.981099999999998</v>
      </c>
      <c r="O55">
        <v>293.214</v>
      </c>
      <c r="P55">
        <v>46.724499999999999</v>
      </c>
      <c r="Q55">
        <v>44.359200000000001</v>
      </c>
      <c r="R55">
        <v>326.06</v>
      </c>
    </row>
    <row r="56" spans="1:21">
      <c r="A56" t="s">
        <v>196</v>
      </c>
      <c r="B56">
        <v>3.3617100000000002E-4</v>
      </c>
      <c r="C56">
        <v>-0.29819699999999999</v>
      </c>
      <c r="D56">
        <v>0.15057499999999999</v>
      </c>
      <c r="E56">
        <v>0.46951799999999999</v>
      </c>
      <c r="F56">
        <v>0.32189699999999999</v>
      </c>
      <c r="G56">
        <v>11.3049</v>
      </c>
      <c r="H56">
        <v>819.17100000000005</v>
      </c>
      <c r="I56">
        <v>0.32965899999999998</v>
      </c>
      <c r="K56">
        <v>7.3965500000000004</v>
      </c>
      <c r="L56">
        <v>7.1281400000000001</v>
      </c>
      <c r="M56">
        <v>133.16499999999999</v>
      </c>
      <c r="N56">
        <v>130.81100000000001</v>
      </c>
      <c r="O56">
        <v>271.10399999999998</v>
      </c>
      <c r="P56">
        <v>10.1073</v>
      </c>
      <c r="Q56">
        <v>187.41499999999999</v>
      </c>
      <c r="R56">
        <v>228.90199999999999</v>
      </c>
    </row>
    <row r="57" spans="1:21">
      <c r="A57" t="s">
        <v>197</v>
      </c>
      <c r="B57">
        <v>1.96977E-3</v>
      </c>
      <c r="C57">
        <v>-1.93171</v>
      </c>
      <c r="D57">
        <v>0.10080799999999999</v>
      </c>
      <c r="E57">
        <v>2.0877599999999998</v>
      </c>
      <c r="F57">
        <v>0.25685799999999998</v>
      </c>
      <c r="G57">
        <v>3.7854999999999999</v>
      </c>
      <c r="H57">
        <v>5084.3</v>
      </c>
      <c r="I57">
        <v>0.25090600000000002</v>
      </c>
      <c r="K57">
        <v>-8.6632300000000004</v>
      </c>
      <c r="L57">
        <v>-2894.85</v>
      </c>
      <c r="M57">
        <v>56.524500000000003</v>
      </c>
      <c r="N57">
        <v>2988.75</v>
      </c>
      <c r="O57">
        <v>150.41800000000001</v>
      </c>
      <c r="P57">
        <v>4.0239700000000003</v>
      </c>
      <c r="Q57">
        <v>9471.85</v>
      </c>
      <c r="R57">
        <v>145.85300000000001</v>
      </c>
    </row>
    <row r="58" spans="1:21">
      <c r="A58" t="s">
        <v>198</v>
      </c>
      <c r="B58">
        <v>5.4028799999999997E-3</v>
      </c>
      <c r="C58">
        <v>8.6303000000000005E-2</v>
      </c>
      <c r="D58">
        <v>6.03314E-2</v>
      </c>
      <c r="E58">
        <v>4.0378299999999999E-2</v>
      </c>
      <c r="F58">
        <v>0.18701300000000001</v>
      </c>
      <c r="G58">
        <v>0.81330800000000003</v>
      </c>
      <c r="H58">
        <v>25.970300000000002</v>
      </c>
      <c r="I58">
        <v>0.18401000000000001</v>
      </c>
      <c r="K58">
        <v>25.235099999999999</v>
      </c>
      <c r="L58">
        <v>-32.142600000000002</v>
      </c>
      <c r="M58">
        <v>74.312399999999997</v>
      </c>
      <c r="N58">
        <v>73.851100000000002</v>
      </c>
      <c r="O58">
        <v>116.021</v>
      </c>
      <c r="P58">
        <v>282.64600000000002</v>
      </c>
      <c r="Q58">
        <v>273.55099999999999</v>
      </c>
      <c r="R58">
        <v>132.386</v>
      </c>
    </row>
    <row r="59" spans="1:21">
      <c r="A59" t="s">
        <v>199</v>
      </c>
      <c r="B59">
        <v>6.0018299999999997E-3</v>
      </c>
      <c r="C59">
        <v>-4.3156E-2</v>
      </c>
      <c r="D59">
        <v>0.13695299999999999</v>
      </c>
      <c r="E59">
        <v>5.9025000000000001E-2</v>
      </c>
      <c r="F59">
        <v>0.15282200000000001</v>
      </c>
      <c r="G59">
        <v>159.95699999999999</v>
      </c>
      <c r="H59">
        <v>239.37700000000001</v>
      </c>
      <c r="I59">
        <v>0.201541</v>
      </c>
      <c r="K59">
        <v>6.2483700000000004</v>
      </c>
      <c r="L59">
        <v>-93.233500000000006</v>
      </c>
      <c r="M59">
        <v>105.721</v>
      </c>
      <c r="N59">
        <v>103.251</v>
      </c>
      <c r="O59">
        <v>115.739</v>
      </c>
      <c r="P59">
        <v>282.20600000000002</v>
      </c>
      <c r="Q59">
        <v>298.04300000000001</v>
      </c>
      <c r="R59">
        <v>114.27500000000001</v>
      </c>
    </row>
    <row r="60" spans="1:21">
      <c r="A60" t="s">
        <v>190</v>
      </c>
      <c r="B60">
        <v>6.8308700000000002E-3</v>
      </c>
      <c r="C60">
        <v>2.7906799999999998E-3</v>
      </c>
      <c r="D60">
        <v>7.7709799999999996E-2</v>
      </c>
      <c r="E60">
        <v>7.7147400000000005E-2</v>
      </c>
      <c r="F60">
        <v>0.15764800000000001</v>
      </c>
      <c r="G60">
        <v>257.11900000000003</v>
      </c>
      <c r="H60">
        <v>208.88</v>
      </c>
      <c r="I60">
        <v>0.20708699999999999</v>
      </c>
      <c r="K60">
        <v>-11.5266</v>
      </c>
      <c r="L60">
        <v>-19.589600000000001</v>
      </c>
      <c r="M60">
        <v>52.548499999999997</v>
      </c>
      <c r="N60">
        <v>51.373600000000003</v>
      </c>
      <c r="O60">
        <v>84.332499999999996</v>
      </c>
      <c r="P60">
        <v>223.87100000000001</v>
      </c>
      <c r="Q60">
        <v>231.471</v>
      </c>
      <c r="R60">
        <v>89.462699999999998</v>
      </c>
    </row>
    <row r="61" spans="1:21">
      <c r="A61" t="s">
        <v>156</v>
      </c>
      <c r="B61">
        <v>-2.6503799999999999E-3</v>
      </c>
      <c r="C61">
        <v>-0.13062299999999999</v>
      </c>
      <c r="D61">
        <v>7.1456199999999997E-2</v>
      </c>
      <c r="E61">
        <v>0.327237</v>
      </c>
      <c r="F61">
        <v>0.26806999999999997</v>
      </c>
      <c r="G61">
        <v>15.267200000000001</v>
      </c>
      <c r="H61">
        <v>345.96600000000001</v>
      </c>
      <c r="I61" s="18">
        <v>0.29052800000000001</v>
      </c>
      <c r="J61">
        <v>11</v>
      </c>
      <c r="K61">
        <v>12.4444</v>
      </c>
      <c r="L61">
        <v>3.6058300000000001</v>
      </c>
      <c r="M61">
        <v>78.586500000000001</v>
      </c>
      <c r="N61">
        <v>153.792</v>
      </c>
      <c r="O61">
        <v>235.98500000000001</v>
      </c>
      <c r="P61">
        <v>18.209099999999999</v>
      </c>
      <c r="Q61">
        <v>173.679</v>
      </c>
      <c r="R61" s="18">
        <v>237.96100000000001</v>
      </c>
      <c r="S61">
        <v>11</v>
      </c>
    </row>
    <row r="62" spans="1:21">
      <c r="A62" s="22" t="s">
        <v>200</v>
      </c>
      <c r="B62" s="14" t="s">
        <v>213</v>
      </c>
    </row>
    <row r="63" spans="1:21">
      <c r="A63" s="25" t="s">
        <v>204</v>
      </c>
      <c r="B63" s="25">
        <v>1.4423000000000001E-3</v>
      </c>
      <c r="C63" s="25">
        <v>0.103627</v>
      </c>
      <c r="D63" s="25">
        <v>0.225885</v>
      </c>
      <c r="E63" s="25">
        <v>0.232178</v>
      </c>
      <c r="F63" s="25">
        <v>0.56169100000000005</v>
      </c>
      <c r="G63" s="25">
        <v>65.809100000000001</v>
      </c>
      <c r="H63" s="25">
        <v>141.65899999999999</v>
      </c>
      <c r="I63" s="25">
        <v>4.6731200000000001E-2</v>
      </c>
      <c r="J63" s="26"/>
      <c r="K63" s="13">
        <v>10.3652</v>
      </c>
      <c r="L63" s="13">
        <v>-62.707900000000002</v>
      </c>
      <c r="M63" s="13">
        <v>221.35599999999999</v>
      </c>
      <c r="N63" s="13">
        <v>29.6935</v>
      </c>
      <c r="O63" s="13">
        <v>188.34100000000001</v>
      </c>
      <c r="P63" s="13">
        <v>841.50400000000002</v>
      </c>
      <c r="Q63" s="13">
        <v>7.8523500000000004</v>
      </c>
      <c r="R63" s="13">
        <v>18.639500000000002</v>
      </c>
      <c r="S63" s="36"/>
      <c r="T63" s="25"/>
      <c r="U63" s="25"/>
    </row>
    <row r="64" spans="1:21">
      <c r="A64" s="25" t="s">
        <v>205</v>
      </c>
      <c r="B64" s="25">
        <v>3.0588E-3</v>
      </c>
      <c r="C64" s="25">
        <v>0.10767400000000001</v>
      </c>
      <c r="D64" s="25">
        <v>-4.5612399999999997E-2</v>
      </c>
      <c r="E64" s="25">
        <v>-2.8606800000000002E-2</v>
      </c>
      <c r="F64" s="25">
        <v>3.3454400000000002E-2</v>
      </c>
      <c r="G64" s="31">
        <v>-10277500000000</v>
      </c>
      <c r="H64" s="31">
        <v>-5.13161E+16</v>
      </c>
      <c r="I64" s="25">
        <v>0.124169</v>
      </c>
      <c r="J64" s="26"/>
      <c r="K64" s="13">
        <v>61.0184</v>
      </c>
      <c r="L64" s="13">
        <v>59.5456</v>
      </c>
      <c r="M64" s="13">
        <v>23.613099999999999</v>
      </c>
      <c r="N64" s="13">
        <v>10.6874</v>
      </c>
      <c r="O64" s="13">
        <v>93.846000000000004</v>
      </c>
      <c r="P64" s="13">
        <v>21.147400000000001</v>
      </c>
      <c r="Q64" s="52">
        <v>881.53399999999999</v>
      </c>
      <c r="R64" s="13">
        <v>97.262799999999999</v>
      </c>
      <c r="S64" s="36"/>
      <c r="T64" s="25"/>
      <c r="U64" s="25"/>
    </row>
    <row r="65" spans="1:21">
      <c r="A65" s="25" t="s">
        <v>206</v>
      </c>
      <c r="B65" s="25">
        <v>-1.7809900000000001E-3</v>
      </c>
      <c r="C65" s="25">
        <v>-7.3727299999999999E-4</v>
      </c>
      <c r="D65" s="25">
        <v>2.1975399999999999E-2</v>
      </c>
      <c r="E65" s="25">
        <v>2.55493E-2</v>
      </c>
      <c r="F65" s="25">
        <v>4.67874E-2</v>
      </c>
      <c r="G65" s="25">
        <v>299.642</v>
      </c>
      <c r="H65" s="25">
        <v>275.00700000000001</v>
      </c>
      <c r="I65" s="25">
        <v>8.9515800000000006E-2</v>
      </c>
      <c r="J65" s="26"/>
      <c r="K65" s="13">
        <v>38.348599999999998</v>
      </c>
      <c r="L65" s="13">
        <v>40.408000000000001</v>
      </c>
      <c r="M65" s="13">
        <v>19.938700000000001</v>
      </c>
      <c r="N65" s="13">
        <v>14.630599999999999</v>
      </c>
      <c r="O65" s="13">
        <v>74.977199999999996</v>
      </c>
      <c r="P65" s="13">
        <v>323.65800000000002</v>
      </c>
      <c r="Q65" s="13">
        <v>1.7182500000000001</v>
      </c>
      <c r="R65" s="13">
        <v>71.441800000000001</v>
      </c>
      <c r="S65" s="36"/>
      <c r="T65" s="25"/>
      <c r="U65" s="25"/>
    </row>
    <row r="66" spans="1:21">
      <c r="A66" s="26" t="s">
        <v>207</v>
      </c>
      <c r="B66" s="26">
        <v>-7.1189799999999998E-4</v>
      </c>
      <c r="C66" s="25">
        <v>5.5543299999999997E-2</v>
      </c>
      <c r="D66" s="25">
        <v>4.2168499999999998E-2</v>
      </c>
      <c r="E66" s="25">
        <v>4.6271800000000002E-2</v>
      </c>
      <c r="F66" s="25">
        <v>0.143984</v>
      </c>
      <c r="G66" s="25">
        <v>969.49900000000002</v>
      </c>
      <c r="H66" s="25">
        <v>940.21</v>
      </c>
      <c r="I66" s="26">
        <v>0.16814100000000001</v>
      </c>
      <c r="J66" s="26"/>
      <c r="K66" s="26">
        <v>23.717600000000001</v>
      </c>
      <c r="L66" s="26">
        <v>54.896599999999999</v>
      </c>
      <c r="M66" s="26">
        <v>29.544</v>
      </c>
      <c r="N66" s="26">
        <v>29.376200000000001</v>
      </c>
      <c r="O66" s="26">
        <v>113.81699999999999</v>
      </c>
      <c r="P66" s="26">
        <v>345.76100000000002</v>
      </c>
      <c r="Q66" s="26">
        <v>325.13900000000001</v>
      </c>
      <c r="R66" s="26">
        <v>114.254</v>
      </c>
      <c r="S66" s="26"/>
      <c r="T66" s="26"/>
      <c r="U66" s="26"/>
    </row>
    <row r="67" spans="1:21">
      <c r="A67" s="26" t="s">
        <v>208</v>
      </c>
      <c r="B67" s="26">
        <v>5.8121099999999997E-3</v>
      </c>
      <c r="C67" s="26">
        <v>0.14521600000000001</v>
      </c>
      <c r="D67" s="26">
        <v>0.35294700000000001</v>
      </c>
      <c r="E67" s="26">
        <v>0.14632000000000001</v>
      </c>
      <c r="F67" s="26">
        <v>0.64448399999999995</v>
      </c>
      <c r="G67" s="26">
        <v>3.1298400000000002</v>
      </c>
      <c r="H67" s="26">
        <v>37.377200000000002</v>
      </c>
      <c r="I67" s="26">
        <v>0.61981299999999995</v>
      </c>
      <c r="J67" s="26"/>
      <c r="K67" s="26">
        <v>29.350899999999999</v>
      </c>
      <c r="L67" s="26">
        <v>103.429</v>
      </c>
      <c r="M67" s="26">
        <v>268.608</v>
      </c>
      <c r="N67" s="26">
        <v>77.169399999999996</v>
      </c>
      <c r="O67" s="26">
        <v>449.20600000000002</v>
      </c>
      <c r="P67" s="26">
        <v>5.6257000000000001</v>
      </c>
      <c r="Q67" s="26">
        <v>48.628700000000002</v>
      </c>
      <c r="R67" s="26">
        <v>410.923</v>
      </c>
      <c r="S67" s="26"/>
      <c r="T67" s="26"/>
      <c r="U67" s="26"/>
    </row>
    <row r="68" spans="1:21">
      <c r="A68" s="26" t="s">
        <v>209</v>
      </c>
      <c r="B68" s="26">
        <v>9.6578899999999999E-4</v>
      </c>
      <c r="C68" s="25">
        <v>0.14521600000000001</v>
      </c>
      <c r="D68" s="25">
        <v>0.35294700000000001</v>
      </c>
      <c r="E68" s="25">
        <v>0.14632000000000001</v>
      </c>
      <c r="F68" s="25">
        <v>0.64448399999999995</v>
      </c>
      <c r="G68" s="25">
        <v>3.1298400000000002</v>
      </c>
      <c r="H68" s="25">
        <v>37.377200000000002</v>
      </c>
      <c r="I68" s="26">
        <v>0.17960400000000001</v>
      </c>
      <c r="J68" s="26"/>
      <c r="K68" s="26">
        <v>34.626100000000001</v>
      </c>
      <c r="L68" s="26">
        <v>103.429</v>
      </c>
      <c r="M68" s="26">
        <v>268.608</v>
      </c>
      <c r="N68" s="26">
        <v>77.169399999999996</v>
      </c>
      <c r="O68" s="26">
        <v>449.20600000000002</v>
      </c>
      <c r="P68" s="26">
        <v>5.6257000000000001</v>
      </c>
      <c r="Q68" s="26">
        <v>48.628700000000002</v>
      </c>
      <c r="R68" s="26">
        <v>102.321</v>
      </c>
      <c r="S68" s="36"/>
      <c r="T68" s="26"/>
      <c r="U68" s="26"/>
    </row>
    <row r="69" spans="1:21">
      <c r="A69" t="s">
        <v>210</v>
      </c>
      <c r="B69">
        <v>2.6283600000000002E-3</v>
      </c>
      <c r="C69">
        <v>0.21443799999999999</v>
      </c>
      <c r="D69">
        <v>5.8295899999999998E-2</v>
      </c>
      <c r="E69">
        <v>0.17554700000000001</v>
      </c>
      <c r="F69">
        <v>0.44828099999999999</v>
      </c>
      <c r="G69">
        <v>19.7364</v>
      </c>
      <c r="H69">
        <v>72.131299999999996</v>
      </c>
      <c r="I69">
        <v>0.51935799999999999</v>
      </c>
      <c r="J69" s="26"/>
      <c r="K69" s="26">
        <v>73.213899999999995</v>
      </c>
      <c r="L69" s="26">
        <v>240.59399999999999</v>
      </c>
      <c r="M69" s="26">
        <v>148.08500000000001</v>
      </c>
      <c r="N69" s="26">
        <v>81.591200000000001</v>
      </c>
      <c r="O69" s="26">
        <v>470.27</v>
      </c>
      <c r="P69" s="26">
        <v>49.519300000000001</v>
      </c>
      <c r="Q69" s="26">
        <v>41.664099999999998</v>
      </c>
      <c r="R69" s="26">
        <v>490.69</v>
      </c>
    </row>
    <row r="70" spans="1:21">
      <c r="A70" t="s">
        <v>211</v>
      </c>
      <c r="B70">
        <v>-2.09545E-3</v>
      </c>
      <c r="C70">
        <v>0.122445</v>
      </c>
      <c r="D70">
        <v>6.3483100000000001E-2</v>
      </c>
      <c r="E70">
        <v>5.6156200000000003E-2</v>
      </c>
      <c r="F70">
        <v>0.24208499999999999</v>
      </c>
      <c r="G70">
        <v>112.34099999999999</v>
      </c>
      <c r="H70">
        <v>95.351799999999997</v>
      </c>
      <c r="I70">
        <v>0.31270599999999998</v>
      </c>
      <c r="J70" s="26"/>
      <c r="K70" s="26">
        <v>24.332000000000001</v>
      </c>
      <c r="L70" s="26">
        <v>87.055800000000005</v>
      </c>
      <c r="M70" s="26">
        <v>44.8459</v>
      </c>
      <c r="N70" s="26">
        <v>40.808700000000002</v>
      </c>
      <c r="O70" s="26">
        <v>172.71</v>
      </c>
      <c r="P70" s="26">
        <v>101.395</v>
      </c>
      <c r="Q70" s="47">
        <v>88.234499999999997</v>
      </c>
      <c r="R70" s="26">
        <v>188.22900000000001</v>
      </c>
    </row>
    <row r="71" spans="1:21">
      <c r="A71" t="s">
        <v>212</v>
      </c>
      <c r="B71">
        <v>-1.3346199999999999E-4</v>
      </c>
      <c r="C71">
        <v>0.18532299999999999</v>
      </c>
      <c r="D71">
        <v>0.22211600000000001</v>
      </c>
      <c r="E71">
        <v>-4.9912799999999998E-3</v>
      </c>
      <c r="F71">
        <v>0.402449</v>
      </c>
      <c r="G71">
        <v>78.029799999999994</v>
      </c>
      <c r="H71">
        <v>-1784.62</v>
      </c>
      <c r="I71">
        <v>0.42626500000000001</v>
      </c>
      <c r="J71" s="26"/>
      <c r="K71" s="26">
        <v>52.251300000000001</v>
      </c>
      <c r="L71" s="26">
        <v>184.92</v>
      </c>
      <c r="M71" s="26">
        <v>99.787599999999998</v>
      </c>
      <c r="N71" s="26">
        <v>95.158299999999997</v>
      </c>
      <c r="O71" s="26">
        <v>379.86599999999999</v>
      </c>
      <c r="P71" s="26">
        <v>56.3748</v>
      </c>
      <c r="Q71" s="26">
        <v>50.716500000000003</v>
      </c>
      <c r="R71" s="26">
        <v>387.23</v>
      </c>
    </row>
    <row r="72" spans="1:21">
      <c r="A72" t="s">
        <v>201</v>
      </c>
      <c r="B72">
        <v>-3.9794199999999998E-4</v>
      </c>
      <c r="C72">
        <v>7.9575300000000002E-2</v>
      </c>
      <c r="D72">
        <v>0.294157</v>
      </c>
      <c r="E72">
        <v>3.3748500000000001E-2</v>
      </c>
      <c r="F72">
        <v>0.40748000000000001</v>
      </c>
      <c r="G72">
        <v>95.420199999999994</v>
      </c>
      <c r="H72">
        <v>4.2145599999999998E-2</v>
      </c>
      <c r="I72">
        <v>0.42850899999999997</v>
      </c>
      <c r="J72" s="26"/>
      <c r="K72" s="26">
        <v>32.4437</v>
      </c>
      <c r="L72" s="26">
        <v>-218.578</v>
      </c>
      <c r="M72" s="26">
        <v>76.486800000000002</v>
      </c>
      <c r="N72" s="26">
        <v>468.83300000000003</v>
      </c>
      <c r="O72" s="26">
        <v>326.74200000000002</v>
      </c>
      <c r="P72" s="26">
        <v>10.5616</v>
      </c>
      <c r="Q72" s="26">
        <v>388.49</v>
      </c>
      <c r="R72" s="26">
        <v>318.94</v>
      </c>
    </row>
    <row r="73" spans="1:21">
      <c r="A73" t="s">
        <v>202</v>
      </c>
      <c r="B73">
        <v>-1.23083E-3</v>
      </c>
      <c r="C73">
        <v>0.103627</v>
      </c>
      <c r="D73">
        <v>0.225885</v>
      </c>
      <c r="E73">
        <v>0.232178</v>
      </c>
      <c r="F73">
        <v>0.56169100000000005</v>
      </c>
      <c r="G73">
        <v>65.809100000000001</v>
      </c>
      <c r="H73">
        <v>141.65899999999999</v>
      </c>
      <c r="I73" s="21">
        <v>0.67530400000000002</v>
      </c>
      <c r="J73" s="26"/>
      <c r="K73" s="26">
        <v>55.096299999999999</v>
      </c>
      <c r="L73" s="26">
        <v>52.730200000000004</v>
      </c>
      <c r="M73" s="26">
        <v>223.434</v>
      </c>
      <c r="N73" s="26">
        <v>498.97899999999998</v>
      </c>
      <c r="O73" s="26">
        <v>775.14300000000003</v>
      </c>
      <c r="P73" s="26">
        <v>2.6444000000000001</v>
      </c>
      <c r="Q73" s="47">
        <v>103.504</v>
      </c>
      <c r="R73" s="26">
        <v>739.44600000000003</v>
      </c>
      <c r="S73" s="14"/>
    </row>
    <row r="74" spans="1:21">
      <c r="A74" t="s">
        <v>203</v>
      </c>
      <c r="B74">
        <v>5.0634399999999998E-3</v>
      </c>
      <c r="C74">
        <v>0.134127</v>
      </c>
      <c r="D74">
        <v>6.7919400000000005E-2</v>
      </c>
      <c r="E74">
        <v>3.2674599999999998E-2</v>
      </c>
      <c r="F74">
        <v>0.23472100000000001</v>
      </c>
      <c r="G74">
        <v>31.0867</v>
      </c>
      <c r="H74">
        <v>1286.78</v>
      </c>
      <c r="I74">
        <v>0.21480099999999999</v>
      </c>
      <c r="J74" s="26"/>
      <c r="K74" s="26">
        <v>40.775100000000002</v>
      </c>
      <c r="L74" s="26">
        <v>-62.707900000000002</v>
      </c>
      <c r="M74" s="26">
        <v>221.35599999999999</v>
      </c>
      <c r="N74" s="26">
        <v>29.6935</v>
      </c>
      <c r="O74" s="26">
        <v>188.34100000000001</v>
      </c>
      <c r="P74" s="26">
        <v>841.50400000000002</v>
      </c>
      <c r="Q74" s="26">
        <v>7.8523500000000004</v>
      </c>
      <c r="R74" s="26">
        <v>182.124</v>
      </c>
    </row>
    <row r="75" spans="1:21">
      <c r="A75" t="s">
        <v>90</v>
      </c>
      <c r="B75">
        <v>-8.7472899999999998E-4</v>
      </c>
      <c r="C75">
        <v>0.13368099999999999</v>
      </c>
      <c r="D75">
        <v>7.9177899999999996E-2</v>
      </c>
      <c r="E75">
        <v>0.16056799999999999</v>
      </c>
      <c r="F75">
        <v>0.37342700000000001</v>
      </c>
      <c r="G75">
        <v>3.8456299999999999</v>
      </c>
      <c r="H75">
        <v>103.325</v>
      </c>
      <c r="I75" s="18">
        <v>0.37484200000000001</v>
      </c>
      <c r="J75">
        <v>9</v>
      </c>
      <c r="K75">
        <v>39.953400000000002</v>
      </c>
      <c r="L75">
        <v>117.96899999999999</v>
      </c>
      <c r="M75">
        <v>65.267600000000002</v>
      </c>
      <c r="N75">
        <v>149.30600000000001</v>
      </c>
      <c r="O75">
        <v>332.54199999999997</v>
      </c>
      <c r="P75">
        <v>3.40056</v>
      </c>
      <c r="Q75">
        <v>79.251599999999996</v>
      </c>
      <c r="R75" s="18">
        <v>320.97800000000001</v>
      </c>
      <c r="S75">
        <v>9</v>
      </c>
      <c r="T75" s="14"/>
    </row>
    <row r="76" spans="1:21">
      <c r="A76" s="22" t="s">
        <v>225</v>
      </c>
      <c r="B76" s="14" t="s">
        <v>213</v>
      </c>
    </row>
    <row r="77" spans="1:21">
      <c r="A77" t="s">
        <v>218</v>
      </c>
      <c r="B77">
        <v>2.3451100000000001E-3</v>
      </c>
      <c r="C77">
        <v>3.2805599999999997E-2</v>
      </c>
      <c r="D77">
        <v>5.9938499999999999E-2</v>
      </c>
      <c r="E77">
        <v>5.1473199999999997E-2</v>
      </c>
      <c r="F77">
        <v>0.14421700000000001</v>
      </c>
      <c r="G77">
        <v>1.4291199999999999</v>
      </c>
      <c r="H77">
        <v>32.002099999999999</v>
      </c>
      <c r="I77">
        <v>0.136855</v>
      </c>
      <c r="K77">
        <v>-3.3245100000000001</v>
      </c>
      <c r="L77">
        <v>5.6797300000000002</v>
      </c>
      <c r="M77">
        <v>22.738299999999999</v>
      </c>
      <c r="N77">
        <v>7.5066899999999999</v>
      </c>
      <c r="O77">
        <v>35.924700000000001</v>
      </c>
      <c r="P77">
        <v>23.392700000000001</v>
      </c>
      <c r="Q77">
        <v>2742.34</v>
      </c>
      <c r="R77">
        <v>33.636499999999998</v>
      </c>
    </row>
    <row r="78" spans="1:21">
      <c r="A78" t="s">
        <v>219</v>
      </c>
      <c r="B78">
        <v>1.1565600000000001E-3</v>
      </c>
      <c r="C78">
        <v>1.55552E-2</v>
      </c>
      <c r="D78">
        <v>8.8786299999999999E-2</v>
      </c>
      <c r="E78">
        <v>0.30736799999999997</v>
      </c>
      <c r="F78">
        <v>0.41170899999999999</v>
      </c>
      <c r="G78">
        <v>57.237099999999998</v>
      </c>
      <c r="H78">
        <v>61.533099999999997</v>
      </c>
      <c r="I78">
        <v>0.42927599999999999</v>
      </c>
      <c r="K78">
        <v>10.017899999999999</v>
      </c>
      <c r="L78">
        <v>23.366299999999999</v>
      </c>
      <c r="M78">
        <v>10.936999999999999</v>
      </c>
      <c r="N78">
        <v>212.18199999999999</v>
      </c>
      <c r="O78">
        <v>246.48500000000001</v>
      </c>
      <c r="P78">
        <v>109.824</v>
      </c>
      <c r="Q78">
        <v>41.736800000000002</v>
      </c>
      <c r="R78">
        <v>238.898</v>
      </c>
    </row>
    <row r="79" spans="1:21">
      <c r="A79" t="s">
        <v>220</v>
      </c>
      <c r="B79">
        <v>-3.4042199999999999E-3</v>
      </c>
      <c r="C79">
        <v>5.4808299999999997E-2</v>
      </c>
      <c r="D79">
        <v>0.225435</v>
      </c>
      <c r="E79">
        <v>0.19811400000000001</v>
      </c>
      <c r="F79">
        <v>0.47835699999999998</v>
      </c>
      <c r="G79">
        <v>41.226500000000001</v>
      </c>
      <c r="H79">
        <v>42.331600000000002</v>
      </c>
      <c r="I79">
        <v>0.485072</v>
      </c>
      <c r="K79">
        <v>-13.591200000000001</v>
      </c>
      <c r="L79">
        <v>21.742799999999999</v>
      </c>
      <c r="M79">
        <v>-466.048</v>
      </c>
      <c r="N79">
        <v>618.23</v>
      </c>
      <c r="O79">
        <v>173.92400000000001</v>
      </c>
      <c r="P79">
        <v>9.8781700000000008</v>
      </c>
      <c r="Q79">
        <v>19.780200000000001</v>
      </c>
      <c r="R79">
        <v>214.24799999999999</v>
      </c>
    </row>
    <row r="80" spans="1:21">
      <c r="A80" t="s">
        <v>221</v>
      </c>
      <c r="B80">
        <v>1.19293E-3</v>
      </c>
      <c r="C80">
        <v>-0.129992</v>
      </c>
      <c r="D80">
        <v>0.37582399999999999</v>
      </c>
      <c r="E80">
        <v>0.36307899999999999</v>
      </c>
      <c r="F80">
        <v>0.60891099999999998</v>
      </c>
      <c r="G80">
        <v>127.352</v>
      </c>
      <c r="H80">
        <v>166.05</v>
      </c>
      <c r="I80">
        <v>0.68389200000000006</v>
      </c>
      <c r="K80">
        <v>-0.58075299999999996</v>
      </c>
      <c r="L80">
        <v>-66.441299999999998</v>
      </c>
      <c r="M80">
        <v>417.18599999999998</v>
      </c>
      <c r="N80">
        <v>49.328200000000002</v>
      </c>
      <c r="O80">
        <v>400.07299999999998</v>
      </c>
      <c r="P80">
        <v>108.902</v>
      </c>
      <c r="Q80">
        <v>106.121</v>
      </c>
      <c r="R80">
        <v>479.81599999999997</v>
      </c>
    </row>
    <row r="81" spans="1:20">
      <c r="A81" t="s">
        <v>222</v>
      </c>
      <c r="B81">
        <v>1.9031199999999999E-3</v>
      </c>
      <c r="C81">
        <v>1.2205499999999999E-2</v>
      </c>
      <c r="D81">
        <v>0.45444800000000002</v>
      </c>
      <c r="E81">
        <v>0.10471900000000001</v>
      </c>
      <c r="F81">
        <v>0.57137300000000002</v>
      </c>
      <c r="G81">
        <v>84.261300000000006</v>
      </c>
      <c r="H81">
        <v>2.3821599999999998</v>
      </c>
      <c r="I81">
        <v>0.55200499999999997</v>
      </c>
      <c r="K81">
        <v>2.5152399999999999</v>
      </c>
      <c r="L81">
        <v>9.59788</v>
      </c>
      <c r="M81">
        <v>61.739899999999999</v>
      </c>
      <c r="N81">
        <v>255.244</v>
      </c>
      <c r="O81">
        <v>326.58199999999999</v>
      </c>
      <c r="P81">
        <v>3.7543299999999999</v>
      </c>
      <c r="Q81">
        <v>64.589200000000005</v>
      </c>
      <c r="R81">
        <v>314.72399999999999</v>
      </c>
    </row>
    <row r="82" spans="1:20">
      <c r="A82" t="s">
        <v>223</v>
      </c>
      <c r="B82">
        <v>-2.5110000000000002E-3</v>
      </c>
      <c r="C82">
        <v>-0.207396</v>
      </c>
      <c r="D82">
        <v>0.63693900000000003</v>
      </c>
      <c r="E82">
        <v>0.215304</v>
      </c>
      <c r="F82">
        <v>0.64484799999999998</v>
      </c>
      <c r="G82">
        <v>162.94800000000001</v>
      </c>
      <c r="H82">
        <v>1.1503699999999999</v>
      </c>
      <c r="I82">
        <v>0.64793000000000001</v>
      </c>
      <c r="K82">
        <v>-0.66453600000000002</v>
      </c>
      <c r="L82">
        <v>-60.226100000000002</v>
      </c>
      <c r="M82">
        <v>106.711</v>
      </c>
      <c r="N82">
        <v>279.24</v>
      </c>
      <c r="O82">
        <v>325.72500000000002</v>
      </c>
      <c r="P82">
        <v>3.7084199999999998</v>
      </c>
      <c r="Q82">
        <v>114.179</v>
      </c>
      <c r="R82">
        <v>302.99900000000002</v>
      </c>
    </row>
    <row r="83" spans="1:20">
      <c r="A83" t="s">
        <v>227</v>
      </c>
      <c r="B83">
        <v>-1.4612999999999999E-2</v>
      </c>
      <c r="C83">
        <v>-0.30857200000000001</v>
      </c>
      <c r="D83">
        <v>0.43782900000000002</v>
      </c>
      <c r="E83">
        <v>0.25181599999999998</v>
      </c>
      <c r="F83">
        <v>0.38107200000000002</v>
      </c>
      <c r="G83">
        <v>235.02099999999999</v>
      </c>
      <c r="H83">
        <v>233.57900000000001</v>
      </c>
      <c r="I83">
        <v>0.35274100000000003</v>
      </c>
      <c r="K83">
        <v>23.1539</v>
      </c>
      <c r="L83">
        <v>-52.9099</v>
      </c>
      <c r="M83">
        <v>138.16399999999999</v>
      </c>
      <c r="N83">
        <v>135.035</v>
      </c>
      <c r="O83">
        <v>220.28899999999999</v>
      </c>
      <c r="P83">
        <v>133.30000000000001</v>
      </c>
      <c r="Q83">
        <v>126.664</v>
      </c>
      <c r="R83">
        <v>195.66399999999999</v>
      </c>
    </row>
    <row r="84" spans="1:20">
      <c r="A84" t="s">
        <v>224</v>
      </c>
      <c r="B84">
        <v>3.6880900000000002E-3</v>
      </c>
      <c r="C84">
        <v>7.7640000000000001E-2</v>
      </c>
      <c r="D84">
        <v>0.14806900000000001</v>
      </c>
      <c r="E84">
        <v>5.2453199999999998E-2</v>
      </c>
      <c r="F84">
        <v>0.27816299999999999</v>
      </c>
      <c r="G84">
        <v>30.338100000000001</v>
      </c>
      <c r="H84">
        <v>30.460799999999999</v>
      </c>
      <c r="I84">
        <v>0.32303799999999999</v>
      </c>
      <c r="K84">
        <v>24.218599999999999</v>
      </c>
      <c r="L84">
        <v>57.953200000000002</v>
      </c>
      <c r="M84">
        <v>93.781599999999997</v>
      </c>
      <c r="N84">
        <v>27.382899999999999</v>
      </c>
      <c r="O84">
        <v>179.11799999999999</v>
      </c>
      <c r="P84">
        <v>28.206600000000002</v>
      </c>
      <c r="Q84">
        <v>32.318800000000003</v>
      </c>
      <c r="R84">
        <v>179.04400000000001</v>
      </c>
    </row>
    <row r="85" spans="1:20">
      <c r="A85" t="s">
        <v>226</v>
      </c>
      <c r="B85">
        <v>-5.6831299999999998E-3</v>
      </c>
      <c r="C85">
        <v>5.9221799999999998E-2</v>
      </c>
      <c r="D85">
        <v>8.16418E-2</v>
      </c>
      <c r="E85">
        <v>0.14352200000000001</v>
      </c>
      <c r="F85">
        <v>0.28438600000000003</v>
      </c>
      <c r="G85">
        <v>30.685500000000001</v>
      </c>
      <c r="H85">
        <v>82.5017</v>
      </c>
      <c r="I85">
        <v>0.32131500000000002</v>
      </c>
      <c r="K85">
        <v>14.765700000000001</v>
      </c>
      <c r="L85">
        <v>48.659399999999998</v>
      </c>
      <c r="M85">
        <v>-0.47874699999999998</v>
      </c>
      <c r="N85">
        <v>75.805099999999996</v>
      </c>
      <c r="O85">
        <v>123.986</v>
      </c>
      <c r="P85">
        <v>4.8307399999999996</v>
      </c>
      <c r="Q85">
        <v>71.366100000000003</v>
      </c>
      <c r="R85">
        <v>143.01</v>
      </c>
    </row>
    <row r="86" spans="1:20">
      <c r="A86" t="s">
        <v>215</v>
      </c>
      <c r="B86">
        <v>5.2098699999999999E-4</v>
      </c>
      <c r="C86">
        <v>2.6120899999999999E-2</v>
      </c>
      <c r="D86">
        <v>0.20638300000000001</v>
      </c>
      <c r="E86">
        <v>6.1917E-2</v>
      </c>
      <c r="F86">
        <v>0.29442099999999999</v>
      </c>
      <c r="G86">
        <v>29.6617</v>
      </c>
      <c r="H86">
        <v>447.48</v>
      </c>
      <c r="I86">
        <v>0.33566400000000002</v>
      </c>
      <c r="K86">
        <v>0.350887</v>
      </c>
      <c r="L86">
        <v>18.390499999999999</v>
      </c>
      <c r="M86">
        <v>97.231200000000001</v>
      </c>
      <c r="N86">
        <v>17.7926</v>
      </c>
      <c r="O86">
        <v>133.41399999999999</v>
      </c>
      <c r="P86">
        <v>29.492000000000001</v>
      </c>
      <c r="Q86">
        <v>261.16899999999998</v>
      </c>
      <c r="R86">
        <v>134.54499999999999</v>
      </c>
    </row>
    <row r="87" spans="1:20">
      <c r="A87" t="s">
        <v>190</v>
      </c>
      <c r="B87">
        <v>9.8694300000000011E-4</v>
      </c>
      <c r="C87">
        <v>-4.7080899999999998E-3</v>
      </c>
      <c r="D87">
        <v>0.25577499999999997</v>
      </c>
      <c r="E87">
        <v>0.24224499999999999</v>
      </c>
      <c r="F87">
        <v>0.49331199999999997</v>
      </c>
      <c r="G87">
        <v>41.0396</v>
      </c>
      <c r="H87">
        <v>47.457900000000002</v>
      </c>
      <c r="I87">
        <v>0.51893</v>
      </c>
      <c r="K87">
        <v>-1.5436799999999999</v>
      </c>
      <c r="L87">
        <v>-0.25842700000000002</v>
      </c>
      <c r="M87">
        <v>163.78800000000001</v>
      </c>
      <c r="N87">
        <v>116.366</v>
      </c>
      <c r="O87">
        <v>279.89600000000002</v>
      </c>
      <c r="P87">
        <v>33.399799999999999</v>
      </c>
      <c r="Q87">
        <v>35.278399999999998</v>
      </c>
      <c r="R87">
        <v>250.14699999999999</v>
      </c>
    </row>
    <row r="88" spans="1:20">
      <c r="A88" t="s">
        <v>216</v>
      </c>
      <c r="B88">
        <v>1.97919E-3</v>
      </c>
      <c r="C88">
        <v>-5.7994099999999996E-3</v>
      </c>
      <c r="D88">
        <v>5.6309499999999998E-2</v>
      </c>
      <c r="E88">
        <v>5.6769199999999999E-2</v>
      </c>
      <c r="F88">
        <v>0.107279</v>
      </c>
      <c r="G88">
        <v>206.893</v>
      </c>
      <c r="H88">
        <v>221.12</v>
      </c>
      <c r="I88">
        <v>0.118295</v>
      </c>
      <c r="K88">
        <v>22.131399999999999</v>
      </c>
      <c r="L88">
        <v>8.3727099999999997</v>
      </c>
      <c r="M88">
        <v>29.9316</v>
      </c>
      <c r="N88">
        <v>27.91</v>
      </c>
      <c r="O88">
        <v>66.214299999999994</v>
      </c>
      <c r="P88">
        <v>243.84299999999999</v>
      </c>
      <c r="Q88">
        <v>255.83699999999999</v>
      </c>
      <c r="R88">
        <v>69.156400000000005</v>
      </c>
    </row>
    <row r="89" spans="1:20">
      <c r="A89" t="s">
        <v>217</v>
      </c>
      <c r="B89">
        <v>7.0054999999999998E-4</v>
      </c>
      <c r="C89">
        <v>-1.8146099999999998E-2</v>
      </c>
      <c r="D89">
        <v>0.15654299999999999</v>
      </c>
      <c r="E89">
        <v>0.39163799999999999</v>
      </c>
      <c r="F89">
        <v>0.53003500000000003</v>
      </c>
      <c r="G89">
        <v>6.0229600000000003</v>
      </c>
      <c r="H89">
        <v>108.166</v>
      </c>
      <c r="I89">
        <v>0.53686500000000004</v>
      </c>
      <c r="K89">
        <v>-19.3323</v>
      </c>
      <c r="L89">
        <v>-23.726600000000001</v>
      </c>
      <c r="M89">
        <v>107.88800000000001</v>
      </c>
      <c r="N89">
        <v>184.37700000000001</v>
      </c>
      <c r="O89">
        <v>268.53899999999999</v>
      </c>
      <c r="P89">
        <v>5.60555</v>
      </c>
      <c r="Q89">
        <v>87.519400000000005</v>
      </c>
      <c r="R89">
        <v>249.06800000000001</v>
      </c>
    </row>
    <row r="90" spans="1:20">
      <c r="A90" t="s">
        <v>156</v>
      </c>
      <c r="B90">
        <v>1.05843E-2</v>
      </c>
      <c r="C90">
        <v>1.35934E-2</v>
      </c>
      <c r="D90">
        <v>0.205292</v>
      </c>
      <c r="E90">
        <v>0.14888899999999999</v>
      </c>
      <c r="F90">
        <v>0.36777500000000002</v>
      </c>
      <c r="G90">
        <v>89.704899999999995</v>
      </c>
      <c r="H90">
        <v>61.2224</v>
      </c>
      <c r="I90" s="18">
        <v>0.396125</v>
      </c>
      <c r="J90">
        <v>13</v>
      </c>
      <c r="K90" s="21">
        <v>6.8765099999999997</v>
      </c>
      <c r="L90">
        <v>12.2272</v>
      </c>
      <c r="M90">
        <v>23.155999999999999</v>
      </c>
      <c r="N90">
        <v>178.42599999999999</v>
      </c>
      <c r="O90">
        <v>213.809</v>
      </c>
      <c r="P90">
        <v>13.535299999999999</v>
      </c>
      <c r="Q90">
        <v>63.743499999999997</v>
      </c>
      <c r="R90" s="18">
        <v>214.65</v>
      </c>
      <c r="S90">
        <v>13</v>
      </c>
      <c r="T90" s="14"/>
    </row>
    <row r="91" spans="1:20">
      <c r="A91" s="22" t="s">
        <v>229</v>
      </c>
      <c r="B91" s="14" t="s">
        <v>213</v>
      </c>
      <c r="L91" t="s">
        <v>228</v>
      </c>
    </row>
    <row r="92" spans="1:20">
      <c r="A92" t="s">
        <v>240</v>
      </c>
      <c r="B92">
        <v>5.6811199999999996E-3</v>
      </c>
      <c r="C92">
        <v>4.3710699999999998E-2</v>
      </c>
      <c r="D92">
        <v>7.7541799999999994E-2</v>
      </c>
      <c r="E92">
        <v>0.12784499999999999</v>
      </c>
      <c r="F92">
        <v>0.24909800000000001</v>
      </c>
      <c r="G92">
        <v>22.772300000000001</v>
      </c>
      <c r="H92">
        <v>101.902</v>
      </c>
      <c r="I92">
        <v>0.31652200000000003</v>
      </c>
      <c r="J92" s="26"/>
      <c r="K92" s="26">
        <v>41.526800000000001</v>
      </c>
      <c r="L92" s="26">
        <v>66.524000000000001</v>
      </c>
      <c r="M92" s="26">
        <v>35.164999999999999</v>
      </c>
      <c r="N92" s="26">
        <v>101.033</v>
      </c>
      <c r="O92" s="26">
        <v>202.72200000000001</v>
      </c>
      <c r="P92" s="26">
        <v>2.8851499999999999</v>
      </c>
      <c r="Q92" s="26">
        <v>61.270899999999997</v>
      </c>
      <c r="R92" s="26">
        <v>196.89400000000001</v>
      </c>
    </row>
    <row r="93" spans="1:20">
      <c r="A93" t="s">
        <v>241</v>
      </c>
      <c r="B93">
        <v>-4.83674E-3</v>
      </c>
      <c r="C93">
        <v>-4.0829400000000002E-2</v>
      </c>
      <c r="D93">
        <v>0.149479</v>
      </c>
      <c r="E93">
        <v>8.4197599999999997E-2</v>
      </c>
      <c r="F93">
        <v>0.19284699999999999</v>
      </c>
      <c r="G93">
        <v>158.38800000000001</v>
      </c>
      <c r="H93">
        <v>123.58799999999999</v>
      </c>
      <c r="I93">
        <v>0.28903800000000002</v>
      </c>
      <c r="J93" s="26"/>
      <c r="K93" s="26">
        <v>10.346500000000001</v>
      </c>
      <c r="L93" s="26">
        <v>-52.690199999999997</v>
      </c>
      <c r="M93" s="26">
        <v>81.748099999999994</v>
      </c>
      <c r="N93" s="26">
        <v>75.194000000000003</v>
      </c>
      <c r="O93" s="26">
        <v>104.252</v>
      </c>
      <c r="P93" s="26">
        <v>234.90199999999999</v>
      </c>
      <c r="Q93" s="26">
        <v>222.01</v>
      </c>
      <c r="R93" s="26">
        <v>118.848</v>
      </c>
    </row>
    <row r="94" spans="1:20">
      <c r="A94" t="s">
        <v>242</v>
      </c>
      <c r="B94">
        <v>2.33235E-3</v>
      </c>
      <c r="C94">
        <v>-1.97611</v>
      </c>
      <c r="D94">
        <v>0.14807799999999999</v>
      </c>
      <c r="E94">
        <v>2.0817000000000001</v>
      </c>
      <c r="F94">
        <v>0.253668</v>
      </c>
      <c r="G94">
        <v>5.2429899999999998</v>
      </c>
      <c r="H94">
        <v>3486.84</v>
      </c>
      <c r="I94">
        <v>0.24712799999999999</v>
      </c>
      <c r="J94" s="26"/>
      <c r="K94" s="26">
        <v>64.277500000000003</v>
      </c>
      <c r="L94" s="26">
        <v>-121.229</v>
      </c>
      <c r="M94" s="26">
        <v>79.802400000000006</v>
      </c>
      <c r="N94" s="26">
        <v>242.994</v>
      </c>
      <c r="O94" s="26">
        <v>201.56800000000001</v>
      </c>
      <c r="P94" s="26">
        <v>4.5388099999999998</v>
      </c>
      <c r="Q94" s="26">
        <v>660.31299999999999</v>
      </c>
      <c r="R94" s="26">
        <v>192.47800000000001</v>
      </c>
    </row>
    <row r="95" spans="1:20">
      <c r="A95" t="s">
        <v>207</v>
      </c>
      <c r="B95">
        <v>-1.04124E-2</v>
      </c>
      <c r="C95">
        <v>1.6181399999999999E-2</v>
      </c>
      <c r="D95">
        <v>4.2596000000000002E-2</v>
      </c>
      <c r="E95">
        <v>3.3110300000000002E-2</v>
      </c>
      <c r="F95">
        <v>9.1887700000000003E-2</v>
      </c>
      <c r="G95">
        <v>111.783</v>
      </c>
      <c r="H95">
        <v>118.982</v>
      </c>
      <c r="I95">
        <v>9.0511300000000003E-2</v>
      </c>
      <c r="J95" s="26"/>
      <c r="K95" s="26">
        <v>32.121400000000001</v>
      </c>
      <c r="L95" s="26">
        <v>51.436500000000002</v>
      </c>
      <c r="M95" s="26">
        <v>12.47</v>
      </c>
      <c r="N95" s="26">
        <v>9.8833000000000002</v>
      </c>
      <c r="O95" s="26">
        <v>73.7898</v>
      </c>
      <c r="P95" s="26">
        <v>49.163699999999999</v>
      </c>
      <c r="Q95" s="26">
        <v>59.0685</v>
      </c>
      <c r="R95" s="26">
        <v>66.190200000000004</v>
      </c>
    </row>
    <row r="96" spans="1:20">
      <c r="A96" t="s">
        <v>97</v>
      </c>
      <c r="B96">
        <v>-5.97593E-3</v>
      </c>
      <c r="C96">
        <v>-9.8233299999999999E-3</v>
      </c>
      <c r="D96">
        <v>6.6430400000000001E-2</v>
      </c>
      <c r="E96">
        <v>6.9304000000000004E-2</v>
      </c>
      <c r="F96">
        <v>0.125911</v>
      </c>
      <c r="G96">
        <v>295.98599999999999</v>
      </c>
      <c r="H96">
        <v>211.124</v>
      </c>
      <c r="I96">
        <v>0.17583499999999999</v>
      </c>
      <c r="J96" s="26"/>
      <c r="K96" s="26">
        <v>35.611400000000003</v>
      </c>
      <c r="L96" s="26">
        <v>-19.584</v>
      </c>
      <c r="M96" s="26">
        <v>60.025700000000001</v>
      </c>
      <c r="N96" s="26">
        <v>60.017000000000003</v>
      </c>
      <c r="O96" s="26">
        <v>100.459</v>
      </c>
      <c r="P96" s="26">
        <v>467.99099999999999</v>
      </c>
      <c r="Q96" s="26">
        <v>497.21199999999999</v>
      </c>
      <c r="R96" s="26">
        <v>106.785</v>
      </c>
    </row>
    <row r="97" spans="1:21">
      <c r="A97" t="s">
        <v>243</v>
      </c>
      <c r="B97">
        <v>-1.79087E-3</v>
      </c>
      <c r="C97">
        <v>-0.10766299999999999</v>
      </c>
      <c r="D97">
        <v>0.28055999999999998</v>
      </c>
      <c r="E97">
        <v>8.7985999999999995E-2</v>
      </c>
      <c r="F97">
        <v>0.26088299999999998</v>
      </c>
      <c r="G97">
        <v>197.54400000000001</v>
      </c>
      <c r="H97">
        <v>309.51400000000001</v>
      </c>
      <c r="I97">
        <v>0.32400200000000001</v>
      </c>
      <c r="J97" s="26"/>
      <c r="K97" s="26">
        <v>22.7667</v>
      </c>
      <c r="L97" s="26">
        <v>-49.825299999999999</v>
      </c>
      <c r="M97" s="26">
        <v>107.54900000000001</v>
      </c>
      <c r="N97" s="26">
        <v>102.739</v>
      </c>
      <c r="O97" s="26">
        <v>160.46299999999999</v>
      </c>
      <c r="P97" s="26">
        <v>224.209</v>
      </c>
      <c r="Q97" s="26">
        <v>217.749</v>
      </c>
      <c r="R97" s="26">
        <v>180.43899999999999</v>
      </c>
    </row>
    <row r="98" spans="1:21">
      <c r="A98" t="s">
        <v>210</v>
      </c>
      <c r="B98">
        <v>1.6620999999999999E-3</v>
      </c>
      <c r="C98">
        <v>4.0205200000000003E-2</v>
      </c>
      <c r="D98">
        <v>7.8927600000000001E-2</v>
      </c>
      <c r="E98">
        <v>0.105559</v>
      </c>
      <c r="F98">
        <v>0.224692</v>
      </c>
      <c r="G98">
        <v>19.341100000000001</v>
      </c>
      <c r="H98">
        <v>104.67</v>
      </c>
      <c r="I98">
        <v>0.25729099999999999</v>
      </c>
      <c r="J98" s="26"/>
      <c r="K98" s="26">
        <v>22.8079</v>
      </c>
      <c r="L98" s="26">
        <v>33.9467</v>
      </c>
      <c r="M98" s="26">
        <v>48.143900000000002</v>
      </c>
      <c r="N98" s="26">
        <v>51.323099999999997</v>
      </c>
      <c r="O98" s="26">
        <v>133.41399999999999</v>
      </c>
      <c r="P98" s="26">
        <v>20.643000000000001</v>
      </c>
      <c r="Q98" s="26">
        <v>137.208</v>
      </c>
      <c r="R98" s="26">
        <v>133.905</v>
      </c>
      <c r="S98" s="26"/>
    </row>
    <row r="99" spans="1:21">
      <c r="A99" t="s">
        <v>244</v>
      </c>
      <c r="B99">
        <v>2.5456699999999999E-3</v>
      </c>
      <c r="C99">
        <v>3.0680800000000001E-2</v>
      </c>
      <c r="D99">
        <v>0.14561499999999999</v>
      </c>
      <c r="E99">
        <v>0.14471200000000001</v>
      </c>
      <c r="F99">
        <v>0.32100800000000002</v>
      </c>
      <c r="G99">
        <v>95.8977</v>
      </c>
      <c r="H99">
        <v>108.294</v>
      </c>
      <c r="I99">
        <v>0.368371</v>
      </c>
      <c r="J99" s="26"/>
      <c r="K99" s="13">
        <v>122.764</v>
      </c>
      <c r="L99" s="13">
        <v>66.575699999999998</v>
      </c>
      <c r="M99" s="13">
        <v>93.218400000000003</v>
      </c>
      <c r="N99" s="13">
        <v>264.608</v>
      </c>
      <c r="O99" s="13">
        <v>424.40199999999999</v>
      </c>
      <c r="P99" s="13">
        <v>24.099799999999998</v>
      </c>
      <c r="Q99" s="13">
        <v>191.036</v>
      </c>
      <c r="R99" s="13">
        <v>421.76</v>
      </c>
      <c r="S99" s="36"/>
    </row>
    <row r="100" spans="1:21">
      <c r="A100" t="s">
        <v>245</v>
      </c>
      <c r="B100">
        <v>-1.9634599999999999E-2</v>
      </c>
      <c r="C100">
        <v>7.1654200000000001E-2</v>
      </c>
      <c r="D100">
        <v>8.4459199999999998E-2</v>
      </c>
      <c r="E100">
        <v>7.2782399999999997E-2</v>
      </c>
      <c r="F100">
        <v>0.22889599999999999</v>
      </c>
      <c r="G100">
        <v>124.795</v>
      </c>
      <c r="H100">
        <v>96.609200000000001</v>
      </c>
      <c r="I100">
        <v>0.290435</v>
      </c>
      <c r="J100" s="26"/>
      <c r="K100" s="26">
        <v>45.393799999999999</v>
      </c>
      <c r="L100" s="26">
        <v>88.159800000000004</v>
      </c>
      <c r="M100" s="26">
        <v>48.307600000000001</v>
      </c>
      <c r="N100" s="26">
        <v>44.570900000000002</v>
      </c>
      <c r="O100" s="26">
        <v>181.03800000000001</v>
      </c>
      <c r="P100" s="47">
        <v>106.02</v>
      </c>
      <c r="Q100" s="47">
        <v>89.014799999999994</v>
      </c>
      <c r="R100" s="26">
        <v>208.90899999999999</v>
      </c>
      <c r="S100" s="26"/>
    </row>
    <row r="101" spans="1:21">
      <c r="A101" t="s">
        <v>246</v>
      </c>
      <c r="B101">
        <v>-4.6748199999999997E-3</v>
      </c>
      <c r="C101">
        <v>4.56617E-2</v>
      </c>
      <c r="D101">
        <v>5.5702599999999998E-2</v>
      </c>
      <c r="E101">
        <v>6.1459800000000002E-2</v>
      </c>
      <c r="F101">
        <v>0.162824</v>
      </c>
      <c r="G101">
        <v>178.989</v>
      </c>
      <c r="H101">
        <v>169.90899999999999</v>
      </c>
      <c r="I101">
        <v>0.247581</v>
      </c>
      <c r="J101" s="26"/>
      <c r="K101" s="13">
        <v>325.3</v>
      </c>
      <c r="L101" s="13">
        <v>342.22399999999999</v>
      </c>
      <c r="M101" s="13">
        <v>138.273</v>
      </c>
      <c r="N101" s="13">
        <v>187.60900000000001</v>
      </c>
      <c r="O101" s="13">
        <v>668.10500000000002</v>
      </c>
      <c r="P101" s="13">
        <v>3.2010700000000001</v>
      </c>
      <c r="Q101" s="13">
        <v>249.54400000000001</v>
      </c>
      <c r="R101" s="13">
        <v>652.03499999999997</v>
      </c>
      <c r="S101" s="36"/>
    </row>
    <row r="102" spans="1:21">
      <c r="A102" t="s">
        <v>237</v>
      </c>
      <c r="B102">
        <v>5.1873400000000004E-3</v>
      </c>
      <c r="C102">
        <v>-0.17413899999999999</v>
      </c>
      <c r="D102">
        <v>0.276646</v>
      </c>
      <c r="E102">
        <v>0.49363899999999999</v>
      </c>
      <c r="F102">
        <v>0.59614599999999995</v>
      </c>
      <c r="G102">
        <v>2.4710100000000002</v>
      </c>
      <c r="H102">
        <v>633.12800000000004</v>
      </c>
      <c r="I102">
        <v>0.57037099999999996</v>
      </c>
      <c r="J102" s="26"/>
      <c r="K102" s="26">
        <v>56.525199999999998</v>
      </c>
      <c r="L102" s="26">
        <v>49.182499999999997</v>
      </c>
      <c r="M102" s="26">
        <v>158.63300000000001</v>
      </c>
      <c r="N102" s="26">
        <v>244.67699999999999</v>
      </c>
      <c r="O102" s="26">
        <v>452.49200000000002</v>
      </c>
      <c r="P102" s="26">
        <v>2.3500399999999999</v>
      </c>
      <c r="Q102" s="26">
        <v>267.71199999999999</v>
      </c>
      <c r="R102" s="26">
        <v>420.63600000000002</v>
      </c>
      <c r="S102" s="26"/>
    </row>
    <row r="103" spans="1:21">
      <c r="A103" t="s">
        <v>238</v>
      </c>
      <c r="B103" s="12">
        <v>-1.5337900000000001E-5</v>
      </c>
      <c r="C103">
        <v>0.15717100000000001</v>
      </c>
      <c r="D103">
        <v>0.113263</v>
      </c>
      <c r="E103">
        <v>0.114479</v>
      </c>
      <c r="F103">
        <v>0.38491399999999998</v>
      </c>
      <c r="G103">
        <v>38.157899999999998</v>
      </c>
      <c r="H103">
        <v>43.623600000000003</v>
      </c>
      <c r="I103">
        <v>0.45364900000000002</v>
      </c>
      <c r="J103" s="26"/>
      <c r="K103" s="26">
        <v>34.569899999999997</v>
      </c>
      <c r="L103" s="26">
        <v>113.598</v>
      </c>
      <c r="M103" s="26">
        <v>17.638300000000001</v>
      </c>
      <c r="N103" s="26">
        <v>140.76499999999999</v>
      </c>
      <c r="O103" s="26">
        <v>272.00099999999998</v>
      </c>
      <c r="P103" s="26">
        <v>41.086500000000001</v>
      </c>
      <c r="Q103" s="26">
        <v>40.054600000000001</v>
      </c>
      <c r="R103" s="26">
        <v>277.69400000000002</v>
      </c>
      <c r="S103" s="26"/>
    </row>
    <row r="104" spans="1:21">
      <c r="A104" s="25" t="s">
        <v>239</v>
      </c>
      <c r="B104" s="25">
        <v>2.7946999999999998E-4</v>
      </c>
      <c r="C104" s="25">
        <v>0.10577400000000001</v>
      </c>
      <c r="D104" s="25">
        <v>-3.7674199999999998E-2</v>
      </c>
      <c r="E104" s="25">
        <v>-3.4458799999999998E-2</v>
      </c>
      <c r="F104" s="25">
        <v>3.3640400000000001E-2</v>
      </c>
      <c r="G104" s="31">
        <v>-22559000000000</v>
      </c>
      <c r="H104" s="31">
        <v>-2.02186E+16</v>
      </c>
      <c r="I104" s="25">
        <v>0.100746</v>
      </c>
      <c r="J104" s="13"/>
      <c r="K104" s="13">
        <v>93.929599999999994</v>
      </c>
      <c r="L104" s="13">
        <v>144.02699999999999</v>
      </c>
      <c r="M104" s="13">
        <v>-14.0952</v>
      </c>
      <c r="N104" s="13">
        <v>-12.979200000000001</v>
      </c>
      <c r="O104" s="13">
        <v>116.953</v>
      </c>
      <c r="P104" s="52">
        <v>-1324640000000000</v>
      </c>
      <c r="Q104" s="52">
        <v>-4.46594E+16</v>
      </c>
      <c r="R104" s="26">
        <v>141.86600000000001</v>
      </c>
      <c r="S104" s="36"/>
      <c r="T104" s="25"/>
      <c r="U104" s="25"/>
    </row>
    <row r="105" spans="1:21">
      <c r="A105" t="s">
        <v>156</v>
      </c>
      <c r="B105">
        <v>5.2675600000000001E-3</v>
      </c>
      <c r="C105">
        <v>6.7750400000000004E-3</v>
      </c>
      <c r="D105">
        <v>8.2457100000000005E-2</v>
      </c>
      <c r="E105">
        <v>0.20336099999999999</v>
      </c>
      <c r="F105">
        <v>0.29259299999999999</v>
      </c>
      <c r="G105">
        <v>2.9384700000000001</v>
      </c>
      <c r="H105">
        <v>160.03899999999999</v>
      </c>
      <c r="I105" s="18">
        <v>0.29321199999999997</v>
      </c>
      <c r="J105">
        <v>12</v>
      </c>
      <c r="K105">
        <v>37.57</v>
      </c>
      <c r="L105">
        <v>68.4846</v>
      </c>
      <c r="M105">
        <v>39.570500000000003</v>
      </c>
      <c r="N105">
        <v>90.595200000000006</v>
      </c>
      <c r="O105">
        <v>198.65</v>
      </c>
      <c r="P105">
        <v>3.1754600000000002</v>
      </c>
      <c r="Q105">
        <v>86.019199999999998</v>
      </c>
      <c r="R105" s="18">
        <v>187.87100000000001</v>
      </c>
      <c r="S105">
        <v>10</v>
      </c>
    </row>
    <row r="106" spans="1:21">
      <c r="A106" s="22" t="s">
        <v>260</v>
      </c>
      <c r="B106" s="14" t="s">
        <v>213</v>
      </c>
    </row>
    <row r="107" spans="1:21">
      <c r="A107" t="s">
        <v>204</v>
      </c>
      <c r="B107">
        <v>1.0411E-2</v>
      </c>
      <c r="C107">
        <v>-3.3822900000000003E-2</v>
      </c>
      <c r="D107">
        <v>0.18354500000000001</v>
      </c>
      <c r="E107">
        <v>0.14660599999999999</v>
      </c>
      <c r="F107">
        <v>0.29632900000000001</v>
      </c>
      <c r="G107">
        <v>3.3562099999999999</v>
      </c>
      <c r="H107">
        <v>389.82600000000002</v>
      </c>
      <c r="I107">
        <v>0.26966699999999999</v>
      </c>
      <c r="K107" s="26">
        <v>45.634399999999999</v>
      </c>
      <c r="L107" s="26">
        <v>-252.05699999999999</v>
      </c>
      <c r="M107" s="26">
        <v>97.850999999999999</v>
      </c>
      <c r="N107" s="26">
        <v>360.85</v>
      </c>
      <c r="O107" s="26">
        <v>206.64400000000001</v>
      </c>
      <c r="P107" s="47">
        <v>5.23597</v>
      </c>
      <c r="Q107" s="47">
        <v>1975.69</v>
      </c>
      <c r="R107" s="26">
        <v>188.60900000000001</v>
      </c>
    </row>
    <row r="108" spans="1:21">
      <c r="A108" t="s">
        <v>241</v>
      </c>
      <c r="B108">
        <v>-1.7644E-3</v>
      </c>
      <c r="C108">
        <v>-6.9116400000000002</v>
      </c>
      <c r="D108">
        <v>0.33808100000000002</v>
      </c>
      <c r="E108">
        <v>7.13645</v>
      </c>
      <c r="F108">
        <v>0.56289</v>
      </c>
      <c r="G108">
        <v>8.8798200000000005</v>
      </c>
      <c r="H108">
        <v>6318.48</v>
      </c>
      <c r="I108">
        <v>0.54326200000000002</v>
      </c>
      <c r="K108" s="26">
        <v>47.833399999999997</v>
      </c>
      <c r="L108" s="26">
        <v>51.520400000000002</v>
      </c>
      <c r="M108" s="26">
        <v>288.48099999999999</v>
      </c>
      <c r="N108" s="26">
        <v>138.20500000000001</v>
      </c>
      <c r="O108" s="26">
        <v>478.20699999999999</v>
      </c>
      <c r="P108" s="26">
        <v>6.0564200000000001</v>
      </c>
      <c r="Q108" s="26">
        <v>110.42100000000001</v>
      </c>
      <c r="R108" s="26">
        <v>459.56</v>
      </c>
    </row>
    <row r="109" spans="1:21">
      <c r="A109" t="s">
        <v>242</v>
      </c>
      <c r="B109">
        <v>4.3118499999999999E-3</v>
      </c>
      <c r="C109">
        <v>2.6816499999999998E-3</v>
      </c>
      <c r="D109">
        <v>0.10679900000000001</v>
      </c>
      <c r="E109">
        <v>0.108894</v>
      </c>
      <c r="F109">
        <v>0.21837400000000001</v>
      </c>
      <c r="G109">
        <v>280.34300000000002</v>
      </c>
      <c r="H109">
        <v>270.40300000000002</v>
      </c>
      <c r="I109">
        <v>0.25918999999999998</v>
      </c>
      <c r="K109" s="26">
        <v>48.552799999999998</v>
      </c>
      <c r="L109" s="26">
        <v>89.9512</v>
      </c>
      <c r="M109" s="26">
        <v>46.9405</v>
      </c>
      <c r="N109" s="26">
        <v>47.015500000000003</v>
      </c>
      <c r="O109" s="26">
        <v>183.90700000000001</v>
      </c>
      <c r="P109" s="26">
        <v>200.18199999999999</v>
      </c>
      <c r="Q109" s="26">
        <v>160.38399999999999</v>
      </c>
      <c r="R109" s="26">
        <v>197.87700000000001</v>
      </c>
    </row>
    <row r="110" spans="1:21">
      <c r="A110" t="s">
        <v>207</v>
      </c>
      <c r="B110">
        <v>1.76306E-2</v>
      </c>
      <c r="C110">
        <v>4.0847899999999999E-2</v>
      </c>
      <c r="D110">
        <v>0.29993599999999998</v>
      </c>
      <c r="E110">
        <v>0.34318300000000002</v>
      </c>
      <c r="F110">
        <v>0.68396699999999999</v>
      </c>
      <c r="G110">
        <v>18.880400000000002</v>
      </c>
      <c r="H110">
        <v>123.562</v>
      </c>
      <c r="I110">
        <v>0.65773599999999999</v>
      </c>
      <c r="K110" s="26">
        <v>40.808</v>
      </c>
      <c r="L110" s="26">
        <v>59.075200000000002</v>
      </c>
      <c r="M110" s="26">
        <v>700.81200000000001</v>
      </c>
      <c r="N110" s="26">
        <v>281.79199999999997</v>
      </c>
      <c r="O110" s="26">
        <v>1041.68</v>
      </c>
      <c r="P110" s="26">
        <v>11.817600000000001</v>
      </c>
      <c r="Q110" s="26">
        <v>106.7</v>
      </c>
      <c r="R110" s="26">
        <v>897.92200000000003</v>
      </c>
    </row>
    <row r="111" spans="1:21">
      <c r="A111" t="s">
        <v>208</v>
      </c>
      <c r="B111">
        <v>1.4362299999999999E-3</v>
      </c>
      <c r="C111">
        <v>0.1055</v>
      </c>
      <c r="D111">
        <v>0.14971000000000001</v>
      </c>
      <c r="E111">
        <v>0.20144500000000001</v>
      </c>
      <c r="F111">
        <v>0.45665499999999998</v>
      </c>
      <c r="G111">
        <v>5.3663699999999999</v>
      </c>
      <c r="H111">
        <v>49.819299999999998</v>
      </c>
      <c r="I111">
        <v>0.44734099999999999</v>
      </c>
      <c r="K111" s="26">
        <v>30.997299999999999</v>
      </c>
      <c r="L111" s="26">
        <v>81.441599999999994</v>
      </c>
      <c r="M111" s="26">
        <v>110.961</v>
      </c>
      <c r="N111" s="26">
        <v>134.809</v>
      </c>
      <c r="O111" s="26">
        <v>327.21199999999999</v>
      </c>
      <c r="P111" s="26">
        <v>5.5297599999999996</v>
      </c>
      <c r="Q111" s="26">
        <v>51.560200000000002</v>
      </c>
      <c r="R111" s="26">
        <v>310.32400000000001</v>
      </c>
    </row>
    <row r="112" spans="1:21">
      <c r="A112" t="s">
        <v>258</v>
      </c>
      <c r="B112">
        <v>2.4733400000000001E-3</v>
      </c>
      <c r="C112">
        <v>0.15395800000000001</v>
      </c>
      <c r="D112">
        <v>0.165577</v>
      </c>
      <c r="E112">
        <v>0.120909</v>
      </c>
      <c r="F112">
        <v>0.440444</v>
      </c>
      <c r="G112">
        <v>32.262</v>
      </c>
      <c r="H112">
        <v>2.2377799999999999</v>
      </c>
      <c r="I112">
        <v>0.444048</v>
      </c>
      <c r="K112" s="26">
        <v>10.6081</v>
      </c>
      <c r="L112" s="26">
        <v>79.851100000000002</v>
      </c>
      <c r="M112" s="26">
        <v>83.193100000000001</v>
      </c>
      <c r="N112" s="26">
        <v>53.545699999999997</v>
      </c>
      <c r="O112" s="26">
        <v>216.59</v>
      </c>
      <c r="P112" s="26">
        <v>35.738</v>
      </c>
      <c r="Q112" s="26">
        <v>3.3518599999999998</v>
      </c>
      <c r="R112" s="26">
        <v>203.67599999999999</v>
      </c>
    </row>
    <row r="113" spans="1:19">
      <c r="A113" t="s">
        <v>196</v>
      </c>
      <c r="B113">
        <v>-1.6726100000000001E-2</v>
      </c>
      <c r="C113">
        <v>9.2424199999999998E-2</v>
      </c>
      <c r="D113">
        <v>0.13569100000000001</v>
      </c>
      <c r="E113">
        <v>0.12714400000000001</v>
      </c>
      <c r="F113">
        <v>0.35526000000000002</v>
      </c>
      <c r="G113">
        <v>2.1900900000000001</v>
      </c>
      <c r="H113">
        <v>48.897100000000002</v>
      </c>
      <c r="I113">
        <v>0.33073799999999998</v>
      </c>
      <c r="K113" s="26">
        <v>23.405999999999999</v>
      </c>
      <c r="L113" s="26">
        <v>36.198599999999999</v>
      </c>
      <c r="M113" s="26">
        <v>74.262799999999999</v>
      </c>
      <c r="N113" s="26">
        <v>39.074100000000001</v>
      </c>
      <c r="O113" s="26">
        <v>149.536</v>
      </c>
      <c r="P113" s="26">
        <v>33.670900000000003</v>
      </c>
      <c r="Q113" s="26">
        <v>1180.9100000000001</v>
      </c>
      <c r="R113" s="26">
        <v>164.90600000000001</v>
      </c>
    </row>
    <row r="114" spans="1:19">
      <c r="A114" t="s">
        <v>259</v>
      </c>
      <c r="B114">
        <v>-5.1139499999999999E-3</v>
      </c>
      <c r="C114">
        <v>-8.5999999999999993E-2</v>
      </c>
      <c r="D114">
        <v>0.25261499999999998</v>
      </c>
      <c r="E114">
        <v>0.29645700000000003</v>
      </c>
      <c r="F114">
        <v>0.46307100000000001</v>
      </c>
      <c r="G114">
        <v>8.7106700000000004</v>
      </c>
      <c r="H114">
        <v>507.31200000000001</v>
      </c>
      <c r="I114">
        <v>0.43757600000000002</v>
      </c>
      <c r="K114" s="26">
        <v>9.3604000000000003</v>
      </c>
      <c r="L114" s="26">
        <v>85.634900000000002</v>
      </c>
      <c r="M114" s="26">
        <v>136.614</v>
      </c>
      <c r="N114" s="26">
        <v>55.418500000000002</v>
      </c>
      <c r="O114" s="26">
        <v>277.66800000000001</v>
      </c>
      <c r="P114" s="26">
        <v>6.7789299999999999</v>
      </c>
      <c r="Q114" s="26">
        <v>31.314900000000002</v>
      </c>
      <c r="R114" s="26">
        <v>252.05099999999999</v>
      </c>
    </row>
    <row r="115" spans="1:19">
      <c r="A115" t="s">
        <v>261</v>
      </c>
      <c r="B115">
        <v>-1.3731999999999999E-2</v>
      </c>
      <c r="C115">
        <v>0.14179900000000001</v>
      </c>
      <c r="D115">
        <v>0.22283900000000001</v>
      </c>
      <c r="E115">
        <v>3.3380600000000003E-2</v>
      </c>
      <c r="F115">
        <v>0.39801900000000001</v>
      </c>
      <c r="G115">
        <v>45.9206</v>
      </c>
      <c r="H115">
        <v>0.100325</v>
      </c>
      <c r="I115">
        <v>0.386932</v>
      </c>
      <c r="K115" s="26">
        <v>6.5674400000000004</v>
      </c>
      <c r="L115" s="26">
        <v>63.888300000000001</v>
      </c>
      <c r="M115" s="26">
        <v>85.147000000000006</v>
      </c>
      <c r="N115" s="26">
        <v>76.0364</v>
      </c>
      <c r="O115" s="26">
        <v>225.072</v>
      </c>
      <c r="P115" s="26">
        <v>49.131399999999999</v>
      </c>
      <c r="Q115" s="26">
        <v>53.5047</v>
      </c>
      <c r="R115" s="26">
        <v>209.542</v>
      </c>
    </row>
    <row r="116" spans="1:19">
      <c r="A116" t="s">
        <v>254</v>
      </c>
      <c r="B116">
        <v>1.2301E-3</v>
      </c>
      <c r="C116">
        <v>-1.02708E-2</v>
      </c>
      <c r="D116">
        <v>0.25424000000000002</v>
      </c>
      <c r="E116">
        <v>0.25322800000000001</v>
      </c>
      <c r="F116">
        <v>0.49719799999999997</v>
      </c>
      <c r="G116">
        <v>1.17188</v>
      </c>
      <c r="H116">
        <v>89.493099999999998</v>
      </c>
      <c r="I116">
        <v>0.46528900000000001</v>
      </c>
      <c r="K116" s="13">
        <v>113.477</v>
      </c>
      <c r="L116" s="13">
        <v>118.08799999999999</v>
      </c>
      <c r="M116" s="13">
        <v>50.006300000000003</v>
      </c>
      <c r="N116" s="13">
        <v>204.066</v>
      </c>
      <c r="O116" s="13">
        <v>372.16</v>
      </c>
      <c r="P116" s="52">
        <v>3.03315</v>
      </c>
      <c r="Q116" s="52">
        <v>61.241599999999998</v>
      </c>
      <c r="R116" s="13">
        <v>367.072</v>
      </c>
      <c r="S116" s="36"/>
    </row>
    <row r="117" spans="1:19">
      <c r="A117" t="s">
        <v>253</v>
      </c>
      <c r="B117" s="12">
        <v>-2.30324E-5</v>
      </c>
      <c r="C117">
        <v>-2.3961300000000001E-2</v>
      </c>
      <c r="D117">
        <v>0.202547</v>
      </c>
      <c r="E117">
        <v>0.34290999999999999</v>
      </c>
      <c r="F117">
        <v>0.52149500000000004</v>
      </c>
      <c r="G117">
        <v>14.898899999999999</v>
      </c>
      <c r="H117">
        <v>201.035</v>
      </c>
      <c r="I117">
        <v>0.54052900000000004</v>
      </c>
      <c r="K117" s="26">
        <v>24.209399999999999</v>
      </c>
      <c r="L117" s="26">
        <v>-6.8982999999999999</v>
      </c>
      <c r="M117" s="26">
        <v>195.19399999999999</v>
      </c>
      <c r="N117" s="26">
        <v>216.60900000000001</v>
      </c>
      <c r="O117" s="26">
        <v>404.90499999999997</v>
      </c>
      <c r="P117" s="26">
        <v>12.3484</v>
      </c>
      <c r="Q117" s="26">
        <v>188.82300000000001</v>
      </c>
      <c r="R117" s="26">
        <v>392.17599999999999</v>
      </c>
      <c r="S117" s="36"/>
    </row>
    <row r="118" spans="1:19">
      <c r="A118" t="s">
        <v>238</v>
      </c>
      <c r="B118">
        <v>-4.6899899999999998E-3</v>
      </c>
      <c r="C118" s="25">
        <v>7.0830799999999999E-2</v>
      </c>
      <c r="D118" s="25">
        <v>9.3511300000000006E-2</v>
      </c>
      <c r="E118" s="25">
        <v>9.5608600000000002E-2</v>
      </c>
      <c r="F118" s="25">
        <v>0.25995099999999999</v>
      </c>
      <c r="G118" s="25">
        <v>328.197</v>
      </c>
      <c r="H118" s="25">
        <v>347.291</v>
      </c>
      <c r="I118">
        <v>0.28601399999999999</v>
      </c>
      <c r="K118" s="26">
        <v>28.767099999999999</v>
      </c>
      <c r="L118" s="26">
        <v>121.61799999999999</v>
      </c>
      <c r="M118" s="26">
        <v>26.6479</v>
      </c>
      <c r="N118" s="26">
        <v>29.5749</v>
      </c>
      <c r="O118" s="26">
        <v>177.84100000000001</v>
      </c>
      <c r="P118" s="26">
        <v>269.24799999999999</v>
      </c>
      <c r="Q118" s="26">
        <v>212.01300000000001</v>
      </c>
      <c r="R118" s="26">
        <v>195.89699999999999</v>
      </c>
      <c r="S118" s="36"/>
    </row>
    <row r="119" spans="1:19">
      <c r="A119" t="s">
        <v>255</v>
      </c>
      <c r="B119">
        <v>-1.4919899999999999E-3</v>
      </c>
      <c r="C119">
        <v>-0.25280399999999997</v>
      </c>
      <c r="D119">
        <v>9.8331600000000005E-2</v>
      </c>
      <c r="E119">
        <v>0.40967199999999998</v>
      </c>
      <c r="F119">
        <v>0.25519900000000001</v>
      </c>
      <c r="G119">
        <v>12.457100000000001</v>
      </c>
      <c r="H119">
        <v>1231.76</v>
      </c>
      <c r="I119">
        <v>0.26281700000000002</v>
      </c>
      <c r="K119" s="26">
        <v>28.4255</v>
      </c>
      <c r="L119" s="26">
        <v>-2465.14</v>
      </c>
      <c r="M119" s="26">
        <v>61.239899999999999</v>
      </c>
      <c r="N119" s="26">
        <v>2576.38</v>
      </c>
      <c r="O119" s="26">
        <v>172.483</v>
      </c>
      <c r="P119" s="26">
        <v>8.9845799999999993</v>
      </c>
      <c r="Q119" s="26">
        <v>12997.9</v>
      </c>
      <c r="R119" s="26">
        <v>158.82300000000001</v>
      </c>
    </row>
    <row r="120" spans="1:19">
      <c r="A120" t="s">
        <v>256</v>
      </c>
      <c r="B120">
        <v>2.98942E-3</v>
      </c>
      <c r="C120">
        <v>5.7854000000000003E-2</v>
      </c>
      <c r="D120">
        <v>9.3787300000000004E-2</v>
      </c>
      <c r="E120">
        <v>2.3321000000000001E-2</v>
      </c>
      <c r="F120">
        <v>0.17496200000000001</v>
      </c>
      <c r="G120">
        <v>140.28200000000001</v>
      </c>
      <c r="H120">
        <v>198.477</v>
      </c>
      <c r="I120">
        <v>0.22187799999999999</v>
      </c>
      <c r="K120" s="26">
        <v>23.085100000000001</v>
      </c>
      <c r="L120" s="26">
        <v>52.424799999999998</v>
      </c>
      <c r="M120" s="26">
        <v>31.703800000000001</v>
      </c>
      <c r="N120" s="26">
        <v>30.8064</v>
      </c>
      <c r="O120" s="26">
        <v>114.935</v>
      </c>
      <c r="P120" s="26">
        <v>158.43799999999999</v>
      </c>
      <c r="Q120" s="26">
        <v>121.825</v>
      </c>
      <c r="R120" s="26">
        <v>118.893</v>
      </c>
    </row>
    <row r="121" spans="1:19">
      <c r="A121" t="s">
        <v>257</v>
      </c>
      <c r="B121">
        <v>-6.87248E-4</v>
      </c>
      <c r="C121">
        <v>-0.200512</v>
      </c>
      <c r="D121">
        <v>0.61455300000000002</v>
      </c>
      <c r="E121">
        <v>4.7252700000000002E-2</v>
      </c>
      <c r="F121">
        <v>0.46129300000000001</v>
      </c>
      <c r="G121">
        <v>501.17599999999999</v>
      </c>
      <c r="H121">
        <v>9.4605300000000003</v>
      </c>
      <c r="I121">
        <v>0.50066999999999995</v>
      </c>
      <c r="K121" s="26">
        <v>31.981400000000001</v>
      </c>
      <c r="L121" s="26">
        <v>13.427899999999999</v>
      </c>
      <c r="M121" s="26">
        <v>276.24299999999999</v>
      </c>
      <c r="N121" s="26">
        <v>98.301199999999994</v>
      </c>
      <c r="O121" s="26">
        <v>387.97199999999998</v>
      </c>
      <c r="P121" s="26">
        <v>278.86599999999999</v>
      </c>
      <c r="Q121" s="26">
        <v>81.828500000000005</v>
      </c>
      <c r="R121" s="26">
        <v>416.79500000000002</v>
      </c>
    </row>
    <row r="122" spans="1:19">
      <c r="A122" t="s">
        <v>156</v>
      </c>
      <c r="B122">
        <v>-3.0912499999999998E-3</v>
      </c>
      <c r="C122">
        <v>-1.5844199999999999E-2</v>
      </c>
      <c r="D122">
        <v>0.123985</v>
      </c>
      <c r="E122">
        <v>0.26617800000000003</v>
      </c>
      <c r="F122">
        <v>0.37431799999999998</v>
      </c>
      <c r="G122">
        <v>9.8295700000000004</v>
      </c>
      <c r="H122">
        <v>226.82300000000001</v>
      </c>
      <c r="I122" s="18">
        <v>0.38739699999999999</v>
      </c>
      <c r="J122">
        <v>15</v>
      </c>
      <c r="K122" s="26">
        <v>27.9176</v>
      </c>
      <c r="L122" s="26">
        <v>-53.778300000000002</v>
      </c>
      <c r="M122" s="26">
        <v>136.48500000000001</v>
      </c>
      <c r="N122" s="26">
        <v>234.214</v>
      </c>
      <c r="O122" s="26">
        <v>316.92099999999999</v>
      </c>
      <c r="P122" s="26">
        <v>8.6520899999999994</v>
      </c>
      <c r="Q122" s="26">
        <v>327.31400000000002</v>
      </c>
      <c r="R122" s="32">
        <v>297.22199999999998</v>
      </c>
      <c r="S122">
        <v>14</v>
      </c>
    </row>
    <row r="123" spans="1:19">
      <c r="A123" s="22" t="s">
        <v>262</v>
      </c>
      <c r="B123" s="14" t="s">
        <v>213</v>
      </c>
    </row>
    <row r="124" spans="1:19">
      <c r="A124" t="s">
        <v>263</v>
      </c>
      <c r="B124">
        <v>-2.28999E-3</v>
      </c>
      <c r="C124">
        <v>-0.18159</v>
      </c>
      <c r="D124">
        <v>0.11402900000000001</v>
      </c>
      <c r="E124">
        <v>0.31513099999999999</v>
      </c>
      <c r="F124">
        <v>0.24757000000000001</v>
      </c>
      <c r="G124">
        <v>8.0091800000000006</v>
      </c>
      <c r="H124">
        <v>499.17500000000001</v>
      </c>
      <c r="I124">
        <v>0.30305700000000002</v>
      </c>
      <c r="J124" s="26"/>
      <c r="K124" s="26">
        <v>-15.6351</v>
      </c>
      <c r="L124" s="26">
        <v>-113.096</v>
      </c>
      <c r="M124" s="26">
        <v>52.799199999999999</v>
      </c>
      <c r="N124" s="26">
        <v>153.61500000000001</v>
      </c>
      <c r="O124" s="26">
        <v>93.317899999999995</v>
      </c>
      <c r="P124" s="26">
        <v>13.6149</v>
      </c>
      <c r="Q124" s="26">
        <v>579.73199999999997</v>
      </c>
      <c r="R124" s="26">
        <v>81.952200000000005</v>
      </c>
    </row>
    <row r="125" spans="1:19">
      <c r="A125" t="s">
        <v>264</v>
      </c>
      <c r="B125">
        <v>1.65843E-2</v>
      </c>
      <c r="C125">
        <v>-5.1603900000000001E-2</v>
      </c>
      <c r="D125">
        <v>6.7655499999999993E-2</v>
      </c>
      <c r="E125">
        <v>7.2761400000000004E-2</v>
      </c>
      <c r="F125">
        <v>8.8813000000000003E-2</v>
      </c>
      <c r="G125">
        <v>299.25900000000001</v>
      </c>
      <c r="H125">
        <v>284.44600000000003</v>
      </c>
      <c r="I125">
        <v>0.153366</v>
      </c>
      <c r="J125" s="26"/>
      <c r="K125" s="26">
        <v>3.1340300000000001</v>
      </c>
      <c r="L125" s="26">
        <v>-6.7139100000000003</v>
      </c>
      <c r="M125" s="26">
        <v>26.467700000000001</v>
      </c>
      <c r="N125" s="26">
        <v>26.2836</v>
      </c>
      <c r="O125" s="26">
        <v>46.037399999999998</v>
      </c>
      <c r="P125" s="26">
        <v>269.64</v>
      </c>
      <c r="Q125" s="26">
        <v>234.876</v>
      </c>
      <c r="R125" s="26">
        <v>49.149500000000003</v>
      </c>
    </row>
    <row r="126" spans="1:19">
      <c r="A126" t="s">
        <v>206</v>
      </c>
      <c r="B126">
        <v>-6.1707999999999999E-4</v>
      </c>
      <c r="C126">
        <v>4.2321600000000001E-2</v>
      </c>
      <c r="D126">
        <v>9.9828E-2</v>
      </c>
      <c r="E126">
        <v>0.18337899999999999</v>
      </c>
      <c r="F126">
        <v>0.32552900000000001</v>
      </c>
      <c r="G126">
        <v>12.851000000000001</v>
      </c>
      <c r="H126">
        <v>10.8652</v>
      </c>
      <c r="I126">
        <v>0.34506799999999999</v>
      </c>
      <c r="J126" s="26"/>
      <c r="K126" s="26">
        <v>30.3459</v>
      </c>
      <c r="L126" s="26">
        <v>50.925699999999999</v>
      </c>
      <c r="M126" s="26">
        <v>58.839599999999997</v>
      </c>
      <c r="N126" s="26">
        <v>80.488299999999995</v>
      </c>
      <c r="O126" s="26">
        <v>190.25299999999999</v>
      </c>
      <c r="P126" s="26">
        <v>11.043900000000001</v>
      </c>
      <c r="Q126" s="26">
        <v>10.167</v>
      </c>
      <c r="R126" s="26">
        <v>175.87100000000001</v>
      </c>
    </row>
    <row r="127" spans="1:19">
      <c r="A127" t="s">
        <v>207</v>
      </c>
      <c r="B127">
        <v>6.5231999999999996E-4</v>
      </c>
      <c r="C127">
        <v>-0.26856999999999998</v>
      </c>
      <c r="D127">
        <v>0.178226</v>
      </c>
      <c r="E127">
        <v>0.347526</v>
      </c>
      <c r="F127">
        <v>0.25718099999999999</v>
      </c>
      <c r="G127">
        <v>1.9926600000000001</v>
      </c>
      <c r="H127">
        <v>578.30200000000002</v>
      </c>
      <c r="I127">
        <v>0.24696799999999999</v>
      </c>
      <c r="J127" s="26"/>
      <c r="K127" s="26">
        <v>30.436900000000001</v>
      </c>
      <c r="L127" s="26">
        <v>25.157699999999998</v>
      </c>
      <c r="M127" s="26">
        <v>62.743499999999997</v>
      </c>
      <c r="N127" s="26">
        <v>50.407800000000002</v>
      </c>
      <c r="O127" s="26">
        <v>138.309</v>
      </c>
      <c r="P127" s="26">
        <v>4.00251</v>
      </c>
      <c r="Q127" s="26">
        <v>87.882599999999996</v>
      </c>
      <c r="R127" s="26">
        <v>121.559</v>
      </c>
    </row>
    <row r="128" spans="1:19">
      <c r="A128" t="s">
        <v>208</v>
      </c>
      <c r="B128">
        <v>8.7754800000000004E-3</v>
      </c>
      <c r="C128">
        <v>-0.100478</v>
      </c>
      <c r="D128">
        <v>0.15723100000000001</v>
      </c>
      <c r="E128">
        <v>0.27642800000000001</v>
      </c>
      <c r="F128">
        <v>0.33318199999999998</v>
      </c>
      <c r="G128">
        <v>6.6139700000000001</v>
      </c>
      <c r="H128">
        <v>235.21700000000001</v>
      </c>
      <c r="I128">
        <v>0.345165</v>
      </c>
      <c r="J128" s="26"/>
      <c r="K128" s="26">
        <v>31.1983</v>
      </c>
      <c r="L128" s="26">
        <v>-13.343400000000001</v>
      </c>
      <c r="M128" s="26">
        <v>91.666899999999998</v>
      </c>
      <c r="N128" s="26">
        <v>128.46299999999999</v>
      </c>
      <c r="O128" s="26">
        <v>206.78700000000001</v>
      </c>
      <c r="P128" s="26">
        <v>7.2013400000000001</v>
      </c>
      <c r="Q128" s="26">
        <v>210.09100000000001</v>
      </c>
      <c r="R128" s="26">
        <v>205.56899999999999</v>
      </c>
    </row>
    <row r="129" spans="1:19">
      <c r="A129" t="s">
        <v>265</v>
      </c>
      <c r="B129">
        <v>1.0673200000000001E-2</v>
      </c>
      <c r="C129">
        <v>0.12854099999999999</v>
      </c>
      <c r="D129">
        <v>0.60682700000000001</v>
      </c>
      <c r="E129">
        <v>0.20808399999999999</v>
      </c>
      <c r="F129">
        <v>0.94345199999999996</v>
      </c>
      <c r="G129">
        <v>11.364800000000001</v>
      </c>
      <c r="H129">
        <v>150.60300000000001</v>
      </c>
      <c r="I129">
        <v>0.96439299999999994</v>
      </c>
      <c r="J129" s="26"/>
      <c r="K129" s="26">
        <v>-11.7638</v>
      </c>
      <c r="L129" s="26">
        <v>81.472499999999997</v>
      </c>
      <c r="M129" s="26">
        <v>800.14700000000005</v>
      </c>
      <c r="N129" s="26">
        <v>217.625</v>
      </c>
      <c r="O129" s="26">
        <v>1099.25</v>
      </c>
      <c r="P129" s="26">
        <v>5.0966500000000003</v>
      </c>
      <c r="Q129" s="26">
        <v>30.250599999999999</v>
      </c>
      <c r="R129" s="26">
        <v>1034.27</v>
      </c>
    </row>
    <row r="130" spans="1:19">
      <c r="A130" t="s">
        <v>210</v>
      </c>
      <c r="B130">
        <v>3.6133699999999999E-3</v>
      </c>
      <c r="C130">
        <v>-0.34337099999999998</v>
      </c>
      <c r="D130">
        <v>0.238343</v>
      </c>
      <c r="E130">
        <v>0.70763600000000004</v>
      </c>
      <c r="F130">
        <v>0.60260800000000003</v>
      </c>
      <c r="G130">
        <v>5.7927600000000004</v>
      </c>
      <c r="H130">
        <v>831.87599999999998</v>
      </c>
      <c r="I130">
        <v>0.57887500000000003</v>
      </c>
      <c r="J130" s="26"/>
      <c r="K130" s="26">
        <v>11.7051</v>
      </c>
      <c r="L130" s="26">
        <v>-2227.9499999999998</v>
      </c>
      <c r="M130" s="26">
        <v>227.17400000000001</v>
      </c>
      <c r="N130" s="26">
        <v>2461.9499999999998</v>
      </c>
      <c r="O130" s="26">
        <v>461.17700000000002</v>
      </c>
      <c r="P130" s="26">
        <v>6.9808199999999996</v>
      </c>
      <c r="Q130" s="26">
        <v>3865.76</v>
      </c>
      <c r="R130" s="26">
        <v>421.33</v>
      </c>
    </row>
    <row r="131" spans="1:19">
      <c r="A131" t="s">
        <v>197</v>
      </c>
      <c r="B131">
        <v>-2.5574400000000001E-2</v>
      </c>
      <c r="C131">
        <v>-3.00942</v>
      </c>
      <c r="D131">
        <v>3.3071299999999999</v>
      </c>
      <c r="E131">
        <v>0.18581700000000001</v>
      </c>
      <c r="F131">
        <v>0.48352699999999998</v>
      </c>
      <c r="G131">
        <v>3633.76</v>
      </c>
      <c r="H131">
        <v>9.2413600000000002</v>
      </c>
      <c r="I131">
        <v>0.62349100000000002</v>
      </c>
      <c r="J131" s="26"/>
      <c r="K131" s="26">
        <v>91.497100000000003</v>
      </c>
      <c r="L131" s="26">
        <v>139.881</v>
      </c>
      <c r="M131" s="26">
        <v>360.97500000000002</v>
      </c>
      <c r="N131" s="26">
        <v>130.977</v>
      </c>
      <c r="O131" s="26">
        <v>631.83299999999997</v>
      </c>
      <c r="P131" s="26">
        <v>19.682300000000001</v>
      </c>
      <c r="Q131" s="26">
        <v>3830.11</v>
      </c>
      <c r="R131" s="26">
        <v>591.18399999999997</v>
      </c>
    </row>
    <row r="132" spans="1:19">
      <c r="A132" t="s">
        <v>245</v>
      </c>
      <c r="B132">
        <v>-1.8536900000000001E-3</v>
      </c>
      <c r="C132">
        <v>0.178229</v>
      </c>
      <c r="D132">
        <v>0.20538100000000001</v>
      </c>
      <c r="E132">
        <v>0.29240300000000002</v>
      </c>
      <c r="F132">
        <v>0.676014</v>
      </c>
      <c r="G132">
        <v>6.8170400000000004</v>
      </c>
      <c r="H132">
        <v>70.558099999999996</v>
      </c>
      <c r="I132">
        <v>0.66312400000000005</v>
      </c>
      <c r="J132" s="26"/>
      <c r="K132" s="26">
        <v>28.668600000000001</v>
      </c>
      <c r="L132" s="26">
        <v>140.20500000000001</v>
      </c>
      <c r="M132" s="26">
        <v>272.483</v>
      </c>
      <c r="N132" s="26">
        <v>270.06900000000002</v>
      </c>
      <c r="O132" s="26">
        <v>682.75699999999995</v>
      </c>
      <c r="P132" s="26">
        <v>4.9335199999999997</v>
      </c>
      <c r="Q132" s="26">
        <v>50.916200000000003</v>
      </c>
      <c r="R132" s="26">
        <v>632.02499999999998</v>
      </c>
    </row>
    <row r="133" spans="1:19">
      <c r="A133" t="s">
        <v>156</v>
      </c>
      <c r="B133">
        <v>-5.2400499999999996E-3</v>
      </c>
      <c r="C133">
        <v>-4.56938E-2</v>
      </c>
      <c r="D133">
        <v>0.21076</v>
      </c>
      <c r="E133">
        <v>0.25892900000000002</v>
      </c>
      <c r="F133">
        <v>0.42399500000000001</v>
      </c>
      <c r="G133">
        <v>11.8673</v>
      </c>
      <c r="H133">
        <v>308.86399999999998</v>
      </c>
      <c r="I133" s="18">
        <v>0.43248500000000001</v>
      </c>
      <c r="J133">
        <v>9</v>
      </c>
      <c r="K133" s="26">
        <v>21.714200000000002</v>
      </c>
      <c r="L133" s="26">
        <v>-55.579599999999999</v>
      </c>
      <c r="M133" s="26">
        <v>232.62100000000001</v>
      </c>
      <c r="N133" s="26">
        <v>204.53800000000001</v>
      </c>
      <c r="O133" s="26">
        <v>381.57900000000001</v>
      </c>
      <c r="P133" s="26">
        <v>9.2060099999999991</v>
      </c>
      <c r="Q133" s="26">
        <v>384.762</v>
      </c>
      <c r="R133" s="32">
        <v>367.51400000000001</v>
      </c>
      <c r="S133">
        <v>9</v>
      </c>
    </row>
    <row r="135" spans="1:19">
      <c r="J135" t="s">
        <v>276</v>
      </c>
      <c r="K135">
        <f>MEDIAN(K6:K17,K20,K22:K33,K39,K42,K44:K47,K50:K60,K66:K74,K77:K89,K92:K98,K100,K102:K103,K107:K115,K117:K121,K124:K132)</f>
        <v>22.8079</v>
      </c>
    </row>
    <row r="136" spans="1:19">
      <c r="K136">
        <f>COUNT(K6:K17,K20,K22:K33,K39,K42,K44:K47,K50:K60,K66:K74,K77:K89,K92:K98,K100,K102:K103,K107:K115,K117:K121,K124:K132)</f>
        <v>97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B3" sqref="B3:F7"/>
    </sheetView>
  </sheetViews>
  <sheetFormatPr baseColWidth="10" defaultRowHeight="15"/>
  <cols>
    <col min="1" max="1" width="23" customWidth="1"/>
    <col min="2" max="2" width="12" customWidth="1"/>
    <col min="3" max="3" width="24.42578125" customWidth="1"/>
    <col min="4" max="4" width="11.42578125" customWidth="1"/>
    <col min="5" max="5" width="24.85546875" customWidth="1"/>
  </cols>
  <sheetData>
    <row r="1" spans="1:6" ht="15.75">
      <c r="A1" s="22" t="s">
        <v>99</v>
      </c>
      <c r="B1" s="2" t="s">
        <v>77</v>
      </c>
    </row>
    <row r="2" spans="1:6">
      <c r="A2" s="10" t="s">
        <v>18</v>
      </c>
      <c r="B2" s="10" t="s">
        <v>20</v>
      </c>
      <c r="C2" s="10" t="s">
        <v>24</v>
      </c>
      <c r="D2" s="10" t="s">
        <v>17</v>
      </c>
      <c r="E2" s="10" t="s">
        <v>25</v>
      </c>
      <c r="F2" s="10" t="s">
        <v>17</v>
      </c>
    </row>
    <row r="3" spans="1:6">
      <c r="A3" t="s">
        <v>19</v>
      </c>
      <c r="B3">
        <v>241203</v>
      </c>
      <c r="C3" t="s">
        <v>27</v>
      </c>
      <c r="D3">
        <v>0.73761200000000005</v>
      </c>
      <c r="E3" t="s">
        <v>33</v>
      </c>
      <c r="F3">
        <v>4.4974000000000004E-3</v>
      </c>
    </row>
    <row r="4" spans="1:6">
      <c r="C4" t="s">
        <v>28</v>
      </c>
      <c r="D4">
        <v>0.71049700000000005</v>
      </c>
      <c r="E4" t="s">
        <v>34</v>
      </c>
      <c r="F4" s="12">
        <v>-7.1088399999999995E-5</v>
      </c>
    </row>
    <row r="5" spans="1:6">
      <c r="C5" t="s">
        <v>29</v>
      </c>
      <c r="D5">
        <v>0.705843</v>
      </c>
      <c r="E5" t="s">
        <v>35</v>
      </c>
      <c r="F5">
        <v>3.8550899999999998E-3</v>
      </c>
    </row>
    <row r="6" spans="1:6">
      <c r="D6" s="15">
        <f>AVERAGE(D3:D5)</f>
        <v>0.71798400000000007</v>
      </c>
      <c r="E6" s="13"/>
      <c r="F6" s="16">
        <f>AVERAGE(F3,F5)</f>
        <v>4.1762450000000003E-3</v>
      </c>
    </row>
    <row r="7" spans="1:6">
      <c r="C7" t="s">
        <v>30</v>
      </c>
      <c r="D7">
        <v>1.4103300000000001</v>
      </c>
    </row>
    <row r="8" spans="1:6">
      <c r="C8" t="s">
        <v>31</v>
      </c>
      <c r="D8">
        <v>1.17761</v>
      </c>
    </row>
    <row r="9" spans="1:6">
      <c r="C9" t="s">
        <v>32</v>
      </c>
      <c r="D9">
        <v>1.18981</v>
      </c>
    </row>
    <row r="11" spans="1:6">
      <c r="B11">
        <v>241204</v>
      </c>
      <c r="C11" t="s">
        <v>46</v>
      </c>
      <c r="D11">
        <v>0.72994599999999998</v>
      </c>
      <c r="E11" t="s">
        <v>49</v>
      </c>
      <c r="F11">
        <v>2.1249299999999999E-2</v>
      </c>
    </row>
    <row r="12" spans="1:6">
      <c r="C12" t="s">
        <v>47</v>
      </c>
      <c r="D12">
        <v>0.69052100000000005</v>
      </c>
      <c r="E12" t="s">
        <v>50</v>
      </c>
      <c r="F12">
        <v>9.33113E-3</v>
      </c>
    </row>
    <row r="13" spans="1:6">
      <c r="C13" t="s">
        <v>48</v>
      </c>
      <c r="D13">
        <v>0.72378900000000002</v>
      </c>
      <c r="E13" t="s">
        <v>51</v>
      </c>
      <c r="F13">
        <v>1.0522699999999999E-2</v>
      </c>
    </row>
    <row r="14" spans="1:6">
      <c r="D14" s="15">
        <f>AVERAGE(D11:D13)</f>
        <v>0.71475199999999994</v>
      </c>
      <c r="E14" s="13"/>
      <c r="F14" s="16">
        <f>AVERAGE(F11:F13)</f>
        <v>1.3701043333333334E-2</v>
      </c>
    </row>
    <row r="15" spans="1:6">
      <c r="B15" s="28"/>
      <c r="C15" s="28"/>
      <c r="D15" s="29"/>
      <c r="E15" s="30"/>
      <c r="F15" s="29"/>
    </row>
    <row r="16" spans="1:6">
      <c r="B16">
        <v>241212</v>
      </c>
      <c r="C16" t="s">
        <v>79</v>
      </c>
      <c r="D16">
        <v>0.78438099999999999</v>
      </c>
      <c r="E16" t="s">
        <v>33</v>
      </c>
      <c r="F16">
        <v>1.92074E-3</v>
      </c>
    </row>
    <row r="17" spans="2:6">
      <c r="C17" t="s">
        <v>28</v>
      </c>
      <c r="D17">
        <v>0.78692899999999999</v>
      </c>
      <c r="E17" t="s">
        <v>34</v>
      </c>
      <c r="F17">
        <v>8.7651499999999993E-3</v>
      </c>
    </row>
    <row r="18" spans="2:6">
      <c r="C18" t="s">
        <v>29</v>
      </c>
      <c r="D18">
        <v>0.78633200000000003</v>
      </c>
      <c r="E18" t="s">
        <v>35</v>
      </c>
      <c r="F18">
        <v>7.5899599999999998E-3</v>
      </c>
    </row>
    <row r="19" spans="2:6">
      <c r="D19" s="15">
        <f>AVERAGE(D16:D18)</f>
        <v>0.78588066666666678</v>
      </c>
      <c r="E19" s="13"/>
      <c r="F19" s="16">
        <f>AVERAGE(F16:F18)</f>
        <v>6.0919499999999996E-3</v>
      </c>
    </row>
    <row r="20" spans="2:6" s="28" customFormat="1">
      <c r="B20"/>
      <c r="C20"/>
      <c r="D20"/>
      <c r="E20"/>
      <c r="F20"/>
    </row>
    <row r="21" spans="2:6">
      <c r="B21">
        <v>241218</v>
      </c>
      <c r="C21" t="s">
        <v>100</v>
      </c>
      <c r="D21">
        <v>0.69500099999999998</v>
      </c>
      <c r="E21" t="s">
        <v>103</v>
      </c>
      <c r="F21">
        <v>-3.60006E-3</v>
      </c>
    </row>
    <row r="22" spans="2:6">
      <c r="C22" t="s">
        <v>101</v>
      </c>
      <c r="D22">
        <v>0.69562800000000002</v>
      </c>
      <c r="E22" t="s">
        <v>104</v>
      </c>
      <c r="F22">
        <v>3.46985E-3</v>
      </c>
    </row>
    <row r="23" spans="2:6">
      <c r="C23" t="s">
        <v>102</v>
      </c>
      <c r="D23">
        <v>0.68260600000000005</v>
      </c>
      <c r="E23" t="s">
        <v>105</v>
      </c>
      <c r="F23">
        <v>3.53973E-3</v>
      </c>
    </row>
    <row r="24" spans="2:6">
      <c r="D24" s="15">
        <f>AVERAGE(D21:D23)</f>
        <v>0.69107833333333346</v>
      </c>
      <c r="E24" s="13"/>
      <c r="F24" s="16">
        <f>AVERAGE(F21:F23)</f>
        <v>1.1365066666666668E-3</v>
      </c>
    </row>
    <row r="26" spans="2:6">
      <c r="B26">
        <v>250109</v>
      </c>
      <c r="C26" t="s">
        <v>141</v>
      </c>
      <c r="D26">
        <v>0.75719400000000003</v>
      </c>
      <c r="E26" t="s">
        <v>145</v>
      </c>
      <c r="F26">
        <v>1.23944E-2</v>
      </c>
    </row>
    <row r="27" spans="2:6">
      <c r="C27" t="s">
        <v>142</v>
      </c>
      <c r="D27">
        <v>0.71703499999999998</v>
      </c>
      <c r="E27" t="s">
        <v>146</v>
      </c>
      <c r="F27">
        <v>1.0656499999999999E-2</v>
      </c>
    </row>
    <row r="28" spans="2:6">
      <c r="C28" t="s">
        <v>143</v>
      </c>
      <c r="D28">
        <v>0.71734699999999996</v>
      </c>
      <c r="E28" t="s">
        <v>147</v>
      </c>
      <c r="F28">
        <v>1.81622E-2</v>
      </c>
    </row>
    <row r="29" spans="2:6">
      <c r="C29" t="s">
        <v>144</v>
      </c>
      <c r="D29">
        <v>0.70491199999999998</v>
      </c>
    </row>
    <row r="30" spans="2:6">
      <c r="D30" s="15">
        <f>AVERAGE(D26:D29)</f>
        <v>0.72412199999999993</v>
      </c>
      <c r="E30" s="13"/>
      <c r="F30" s="16">
        <f>AVERAGE(F26:F29)</f>
        <v>1.37377E-2</v>
      </c>
    </row>
    <row r="31" spans="2:6">
      <c r="B31">
        <v>250130</v>
      </c>
      <c r="C31" t="s">
        <v>79</v>
      </c>
      <c r="D31">
        <v>0.94035800000000003</v>
      </c>
      <c r="E31" t="s">
        <v>34</v>
      </c>
      <c r="F31">
        <v>-1.0371600000000001E-3</v>
      </c>
    </row>
    <row r="32" spans="2:6">
      <c r="C32" t="s">
        <v>28</v>
      </c>
      <c r="D32">
        <v>0.88856100000000005</v>
      </c>
      <c r="E32" t="s">
        <v>35</v>
      </c>
      <c r="F32">
        <v>-5.69354E-4</v>
      </c>
    </row>
    <row r="33" spans="2:6">
      <c r="C33" t="s">
        <v>29</v>
      </c>
      <c r="D33">
        <v>0.89049699999999998</v>
      </c>
      <c r="E33" t="s">
        <v>148</v>
      </c>
      <c r="F33">
        <v>2.5831199999999999E-3</v>
      </c>
    </row>
    <row r="34" spans="2:6">
      <c r="C34" t="s">
        <v>46</v>
      </c>
      <c r="D34">
        <v>0.88863899999999996</v>
      </c>
    </row>
    <row r="35" spans="2:6">
      <c r="D35" s="15">
        <f>AVERAGE(D31:D34)</f>
        <v>0.90201374999999995</v>
      </c>
      <c r="E35" s="13"/>
      <c r="F35" s="16">
        <f>AVERAGE(F31:F34)</f>
        <v>3.2553533333333327E-4</v>
      </c>
    </row>
    <row r="36" spans="2:6">
      <c r="B36">
        <v>250131</v>
      </c>
      <c r="C36" t="s">
        <v>157</v>
      </c>
      <c r="D36">
        <v>0.78622599999999998</v>
      </c>
      <c r="E36" t="s">
        <v>160</v>
      </c>
      <c r="F36">
        <v>4.5618000000000004E-3</v>
      </c>
    </row>
    <row r="37" spans="2:6">
      <c r="C37" t="s">
        <v>158</v>
      </c>
      <c r="D37">
        <v>0.79130500000000004</v>
      </c>
      <c r="E37" t="s">
        <v>161</v>
      </c>
      <c r="F37">
        <v>-5.31082E-3</v>
      </c>
    </row>
    <row r="38" spans="2:6">
      <c r="C38" t="s">
        <v>159</v>
      </c>
      <c r="D38">
        <v>0.80077299999999996</v>
      </c>
      <c r="E38" t="s">
        <v>162</v>
      </c>
      <c r="F38">
        <v>6.58028E-3</v>
      </c>
    </row>
    <row r="39" spans="2:6">
      <c r="D39" s="15">
        <f>AVERAGE(D36:D38)</f>
        <v>0.79276800000000003</v>
      </c>
      <c r="E39" s="13"/>
      <c r="F39" s="16">
        <f>AVERAGE(F36:F38)</f>
        <v>1.9437533333333335E-3</v>
      </c>
    </row>
    <row r="40" spans="2:6">
      <c r="B40">
        <v>250203</v>
      </c>
      <c r="C40" t="s">
        <v>183</v>
      </c>
      <c r="D40">
        <v>0.78873199999999999</v>
      </c>
      <c r="E40" t="s">
        <v>186</v>
      </c>
      <c r="F40">
        <v>1.1695799999999999E-2</v>
      </c>
    </row>
    <row r="41" spans="2:6">
      <c r="C41" t="s">
        <v>184</v>
      </c>
      <c r="D41">
        <v>0.77069100000000001</v>
      </c>
      <c r="E41" t="s">
        <v>187</v>
      </c>
      <c r="F41">
        <v>6.71027E-3</v>
      </c>
    </row>
    <row r="42" spans="2:6">
      <c r="C42" t="s">
        <v>185</v>
      </c>
      <c r="D42">
        <v>0.77858000000000005</v>
      </c>
      <c r="E42" t="s">
        <v>188</v>
      </c>
      <c r="F42">
        <v>5.41144E-3</v>
      </c>
    </row>
    <row r="43" spans="2:6">
      <c r="D43" s="15">
        <f>AVERAGE(D40:D42)</f>
        <v>0.77933433333333335</v>
      </c>
      <c r="E43" s="13"/>
      <c r="F43" s="16">
        <f>AVERAGE(F40:F42)</f>
        <v>7.9391700000000006E-3</v>
      </c>
    </row>
    <row r="44" spans="2:6">
      <c r="B44">
        <v>250204</v>
      </c>
      <c r="C44" t="s">
        <v>230</v>
      </c>
      <c r="D44">
        <v>1.1533599999999999</v>
      </c>
      <c r="E44" t="s">
        <v>234</v>
      </c>
      <c r="F44">
        <v>2.0262200000000001E-2</v>
      </c>
    </row>
    <row r="45" spans="2:6">
      <c r="C45" t="s">
        <v>231</v>
      </c>
      <c r="D45">
        <v>1.13408</v>
      </c>
      <c r="E45" t="s">
        <v>235</v>
      </c>
      <c r="F45">
        <v>1.33534E-2</v>
      </c>
    </row>
    <row r="46" spans="2:6">
      <c r="C46" t="s">
        <v>232</v>
      </c>
      <c r="D46">
        <v>1.1203700000000001</v>
      </c>
      <c r="E46" t="s">
        <v>236</v>
      </c>
      <c r="F46">
        <v>8.5454599999999995E-3</v>
      </c>
    </row>
    <row r="47" spans="2:6">
      <c r="C47" t="s">
        <v>233</v>
      </c>
      <c r="D47">
        <v>1.1072</v>
      </c>
    </row>
    <row r="48" spans="2:6">
      <c r="D48" s="15">
        <f>AVERAGE(D44:D47)</f>
        <v>1.1287525</v>
      </c>
      <c r="E48" s="13"/>
      <c r="F48" s="16">
        <f>AVERAGE(F44:F47)</f>
        <v>1.4053686666666667E-2</v>
      </c>
    </row>
    <row r="49" spans="2:7">
      <c r="B49">
        <v>250210</v>
      </c>
      <c r="C49" t="s">
        <v>247</v>
      </c>
      <c r="D49">
        <v>0.92011100000000001</v>
      </c>
      <c r="E49" t="s">
        <v>250</v>
      </c>
      <c r="F49">
        <v>2.0348700000000001E-2</v>
      </c>
      <c r="G49" s="14"/>
    </row>
    <row r="50" spans="2:7">
      <c r="C50" t="s">
        <v>248</v>
      </c>
      <c r="D50">
        <v>0.938662</v>
      </c>
      <c r="E50" t="s">
        <v>251</v>
      </c>
      <c r="F50">
        <v>1.5597E-2</v>
      </c>
    </row>
    <row r="51" spans="2:7">
      <c r="C51" t="s">
        <v>249</v>
      </c>
      <c r="D51">
        <v>0.97033499999999995</v>
      </c>
      <c r="E51" t="s">
        <v>252</v>
      </c>
      <c r="F51">
        <v>1.6886499999999999E-2</v>
      </c>
    </row>
    <row r="52" spans="2:7">
      <c r="D52" s="15">
        <f>AVERAGE(D48:D51)</f>
        <v>0.98946512499999995</v>
      </c>
      <c r="E52" s="13"/>
      <c r="F52" s="16">
        <f>AVERAGE(F48:F51)</f>
        <v>1.6721471666666668E-2</v>
      </c>
    </row>
    <row r="54" spans="2:7">
      <c r="G54" s="1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Data Summary</vt:lpstr>
      <vt:lpstr>PFC</vt:lpstr>
      <vt:lpstr>S1</vt:lpstr>
      <vt:lpstr>Rmax_Rmin</vt:lpstr>
    </vt:vector>
  </TitlesOfParts>
  <Company>UKL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Bornschein</dc:creator>
  <cp:lastModifiedBy>Bornschein</cp:lastModifiedBy>
  <dcterms:created xsi:type="dcterms:W3CDTF">2024-04-04T06:52:51Z</dcterms:created>
  <dcterms:modified xsi:type="dcterms:W3CDTF">2026-09-21T13:03:54Z</dcterms:modified>
</cp:coreProperties>
</file>