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120" yWindow="195" windowWidth="23640" windowHeight="17070" firstSheet="2" activeTab="2"/>
  </bookViews>
  <sheets>
    <sheet name="OGB1 cal (2fold)" sheetId="11" r:id="rId1"/>
    <sheet name="OGB5N calibration (2fold)" sheetId="10" r:id="rId2"/>
    <sheet name="Fluo5F calibration (4fold)" sheetId="12" r:id="rId3"/>
  </sheets>
  <definedNames>
    <definedName name="_xlnm.Print_Area" localSheetId="2">'Fluo5F calibration (4fold)'!$A$1:$T$65</definedName>
    <definedName name="_xlnm.Print_Area" localSheetId="1">'OGB5N calibration (2fold)'!$A$147:$X$167</definedName>
  </definedNames>
  <calcPr calcId="145621" iterateDelta="1E-4"/>
</workbook>
</file>

<file path=xl/calcChain.xml><?xml version="1.0" encoding="utf-8"?>
<calcChain xmlns="http://schemas.openxmlformats.org/spreadsheetml/2006/main">
  <c r="C43" i="12" l="1"/>
  <c r="C44" i="12" s="1"/>
  <c r="C28" i="12"/>
  <c r="C29" i="12"/>
  <c r="C30" i="12"/>
  <c r="C31" i="12"/>
  <c r="C32" i="12"/>
  <c r="C33" i="12"/>
  <c r="C34" i="12"/>
  <c r="C35" i="12"/>
  <c r="C36" i="12"/>
  <c r="C37" i="12"/>
  <c r="C38" i="12"/>
  <c r="C27" i="12"/>
  <c r="D27" i="12" s="1"/>
  <c r="D38" i="12" l="1"/>
  <c r="D31" i="12"/>
  <c r="D34" i="12"/>
  <c r="D30" i="12"/>
  <c r="D35" i="12"/>
  <c r="D37" i="12"/>
  <c r="D33" i="12"/>
  <c r="D29" i="12"/>
  <c r="D36" i="12"/>
  <c r="D32" i="12"/>
  <c r="D28" i="12"/>
  <c r="R5" i="12"/>
  <c r="E58" i="12"/>
  <c r="E57" i="12"/>
  <c r="E56" i="12"/>
  <c r="E55" i="12"/>
  <c r="E54" i="12"/>
  <c r="E53" i="12"/>
  <c r="E52" i="12"/>
  <c r="E51" i="12"/>
  <c r="E50" i="12"/>
  <c r="E49" i="12"/>
  <c r="E48" i="12"/>
  <c r="M39" i="12"/>
  <c r="B38" i="12"/>
  <c r="E38" i="12" s="1"/>
  <c r="M38" i="12"/>
  <c r="M37" i="12"/>
  <c r="B37" i="12"/>
  <c r="E37" i="12" s="1"/>
  <c r="M36" i="12"/>
  <c r="B36" i="12"/>
  <c r="E36" i="12" s="1"/>
  <c r="M35" i="12"/>
  <c r="B35" i="12"/>
  <c r="E35" i="12" s="1"/>
  <c r="M34" i="12"/>
  <c r="B34" i="12"/>
  <c r="E34" i="12" s="1"/>
  <c r="M33" i="12"/>
  <c r="B33" i="12"/>
  <c r="E33" i="12" s="1"/>
  <c r="M32" i="12"/>
  <c r="B32" i="12"/>
  <c r="E32" i="12" s="1"/>
  <c r="M31" i="12"/>
  <c r="B31" i="12"/>
  <c r="E31" i="12" s="1"/>
  <c r="M30" i="12"/>
  <c r="B30" i="12"/>
  <c r="E30" i="12" s="1"/>
  <c r="M29" i="12"/>
  <c r="B29" i="12"/>
  <c r="E29" i="12" s="1"/>
  <c r="M28" i="12"/>
  <c r="B28" i="12"/>
  <c r="E28" i="12" s="1"/>
  <c r="M27" i="12"/>
  <c r="E27" i="12"/>
  <c r="D23" i="12"/>
  <c r="I18" i="12"/>
  <c r="K18" i="12"/>
  <c r="J18" i="12"/>
  <c r="R17" i="12"/>
  <c r="Q17" i="12"/>
  <c r="P17" i="12"/>
  <c r="O17" i="12"/>
  <c r="N17" i="12"/>
  <c r="L17" i="12"/>
  <c r="E17" i="12"/>
  <c r="D17" i="12"/>
  <c r="R16" i="12"/>
  <c r="Q16" i="12"/>
  <c r="P16" i="12"/>
  <c r="O16" i="12"/>
  <c r="N16" i="12"/>
  <c r="L16" i="12"/>
  <c r="S16" i="12" s="1"/>
  <c r="E16" i="12"/>
  <c r="D16" i="12"/>
  <c r="R15" i="12"/>
  <c r="Q15" i="12"/>
  <c r="P15" i="12"/>
  <c r="O15" i="12"/>
  <c r="N15" i="12"/>
  <c r="L15" i="12"/>
  <c r="S15" i="12" s="1"/>
  <c r="E15" i="12"/>
  <c r="D15" i="12"/>
  <c r="R14" i="12"/>
  <c r="Q14" i="12"/>
  <c r="P14" i="12"/>
  <c r="O14" i="12"/>
  <c r="N14" i="12"/>
  <c r="L14" i="12"/>
  <c r="S14" i="12" s="1"/>
  <c r="E14" i="12"/>
  <c r="D14" i="12"/>
  <c r="R13" i="12"/>
  <c r="Q13" i="12"/>
  <c r="P13" i="12"/>
  <c r="O13" i="12"/>
  <c r="N13" i="12"/>
  <c r="L13" i="12"/>
  <c r="S13" i="12" s="1"/>
  <c r="E13" i="12"/>
  <c r="D13" i="12"/>
  <c r="R12" i="12"/>
  <c r="Q12" i="12"/>
  <c r="P12" i="12"/>
  <c r="O12" i="12"/>
  <c r="N12" i="12"/>
  <c r="L12" i="12"/>
  <c r="S12" i="12" s="1"/>
  <c r="E12" i="12"/>
  <c r="D12" i="12"/>
  <c r="R11" i="12"/>
  <c r="Q11" i="12"/>
  <c r="P11" i="12"/>
  <c r="O11" i="12"/>
  <c r="N11" i="12"/>
  <c r="L11" i="12"/>
  <c r="S11" i="12" s="1"/>
  <c r="E11" i="12"/>
  <c r="D11" i="12"/>
  <c r="R10" i="12"/>
  <c r="Q10" i="12"/>
  <c r="P10" i="12"/>
  <c r="O10" i="12"/>
  <c r="N10" i="12"/>
  <c r="L10" i="12"/>
  <c r="S10" i="12" s="1"/>
  <c r="E10" i="12"/>
  <c r="D10" i="12"/>
  <c r="R9" i="12"/>
  <c r="Q9" i="12"/>
  <c r="P9" i="12"/>
  <c r="O9" i="12"/>
  <c r="N9" i="12"/>
  <c r="L9" i="12"/>
  <c r="S9" i="12" s="1"/>
  <c r="E9" i="12"/>
  <c r="D9" i="12"/>
  <c r="R8" i="12"/>
  <c r="Q8" i="12"/>
  <c r="P8" i="12"/>
  <c r="O8" i="12"/>
  <c r="N8" i="12"/>
  <c r="L8" i="12"/>
  <c r="S8" i="12" s="1"/>
  <c r="E8" i="12"/>
  <c r="D8" i="12"/>
  <c r="R7" i="12"/>
  <c r="Q7" i="12"/>
  <c r="P7" i="12"/>
  <c r="O7" i="12"/>
  <c r="N7" i="12"/>
  <c r="L7" i="12"/>
  <c r="S7" i="12" s="1"/>
  <c r="E7" i="12"/>
  <c r="D7" i="12"/>
  <c r="R6" i="12"/>
  <c r="Q6" i="12"/>
  <c r="P6" i="12"/>
  <c r="O6" i="12"/>
  <c r="N6" i="12"/>
  <c r="L6" i="12"/>
  <c r="S6" i="12" s="1"/>
  <c r="E6" i="12"/>
  <c r="D6" i="12"/>
  <c r="Q5" i="12"/>
  <c r="P5" i="12"/>
  <c r="O5" i="12"/>
  <c r="N5" i="12"/>
  <c r="L5" i="12"/>
  <c r="S5" i="12" s="1"/>
  <c r="E5" i="12"/>
  <c r="L19" i="12" l="1"/>
  <c r="P18" i="12"/>
  <c r="Q18" i="12"/>
  <c r="E59" i="12"/>
  <c r="R18" i="12"/>
  <c r="L18" i="12"/>
  <c r="S17" i="12"/>
  <c r="S18" i="12" s="1"/>
  <c r="S19" i="12" l="1"/>
  <c r="E6" i="11"/>
  <c r="E7" i="11"/>
  <c r="E8" i="11"/>
  <c r="E9" i="11"/>
  <c r="E10" i="11"/>
  <c r="E11" i="11"/>
  <c r="E12" i="11"/>
  <c r="E13" i="11"/>
  <c r="E14" i="11"/>
  <c r="E15" i="11"/>
  <c r="E5" i="11"/>
  <c r="E57" i="11"/>
  <c r="E56" i="11"/>
  <c r="E55" i="11"/>
  <c r="E54" i="11"/>
  <c r="E53" i="11"/>
  <c r="E52" i="11"/>
  <c r="E51" i="11"/>
  <c r="E50" i="11"/>
  <c r="E49" i="11"/>
  <c r="E48" i="11"/>
  <c r="E47" i="11"/>
  <c r="C41" i="11"/>
  <c r="C42" i="11" s="1"/>
  <c r="G40" i="11"/>
  <c r="G39" i="11"/>
  <c r="D35" i="11"/>
  <c r="C35" i="11"/>
  <c r="H35" i="11" s="1"/>
  <c r="B35" i="11"/>
  <c r="F35" i="11" s="1"/>
  <c r="D34" i="11"/>
  <c r="G34" i="11" s="1"/>
  <c r="C34" i="11"/>
  <c r="H34" i="11" s="1"/>
  <c r="D33" i="11"/>
  <c r="G33" i="11" s="1"/>
  <c r="C33" i="11"/>
  <c r="E33" i="11" s="1"/>
  <c r="D32" i="11"/>
  <c r="C32" i="11"/>
  <c r="E32" i="11" s="1"/>
  <c r="E31" i="11"/>
  <c r="D31" i="11"/>
  <c r="C31" i="11"/>
  <c r="H31" i="11" s="1"/>
  <c r="B31" i="11"/>
  <c r="F31" i="11" s="1"/>
  <c r="H30" i="11"/>
  <c r="D30" i="11"/>
  <c r="G30" i="11" s="1"/>
  <c r="C30" i="11"/>
  <c r="E30" i="11" s="1"/>
  <c r="B30" i="11"/>
  <c r="F30" i="11" s="1"/>
  <c r="D29" i="11"/>
  <c r="G29" i="11" s="1"/>
  <c r="C29" i="11"/>
  <c r="E29" i="11" s="1"/>
  <c r="D28" i="11"/>
  <c r="C28" i="11"/>
  <c r="E28" i="11" s="1"/>
  <c r="E27" i="11"/>
  <c r="D27" i="11"/>
  <c r="C27" i="11"/>
  <c r="H27" i="11" s="1"/>
  <c r="H26" i="11"/>
  <c r="E26" i="11"/>
  <c r="D26" i="11"/>
  <c r="C26" i="11"/>
  <c r="B26" i="11"/>
  <c r="F26" i="11" s="1"/>
  <c r="G25" i="11"/>
  <c r="D25" i="11"/>
  <c r="C25" i="11"/>
  <c r="E25" i="11" s="1"/>
  <c r="B25" i="11"/>
  <c r="F25" i="11" s="1"/>
  <c r="D21" i="11"/>
  <c r="L15" i="11"/>
  <c r="K15" i="11"/>
  <c r="J15" i="11"/>
  <c r="M14" i="11"/>
  <c r="N14" i="11" s="1"/>
  <c r="B34" i="11"/>
  <c r="F34" i="11" s="1"/>
  <c r="M13" i="11"/>
  <c r="B33" i="11"/>
  <c r="F33" i="11" s="1"/>
  <c r="M12" i="11"/>
  <c r="B32" i="11"/>
  <c r="F32" i="11" s="1"/>
  <c r="M11" i="11"/>
  <c r="N11" i="11" s="1"/>
  <c r="M10" i="11"/>
  <c r="N10" i="11" s="1"/>
  <c r="M9" i="11"/>
  <c r="B29" i="11"/>
  <c r="F29" i="11" s="1"/>
  <c r="M8" i="11"/>
  <c r="B28" i="11"/>
  <c r="F28" i="11" s="1"/>
  <c r="M7" i="11"/>
  <c r="N7" i="11" s="1"/>
  <c r="B27" i="11"/>
  <c r="F27" i="11" s="1"/>
  <c r="M6" i="11"/>
  <c r="N6" i="11" s="1"/>
  <c r="M5" i="11"/>
  <c r="N5" i="11" l="1"/>
  <c r="N9" i="11"/>
  <c r="N13" i="11"/>
  <c r="E34" i="11"/>
  <c r="N8" i="11"/>
  <c r="N12" i="11"/>
  <c r="M15" i="11"/>
  <c r="M16" i="11" s="1"/>
  <c r="G35" i="11"/>
  <c r="G26" i="11"/>
  <c r="E35" i="11"/>
  <c r="E58" i="11"/>
  <c r="G32" i="11"/>
  <c r="H33" i="11"/>
  <c r="H25" i="11"/>
  <c r="G28" i="11"/>
  <c r="H29" i="11"/>
  <c r="G27" i="11"/>
  <c r="H28" i="11"/>
  <c r="G31" i="11"/>
  <c r="H32" i="11"/>
  <c r="E155" i="10"/>
  <c r="B175" i="10" s="1"/>
  <c r="E154" i="10"/>
  <c r="C187" i="10"/>
  <c r="E185" i="10"/>
  <c r="E188" i="10"/>
  <c r="E187" i="10"/>
  <c r="E186" i="10"/>
  <c r="F171" i="10"/>
  <c r="B174" i="10"/>
  <c r="MC4" i="10"/>
  <c r="MB4" i="10"/>
  <c r="MA4" i="10"/>
  <c r="LZ4" i="10"/>
  <c r="LY4" i="10"/>
  <c r="LX4" i="10"/>
  <c r="LW5" i="10" l="1"/>
  <c r="LW4" i="10"/>
  <c r="OI4" i="10" s="1"/>
  <c r="NW4" i="10"/>
  <c r="MZ4" i="10"/>
  <c r="OR4" i="10"/>
  <c r="OS3" i="10" s="1"/>
  <c r="OB4" i="10"/>
  <c r="OT4" i="10"/>
  <c r="OW4" i="10"/>
  <c r="NY4" i="10"/>
  <c r="MP4" i="10"/>
  <c r="MQ3" i="10" s="1"/>
  <c r="OP4" i="10"/>
  <c r="NR4" i="10"/>
  <c r="NU4" i="10"/>
  <c r="NB4" i="10"/>
  <c r="ML4" i="10"/>
  <c r="OS4" i="10"/>
  <c r="OG4" i="10"/>
  <c r="OC4" i="10"/>
  <c r="NQ4" i="10"/>
  <c r="PB4" i="10"/>
  <c r="OX4" i="10"/>
  <c r="OL4" i="10"/>
  <c r="NZ4" i="10"/>
  <c r="NV4" i="10"/>
  <c r="NJ4" i="10"/>
  <c r="NC4" i="10"/>
  <c r="MX4" i="10"/>
  <c r="MT4" i="10"/>
  <c r="MQ4" i="10"/>
  <c r="MM4" i="10"/>
  <c r="MM3" i="10" s="1"/>
  <c r="MJ4" i="10"/>
  <c r="MH4" i="10"/>
  <c r="MO4" i="10"/>
  <c r="MV4" i="10"/>
  <c r="NE4" i="10"/>
  <c r="NL4" i="10"/>
  <c r="NX4" i="10"/>
  <c r="OJ4" i="10"/>
  <c r="OH5" i="10" s="1"/>
  <c r="NS4" i="10"/>
  <c r="OE4" i="10"/>
  <c r="OQ4" i="10"/>
  <c r="MF4" i="10"/>
  <c r="NA4" i="10"/>
  <c r="NH4" i="10"/>
  <c r="ON4" i="10"/>
  <c r="OZ4" i="10"/>
  <c r="F151" i="10"/>
  <c r="D167" i="10"/>
  <c r="NC3" i="10" l="1"/>
  <c r="MN4" i="10"/>
  <c r="MO3" i="10" s="1"/>
  <c r="NG4" i="10"/>
  <c r="NH3" i="10" s="1"/>
  <c r="OM4" i="10"/>
  <c r="ON3" i="10" s="1"/>
  <c r="MY5" i="10"/>
  <c r="ME4" i="10"/>
  <c r="NI4" i="10"/>
  <c r="NJ3" i="10" s="1"/>
  <c r="OD4" i="10"/>
  <c r="OE3" i="10" s="1"/>
  <c r="MW4" i="10"/>
  <c r="NN4" i="10"/>
  <c r="NO3" i="10" s="1"/>
  <c r="OF4" i="10"/>
  <c r="OG3" i="10" s="1"/>
  <c r="MU4" i="10"/>
  <c r="MV3" i="10" s="1"/>
  <c r="NK4" i="10"/>
  <c r="NL3" i="10" s="1"/>
  <c r="OY4" i="10"/>
  <c r="OV4" i="10" s="1"/>
  <c r="OA5" i="10"/>
  <c r="OU3" i="10"/>
  <c r="MS4" i="10"/>
  <c r="PA4" i="10"/>
  <c r="MG4" i="10"/>
  <c r="MH3" i="10" s="1"/>
  <c r="OK4" i="10"/>
  <c r="NP4" i="10"/>
  <c r="NM4" i="10" s="1"/>
  <c r="MI4" i="10"/>
  <c r="ND4" i="10"/>
  <c r="NO4" i="10"/>
  <c r="NM5" i="10" s="1"/>
  <c r="OU4" i="10"/>
  <c r="OO5" i="10" s="1"/>
  <c r="NS3" i="10"/>
  <c r="OX3" i="10"/>
  <c r="OC3" i="10"/>
  <c r="NA3" i="10"/>
  <c r="MD5" i="10"/>
  <c r="MR5" i="10"/>
  <c r="MF3" i="10"/>
  <c r="MX3" i="10"/>
  <c r="OZ3" i="10"/>
  <c r="MK4" i="10"/>
  <c r="OV5" i="10"/>
  <c r="NT4" i="10"/>
  <c r="NV3" i="10"/>
  <c r="OQ3" i="10"/>
  <c r="NZ3" i="10"/>
  <c r="OO4" i="10"/>
  <c r="MY4" i="10"/>
  <c r="NX3" i="10"/>
  <c r="MK5" i="10"/>
  <c r="NF5" i="10"/>
  <c r="NT5" i="10"/>
  <c r="MT3" i="10"/>
  <c r="PB3" i="10"/>
  <c r="MD4" i="10"/>
  <c r="OL3" i="10"/>
  <c r="NQ3" i="10"/>
  <c r="MJ3" i="10"/>
  <c r="NE3" i="10"/>
  <c r="OJ3" i="10"/>
  <c r="U151" i="10"/>
  <c r="S158" i="10"/>
  <c r="S159" i="10"/>
  <c r="S160" i="10"/>
  <c r="S161" i="10"/>
  <c r="S157" i="10"/>
  <c r="R151" i="10"/>
  <c r="Q151" i="10"/>
  <c r="M162" i="10"/>
  <c r="N151" i="10"/>
  <c r="W151" i="10" s="1"/>
  <c r="MR4" i="10" l="1"/>
  <c r="D173" i="10" s="1"/>
  <c r="OH4" i="10"/>
  <c r="NF4" i="10"/>
  <c r="NF6" i="10" s="1"/>
  <c r="C175" i="10" s="1"/>
  <c r="OA4" i="10"/>
  <c r="OA6" i="10" s="1"/>
  <c r="C178" i="10" s="1"/>
  <c r="H178" i="10" s="1"/>
  <c r="NM6" i="10"/>
  <c r="C176" i="10" s="1"/>
  <c r="D176" i="10"/>
  <c r="OO6" i="10"/>
  <c r="C180" i="10" s="1"/>
  <c r="H180" i="10" s="1"/>
  <c r="D180" i="10"/>
  <c r="NT6" i="10"/>
  <c r="C177" i="10" s="1"/>
  <c r="D177" i="10"/>
  <c r="OH6" i="10"/>
  <c r="C179" i="10" s="1"/>
  <c r="D179" i="10"/>
  <c r="D175" i="10"/>
  <c r="OV6" i="10"/>
  <c r="C181" i="10" s="1"/>
  <c r="H181" i="10" s="1"/>
  <c r="D181" i="10"/>
  <c r="G181" i="10" s="1"/>
  <c r="MD6" i="10"/>
  <c r="C171" i="10" s="1"/>
  <c r="H171" i="10" s="1"/>
  <c r="D171" i="10"/>
  <c r="MY6" i="10"/>
  <c r="C174" i="10" s="1"/>
  <c r="D174" i="10"/>
  <c r="G174" i="10" s="1"/>
  <c r="MK6" i="10"/>
  <c r="C172" i="10" s="1"/>
  <c r="D172" i="10"/>
  <c r="F161" i="10"/>
  <c r="E160" i="10"/>
  <c r="B180" i="10" s="1"/>
  <c r="E159" i="10"/>
  <c r="E157" i="10"/>
  <c r="B177" i="10" s="1"/>
  <c r="F157" i="10"/>
  <c r="E158" i="10"/>
  <c r="B178" i="10" s="1"/>
  <c r="F158" i="10"/>
  <c r="E156" i="10"/>
  <c r="B176" i="10" s="1"/>
  <c r="F176" i="10" s="1"/>
  <c r="F156" i="10"/>
  <c r="F175" i="10"/>
  <c r="F155" i="10"/>
  <c r="F154" i="10"/>
  <c r="E153" i="10"/>
  <c r="F153" i="10"/>
  <c r="E152" i="10"/>
  <c r="B172" i="10" s="1"/>
  <c r="F152" i="10"/>
  <c r="F160" i="10"/>
  <c r="F159" i="10"/>
  <c r="F15" i="10"/>
  <c r="F14" i="10"/>
  <c r="F13" i="10"/>
  <c r="F12" i="10"/>
  <c r="F11" i="10"/>
  <c r="F10" i="10"/>
  <c r="F9" i="10"/>
  <c r="F8" i="10"/>
  <c r="F7" i="10"/>
  <c r="F6" i="10"/>
  <c r="F5" i="10"/>
  <c r="D21" i="10"/>
  <c r="V161" i="10"/>
  <c r="U161" i="10"/>
  <c r="U162" i="10" s="1"/>
  <c r="T161" i="10"/>
  <c r="T162" i="10" s="1"/>
  <c r="L162" i="10"/>
  <c r="K162" i="10"/>
  <c r="N161" i="10"/>
  <c r="N160" i="10"/>
  <c r="C188" i="10"/>
  <c r="G186" i="10"/>
  <c r="G185" i="10"/>
  <c r="E161" i="10"/>
  <c r="V160" i="10"/>
  <c r="U160" i="10"/>
  <c r="T160" i="10"/>
  <c r="R160" i="10"/>
  <c r="Q160" i="10"/>
  <c r="F180" i="10"/>
  <c r="V159" i="10"/>
  <c r="U159" i="10"/>
  <c r="T159" i="10"/>
  <c r="R159" i="10"/>
  <c r="Q159" i="10"/>
  <c r="N159" i="10"/>
  <c r="V158" i="10"/>
  <c r="U158" i="10"/>
  <c r="T158" i="10"/>
  <c r="R158" i="10"/>
  <c r="Q158" i="10"/>
  <c r="N158" i="10"/>
  <c r="F178" i="10"/>
  <c r="V157" i="10"/>
  <c r="U157" i="10"/>
  <c r="T157" i="10"/>
  <c r="R157" i="10"/>
  <c r="Q157" i="10"/>
  <c r="N157" i="10"/>
  <c r="V156" i="10"/>
  <c r="U156" i="10"/>
  <c r="T156" i="10"/>
  <c r="S156" i="10"/>
  <c r="R156" i="10"/>
  <c r="Q156" i="10"/>
  <c r="N156" i="10"/>
  <c r="V155" i="10"/>
  <c r="U155" i="10"/>
  <c r="T155" i="10"/>
  <c r="R155" i="10"/>
  <c r="Q155" i="10"/>
  <c r="N155" i="10"/>
  <c r="V154" i="10"/>
  <c r="U154" i="10"/>
  <c r="T154" i="10"/>
  <c r="R154" i="10"/>
  <c r="Q154" i="10"/>
  <c r="N154" i="10"/>
  <c r="F174" i="10"/>
  <c r="V153" i="10"/>
  <c r="U153" i="10"/>
  <c r="T153" i="10"/>
  <c r="R153" i="10"/>
  <c r="Q153" i="10"/>
  <c r="N153" i="10"/>
  <c r="V152" i="10"/>
  <c r="U152" i="10"/>
  <c r="T152" i="10"/>
  <c r="R152" i="10"/>
  <c r="Q152" i="10"/>
  <c r="N152" i="10"/>
  <c r="F172" i="10"/>
  <c r="V151" i="10"/>
  <c r="V162" i="10" s="1"/>
  <c r="T151" i="10"/>
  <c r="O153" i="10" l="1"/>
  <c r="X153" i="10" s="1"/>
  <c r="W153" i="10"/>
  <c r="O159" i="10"/>
  <c r="X159" i="10" s="1"/>
  <c r="W159" i="10"/>
  <c r="F181" i="10"/>
  <c r="B181" i="10"/>
  <c r="W160" i="10"/>
  <c r="N162" i="10"/>
  <c r="W162" i="10" s="1"/>
  <c r="W163" i="10" s="1"/>
  <c r="O160" i="10"/>
  <c r="X160" i="10" s="1"/>
  <c r="O155" i="10"/>
  <c r="X155" i="10" s="1"/>
  <c r="W155" i="10"/>
  <c r="W158" i="10"/>
  <c r="O158" i="10"/>
  <c r="X158" i="10" s="1"/>
  <c r="O161" i="10"/>
  <c r="X161" i="10" s="1"/>
  <c r="W161" i="10"/>
  <c r="MR6" i="10"/>
  <c r="C173" i="10" s="1"/>
  <c r="O151" i="10"/>
  <c r="X151" i="10" s="1"/>
  <c r="W152" i="10"/>
  <c r="O152" i="10"/>
  <c r="X152" i="10" s="1"/>
  <c r="W157" i="10"/>
  <c r="O157" i="10"/>
  <c r="X157" i="10" s="1"/>
  <c r="F177" i="10"/>
  <c r="B179" i="10"/>
  <c r="F179" i="10" s="1"/>
  <c r="D178" i="10"/>
  <c r="G178" i="10" s="1"/>
  <c r="G180" i="10"/>
  <c r="W154" i="10"/>
  <c r="O154" i="10"/>
  <c r="X154" i="10" s="1"/>
  <c r="W156" i="10"/>
  <c r="O156" i="10"/>
  <c r="X156" i="10" s="1"/>
  <c r="F173" i="10"/>
  <c r="B173" i="10"/>
  <c r="E172" i="10"/>
  <c r="H172" i="10"/>
  <c r="E175" i="10"/>
  <c r="H175" i="10"/>
  <c r="G179" i="10"/>
  <c r="H174" i="10"/>
  <c r="E174" i="10"/>
  <c r="H179" i="10"/>
  <c r="E179" i="10"/>
  <c r="G177" i="10"/>
  <c r="G176" i="10"/>
  <c r="G172" i="10"/>
  <c r="G171" i="10"/>
  <c r="G175" i="10"/>
  <c r="G173" i="10"/>
  <c r="E177" i="10"/>
  <c r="H177" i="10"/>
  <c r="E176" i="10"/>
  <c r="H176" i="10"/>
  <c r="E145" i="10"/>
  <c r="E144" i="10"/>
  <c r="F128" i="10"/>
  <c r="B138" i="10"/>
  <c r="F138" i="10" s="1"/>
  <c r="B137" i="10"/>
  <c r="F137" i="10" s="1"/>
  <c r="B136" i="10"/>
  <c r="F136" i="10" s="1"/>
  <c r="B135" i="10"/>
  <c r="F135" i="10" s="1"/>
  <c r="B134" i="10"/>
  <c r="F134" i="10" s="1"/>
  <c r="B133" i="10"/>
  <c r="F133" i="10" s="1"/>
  <c r="B132" i="10"/>
  <c r="F132" i="10" s="1"/>
  <c r="B131" i="10"/>
  <c r="F131" i="10" s="1"/>
  <c r="B130" i="10"/>
  <c r="F130" i="10" s="1"/>
  <c r="B129" i="10"/>
  <c r="F129" i="10" s="1"/>
  <c r="C144" i="10"/>
  <c r="C145" i="10" s="1"/>
  <c r="LE4" i="10"/>
  <c r="LD4" i="10"/>
  <c r="LC4" i="10"/>
  <c r="LB4" i="10"/>
  <c r="LA4" i="10"/>
  <c r="KZ4" i="10"/>
  <c r="HT4" i="10"/>
  <c r="HU4" i="10"/>
  <c r="HV4" i="10"/>
  <c r="HW4" i="10"/>
  <c r="HS4" i="10"/>
  <c r="HR4" i="10"/>
  <c r="GZ4" i="10"/>
  <c r="GY4" i="10"/>
  <c r="GX4" i="10"/>
  <c r="GW4" i="10"/>
  <c r="GV4" i="10"/>
  <c r="GU4" i="10"/>
  <c r="DR4" i="10"/>
  <c r="DQ4" i="10"/>
  <c r="DP4" i="10"/>
  <c r="DO4" i="10"/>
  <c r="DN4" i="10"/>
  <c r="DM4" i="10"/>
  <c r="B85" i="10"/>
  <c r="F85" i="10" s="1"/>
  <c r="C101" i="10"/>
  <c r="C102" i="10" s="1"/>
  <c r="KY5" i="10" l="1"/>
  <c r="H143" i="10" s="1"/>
  <c r="N163" i="10"/>
  <c r="E173" i="10"/>
  <c r="H173" i="10"/>
  <c r="GT4" i="10"/>
  <c r="LN4" i="10" s="1"/>
  <c r="GT5" i="10"/>
  <c r="LJ4" i="10" s="1"/>
  <c r="KY4" i="10"/>
  <c r="H142" i="10" s="1"/>
  <c r="LK4" i="10"/>
  <c r="LI4" i="10"/>
  <c r="HI4" i="10"/>
  <c r="HF4" i="10"/>
  <c r="LG4" i="10"/>
  <c r="HK4" i="10"/>
  <c r="HD4" i="10"/>
  <c r="DL5" i="10"/>
  <c r="GO4" i="10" s="1"/>
  <c r="HE4" i="10"/>
  <c r="HQ4" i="10"/>
  <c r="KN4" i="10" s="1"/>
  <c r="DL4" i="10"/>
  <c r="G99" i="10" s="1"/>
  <c r="GB4" i="10"/>
  <c r="FH4" i="10"/>
  <c r="GM4" i="10"/>
  <c r="ED4" i="10"/>
  <c r="ET4" i="10"/>
  <c r="GA4" i="10"/>
  <c r="EB4" i="10"/>
  <c r="FA4" i="10"/>
  <c r="FK4" i="10"/>
  <c r="FT4" i="10"/>
  <c r="HQ5" i="10"/>
  <c r="K120" i="10"/>
  <c r="E113" i="10"/>
  <c r="E119" i="10"/>
  <c r="E118" i="10"/>
  <c r="E117" i="10"/>
  <c r="E116" i="10"/>
  <c r="E115" i="10"/>
  <c r="E114" i="10"/>
  <c r="E112" i="10"/>
  <c r="E111" i="10"/>
  <c r="E110" i="10"/>
  <c r="F109" i="10"/>
  <c r="E73" i="10"/>
  <c r="E72" i="10"/>
  <c r="E70" i="10"/>
  <c r="E71" i="10"/>
  <c r="E69" i="10"/>
  <c r="E65" i="10"/>
  <c r="B86" i="10" s="1"/>
  <c r="E66" i="10"/>
  <c r="E67" i="10"/>
  <c r="E68" i="10"/>
  <c r="F74" i="10"/>
  <c r="D80" i="10"/>
  <c r="M74" i="10"/>
  <c r="L74" i="10"/>
  <c r="K74" i="10"/>
  <c r="E74" i="10"/>
  <c r="V73" i="10"/>
  <c r="U73" i="10"/>
  <c r="T73" i="10"/>
  <c r="S73" i="10"/>
  <c r="R73" i="10"/>
  <c r="Q73" i="10"/>
  <c r="N73" i="10"/>
  <c r="W73" i="10" s="1"/>
  <c r="W74" i="10" s="1"/>
  <c r="V72" i="10"/>
  <c r="U72" i="10"/>
  <c r="T72" i="10"/>
  <c r="S72" i="10"/>
  <c r="R72" i="10"/>
  <c r="Q72" i="10"/>
  <c r="N72" i="10"/>
  <c r="W72" i="10" s="1"/>
  <c r="V71" i="10"/>
  <c r="U71" i="10"/>
  <c r="T71" i="10"/>
  <c r="S71" i="10"/>
  <c r="R71" i="10"/>
  <c r="Q71" i="10"/>
  <c r="N71" i="10"/>
  <c r="W71" i="10" s="1"/>
  <c r="V70" i="10"/>
  <c r="U70" i="10"/>
  <c r="T70" i="10"/>
  <c r="S70" i="10"/>
  <c r="R70" i="10"/>
  <c r="Q70" i="10"/>
  <c r="N70" i="10"/>
  <c r="W70" i="10" s="1"/>
  <c r="V69" i="10"/>
  <c r="U69" i="10"/>
  <c r="T69" i="10"/>
  <c r="S69" i="10"/>
  <c r="R69" i="10"/>
  <c r="Q69" i="10"/>
  <c r="N69" i="10"/>
  <c r="W69" i="10" s="1"/>
  <c r="V68" i="10"/>
  <c r="U68" i="10"/>
  <c r="T68" i="10"/>
  <c r="R68" i="10"/>
  <c r="Q68" i="10"/>
  <c r="N68" i="10"/>
  <c r="W68" i="10" s="1"/>
  <c r="V67" i="10"/>
  <c r="U67" i="10"/>
  <c r="T67" i="10"/>
  <c r="R67" i="10"/>
  <c r="Q67" i="10"/>
  <c r="N67" i="10"/>
  <c r="W67" i="10" s="1"/>
  <c r="V66" i="10"/>
  <c r="U66" i="10"/>
  <c r="T66" i="10"/>
  <c r="R66" i="10"/>
  <c r="Q66" i="10"/>
  <c r="N66" i="10"/>
  <c r="W66" i="10" s="1"/>
  <c r="V65" i="10"/>
  <c r="U65" i="10"/>
  <c r="T65" i="10"/>
  <c r="R65" i="10"/>
  <c r="Q65" i="10"/>
  <c r="N65" i="10"/>
  <c r="W65" i="10" s="1"/>
  <c r="V64" i="10"/>
  <c r="U64" i="10"/>
  <c r="T64" i="10"/>
  <c r="R64" i="10"/>
  <c r="Q64" i="10"/>
  <c r="N64" i="10"/>
  <c r="W64" i="10" s="1"/>
  <c r="LO4" i="10" l="1"/>
  <c r="LJ3" i="10"/>
  <c r="EI4" i="10"/>
  <c r="DY4" i="10"/>
  <c r="EP4" i="10"/>
  <c r="HL4" i="10"/>
  <c r="LL4" i="10"/>
  <c r="HB4" i="10"/>
  <c r="LP4" i="10"/>
  <c r="HG4" i="10"/>
  <c r="HG3" i="10" s="1"/>
  <c r="LS4" i="10"/>
  <c r="HN4" i="10"/>
  <c r="GC4" i="10"/>
  <c r="ER4" i="10"/>
  <c r="FM4" i="10"/>
  <c r="GF4" i="10"/>
  <c r="GH4" i="10"/>
  <c r="LH4" i="10"/>
  <c r="H100" i="10"/>
  <c r="H99" i="10"/>
  <c r="LR4" i="10"/>
  <c r="HM4" i="10"/>
  <c r="HH4" i="10" s="1"/>
  <c r="LQ4" i="10"/>
  <c r="LM5" i="10" s="1"/>
  <c r="HH5" i="10"/>
  <c r="LF4" i="10"/>
  <c r="HC4" i="10"/>
  <c r="HJ3" i="10"/>
  <c r="HJ4" i="10"/>
  <c r="HL3" i="10"/>
  <c r="LQ3" i="10"/>
  <c r="HA6" i="10"/>
  <c r="H101" i="10" s="1"/>
  <c r="FY4" i="10"/>
  <c r="FW5" i="10" s="1"/>
  <c r="FF4" i="10"/>
  <c r="FB5" i="10" s="1"/>
  <c r="EM4" i="10"/>
  <c r="EF4" i="10"/>
  <c r="DZ5" i="10" s="1"/>
  <c r="FD4" i="10"/>
  <c r="DW4" i="10"/>
  <c r="GQ4" i="10"/>
  <c r="GK5" i="10" s="1"/>
  <c r="EY4" i="10"/>
  <c r="EU5" i="10" s="1"/>
  <c r="FG4" i="10"/>
  <c r="FH3" i="10" s="1"/>
  <c r="LF5" i="10"/>
  <c r="LL3" i="10"/>
  <c r="FO4" i="10"/>
  <c r="EW4" i="10"/>
  <c r="DU4" i="10"/>
  <c r="DS5" i="10" s="1"/>
  <c r="FV4" i="10"/>
  <c r="EK4" i="10"/>
  <c r="EG5" i="10" s="1"/>
  <c r="GJ4" i="10"/>
  <c r="FR4" i="10"/>
  <c r="G100" i="10"/>
  <c r="U74" i="10"/>
  <c r="B93" i="10"/>
  <c r="F93" i="10" s="1"/>
  <c r="B89" i="10"/>
  <c r="F89" i="10" s="1"/>
  <c r="B94" i="10"/>
  <c r="F94" i="10" s="1"/>
  <c r="LF6" i="10"/>
  <c r="H144" i="10" s="1"/>
  <c r="B95" i="10"/>
  <c r="F95" i="10" s="1"/>
  <c r="B88" i="10"/>
  <c r="F88" i="10" s="1"/>
  <c r="B92" i="10"/>
  <c r="F92" i="10" s="1"/>
  <c r="HA4" i="10"/>
  <c r="LM4" i="10"/>
  <c r="F86" i="10"/>
  <c r="B87" i="10"/>
  <c r="F87" i="10" s="1"/>
  <c r="B91" i="10"/>
  <c r="F91" i="10" s="1"/>
  <c r="HE3" i="10"/>
  <c r="B90" i="10"/>
  <c r="F90" i="10" s="1"/>
  <c r="LH3" i="10"/>
  <c r="LM6" i="10"/>
  <c r="H145" i="10" s="1"/>
  <c r="LO3" i="10"/>
  <c r="JX4" i="10"/>
  <c r="IO4" i="10"/>
  <c r="JV4" i="10"/>
  <c r="JH4" i="10"/>
  <c r="IT4" i="10"/>
  <c r="JA4" i="10"/>
  <c r="KU4" i="10"/>
  <c r="KS4" i="10"/>
  <c r="JQ4" i="10"/>
  <c r="KQ4" i="10"/>
  <c r="JS4" i="10"/>
  <c r="KG4" i="10"/>
  <c r="HY4" i="10"/>
  <c r="KL4" i="10"/>
  <c r="JO4" i="10"/>
  <c r="IJ4" i="10"/>
  <c r="KC4" i="10"/>
  <c r="IM4" i="10"/>
  <c r="IH4" i="10"/>
  <c r="IC4" i="10"/>
  <c r="IV4" i="10"/>
  <c r="IQ4" i="10"/>
  <c r="JC4" i="10"/>
  <c r="KE4" i="10"/>
  <c r="KJ4" i="10"/>
  <c r="IX4" i="10"/>
  <c r="G142" i="10"/>
  <c r="JJ4" i="10"/>
  <c r="JZ4" i="10"/>
  <c r="JE4" i="10"/>
  <c r="IF4" i="10"/>
  <c r="JL4" i="10"/>
  <c r="IA4" i="10"/>
  <c r="KV4" i="10"/>
  <c r="KM4" i="10"/>
  <c r="KD4" i="10"/>
  <c r="JT4" i="10"/>
  <c r="JK4" i="10"/>
  <c r="JB4" i="10"/>
  <c r="IR4" i="10"/>
  <c r="II4" i="10"/>
  <c r="HZ4" i="10"/>
  <c r="KT4" i="10"/>
  <c r="KK4" i="10"/>
  <c r="KA4" i="10"/>
  <c r="JR4" i="10"/>
  <c r="JI4" i="10"/>
  <c r="IY4" i="10"/>
  <c r="IP4" i="10"/>
  <c r="IG4" i="10"/>
  <c r="G143" i="10"/>
  <c r="KR4" i="10"/>
  <c r="KH4" i="10"/>
  <c r="JY4" i="10"/>
  <c r="JP4" i="10"/>
  <c r="JF4" i="10"/>
  <c r="IW4" i="10"/>
  <c r="IN4" i="10"/>
  <c r="IN3" i="10" s="1"/>
  <c r="IB4" i="10"/>
  <c r="KO4" i="10"/>
  <c r="KO3" i="10" s="1"/>
  <c r="KF4" i="10"/>
  <c r="JW4" i="10"/>
  <c r="JM4" i="10"/>
  <c r="JD4" i="10"/>
  <c r="IU4" i="10"/>
  <c r="IU3" i="10" s="1"/>
  <c r="IK4" i="10"/>
  <c r="ID4" i="10"/>
  <c r="GC3" i="10"/>
  <c r="EQ4" i="10"/>
  <c r="ER3" i="10" s="1"/>
  <c r="DT4" i="10"/>
  <c r="GE4" i="10"/>
  <c r="FC4" i="10"/>
  <c r="FJ4" i="10"/>
  <c r="FK3" i="10" s="1"/>
  <c r="EH4" i="10"/>
  <c r="EI3" i="10" s="1"/>
  <c r="GI4" i="10"/>
  <c r="GJ3" i="10" s="1"/>
  <c r="EV4" i="10"/>
  <c r="FN4" i="10"/>
  <c r="GN4" i="10"/>
  <c r="GO3" i="10" s="1"/>
  <c r="FL4" i="10"/>
  <c r="FM3" i="10" s="1"/>
  <c r="EC4" i="10"/>
  <c r="DX4" i="10"/>
  <c r="EO4" i="10"/>
  <c r="EN6" i="10" s="1"/>
  <c r="FZ4" i="10"/>
  <c r="EA4" i="10"/>
  <c r="EZ4" i="10"/>
  <c r="FA3" i="10" s="1"/>
  <c r="FS4" i="10"/>
  <c r="FT3" i="10" s="1"/>
  <c r="EJ4" i="10"/>
  <c r="EK3" i="10" s="1"/>
  <c r="FU4" i="10"/>
  <c r="EE4" i="10"/>
  <c r="GG4" i="10"/>
  <c r="GH3" i="10" s="1"/>
  <c r="GF3" i="10"/>
  <c r="FQ4" i="10"/>
  <c r="EX4" i="10"/>
  <c r="GP4" i="10"/>
  <c r="EL4" i="10"/>
  <c r="FE4" i="10"/>
  <c r="FX4" i="10"/>
  <c r="ES4" i="10"/>
  <c r="ET3" i="10" s="1"/>
  <c r="GL4" i="10"/>
  <c r="GM3" i="10" s="1"/>
  <c r="DV4" i="10"/>
  <c r="EN5" i="10"/>
  <c r="FP5" i="10"/>
  <c r="V74" i="10"/>
  <c r="T74" i="10"/>
  <c r="N74" i="10"/>
  <c r="N75" i="10" s="1"/>
  <c r="C41" i="10"/>
  <c r="C42" i="10" s="1"/>
  <c r="E15" i="10"/>
  <c r="E14" i="10"/>
  <c r="E13" i="10"/>
  <c r="E12" i="10"/>
  <c r="E11" i="10"/>
  <c r="E10" i="10"/>
  <c r="E9" i="10"/>
  <c r="E8" i="10"/>
  <c r="E7" i="10"/>
  <c r="E6" i="10"/>
  <c r="DH4" i="10"/>
  <c r="DG4" i="10"/>
  <c r="DF4" i="10"/>
  <c r="DE4" i="10"/>
  <c r="DD4" i="10"/>
  <c r="DC4" i="10"/>
  <c r="DA4" i="10"/>
  <c r="CZ4" i="10"/>
  <c r="CY4" i="10"/>
  <c r="CX4" i="10"/>
  <c r="CW4" i="10"/>
  <c r="CV4" i="10"/>
  <c r="CT4" i="10"/>
  <c r="CS4" i="10"/>
  <c r="CR4" i="10"/>
  <c r="CQ4" i="10"/>
  <c r="CP4" i="10"/>
  <c r="CO4" i="10"/>
  <c r="CM4" i="10"/>
  <c r="CL4" i="10"/>
  <c r="CK4" i="10"/>
  <c r="CJ4" i="10"/>
  <c r="CI4" i="10"/>
  <c r="CH4" i="10"/>
  <c r="CF4" i="10"/>
  <c r="CE4" i="10"/>
  <c r="CD4" i="10"/>
  <c r="CC4" i="10"/>
  <c r="CB4" i="10"/>
  <c r="CA4" i="10"/>
  <c r="BY4" i="10"/>
  <c r="BX4" i="10"/>
  <c r="BW4" i="10"/>
  <c r="BV4" i="10"/>
  <c r="BU4" i="10"/>
  <c r="BT4" i="10"/>
  <c r="BR4" i="10"/>
  <c r="BQ4" i="10"/>
  <c r="BP4" i="10"/>
  <c r="BO4" i="10"/>
  <c r="BN4" i="10"/>
  <c r="BM4" i="10"/>
  <c r="BK4" i="10"/>
  <c r="BJ4" i="10"/>
  <c r="BI4" i="10"/>
  <c r="BH4" i="10"/>
  <c r="BG4" i="10"/>
  <c r="BF4" i="10"/>
  <c r="BD4" i="10"/>
  <c r="BC4" i="10"/>
  <c r="BB4" i="10"/>
  <c r="BA4" i="10"/>
  <c r="AZ4" i="10"/>
  <c r="AY4" i="10"/>
  <c r="AW4" i="10"/>
  <c r="AV4" i="10"/>
  <c r="AU4" i="10"/>
  <c r="AT4" i="10"/>
  <c r="AS4" i="10"/>
  <c r="AR4" i="10"/>
  <c r="AP4" i="10"/>
  <c r="AO4" i="10"/>
  <c r="AN4" i="10"/>
  <c r="AM4" i="10"/>
  <c r="AL4" i="10"/>
  <c r="AK4" i="10"/>
  <c r="AD4" i="10"/>
  <c r="AI4" i="10"/>
  <c r="AH4" i="10"/>
  <c r="AG4" i="10"/>
  <c r="AF4" i="10"/>
  <c r="AE4" i="10"/>
  <c r="HH6" i="10" l="1"/>
  <c r="H102" i="10" s="1"/>
  <c r="HA5" i="10"/>
  <c r="FI5" i="10"/>
  <c r="JN6" i="10"/>
  <c r="W75" i="10"/>
  <c r="EY3" i="10"/>
  <c r="JT3" i="10"/>
  <c r="JU4" i="10"/>
  <c r="D135" i="10" s="1"/>
  <c r="HC3" i="10"/>
  <c r="GD5" i="10"/>
  <c r="LS3" i="10"/>
  <c r="HN3" i="10"/>
  <c r="HX4" i="10"/>
  <c r="EM3" i="10"/>
  <c r="FP6" i="10"/>
  <c r="C92" i="10" s="1"/>
  <c r="E92" i="10" s="1"/>
  <c r="FV3" i="10"/>
  <c r="FD3" i="10"/>
  <c r="FY3" i="10"/>
  <c r="FW6" i="10"/>
  <c r="IS6" i="10"/>
  <c r="C131" i="10" s="1"/>
  <c r="HX6" i="10"/>
  <c r="EN4" i="10"/>
  <c r="D88" i="10" s="1"/>
  <c r="JG6" i="10"/>
  <c r="C133" i="10" s="1"/>
  <c r="KI6" i="10"/>
  <c r="C137" i="10" s="1"/>
  <c r="GQ3" i="10"/>
  <c r="GK6" i="10"/>
  <c r="C95" i="10" s="1"/>
  <c r="E95" i="10" s="1"/>
  <c r="C93" i="10"/>
  <c r="E93" i="10" s="1"/>
  <c r="GD6" i="10"/>
  <c r="C94" i="10" s="1"/>
  <c r="E94" i="10" s="1"/>
  <c r="IL6" i="10"/>
  <c r="KP6" i="10"/>
  <c r="C138" i="10" s="1"/>
  <c r="IZ6" i="10"/>
  <c r="C132" i="10" s="1"/>
  <c r="FF3" i="10"/>
  <c r="FB6" i="10"/>
  <c r="C90" i="10" s="1"/>
  <c r="EP3" i="10"/>
  <c r="EU6" i="10"/>
  <c r="C89" i="10" s="1"/>
  <c r="C134" i="10"/>
  <c r="JU6" i="10"/>
  <c r="C135" i="10" s="1"/>
  <c r="IL4" i="10"/>
  <c r="D130" i="10" s="1"/>
  <c r="IW3" i="10"/>
  <c r="JU5" i="10"/>
  <c r="JY3" i="10"/>
  <c r="KI4" i="10"/>
  <c r="D137" i="10" s="1"/>
  <c r="IP3" i="10"/>
  <c r="IS4" i="10"/>
  <c r="D131" i="10" s="1"/>
  <c r="KA3" i="10"/>
  <c r="KB5" i="10"/>
  <c r="KB6" i="10"/>
  <c r="C136" i="10" s="1"/>
  <c r="KT3" i="10"/>
  <c r="JN5" i="10"/>
  <c r="KM3" i="10"/>
  <c r="IZ4" i="10"/>
  <c r="D132" i="10" s="1"/>
  <c r="KV3" i="10"/>
  <c r="JG4" i="10"/>
  <c r="D133" i="10" s="1"/>
  <c r="KP4" i="10"/>
  <c r="D138" i="10" s="1"/>
  <c r="IE4" i="10"/>
  <c r="D129" i="10" s="1"/>
  <c r="JW3" i="10"/>
  <c r="JK3" i="10"/>
  <c r="KP5" i="10"/>
  <c r="JN4" i="10"/>
  <c r="D134" i="10" s="1"/>
  <c r="KB4" i="10"/>
  <c r="D136" i="10" s="1"/>
  <c r="IE6" i="10"/>
  <c r="C129" i="10" s="1"/>
  <c r="JR3" i="10"/>
  <c r="KF3" i="10"/>
  <c r="KH3" i="10"/>
  <c r="JD3" i="10"/>
  <c r="JF3" i="10"/>
  <c r="IY3" i="10"/>
  <c r="IR3" i="10"/>
  <c r="JM3" i="10"/>
  <c r="KI5" i="10"/>
  <c r="JG5" i="10"/>
  <c r="IZ5" i="10"/>
  <c r="JI3" i="10"/>
  <c r="C130" i="10"/>
  <c r="KK3" i="10"/>
  <c r="JP3" i="10"/>
  <c r="IL5" i="10"/>
  <c r="IE5" i="10"/>
  <c r="D128" i="10"/>
  <c r="C128" i="10"/>
  <c r="HX5" i="10"/>
  <c r="JB3" i="10"/>
  <c r="KD3" i="10"/>
  <c r="IS5" i="10"/>
  <c r="KR3" i="10"/>
  <c r="C88" i="10"/>
  <c r="E88" i="10" s="1"/>
  <c r="EG4" i="10"/>
  <c r="D87" i="10" s="1"/>
  <c r="DS4" i="10"/>
  <c r="D85" i="10" s="1"/>
  <c r="GA3" i="10"/>
  <c r="GD4" i="10"/>
  <c r="D94" i="10" s="1"/>
  <c r="FI4" i="10"/>
  <c r="D91" i="10" s="1"/>
  <c r="FW4" i="10"/>
  <c r="D93" i="10" s="1"/>
  <c r="EG6" i="10"/>
  <c r="C87" i="10" s="1"/>
  <c r="FP4" i="10"/>
  <c r="D92" i="10" s="1"/>
  <c r="FO3" i="10"/>
  <c r="DS6" i="10"/>
  <c r="C85" i="10" s="1"/>
  <c r="E85" i="10" s="1"/>
  <c r="FB4" i="10"/>
  <c r="D90" i="10" s="1"/>
  <c r="GK4" i="10"/>
  <c r="D95" i="10" s="1"/>
  <c r="DZ4" i="10"/>
  <c r="D86" i="10" s="1"/>
  <c r="DZ6" i="10"/>
  <c r="C86" i="10" s="1"/>
  <c r="E86" i="10" s="1"/>
  <c r="EU4" i="10"/>
  <c r="D89" i="10" s="1"/>
  <c r="EW3" i="10"/>
  <c r="FR3" i="10"/>
  <c r="FI6" i="10"/>
  <c r="C91" i="10" s="1"/>
  <c r="E91" i="10" s="1"/>
  <c r="AC5" i="10"/>
  <c r="G40" i="10" s="1"/>
  <c r="AC4" i="10"/>
  <c r="AJ4" i="10" s="1"/>
  <c r="D25" i="10" s="1"/>
  <c r="L120" i="10"/>
  <c r="F117" i="10"/>
  <c r="F116" i="10"/>
  <c r="F115" i="10"/>
  <c r="F110" i="10"/>
  <c r="F114" i="10"/>
  <c r="F113" i="10"/>
  <c r="F112" i="10"/>
  <c r="F119" i="10"/>
  <c r="F118" i="10"/>
  <c r="F111" i="10"/>
  <c r="E143" i="10" l="1"/>
  <c r="H134" i="10" s="1"/>
  <c r="H130" i="10"/>
  <c r="E129" i="10"/>
  <c r="CU5" i="10"/>
  <c r="DB5" i="10"/>
  <c r="AQ5" i="10"/>
  <c r="H91" i="10"/>
  <c r="AX5" i="10"/>
  <c r="H94" i="10"/>
  <c r="H89" i="10"/>
  <c r="E89" i="10"/>
  <c r="H93" i="10"/>
  <c r="H87" i="10"/>
  <c r="E87" i="10"/>
  <c r="H92" i="10"/>
  <c r="H90" i="10"/>
  <c r="E90" i="10"/>
  <c r="G134" i="10"/>
  <c r="G130" i="10"/>
  <c r="H135" i="10"/>
  <c r="G129" i="10"/>
  <c r="G136" i="10"/>
  <c r="G133" i="10"/>
  <c r="G128" i="10"/>
  <c r="G132" i="10"/>
  <c r="H132" i="10"/>
  <c r="G135" i="10"/>
  <c r="H129" i="10"/>
  <c r="G137" i="10"/>
  <c r="H137" i="10"/>
  <c r="G138" i="10"/>
  <c r="G131" i="10"/>
  <c r="H95" i="10"/>
  <c r="H88" i="10"/>
  <c r="G92" i="10"/>
  <c r="G88" i="10"/>
  <c r="G95" i="10"/>
  <c r="G86" i="10"/>
  <c r="G94" i="10"/>
  <c r="H85" i="10"/>
  <c r="G91" i="10"/>
  <c r="G85" i="10"/>
  <c r="G90" i="10"/>
  <c r="G87" i="10"/>
  <c r="G93" i="10"/>
  <c r="G89" i="10"/>
  <c r="H86" i="10"/>
  <c r="CG5" i="10"/>
  <c r="BZ5" i="10"/>
  <c r="BL4" i="10"/>
  <c r="D29" i="10" s="1"/>
  <c r="AX4" i="10"/>
  <c r="D27" i="10" s="1"/>
  <c r="AQ4" i="10"/>
  <c r="D26" i="10" s="1"/>
  <c r="G39" i="10"/>
  <c r="DB4" i="10"/>
  <c r="BS4" i="10"/>
  <c r="D30" i="10" s="1"/>
  <c r="BS5" i="10"/>
  <c r="CU4" i="10"/>
  <c r="BL5" i="10"/>
  <c r="BL6" i="10" s="1"/>
  <c r="C29" i="10" s="1"/>
  <c r="AJ5" i="10"/>
  <c r="AJ6" i="10" s="1"/>
  <c r="C25" i="10" s="1"/>
  <c r="CN4" i="10"/>
  <c r="D33" i="10" s="1"/>
  <c r="CN5" i="10"/>
  <c r="BE5" i="10"/>
  <c r="BE4" i="10"/>
  <c r="D28" i="10" s="1"/>
  <c r="BZ4" i="10"/>
  <c r="D31" i="10" s="1"/>
  <c r="CG4" i="10"/>
  <c r="D32" i="10" s="1"/>
  <c r="N5" i="10"/>
  <c r="W5" i="10" s="1"/>
  <c r="E57" i="10"/>
  <c r="E56" i="10"/>
  <c r="E55" i="10"/>
  <c r="E54" i="10"/>
  <c r="E53" i="10"/>
  <c r="E52" i="10"/>
  <c r="E51" i="10"/>
  <c r="E50" i="10"/>
  <c r="E49" i="10"/>
  <c r="E48" i="10"/>
  <c r="E47" i="10"/>
  <c r="B25" i="10"/>
  <c r="F25" i="10" s="1"/>
  <c r="M15" i="10"/>
  <c r="L15" i="10"/>
  <c r="K15" i="10"/>
  <c r="B35" i="10"/>
  <c r="F35" i="10" s="1"/>
  <c r="V14" i="10"/>
  <c r="U14" i="10"/>
  <c r="T14" i="10"/>
  <c r="S14" i="10"/>
  <c r="R14" i="10"/>
  <c r="Q14" i="10"/>
  <c r="N14" i="10"/>
  <c r="B34" i="10"/>
  <c r="F34" i="10" s="1"/>
  <c r="V13" i="10"/>
  <c r="U13" i="10"/>
  <c r="T13" i="10"/>
  <c r="S13" i="10"/>
  <c r="R13" i="10"/>
  <c r="Q13" i="10"/>
  <c r="N13" i="10"/>
  <c r="W13" i="10" s="1"/>
  <c r="B33" i="10"/>
  <c r="F33" i="10" s="1"/>
  <c r="V12" i="10"/>
  <c r="U12" i="10"/>
  <c r="T12" i="10"/>
  <c r="S12" i="10"/>
  <c r="R12" i="10"/>
  <c r="Q12" i="10"/>
  <c r="N12" i="10"/>
  <c r="W12" i="10" s="1"/>
  <c r="B32" i="10"/>
  <c r="F32" i="10" s="1"/>
  <c r="V11" i="10"/>
  <c r="U11" i="10"/>
  <c r="T11" i="10"/>
  <c r="S11" i="10"/>
  <c r="R11" i="10"/>
  <c r="Q11" i="10"/>
  <c r="N11" i="10"/>
  <c r="W11" i="10" s="1"/>
  <c r="B31" i="10"/>
  <c r="F31" i="10" s="1"/>
  <c r="V10" i="10"/>
  <c r="U10" i="10"/>
  <c r="T10" i="10"/>
  <c r="S10" i="10"/>
  <c r="R10" i="10"/>
  <c r="Q10" i="10"/>
  <c r="N10" i="10"/>
  <c r="W10" i="10" s="1"/>
  <c r="B30" i="10"/>
  <c r="F30" i="10" s="1"/>
  <c r="V9" i="10"/>
  <c r="U9" i="10"/>
  <c r="T9" i="10"/>
  <c r="R9" i="10"/>
  <c r="Q9" i="10"/>
  <c r="N9" i="10"/>
  <c r="W9" i="10" s="1"/>
  <c r="B29" i="10"/>
  <c r="F29" i="10" s="1"/>
  <c r="V8" i="10"/>
  <c r="U8" i="10"/>
  <c r="T8" i="10"/>
  <c r="R8" i="10"/>
  <c r="Q8" i="10"/>
  <c r="N8" i="10"/>
  <c r="W8" i="10" s="1"/>
  <c r="B28" i="10"/>
  <c r="F28" i="10" s="1"/>
  <c r="V7" i="10"/>
  <c r="U7" i="10"/>
  <c r="T7" i="10"/>
  <c r="R7" i="10"/>
  <c r="Q7" i="10"/>
  <c r="N7" i="10"/>
  <c r="B27" i="10"/>
  <c r="F27" i="10" s="1"/>
  <c r="V6" i="10"/>
  <c r="U6" i="10"/>
  <c r="T6" i="10"/>
  <c r="R6" i="10"/>
  <c r="Q6" i="10"/>
  <c r="N6" i="10"/>
  <c r="W6" i="10" s="1"/>
  <c r="B26" i="10"/>
  <c r="F26" i="10" s="1"/>
  <c r="V5" i="10"/>
  <c r="U5" i="10"/>
  <c r="T5" i="10"/>
  <c r="R5" i="10"/>
  <c r="Q5" i="10"/>
  <c r="H138" i="10" l="1"/>
  <c r="H128" i="10"/>
  <c r="E132" i="10"/>
  <c r="H131" i="10"/>
  <c r="E135" i="10"/>
  <c r="E130" i="10"/>
  <c r="E133" i="10"/>
  <c r="E136" i="10"/>
  <c r="E137" i="10"/>
  <c r="H136" i="10"/>
  <c r="E134" i="10"/>
  <c r="CU6" i="10"/>
  <c r="C34" i="10" s="1"/>
  <c r="E34" i="10" s="1"/>
  <c r="E138" i="10"/>
  <c r="E128" i="10"/>
  <c r="H133" i="10"/>
  <c r="E131" i="10"/>
  <c r="O7" i="10"/>
  <c r="X7" i="10" s="1"/>
  <c r="AX6" i="10"/>
  <c r="C27" i="10" s="1"/>
  <c r="E27" i="10" s="1"/>
  <c r="H25" i="10"/>
  <c r="E25" i="10"/>
  <c r="N15" i="10"/>
  <c r="N16" i="10" s="1"/>
  <c r="BE6" i="10"/>
  <c r="C28" i="10" s="1"/>
  <c r="H28" i="10" s="1"/>
  <c r="CN6" i="10"/>
  <c r="C33" i="10" s="1"/>
  <c r="H33" i="10" s="1"/>
  <c r="O14" i="10"/>
  <c r="X14" i="10" s="1"/>
  <c r="O11" i="10"/>
  <c r="X11" i="10" s="1"/>
  <c r="D34" i="10"/>
  <c r="BZ6" i="10"/>
  <c r="C31" i="10" s="1"/>
  <c r="E31" i="10" s="1"/>
  <c r="AQ6" i="10"/>
  <c r="C26" i="10" s="1"/>
  <c r="E26" i="10" s="1"/>
  <c r="BS6" i="10"/>
  <c r="C30" i="10" s="1"/>
  <c r="E30" i="10" s="1"/>
  <c r="E29" i="10"/>
  <c r="H29" i="10"/>
  <c r="D35" i="10"/>
  <c r="DB6" i="10"/>
  <c r="C35" i="10" s="1"/>
  <c r="E35" i="10" s="1"/>
  <c r="O10" i="10"/>
  <c r="X10" i="10" s="1"/>
  <c r="O5" i="10"/>
  <c r="X5" i="10" s="1"/>
  <c r="O6" i="10"/>
  <c r="X6" i="10" s="1"/>
  <c r="CG6" i="10"/>
  <c r="C32" i="10" s="1"/>
  <c r="F70" i="10"/>
  <c r="F73" i="10"/>
  <c r="F66" i="10"/>
  <c r="F65" i="10"/>
  <c r="F72" i="10"/>
  <c r="F64" i="10"/>
  <c r="F71" i="10"/>
  <c r="F69" i="10"/>
  <c r="F67" i="10"/>
  <c r="F68" i="10"/>
  <c r="O13" i="10"/>
  <c r="X13" i="10" s="1"/>
  <c r="O9" i="10"/>
  <c r="X9" i="10" s="1"/>
  <c r="U15" i="10"/>
  <c r="W14" i="10"/>
  <c r="W15" i="10" s="1"/>
  <c r="O66" i="10"/>
  <c r="X66" i="10" s="1"/>
  <c r="O68" i="10"/>
  <c r="X68" i="10" s="1"/>
  <c r="O69" i="10"/>
  <c r="X69" i="10" s="1"/>
  <c r="O73" i="10"/>
  <c r="X73" i="10" s="1"/>
  <c r="O64" i="10"/>
  <c r="X64" i="10" s="1"/>
  <c r="O70" i="10"/>
  <c r="X70" i="10" s="1"/>
  <c r="O67" i="10"/>
  <c r="X67" i="10" s="1"/>
  <c r="O71" i="10"/>
  <c r="X71" i="10" s="1"/>
  <c r="O65" i="10"/>
  <c r="X65" i="10" s="1"/>
  <c r="O72" i="10"/>
  <c r="X72" i="10" s="1"/>
  <c r="T15" i="10"/>
  <c r="O12" i="10"/>
  <c r="X12" i="10" s="1"/>
  <c r="O8" i="10"/>
  <c r="X8" i="10" s="1"/>
  <c r="W7" i="10"/>
  <c r="V15" i="10"/>
  <c r="E58" i="10"/>
  <c r="H31" i="10"/>
  <c r="H34" i="10"/>
  <c r="H27" i="10" l="1"/>
  <c r="E33" i="10"/>
  <c r="E28" i="10"/>
  <c r="H30" i="10"/>
  <c r="G32" i="10"/>
  <c r="H26" i="10"/>
  <c r="H35" i="10"/>
  <c r="G27" i="10"/>
  <c r="G26" i="10"/>
  <c r="G28" i="10"/>
  <c r="G25" i="10"/>
  <c r="G33" i="10"/>
  <c r="G35" i="10"/>
  <c r="G30" i="10"/>
  <c r="G34" i="10"/>
  <c r="G29" i="10"/>
  <c r="G31" i="10"/>
  <c r="H32" i="10"/>
  <c r="E32" i="10"/>
  <c r="W16" i="10"/>
</calcChain>
</file>

<file path=xl/sharedStrings.xml><?xml version="1.0" encoding="utf-8"?>
<sst xmlns="http://schemas.openxmlformats.org/spreadsheetml/2006/main" count="1280" uniqueCount="385">
  <si>
    <t>dF/F0</t>
  </si>
  <si>
    <t>F</t>
  </si>
  <si>
    <t>No</t>
  </si>
  <si>
    <t>Fluo-5F</t>
  </si>
  <si>
    <t>Mg-ATP</t>
  </si>
  <si>
    <t>3 mM</t>
  </si>
  <si>
    <t>ionic stengh</t>
  </si>
  <si>
    <t>KGlu1</t>
  </si>
  <si>
    <t>ionic strength</t>
  </si>
  <si>
    <t>CaEGTA (mM)</t>
  </si>
  <si>
    <t>K2EGTA (mM)</t>
  </si>
  <si>
    <t>[Ca2+]free (µM)</t>
  </si>
  <si>
    <t>MaxC</t>
  </si>
  <si>
    <t>Indikator (stock 2 mM)</t>
  </si>
  <si>
    <t>Fluo-5F (µl)</t>
  </si>
  <si>
    <t>Alexa594 (µl)</t>
  </si>
  <si>
    <t xml:space="preserve"> 1:200</t>
  </si>
  <si>
    <t>KGlu1 (µl)</t>
  </si>
  <si>
    <t>H2O (µl ad 1 ml)</t>
  </si>
  <si>
    <t>MasterMix:</t>
  </si>
  <si>
    <t>1:10-1:100</t>
  </si>
  <si>
    <t>1:100-1:10</t>
  </si>
  <si>
    <t>high Ca2+ (µl)</t>
  </si>
  <si>
    <t>zero Ca2+ (µl)</t>
  </si>
  <si>
    <t>each</t>
  </si>
  <si>
    <t>Calcium calibration buffer*</t>
  </si>
  <si>
    <t>Live Plot Intensity Values</t>
  </si>
  <si>
    <t>Ch2</t>
  </si>
  <si>
    <t>Ch3</t>
  </si>
  <si>
    <t>y = a + bx</t>
  </si>
  <si>
    <t>x-intercept</t>
  </si>
  <si>
    <t>Kd (µM)</t>
  </si>
  <si>
    <t>log([Ca2+]free)</t>
  </si>
  <si>
    <t>H2O (µl ad 0.5 ml)</t>
  </si>
  <si>
    <t>Settings:</t>
  </si>
  <si>
    <t>Solutions:</t>
  </si>
  <si>
    <t xml:space="preserve"> 1:400</t>
  </si>
  <si>
    <t>Conditions:</t>
  </si>
  <si>
    <t>PC 0.31V</t>
  </si>
  <si>
    <t>PC 0V</t>
  </si>
  <si>
    <t>G0</t>
  </si>
  <si>
    <t>R0</t>
  </si>
  <si>
    <t>Sample</t>
  </si>
  <si>
    <t>log((R-Rmin)/(Rmax-R))</t>
  </si>
  <si>
    <t xml:space="preserve">a = </t>
  </si>
  <si>
    <t xml:space="preserve">b = </t>
  </si>
  <si>
    <t>Ionic strength</t>
  </si>
  <si>
    <t>Mg</t>
  </si>
  <si>
    <t>K</t>
  </si>
  <si>
    <t>c (mM)</t>
  </si>
  <si>
    <t>z</t>
  </si>
  <si>
    <t>Na</t>
  </si>
  <si>
    <t>HEPES</t>
  </si>
  <si>
    <t>Cl</t>
  </si>
  <si>
    <t>Gluc</t>
  </si>
  <si>
    <t>ATP</t>
  </si>
  <si>
    <t>GTP</t>
  </si>
  <si>
    <t>EGTA</t>
  </si>
  <si>
    <t>Ca</t>
  </si>
  <si>
    <t xml:space="preserve"> +K</t>
  </si>
  <si>
    <t>c*z²</t>
  </si>
  <si>
    <t>ionic strength =</t>
  </si>
  <si>
    <t>ext.PMT-Ch2 (grün) 800, ext.PMT-Ch3 (rot) 800, gain 5x offset 5%, PointScan Pt*T</t>
  </si>
  <si>
    <t>Sigmoid function</t>
  </si>
  <si>
    <t>base    =</t>
  </si>
  <si>
    <t>max     =</t>
  </si>
  <si>
    <t>rate    =</t>
  </si>
  <si>
    <t>xhalf   =</t>
  </si>
  <si>
    <t>Ratio=G/R</t>
  </si>
  <si>
    <t>grün</t>
  </si>
  <si>
    <t>rot</t>
  </si>
  <si>
    <t>BG</t>
  </si>
  <si>
    <t>OGB-5N</t>
  </si>
  <si>
    <t>Rmin</t>
  </si>
  <si>
    <t>Rmax</t>
  </si>
  <si>
    <t>CaCl2 (mM)</t>
  </si>
  <si>
    <t>Indikator (stock 4 mM)</t>
  </si>
  <si>
    <t>Dye (stock 2 mM)</t>
  </si>
  <si>
    <t>variabel</t>
  </si>
  <si>
    <t>final conc. 5 µM</t>
  </si>
  <si>
    <t xml:space="preserve"> 1:800</t>
  </si>
  <si>
    <t xml:space="preserve"> 1:1600</t>
  </si>
  <si>
    <t>OGB-5N (µl)</t>
  </si>
  <si>
    <t>µl each</t>
  </si>
  <si>
    <t>ad 250 µl H2O</t>
  </si>
  <si>
    <t>T = 25-26°C</t>
  </si>
  <si>
    <t>ext.PMT-Ch2 (grün) 800, ext.PMT-Ch3 (rot) 800, gain5x, offset  7% (oben) / 5% (unten), PointScan Pt*T</t>
  </si>
  <si>
    <t>cal0_1</t>
  </si>
  <si>
    <t>cal0_2</t>
  </si>
  <si>
    <t>cal0_3</t>
  </si>
  <si>
    <t>cal1_1</t>
  </si>
  <si>
    <t>cal1_2</t>
  </si>
  <si>
    <t>cal1_3</t>
  </si>
  <si>
    <t>G / R</t>
  </si>
  <si>
    <t>cal2_2</t>
  </si>
  <si>
    <t>cal2_3</t>
  </si>
  <si>
    <t>cal3_2</t>
  </si>
  <si>
    <t>cal3_3</t>
  </si>
  <si>
    <t>cal4_2</t>
  </si>
  <si>
    <t>cal4_3</t>
  </si>
  <si>
    <t>cal5_2</t>
  </si>
  <si>
    <t>cal5_3</t>
  </si>
  <si>
    <t>cal6_1</t>
  </si>
  <si>
    <t>cal6_2</t>
  </si>
  <si>
    <t>cal6_3</t>
  </si>
  <si>
    <t>cal7_1</t>
  </si>
  <si>
    <t>cal7_2</t>
  </si>
  <si>
    <t>cal7_3</t>
  </si>
  <si>
    <t>cal8_1</t>
  </si>
  <si>
    <t>cal8_2</t>
  </si>
  <si>
    <t>cal8_3</t>
  </si>
  <si>
    <t>cal9_1</t>
  </si>
  <si>
    <t>cal9_2</t>
  </si>
  <si>
    <t>cal9_3</t>
  </si>
  <si>
    <t>cal10_1</t>
  </si>
  <si>
    <t>cal10_2</t>
  </si>
  <si>
    <t>cal10_3</t>
  </si>
  <si>
    <t>cal11_1</t>
  </si>
  <si>
    <t>cal11_2</t>
  </si>
  <si>
    <t>cal11_3</t>
  </si>
  <si>
    <t>PC 0.22V</t>
  </si>
  <si>
    <t>PC 0.3V</t>
  </si>
  <si>
    <t>Ch1</t>
  </si>
  <si>
    <r>
      <t>CaCl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 xml:space="preserve"> (stock 100 mM)</t>
    </r>
  </si>
  <si>
    <r>
      <t>CaCl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 xml:space="preserve"> (stock 2 M -&gt; 1:20)</t>
    </r>
  </si>
  <si>
    <t xml:space="preserve"> + H20</t>
  </si>
  <si>
    <t>1:1000-1:50</t>
  </si>
  <si>
    <t>final 5 µM</t>
  </si>
  <si>
    <t>final 1.25 µM</t>
  </si>
  <si>
    <r>
      <t>CaCl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 xml:space="preserve"> (100 mM)</t>
    </r>
  </si>
  <si>
    <t>Indikator (4 mM)</t>
  </si>
  <si>
    <t>Dye (2 mM)</t>
  </si>
  <si>
    <t>Time :  0  to  0.248460001777858   (s)</t>
  </si>
  <si>
    <t>Time :  0  to 0.248460001777858  (s)</t>
  </si>
  <si>
    <t>PC 0.25V</t>
  </si>
  <si>
    <t>cal2_1</t>
  </si>
  <si>
    <t>cal3_1</t>
  </si>
  <si>
    <t>cal4_1</t>
  </si>
  <si>
    <t>cal5_1</t>
  </si>
  <si>
    <t>ext.PMT-Ch2 (grün) 800, ext.PMT-Ch3 (rot) 800, gain5x, offset  7% (oben) / 6% (unten), PointScan Pt*T</t>
  </si>
  <si>
    <t>(F-Fmin)/(Fmax-Fmin)</t>
  </si>
  <si>
    <t>normG/R</t>
  </si>
  <si>
    <t>final conc. 2.5 µM</t>
  </si>
  <si>
    <t>190923_cal_OGB5N</t>
  </si>
  <si>
    <t xml:space="preserve"> 1:1</t>
  </si>
  <si>
    <t>KCl (µl)</t>
  </si>
  <si>
    <t>*Stock solitions: CaEGTA + EGTA (100mM) - Abdelmoneim E.</t>
  </si>
  <si>
    <t>KCl</t>
  </si>
  <si>
    <t>ad 500 µl H2O</t>
  </si>
  <si>
    <t xml:space="preserve">Row-averaged Intensity:  139  to  335 </t>
  </si>
  <si>
    <t xml:space="preserve">Row-averaged Intensity:  138  to  340 </t>
  </si>
  <si>
    <t xml:space="preserve">Row-averaged Intensity:  138  to  342 </t>
  </si>
  <si>
    <t xml:space="preserve">Row-averaged Intensity:  207  to  372 </t>
  </si>
  <si>
    <t xml:space="preserve">Row-averaged Intensity:  207  to  377 </t>
  </si>
  <si>
    <t xml:space="preserve">Row-averaged Intensity:  197  to  372 </t>
  </si>
  <si>
    <t xml:space="preserve">Row-averaged Intensity:  206  to  438 </t>
  </si>
  <si>
    <t xml:space="preserve">Row-averaged Intensity:  208  to  444 </t>
  </si>
  <si>
    <t xml:space="preserve">Row-averaged Intensity:  221  to  440 </t>
  </si>
  <si>
    <t xml:space="preserve">Row-averaged Intensity:  225  to  913 </t>
  </si>
  <si>
    <t xml:space="preserve">Row-averaged Intensity:  217  to  825 </t>
  </si>
  <si>
    <t xml:space="preserve">Row-averaged Intensity:  216  to  825 </t>
  </si>
  <si>
    <t xml:space="preserve">Row-averaged Intensity:  196  to  984 </t>
  </si>
  <si>
    <t xml:space="preserve">Row-averaged Intensity:  196  to  1004 </t>
  </si>
  <si>
    <t xml:space="preserve">Row-averaged Intensity:  202  to  967 </t>
  </si>
  <si>
    <t xml:space="preserve">Row-averaged Intensity:  186  to  1018 </t>
  </si>
  <si>
    <t xml:space="preserve">Row-averaged Intensity:  189  to  1027 </t>
  </si>
  <si>
    <t xml:space="preserve">Row-averaged Intensity:  184  to  1028 </t>
  </si>
  <si>
    <t xml:space="preserve">Row-averaged Intensity:  177  to  993 </t>
  </si>
  <si>
    <t xml:space="preserve">Row-averaged Intensity:  180  to  1043 </t>
  </si>
  <si>
    <t xml:space="preserve">Row-averaged Intensity:  175  to  993 </t>
  </si>
  <si>
    <t xml:space="preserve">Row-averaged Intensity:  198  to  1106 </t>
  </si>
  <si>
    <t xml:space="preserve">Row-averaged Intensity:  171  to  1030 </t>
  </si>
  <si>
    <t xml:space="preserve">Row-averaged Intensity:  169  to  998 </t>
  </si>
  <si>
    <t xml:space="preserve">Row-averaged Intensity:  165  to  981 </t>
  </si>
  <si>
    <t xml:space="preserve">Row-averaged Intensity:  167  to  1001 </t>
  </si>
  <si>
    <t xml:space="preserve">Row-averaged Intensity:  168  to  974 </t>
  </si>
  <si>
    <t xml:space="preserve">Row-averaged Intensity:  154  to  952 </t>
  </si>
  <si>
    <t xml:space="preserve">Row-averaged Intensity:  162  to  995 </t>
  </si>
  <si>
    <t xml:space="preserve">Row-averaged Intensity:  164  to  1009 </t>
  </si>
  <si>
    <t xml:space="preserve">Row-averaged Intensity:  156  to  961 </t>
  </si>
  <si>
    <t xml:space="preserve">Row-averaged Intensity:  161  to  991 </t>
  </si>
  <si>
    <t xml:space="preserve">Row-averaged Intensity:  161  to  960 </t>
  </si>
  <si>
    <t xml:space="preserve">Row-averaged Intensity:  158  to  977 </t>
  </si>
  <si>
    <t xml:space="preserve">Row-averaged Intensity:  160  to  960 </t>
  </si>
  <si>
    <t xml:space="preserve">Row-averaged Intensity:  157  to  980 </t>
  </si>
  <si>
    <t>y = a x + b</t>
  </si>
  <si>
    <t>pH = 7.24</t>
  </si>
  <si>
    <t>286 mosm</t>
  </si>
  <si>
    <t>190925_cal_OGB5N</t>
  </si>
  <si>
    <t>KCl_1</t>
  </si>
  <si>
    <t>ATP, Mg</t>
  </si>
  <si>
    <t>pH = 7.29</t>
  </si>
  <si>
    <t>305 mosm</t>
  </si>
  <si>
    <t>OGB-5N 200 µM, AlexaFluor594 100 µM in Stock soulution</t>
  </si>
  <si>
    <t xml:space="preserve">Row-averaged Intensity:  169  to  249 </t>
  </si>
  <si>
    <t xml:space="preserve">Row-averaged Intensity:  167  to  248 </t>
  </si>
  <si>
    <t xml:space="preserve">Row-averaged Intensity:  167  to  247 </t>
  </si>
  <si>
    <t>OGB-5N 200 µM, AlexaFluor594 100 µM (2:1) in KCl (150 mM + 10 mM HEPES)</t>
  </si>
  <si>
    <t>OGB-5N 200 µM, AlexaFluor594 100 µM (2:1) in KCl_1 Pipettenlösung</t>
  </si>
  <si>
    <t xml:space="preserve">Row-averaged Intensity:  199  to  401 </t>
  </si>
  <si>
    <t xml:space="preserve">Row-averaged Intensity:  189  to  403 </t>
  </si>
  <si>
    <t xml:space="preserve">Row-averaged Intensity:  197  to  401 </t>
  </si>
  <si>
    <t xml:space="preserve">Row-averaged Intensity:  186  to  436 </t>
  </si>
  <si>
    <t xml:space="preserve">Row-averaged Intensity:  191  to  441 </t>
  </si>
  <si>
    <t xml:space="preserve">Row-averaged Intensity:  189  to  445 </t>
  </si>
  <si>
    <t xml:space="preserve">Row-averaged Intensity:  243  to  425 </t>
  </si>
  <si>
    <t xml:space="preserve">Row-averaged Intensity:  249  to  439 </t>
  </si>
  <si>
    <t xml:space="preserve">Row-averaged Intensity:  248  to  431 </t>
  </si>
  <si>
    <t xml:space="preserve">Row-averaged Intensity:  399  to  1010 </t>
  </si>
  <si>
    <t xml:space="preserve">Row-averaged Intensity:  385  to  999 </t>
  </si>
  <si>
    <t xml:space="preserve">Row-averaged Intensity:  380  to  962 </t>
  </si>
  <si>
    <t xml:space="preserve">Row-averaged Intensity:  416  to  1019 </t>
  </si>
  <si>
    <t xml:space="preserve">Row-averaged Intensity:  384  to  981 </t>
  </si>
  <si>
    <t xml:space="preserve">Row-averaged Intensity:  374  to  957 </t>
  </si>
  <si>
    <t xml:space="preserve">Row-averaged Intensity:  335  to  981 </t>
  </si>
  <si>
    <t xml:space="preserve">Row-averaged Intensity:  337  to  1000 </t>
  </si>
  <si>
    <t xml:space="preserve">Row-averaged Intensity:  341  to  1001 </t>
  </si>
  <si>
    <t xml:space="preserve">Row-averaged Intensity:  354  to  1007 </t>
  </si>
  <si>
    <t xml:space="preserve">Row-averaged Intensity:  350  to  1026 </t>
  </si>
  <si>
    <t xml:space="preserve">Row-averaged Intensity:  347  to  993 </t>
  </si>
  <si>
    <t xml:space="preserve">Row-averaged Intensity:  427  to  1168 </t>
  </si>
  <si>
    <t xml:space="preserve">Row-averaged Intensity:  441  to  1177 </t>
  </si>
  <si>
    <t xml:space="preserve">Row-averaged Intensity:  432  to  1197 </t>
  </si>
  <si>
    <t xml:space="preserve">Row-averaged Intensity:  468  to  1381 </t>
  </si>
  <si>
    <t xml:space="preserve">Row-averaged Intensity:  428  to  1269 </t>
  </si>
  <si>
    <t xml:space="preserve">Row-averaged Intensity:  398  to  1210 </t>
  </si>
  <si>
    <t xml:space="preserve">Row-averaged Intensity:  345  to  1119 </t>
  </si>
  <si>
    <t xml:space="preserve">Row-averaged Intensity:  355  to  1070 </t>
  </si>
  <si>
    <t xml:space="preserve">Row-averaged Intensity:  347  to  1102 </t>
  </si>
  <si>
    <t xml:space="preserve">Row-averaged Intensity:  360  to  1124 </t>
  </si>
  <si>
    <t xml:space="preserve">Row-averaged Intensity:  362  to  1121 </t>
  </si>
  <si>
    <t xml:space="preserve">Row-averaged Intensity:  353  to  1093 </t>
  </si>
  <si>
    <t xml:space="preserve">Row-averaged Intensity:  23  to  327 </t>
  </si>
  <si>
    <t xml:space="preserve">Row-averaged Intensity:  22  to  329 </t>
  </si>
  <si>
    <t>int. PMTs</t>
  </si>
  <si>
    <t>cal0int_1</t>
  </si>
  <si>
    <t>cal0int_2</t>
  </si>
  <si>
    <t>cal0int_3</t>
  </si>
  <si>
    <t xml:space="preserve">Row-averaged Intensity:  299  to  817 </t>
  </si>
  <si>
    <t xml:space="preserve">Row-averaged Intensity:  302  to  724 </t>
  </si>
  <si>
    <t xml:space="preserve">Row-averaged Intensity:  297  to  717 </t>
  </si>
  <si>
    <t>cal1int_1</t>
  </si>
  <si>
    <t>cal1int_2</t>
  </si>
  <si>
    <t>cal1int_3</t>
  </si>
  <si>
    <t xml:space="preserve">Row-averaged Intensity:  553  to  1290 </t>
  </si>
  <si>
    <t xml:space="preserve">Row-averaged Intensity:  564  to  1261 </t>
  </si>
  <si>
    <t xml:space="preserve">Row-averaged Intensity:  570  to  1307 </t>
  </si>
  <si>
    <t xml:space="preserve">Row-averaged Intensity:  177  to  237 </t>
  </si>
  <si>
    <t xml:space="preserve">Row-averaged Intensity:  173  to  235 </t>
  </si>
  <si>
    <t>Cal. Buffer</t>
  </si>
  <si>
    <t>Ch1: 881v, gain 4x, Offset 3%</t>
  </si>
  <si>
    <t>Ch2: 701v, gain 1x, Offset 8%</t>
  </si>
  <si>
    <t xml:space="preserve">Row-averaged Intensity:  189  to  342 </t>
  </si>
  <si>
    <t xml:space="preserve">Row-averaged Intensity:  188  to  345 </t>
  </si>
  <si>
    <t xml:space="preserve">Row-averaged Intensity:  185  to  345 </t>
  </si>
  <si>
    <t xml:space="preserve">Row-averaged Intensity:  297  to  618 </t>
  </si>
  <si>
    <t xml:space="preserve">Row-averaged Intensity:  202  to  365 </t>
  </si>
  <si>
    <t xml:space="preserve">Row-averaged Intensity:  201  to  358 </t>
  </si>
  <si>
    <t xml:space="preserve">Row-averaged Intensity:  199  to  369 </t>
  </si>
  <si>
    <t xml:space="preserve">Row-averaged Intensity:  304  to  651 </t>
  </si>
  <si>
    <t xml:space="preserve">Row-averaged Intensity:  340  to  712 </t>
  </si>
  <si>
    <t xml:space="preserve">Row-averaged Intensity:  315  to  670 </t>
  </si>
  <si>
    <t xml:space="preserve">Row-averaged Intensity:  298  to  743 </t>
  </si>
  <si>
    <t xml:space="preserve">Row-averaged Intensity:  302  to  770 </t>
  </si>
  <si>
    <t xml:space="preserve">Row-averaged Intensity:  304  to  755 </t>
  </si>
  <si>
    <t xml:space="preserve">Row-averaged Intensity:  392  to  892 </t>
  </si>
  <si>
    <t xml:space="preserve">Row-averaged Intensity:  367  to  880 </t>
  </si>
  <si>
    <t xml:space="preserve">Row-averaged Intensity:  345  to  842 </t>
  </si>
  <si>
    <t xml:space="preserve">Row-averaged Intensity:  376  to  897 </t>
  </si>
  <si>
    <t xml:space="preserve">Row-averaged Intensity:  337  to  788 </t>
  </si>
  <si>
    <t xml:space="preserve">Row-averaged Intensity:  325  to  795 </t>
  </si>
  <si>
    <t xml:space="preserve">Row-averaged Intensity:  315  to  793 </t>
  </si>
  <si>
    <t xml:space="preserve">Row-averaged Intensity:  320  to  823 </t>
  </si>
  <si>
    <t xml:space="preserve">Row-averaged Intensity:  310  to  823 </t>
  </si>
  <si>
    <t xml:space="preserve">Row-averaged Intensity:  311  to  761 </t>
  </si>
  <si>
    <t xml:space="preserve">Row-averaged Intensity:  308  to  746 </t>
  </si>
  <si>
    <t xml:space="preserve">Row-averaged Intensity:  305  to  757 </t>
  </si>
  <si>
    <t xml:space="preserve">Row-averaged Intensity:  327  to  859 </t>
  </si>
  <si>
    <t xml:space="preserve">Row-averaged Intensity:  321  to  793 </t>
  </si>
  <si>
    <t xml:space="preserve">Row-averaged Intensity:  310  to  807 </t>
  </si>
  <si>
    <t xml:space="preserve">Row-averaged Intensity:  320  to  793 </t>
  </si>
  <si>
    <t xml:space="preserve">Row-averaged Intensity:  316  to  821 </t>
  </si>
  <si>
    <t xml:space="preserve">Row-averaged Intensity:  319  to  820 </t>
  </si>
  <si>
    <t xml:space="preserve">Row-averaged Intensity:  307  to  837 </t>
  </si>
  <si>
    <t xml:space="preserve">Row-averaged Intensity:  307  to  862 </t>
  </si>
  <si>
    <t xml:space="preserve">Row-averaged Intensity:  306  to  831 </t>
  </si>
  <si>
    <t xml:space="preserve">Row-averaged Intensity:  26  to  332 </t>
  </si>
  <si>
    <t xml:space="preserve">Row-averaged Intensity:  26  to  347 </t>
  </si>
  <si>
    <t xml:space="preserve">Row-averaged Intensity:  25  to  338 </t>
  </si>
  <si>
    <t>Row-averaged Intensity:  26  to  332</t>
  </si>
  <si>
    <t xml:space="preserve">Row-averaged Intensity:  303  to  601 </t>
  </si>
  <si>
    <t xml:space="preserve">Row-averaged Intensity:  305  to  575 </t>
  </si>
  <si>
    <t xml:space="preserve">Row-averaged Intensity:  417  to  885 </t>
  </si>
  <si>
    <t xml:space="preserve">Row-averaged Intensity:  433  to  896 </t>
  </si>
  <si>
    <t xml:space="preserve">Row-averaged Intensity:  418  to  895 </t>
  </si>
  <si>
    <t>cal11int_1</t>
  </si>
  <si>
    <t>cal11int_2</t>
  </si>
  <si>
    <t>cal11int_3</t>
  </si>
  <si>
    <t>Hill equation</t>
  </si>
  <si>
    <t>191001_cal_OGB5N</t>
  </si>
  <si>
    <r>
      <t>CaCl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 xml:space="preserve"> (20 mM)</t>
    </r>
  </si>
  <si>
    <r>
      <t>CaCl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 xml:space="preserve"> (stock 2 M -&gt; 1:100)</t>
    </r>
  </si>
  <si>
    <t>1:400-1:50</t>
  </si>
  <si>
    <t>CaCl2 (µl)</t>
  </si>
  <si>
    <r>
      <t>CaCl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 xml:space="preserve"> (stock 20 mM)</t>
    </r>
  </si>
  <si>
    <r>
      <t>CaCl</t>
    </r>
    <r>
      <rPr>
        <vertAlign val="subscript"/>
        <sz val="10"/>
        <color theme="9"/>
        <rFont val="Arial"/>
        <family val="2"/>
      </rPr>
      <t>2</t>
    </r>
    <r>
      <rPr>
        <sz val="10"/>
        <color theme="9"/>
        <rFont val="Arial"/>
        <family val="2"/>
      </rPr>
      <t xml:space="preserve"> (stock 2 M)</t>
    </r>
  </si>
  <si>
    <t>x12</t>
  </si>
  <si>
    <t>191028_cal_OGB5N (repeat)</t>
  </si>
  <si>
    <t>191028_cal_OGB5N</t>
  </si>
  <si>
    <t>Time :  0  to  0.25452000182122   (s)</t>
  </si>
  <si>
    <t xml:space="preserve">Row-averaged Intensity:  89  to  330 </t>
  </si>
  <si>
    <t>Time :  0  to 0.25452000182122  (s)</t>
  </si>
  <si>
    <t>Ch1 881v, 4x gain, 3% offset</t>
  </si>
  <si>
    <t>Ch2 701v, 1x gain, 5% offset</t>
  </si>
  <si>
    <t xml:space="preserve">Row-averaged Intensity:  99  to  326 </t>
  </si>
  <si>
    <t xml:space="preserve">Row-averaged Intensity:  100  to  328 </t>
  </si>
  <si>
    <t>cal_bg_1</t>
  </si>
  <si>
    <t>cal_bg_2</t>
  </si>
  <si>
    <t>cal_bg_3</t>
  </si>
  <si>
    <t xml:space="preserve">Row-averaged Intensity:  305  to  614 </t>
  </si>
  <si>
    <t xml:space="preserve">Row-averaged Intensity:  310  to  618 </t>
  </si>
  <si>
    <t xml:space="preserve">Row-averaged Intensity:  305  to  607 </t>
  </si>
  <si>
    <t xml:space="preserve">Row-averaged Intensity:  304  to  678 </t>
  </si>
  <si>
    <t xml:space="preserve">Row-averaged Intensity:  307  to  695 </t>
  </si>
  <si>
    <t xml:space="preserve">Row-averaged Intensity:  306  to  682 </t>
  </si>
  <si>
    <t xml:space="preserve">Row-averaged Intensity:  340  to  619 </t>
  </si>
  <si>
    <t xml:space="preserve">Row-averaged Intensity:  345  to  628 </t>
  </si>
  <si>
    <t xml:space="preserve">Row-averaged Intensity:  337  to  638 </t>
  </si>
  <si>
    <t xml:space="preserve">Row-averaged Intensity:  472  to  650 </t>
  </si>
  <si>
    <t xml:space="preserve">Row-averaged Intensity:  467  to  634 </t>
  </si>
  <si>
    <t xml:space="preserve">Row-averaged Intensity:  478  to  672 </t>
  </si>
  <si>
    <t xml:space="preserve">Row-averaged Intensity:  576  to  899 </t>
  </si>
  <si>
    <t xml:space="preserve">Row-averaged Intensity:  590  to  917 </t>
  </si>
  <si>
    <t xml:space="preserve">Row-averaged Intensity:  594  to  907 </t>
  </si>
  <si>
    <t xml:space="preserve">Row-averaged Intensity:  485  to  915 </t>
  </si>
  <si>
    <t xml:space="preserve">Row-averaged Intensity:  498  to  906 </t>
  </si>
  <si>
    <t xml:space="preserve">Row-averaged Intensity:  479  to  881 </t>
  </si>
  <si>
    <t xml:space="preserve">Row-averaged Intensity:  487  to  877 </t>
  </si>
  <si>
    <t xml:space="preserve">Row-averaged Intensity:  473  to  901 </t>
  </si>
  <si>
    <t xml:space="preserve">Row-averaged Intensity:  557  to  947 </t>
  </si>
  <si>
    <t xml:space="preserve">Row-averaged Intensity:  560  to  956 </t>
  </si>
  <si>
    <t xml:space="preserve">Row-averaged Intensity:  539  to  903 </t>
  </si>
  <si>
    <t xml:space="preserve">Row-averaged Intensity:  477  to  883 </t>
  </si>
  <si>
    <t xml:space="preserve">Row-averaged Intensity:  471  to  903 </t>
  </si>
  <si>
    <t xml:space="preserve">Row-averaged Intensity:  477  to  898 </t>
  </si>
  <si>
    <t xml:space="preserve">Row-averaged Intensity:  646  to  997 </t>
  </si>
  <si>
    <t xml:space="preserve">Row-averaged Intensity:  608  to  984 </t>
  </si>
  <si>
    <t xml:space="preserve">Row-averaged Intensity:  594  to  954 </t>
  </si>
  <si>
    <t xml:space="preserve">Row-averaged Intensity:  481  to  963 </t>
  </si>
  <si>
    <t xml:space="preserve">Row-averaged Intensity:  470  to  939 </t>
  </si>
  <si>
    <t xml:space="preserve">Row-averaged Intensity:  460  to  925 </t>
  </si>
  <si>
    <t xml:space="preserve">base </t>
  </si>
  <si>
    <t xml:space="preserve">max  </t>
  </si>
  <si>
    <t xml:space="preserve">rate </t>
  </si>
  <si>
    <t>xhalf</t>
  </si>
  <si>
    <t>OGB-1</t>
  </si>
  <si>
    <r>
      <t>K</t>
    </r>
    <r>
      <rPr>
        <vertAlign val="subscript"/>
        <sz val="10"/>
        <rFont val="Arial"/>
        <family val="2"/>
      </rPr>
      <t>D</t>
    </r>
    <r>
      <rPr>
        <sz val="10"/>
        <rFont val="Arial"/>
        <family val="2"/>
      </rPr>
      <t>=325 nM (Schmidt et al. 2013)</t>
    </r>
  </si>
  <si>
    <t>Datum</t>
  </si>
  <si>
    <t xml:space="preserve">*Stock solitions: CaEGTA + EGTA (100mM) </t>
  </si>
  <si>
    <t>Calcium calibration buffers* (stock 100 mM)</t>
  </si>
  <si>
    <t>CaEGTA (µl)</t>
  </si>
  <si>
    <t>K2EGTA (µl)</t>
  </si>
  <si>
    <t>*Calcium calibration buffers CaEGTA + K2EGTA (stock 100 mM) hergestellt am 7.7.23</t>
  </si>
  <si>
    <t xml:space="preserve">pH = </t>
  </si>
  <si>
    <t xml:space="preserve">T = </t>
  </si>
  <si>
    <t>mosm</t>
  </si>
  <si>
    <t>Fluo5F 200 µM, AlexaFluor594 50 µM in KGlu1</t>
  </si>
  <si>
    <t>Indikator (4 mM stock)</t>
  </si>
  <si>
    <t>Calcium calibration buffers* (100 mM stock)</t>
  </si>
  <si>
    <t>Indikator (2 mM stock)</t>
  </si>
  <si>
    <t xml:space="preserve"> = 10 µM</t>
  </si>
  <si>
    <t xml:space="preserve"> = 2.5 µM</t>
  </si>
  <si>
    <t>Igor Macro GreenRedUtils</t>
  </si>
  <si>
    <t xml:space="preserve">  g_ax_10  </t>
  </si>
  <si>
    <t xml:space="preserve">  g_ax_11  </t>
  </si>
  <si>
    <t xml:space="preserve">  g_ax_2  </t>
  </si>
  <si>
    <t xml:space="preserve">  g_ax_3  </t>
  </si>
  <si>
    <t xml:space="preserve">  g_ax_4  </t>
  </si>
  <si>
    <t xml:space="preserve">  g_ax_5  </t>
  </si>
  <si>
    <t xml:space="preserve">  g_ax_6  </t>
  </si>
  <si>
    <t xml:space="preserve">  g_ax_7  </t>
  </si>
  <si>
    <t xml:space="preserve">  g_ax_8  </t>
  </si>
  <si>
    <t xml:space="preserve">  g_ax_9  </t>
  </si>
  <si>
    <t xml:space="preserve">  g_ax_1  </t>
  </si>
  <si>
    <t xml:space="preserve">  g_ax_13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</si>
</sst>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21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 Unicode MS"/>
      <family val="2"/>
    </font>
    <font>
      <sz val="10"/>
      <color indexed="23"/>
      <name val="Arial"/>
      <family val="2"/>
    </font>
    <font>
      <vertAlign val="subscript"/>
      <sz val="10"/>
      <name val="Arial"/>
      <family val="2"/>
    </font>
    <font>
      <sz val="10"/>
      <color rgb="FF00B050"/>
      <name val="Arial"/>
      <family val="2"/>
    </font>
    <font>
      <sz val="12"/>
      <name val="Calibri"/>
      <family val="2"/>
    </font>
    <font>
      <sz val="10"/>
      <name val="Arial Unicode MS"/>
      <family val="2"/>
    </font>
    <font>
      <u/>
      <sz val="10"/>
      <name val="Arial"/>
      <family val="2"/>
    </font>
    <font>
      <sz val="10"/>
      <color theme="8"/>
      <name val="Arial"/>
      <family val="2"/>
    </font>
    <font>
      <sz val="10"/>
      <color theme="1"/>
      <name val="Arial"/>
      <family val="2"/>
    </font>
    <font>
      <sz val="10"/>
      <name val="Arial Unicode MS"/>
    </font>
    <font>
      <sz val="10"/>
      <color theme="3" tint="0.39997558519241921"/>
      <name val="Arial"/>
      <family val="2"/>
    </font>
    <font>
      <u/>
      <sz val="12"/>
      <name val="Calibri"/>
      <family val="2"/>
    </font>
    <font>
      <sz val="10"/>
      <color theme="0" tint="-0.499984740745262"/>
      <name val="Arial"/>
      <family val="2"/>
    </font>
    <font>
      <sz val="10"/>
      <color theme="9"/>
      <name val="Arial"/>
      <family val="2"/>
    </font>
    <font>
      <vertAlign val="subscript"/>
      <sz val="10"/>
      <color theme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NumberFormat="1"/>
    <xf numFmtId="164" fontId="0" fillId="0" borderId="0" xfId="0" applyNumberFormat="1"/>
    <xf numFmtId="11" fontId="0" fillId="0" borderId="0" xfId="0" applyNumberFormat="1"/>
    <xf numFmtId="0" fontId="0" fillId="0" borderId="1" xfId="0" applyBorder="1"/>
    <xf numFmtId="0" fontId="1" fillId="0" borderId="0" xfId="0" applyFont="1" applyBorder="1"/>
    <xf numFmtId="0" fontId="0" fillId="0" borderId="0" xfId="0" applyBorder="1"/>
    <xf numFmtId="2" fontId="0" fillId="0" borderId="0" xfId="0" applyNumberFormat="1"/>
    <xf numFmtId="0" fontId="3" fillId="0" borderId="0" xfId="0" applyFont="1"/>
    <xf numFmtId="20" fontId="0" fillId="0" borderId="0" xfId="0" applyNumberFormat="1"/>
    <xf numFmtId="0" fontId="1" fillId="0" borderId="0" xfId="0" applyFont="1"/>
    <xf numFmtId="2" fontId="1" fillId="0" borderId="0" xfId="0" applyNumberFormat="1" applyFont="1"/>
    <xf numFmtId="0" fontId="5" fillId="0" borderId="0" xfId="0" applyFont="1"/>
    <xf numFmtId="0" fontId="7" fillId="0" borderId="0" xfId="0" applyFont="1"/>
    <xf numFmtId="0" fontId="4" fillId="0" borderId="0" xfId="0" applyFont="1"/>
    <xf numFmtId="0" fontId="0" fillId="0" borderId="0" xfId="0" applyFill="1" applyBorder="1"/>
    <xf numFmtId="0" fontId="0" fillId="0" borderId="1" xfId="0" applyFill="1" applyBorder="1"/>
    <xf numFmtId="0" fontId="1" fillId="0" borderId="0" xfId="0" applyFont="1" applyFill="1" applyBorder="1"/>
    <xf numFmtId="0" fontId="0" fillId="0" borderId="0" xfId="0" applyAlignment="1">
      <alignment horizontal="left"/>
    </xf>
    <xf numFmtId="165" fontId="1" fillId="0" borderId="0" xfId="0" applyNumberFormat="1" applyFont="1"/>
    <xf numFmtId="0" fontId="6" fillId="0" borderId="0" xfId="0" applyFont="1" applyAlignment="1">
      <alignment vertical="center"/>
    </xf>
    <xf numFmtId="0" fontId="6" fillId="0" borderId="0" xfId="0" applyFont="1"/>
    <xf numFmtId="0" fontId="4" fillId="0" borderId="0" xfId="0" applyNumberFormat="1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2" fontId="4" fillId="0" borderId="0" xfId="0" applyNumberFormat="1" applyFont="1"/>
    <xf numFmtId="164" fontId="4" fillId="0" borderId="0" xfId="0" applyNumberFormat="1" applyFont="1"/>
    <xf numFmtId="0" fontId="0" fillId="0" borderId="0" xfId="0" applyAlignment="1">
      <alignment horizontal="right"/>
    </xf>
    <xf numFmtId="0" fontId="4" fillId="0" borderId="0" xfId="0" applyFont="1" applyBorder="1"/>
    <xf numFmtId="164" fontId="0" fillId="0" borderId="0" xfId="0" applyNumberFormat="1" applyBorder="1"/>
    <xf numFmtId="0" fontId="7" fillId="0" borderId="0" xfId="0" applyFont="1" applyBorder="1"/>
    <xf numFmtId="0" fontId="4" fillId="0" borderId="0" xfId="0" applyFont="1" applyBorder="1" applyAlignment="1">
      <alignment horizontal="right"/>
    </xf>
    <xf numFmtId="0" fontId="9" fillId="0" borderId="0" xfId="0" applyFont="1"/>
    <xf numFmtId="0" fontId="9" fillId="0" borderId="1" xfId="0" applyFont="1" applyBorder="1"/>
    <xf numFmtId="0" fontId="10" fillId="0" borderId="0" xfId="0" applyFont="1"/>
    <xf numFmtId="1" fontId="10" fillId="0" borderId="0" xfId="0" applyNumberFormat="1" applyFont="1"/>
    <xf numFmtId="0" fontId="0" fillId="0" borderId="0" xfId="0" applyFont="1" applyFill="1" applyBorder="1" applyAlignment="1">
      <alignment horizontal="right"/>
    </xf>
    <xf numFmtId="1" fontId="0" fillId="0" borderId="0" xfId="0" applyNumberFormat="1" applyBorder="1"/>
    <xf numFmtId="0" fontId="1" fillId="0" borderId="0" xfId="0" applyFont="1" applyBorder="1" applyAlignment="1">
      <alignment horizontal="right"/>
    </xf>
    <xf numFmtId="0" fontId="3" fillId="0" borderId="0" xfId="0" applyFont="1" applyFill="1" applyBorder="1"/>
    <xf numFmtId="1" fontId="0" fillId="0" borderId="0" xfId="0" applyNumberFormat="1"/>
    <xf numFmtId="1" fontId="5" fillId="0" borderId="0" xfId="0" applyNumberFormat="1" applyFont="1"/>
    <xf numFmtId="0" fontId="11" fillId="0" borderId="0" xfId="0" applyFont="1"/>
    <xf numFmtId="0" fontId="1" fillId="0" borderId="0" xfId="0" applyFont="1" applyAlignment="1">
      <alignment horizontal="right"/>
    </xf>
    <xf numFmtId="0" fontId="12" fillId="0" borderId="0" xfId="0" applyFont="1"/>
    <xf numFmtId="0" fontId="9" fillId="0" borderId="0" xfId="0" applyFont="1" applyBorder="1"/>
    <xf numFmtId="20" fontId="4" fillId="0" borderId="0" xfId="0" applyNumberFormat="1" applyFont="1"/>
    <xf numFmtId="0" fontId="13" fillId="0" borderId="0" xfId="0" applyFont="1"/>
    <xf numFmtId="1" fontId="4" fillId="0" borderId="0" xfId="0" applyNumberFormat="1" applyFont="1"/>
    <xf numFmtId="0" fontId="2" fillId="0" borderId="0" xfId="0" applyFont="1"/>
    <xf numFmtId="0" fontId="14" fillId="0" borderId="0" xfId="0" applyFont="1"/>
    <xf numFmtId="164" fontId="14" fillId="0" borderId="0" xfId="0" applyNumberFormat="1" applyFont="1"/>
    <xf numFmtId="1" fontId="14" fillId="0" borderId="0" xfId="0" applyNumberFormat="1" applyFont="1"/>
    <xf numFmtId="0" fontId="15" fillId="0" borderId="0" xfId="0" applyFont="1"/>
    <xf numFmtId="0" fontId="16" fillId="0" borderId="0" xfId="0" applyFont="1"/>
    <xf numFmtId="2" fontId="10" fillId="0" borderId="0" xfId="0" applyNumberFormat="1" applyFont="1"/>
    <xf numFmtId="0" fontId="0" fillId="0" borderId="0" xfId="0" applyFont="1" applyFill="1" applyBorder="1" applyAlignment="1">
      <alignment horizontal="left"/>
    </xf>
    <xf numFmtId="1" fontId="17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164" fontId="18" fillId="0" borderId="0" xfId="0" applyNumberFormat="1" applyFont="1"/>
    <xf numFmtId="0" fontId="15" fillId="0" borderId="0" xfId="0" applyFont="1" applyAlignment="1">
      <alignment vertical="center"/>
    </xf>
    <xf numFmtId="0" fontId="19" fillId="0" borderId="0" xfId="0" applyFont="1"/>
    <xf numFmtId="164" fontId="15" fillId="0" borderId="0" xfId="0" applyNumberFormat="1" applyFont="1"/>
    <xf numFmtId="14" fontId="0" fillId="0" borderId="0" xfId="0" applyNumberForma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09957816559893"/>
          <c:y val="4.7058891111688754E-2"/>
          <c:w val="0.82623356882122312"/>
          <c:h val="0.90882483459448904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</c:spPr>
          </c:marker>
          <c:trendline>
            <c:trendlineType val="linear"/>
            <c:dispRSqr val="0"/>
            <c:dispEq val="0"/>
          </c:trendline>
          <c:trendline>
            <c:trendlineType val="linear"/>
            <c:dispRSqr val="0"/>
            <c:dispEq val="1"/>
            <c:trendlineLbl>
              <c:layout>
                <c:manualLayout>
                  <c:x val="0.20127038728515675"/>
                  <c:y val="0.54081398610884179"/>
                </c:manualLayout>
              </c:layout>
              <c:numFmt formatCode="General" sourceLinked="0"/>
            </c:trendlineLbl>
          </c:trendline>
          <c:xVal>
            <c:numRef>
              <c:f>'OGB5N calibration (2fold)'!$F$27:$F$33</c:f>
              <c:numCache>
                <c:formatCode>General</c:formatCode>
                <c:ptCount val="7"/>
                <c:pt idx="0">
                  <c:v>-5.5702477199975924</c:v>
                </c:pt>
                <c:pt idx="1">
                  <c:v>-5.2636034977233574</c:v>
                </c:pt>
                <c:pt idx="2">
                  <c:v>-4.4181640759423519</c:v>
                </c:pt>
                <c:pt idx="3">
                  <c:v>-3.9449276175505825</c:v>
                </c:pt>
                <c:pt idx="4">
                  <c:v>-3.6823126595138169</c:v>
                </c:pt>
                <c:pt idx="5">
                  <c:v>-3.5148182286126226</c:v>
                </c:pt>
                <c:pt idx="6">
                  <c:v>-2.9990152687736491</c:v>
                </c:pt>
              </c:numCache>
            </c:numRef>
          </c:xVal>
          <c:yVal>
            <c:numRef>
              <c:f>'OGB5N calibration (2fold)'!$E$27:$E$33</c:f>
              <c:numCache>
                <c:formatCode>General</c:formatCode>
                <c:ptCount val="7"/>
                <c:pt idx="0">
                  <c:v>-0.57360995359026634</c:v>
                </c:pt>
                <c:pt idx="1">
                  <c:v>-0.2399241005891343</c:v>
                </c:pt>
                <c:pt idx="2">
                  <c:v>-3.9226327878359203E-2</c:v>
                </c:pt>
                <c:pt idx="3">
                  <c:v>8.5649250457134354E-2</c:v>
                </c:pt>
                <c:pt idx="4">
                  <c:v>8.8749287223824622E-2</c:v>
                </c:pt>
                <c:pt idx="5">
                  <c:v>0.35754460307484687</c:v>
                </c:pt>
                <c:pt idx="6">
                  <c:v>0.86312240730256995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2210048"/>
        <c:axId val="146161664"/>
      </c:scatterChart>
      <c:valAx>
        <c:axId val="172210048"/>
        <c:scaling>
          <c:orientation val="minMax"/>
          <c:max val="-2"/>
        </c:scaling>
        <c:delete val="0"/>
        <c:axPos val="b"/>
        <c:title>
          <c:tx>
            <c:rich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log [Ca2+]free</a:t>
                </a:r>
              </a:p>
            </c:rich>
          </c:tx>
          <c:layout>
            <c:manualLayout>
              <c:xMode val="edge"/>
              <c:yMode val="edge"/>
              <c:x val="0.47295020414114902"/>
              <c:y val="0.864707014262513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46161664"/>
        <c:crossesAt val="0"/>
        <c:crossBetween val="midCat"/>
      </c:valAx>
      <c:valAx>
        <c:axId val="14616166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log (R-Rmin)/(Rmax-R)</a:t>
                </a:r>
              </a:p>
            </c:rich>
          </c:tx>
          <c:layout>
            <c:manualLayout>
              <c:xMode val="edge"/>
              <c:yMode val="edge"/>
              <c:x val="2.7923228346456691E-2"/>
              <c:y val="0.3088239776479552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2210048"/>
        <c:crossesAt val="-8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41346302300448"/>
          <c:y val="4.7058891111688754E-2"/>
          <c:w val="0.82391979077481625"/>
          <c:h val="0.80168748701133763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7"/>
            <c:spPr>
              <a:solidFill>
                <a:srgbClr val="0070C0"/>
              </a:solidFill>
              <a:ln>
                <a:noFill/>
                <a:prstDash val="solid"/>
              </a:ln>
            </c:spPr>
          </c:marker>
          <c:xVal>
            <c:numRef>
              <c:f>'OGB5N calibration (2fold)'!$F$25:$F$35</c:f>
              <c:numCache>
                <c:formatCode>General</c:formatCode>
                <c:ptCount val="11"/>
                <c:pt idx="0">
                  <c:v>-9</c:v>
                </c:pt>
                <c:pt idx="1">
                  <c:v>-5.8927900303521312</c:v>
                </c:pt>
                <c:pt idx="2">
                  <c:v>-5.5702477199975924</c:v>
                </c:pt>
                <c:pt idx="3">
                  <c:v>-5.2636034977233574</c:v>
                </c:pt>
                <c:pt idx="4">
                  <c:v>-4.4181640759423519</c:v>
                </c:pt>
                <c:pt idx="5">
                  <c:v>-3.9449276175505825</c:v>
                </c:pt>
                <c:pt idx="6">
                  <c:v>-3.6823126595138169</c:v>
                </c:pt>
                <c:pt idx="7">
                  <c:v>-3.5148182286126226</c:v>
                </c:pt>
                <c:pt idx="8">
                  <c:v>-2.9990152687736491</c:v>
                </c:pt>
                <c:pt idx="9">
                  <c:v>-2.6986509151427387</c:v>
                </c:pt>
                <c:pt idx="10">
                  <c:v>-2</c:v>
                </c:pt>
              </c:numCache>
            </c:numRef>
          </c:xVal>
          <c:yVal>
            <c:numRef>
              <c:f>'OGB5N calibration (2fold)'!$C$25:$C$35</c:f>
              <c:numCache>
                <c:formatCode>0.000</c:formatCode>
                <c:ptCount val="11"/>
                <c:pt idx="0">
                  <c:v>0.35031359393232175</c:v>
                </c:pt>
                <c:pt idx="1">
                  <c:v>0.93591584467474109</c:v>
                </c:pt>
                <c:pt idx="2">
                  <c:v>4.7076037000407238</c:v>
                </c:pt>
                <c:pt idx="3">
                  <c:v>8.1622002820874453</c:v>
                </c:pt>
                <c:pt idx="4">
                  <c:v>10.667804268409927</c:v>
                </c:pt>
                <c:pt idx="5">
                  <c:v>12.270084507042252</c:v>
                </c:pt>
                <c:pt idx="6">
                  <c:v>12.30955870379417</c:v>
                </c:pt>
                <c:pt idx="7">
                  <c:v>15.527549128661473</c:v>
                </c:pt>
                <c:pt idx="8">
                  <c:v>19.65085877862596</c:v>
                </c:pt>
                <c:pt idx="9">
                  <c:v>19.240598012814548</c:v>
                </c:pt>
                <c:pt idx="10">
                  <c:v>19.650716332378224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FA8-004C-A8B8-4207897A4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6169216"/>
        <c:axId val="146171776"/>
      </c:scatterChart>
      <c:valAx>
        <c:axId val="1461692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log [Ca2+]free</a:t>
                </a:r>
              </a:p>
            </c:rich>
          </c:tx>
          <c:layout>
            <c:manualLayout>
              <c:xMode val="edge"/>
              <c:yMode val="edge"/>
              <c:x val="0.47295020414114902"/>
              <c:y val="0.9350882459340675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46171776"/>
        <c:crosses val="autoZero"/>
        <c:crossBetween val="midCat"/>
      </c:valAx>
      <c:valAx>
        <c:axId val="14617177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dG/R</a:t>
                </a:r>
              </a:p>
            </c:rich>
          </c:tx>
          <c:layout>
            <c:manualLayout>
              <c:xMode val="edge"/>
              <c:yMode val="edge"/>
              <c:x val="2.7923228346456691E-2"/>
              <c:y val="0.4534965094172612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46169216"/>
        <c:crossesAt val="-10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09957816559893"/>
          <c:y val="4.7058891111688754E-2"/>
          <c:w val="0.82623356882122312"/>
          <c:h val="0.90882483459448904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</c:spPr>
          </c:marker>
          <c:trendline>
            <c:trendlineType val="linear"/>
            <c:dispRSqr val="0"/>
            <c:dispEq val="0"/>
          </c:trendline>
          <c:trendline>
            <c:trendlineType val="linear"/>
            <c:dispRSqr val="0"/>
            <c:dispEq val="1"/>
            <c:trendlineLbl>
              <c:layout>
                <c:manualLayout>
                  <c:x val="-4.9065487273585229E-2"/>
                  <c:y val="0.63418131260038413"/>
                </c:manualLayout>
              </c:layout>
              <c:numFmt formatCode="General" sourceLinked="0"/>
            </c:trendlineLbl>
          </c:trendline>
          <c:xVal>
            <c:numRef>
              <c:f>'OGB5N calibration (2fold)'!$F$87:$F$91</c:f>
              <c:numCache>
                <c:formatCode>General</c:formatCode>
                <c:ptCount val="5"/>
                <c:pt idx="0">
                  <c:v>-5.9586073148417746</c:v>
                </c:pt>
                <c:pt idx="1">
                  <c:v>-5.0087739243075049</c:v>
                </c:pt>
                <c:pt idx="2">
                  <c:v>-4.669586226650809</c:v>
                </c:pt>
                <c:pt idx="3">
                  <c:v>-4.3251388592621884</c:v>
                </c:pt>
                <c:pt idx="4">
                  <c:v>-4.083019952679618</c:v>
                </c:pt>
              </c:numCache>
            </c:numRef>
          </c:xVal>
          <c:yVal>
            <c:numRef>
              <c:f>'OGB5N calibration (2fold)'!$E$87:$E$91</c:f>
              <c:numCache>
                <c:formatCode>General</c:formatCode>
                <c:ptCount val="5"/>
                <c:pt idx="0">
                  <c:v>-1.0907575199564215</c:v>
                </c:pt>
                <c:pt idx="1">
                  <c:v>0.66393849125774129</c:v>
                </c:pt>
                <c:pt idx="2">
                  <c:v>0.88364515224664608</c:v>
                </c:pt>
                <c:pt idx="3">
                  <c:v>1.3969274058941505</c:v>
                </c:pt>
                <c:pt idx="4">
                  <c:v>1.2797902882477599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6182912"/>
        <c:axId val="146184832"/>
      </c:scatterChart>
      <c:valAx>
        <c:axId val="146182912"/>
        <c:scaling>
          <c:orientation val="minMax"/>
          <c:max val="-4"/>
        </c:scaling>
        <c:delete val="0"/>
        <c:axPos val="b"/>
        <c:title>
          <c:tx>
            <c:rich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log [Ca2+]free</a:t>
                </a:r>
              </a:p>
            </c:rich>
          </c:tx>
          <c:layout>
            <c:manualLayout>
              <c:xMode val="edge"/>
              <c:yMode val="edge"/>
              <c:x val="0.47295020414114902"/>
              <c:y val="0.864707014262513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46184832"/>
        <c:crosses val="autoZero"/>
        <c:crossBetween val="midCat"/>
      </c:valAx>
      <c:valAx>
        <c:axId val="146184832"/>
        <c:scaling>
          <c:orientation val="minMax"/>
          <c:max val="2"/>
        </c:scaling>
        <c:delete val="0"/>
        <c:axPos val="l"/>
        <c:title>
          <c:tx>
            <c:rich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log (R-Rmin)/(Rmax-R)</a:t>
                </a:r>
              </a:p>
            </c:rich>
          </c:tx>
          <c:layout>
            <c:manualLayout>
              <c:xMode val="edge"/>
              <c:yMode val="edge"/>
              <c:x val="2.7923228346456691E-2"/>
              <c:y val="0.3088239776479552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46182912"/>
        <c:crossesAt val="-8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41346302300448"/>
          <c:y val="4.7058891111688754E-2"/>
          <c:w val="0.82391979077481625"/>
          <c:h val="0.80168748701133763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7"/>
            <c:spPr>
              <a:solidFill>
                <a:srgbClr val="0070C0"/>
              </a:solidFill>
              <a:ln>
                <a:noFill/>
                <a:prstDash val="solid"/>
              </a:ln>
            </c:spPr>
          </c:marker>
          <c:xVal>
            <c:numRef>
              <c:f>'OGB5N calibration (2fold)'!$F$85:$F$95</c:f>
              <c:numCache>
                <c:formatCode>General</c:formatCode>
                <c:ptCount val="11"/>
                <c:pt idx="0">
                  <c:v>-9</c:v>
                </c:pt>
                <c:pt idx="1">
                  <c:v>-6.9065783148377653</c:v>
                </c:pt>
                <c:pt idx="2">
                  <c:v>-5.9586073148417746</c:v>
                </c:pt>
                <c:pt idx="3">
                  <c:v>-5.0087739243075049</c:v>
                </c:pt>
                <c:pt idx="4">
                  <c:v>-4.669586226650809</c:v>
                </c:pt>
                <c:pt idx="5">
                  <c:v>-4.3251388592621884</c:v>
                </c:pt>
                <c:pt idx="6">
                  <c:v>-4.083019952679618</c:v>
                </c:pt>
                <c:pt idx="7">
                  <c:v>-3.911155437272996</c:v>
                </c:pt>
                <c:pt idx="8">
                  <c:v>-3.3210266240802349</c:v>
                </c:pt>
                <c:pt idx="9">
                  <c:v>-2.9470368712444968</c:v>
                </c:pt>
                <c:pt idx="10">
                  <c:v>-2</c:v>
                </c:pt>
              </c:numCache>
            </c:numRef>
          </c:xVal>
          <c:yVal>
            <c:numRef>
              <c:f>'OGB5N calibration (2fold)'!$C$85:$C$95</c:f>
              <c:numCache>
                <c:formatCode>0.000</c:formatCode>
                <c:ptCount val="11"/>
                <c:pt idx="0">
                  <c:v>0.25166814094105366</c:v>
                </c:pt>
                <c:pt idx="1">
                  <c:v>0.26632357792420785</c:v>
                </c:pt>
                <c:pt idx="2">
                  <c:v>0.64610097042724435</c:v>
                </c:pt>
                <c:pt idx="3">
                  <c:v>5.2474620715489797</c:v>
                </c:pt>
                <c:pt idx="4">
                  <c:v>5.6329480563257617</c:v>
                </c:pt>
                <c:pt idx="5">
                  <c:v>6.1077819683751393</c:v>
                </c:pt>
                <c:pt idx="6">
                  <c:v>6.0379158899272696</c:v>
                </c:pt>
                <c:pt idx="7">
                  <c:v>5.2803540109347793</c:v>
                </c:pt>
                <c:pt idx="8">
                  <c:v>7.4038592216998573</c:v>
                </c:pt>
                <c:pt idx="9">
                  <c:v>6.0164292192554978</c:v>
                </c:pt>
                <c:pt idx="10">
                  <c:v>7.0235757965883483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FA8-004C-A8B8-4207897A4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6204928"/>
        <c:axId val="146285312"/>
      </c:scatterChart>
      <c:valAx>
        <c:axId val="1462049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log [Ca2+]free</a:t>
                </a:r>
              </a:p>
            </c:rich>
          </c:tx>
          <c:layout>
            <c:manualLayout>
              <c:xMode val="edge"/>
              <c:yMode val="edge"/>
              <c:x val="0.47295020414114902"/>
              <c:y val="0.9350882459340675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46285312"/>
        <c:crosses val="autoZero"/>
        <c:crossBetween val="midCat"/>
      </c:valAx>
      <c:valAx>
        <c:axId val="14628531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dG/R</a:t>
                </a:r>
              </a:p>
            </c:rich>
          </c:tx>
          <c:layout>
            <c:manualLayout>
              <c:xMode val="edge"/>
              <c:yMode val="edge"/>
              <c:x val="2.7923228346456691E-2"/>
              <c:y val="0.4534965094172612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46204928"/>
        <c:crossesAt val="-10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09957816559893"/>
          <c:y val="4.7058891111688754E-2"/>
          <c:w val="0.82623356882122312"/>
          <c:h val="0.90882483459448904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</c:spPr>
          </c:marker>
          <c:trendline>
            <c:trendlineType val="linear"/>
            <c:dispRSqr val="0"/>
            <c:dispEq val="0"/>
          </c:trendline>
          <c:trendline>
            <c:trendlineType val="linear"/>
            <c:dispRSqr val="0"/>
            <c:dispEq val="1"/>
            <c:trendlineLbl>
              <c:layout>
                <c:manualLayout>
                  <c:x val="0.20127038728515675"/>
                  <c:y val="0.54081398610884179"/>
                </c:manualLayout>
              </c:layout>
              <c:numFmt formatCode="General" sourceLinked="0"/>
            </c:trendlineLbl>
          </c:trendline>
          <c:xVal>
            <c:numRef>
              <c:f>'OGB5N calibration (2fold)'!$F$129:$F$136</c:f>
              <c:numCache>
                <c:formatCode>General</c:formatCode>
                <c:ptCount val="8"/>
                <c:pt idx="0">
                  <c:v>-6.7791077507804811</c:v>
                </c:pt>
                <c:pt idx="1">
                  <c:v>-5.8181564120552274</c:v>
                </c:pt>
                <c:pt idx="2">
                  <c:v>-5.2596373105057559</c:v>
                </c:pt>
                <c:pt idx="3">
                  <c:v>-4.779891911959945</c:v>
                </c:pt>
                <c:pt idx="4">
                  <c:v>-4.471211808225104</c:v>
                </c:pt>
                <c:pt idx="5">
                  <c:v>-4.250650239402523</c:v>
                </c:pt>
                <c:pt idx="6">
                  <c:v>-4.1142431189307329</c:v>
                </c:pt>
                <c:pt idx="7">
                  <c:v>-3.9678649531200985</c:v>
                </c:pt>
              </c:numCache>
            </c:numRef>
          </c:xVal>
          <c:yVal>
            <c:numRef>
              <c:f>'OGB5N calibration (2fold)'!$E$129:$E$136</c:f>
              <c:numCache>
                <c:formatCode>General</c:formatCode>
                <c:ptCount val="8"/>
                <c:pt idx="0">
                  <c:v>-1.1040120507274411</c:v>
                </c:pt>
                <c:pt idx="1">
                  <c:v>0.46954177458310037</c:v>
                </c:pt>
                <c:pt idx="2">
                  <c:v>1.8581785524036201</c:v>
                </c:pt>
                <c:pt idx="3">
                  <c:v>0.88143472971131376</c:v>
                </c:pt>
                <c:pt idx="4">
                  <c:v>0</c:v>
                </c:pt>
                <c:pt idx="5">
                  <c:v>0</c:v>
                </c:pt>
                <c:pt idx="6">
                  <c:v>0.82244342294766026</c:v>
                </c:pt>
                <c:pt idx="7">
                  <c:v>1.1957892860145947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6294656"/>
        <c:axId val="146300928"/>
      </c:scatterChart>
      <c:valAx>
        <c:axId val="146294656"/>
        <c:scaling>
          <c:orientation val="minMax"/>
          <c:max val="-2"/>
        </c:scaling>
        <c:delete val="0"/>
        <c:axPos val="b"/>
        <c:title>
          <c:tx>
            <c:rich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log [Ca2+]free</a:t>
                </a:r>
              </a:p>
            </c:rich>
          </c:tx>
          <c:layout>
            <c:manualLayout>
              <c:xMode val="edge"/>
              <c:yMode val="edge"/>
              <c:x val="0.47295020414114902"/>
              <c:y val="0.864707014262513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46300928"/>
        <c:crossesAt val="0"/>
        <c:crossBetween val="midCat"/>
      </c:valAx>
      <c:valAx>
        <c:axId val="14630092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log (R-Rmin)/(Rmax-R)</a:t>
                </a:r>
              </a:p>
            </c:rich>
          </c:tx>
          <c:layout>
            <c:manualLayout>
              <c:xMode val="edge"/>
              <c:yMode val="edge"/>
              <c:x val="2.7923228346456691E-2"/>
              <c:y val="0.3088239776479552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46294656"/>
        <c:crossesAt val="-8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41346302300448"/>
          <c:y val="4.7058891111688754E-2"/>
          <c:w val="0.82391979077481625"/>
          <c:h val="0.80168748701133763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7"/>
            <c:spPr>
              <a:solidFill>
                <a:srgbClr val="0070C0"/>
              </a:solidFill>
              <a:ln>
                <a:noFill/>
                <a:prstDash val="solid"/>
              </a:ln>
            </c:spPr>
          </c:marker>
          <c:xVal>
            <c:numRef>
              <c:f>'OGB5N calibration (2fold)'!$F$128:$F$138</c:f>
              <c:numCache>
                <c:formatCode>General</c:formatCode>
                <c:ptCount val="11"/>
                <c:pt idx="0">
                  <c:v>-9</c:v>
                </c:pt>
                <c:pt idx="1">
                  <c:v>-6.7791077507804811</c:v>
                </c:pt>
                <c:pt idx="2">
                  <c:v>-5.8181564120552274</c:v>
                </c:pt>
                <c:pt idx="3">
                  <c:v>-5.2596373105057559</c:v>
                </c:pt>
                <c:pt idx="4">
                  <c:v>-4.779891911959945</c:v>
                </c:pt>
                <c:pt idx="5">
                  <c:v>-4.471211808225104</c:v>
                </c:pt>
                <c:pt idx="6">
                  <c:v>-4.250650239402523</c:v>
                </c:pt>
                <c:pt idx="7">
                  <c:v>-4.1142431189307329</c:v>
                </c:pt>
                <c:pt idx="8">
                  <c:v>-3.9678649531200985</c:v>
                </c:pt>
                <c:pt idx="9">
                  <c:v>-3.8210518148831984</c:v>
                </c:pt>
                <c:pt idx="10">
                  <c:v>-1.999554642291024</c:v>
                </c:pt>
              </c:numCache>
            </c:numRef>
          </c:xVal>
          <c:yVal>
            <c:numRef>
              <c:f>'OGB5N calibration (2fold)'!$C$128:$C$138</c:f>
              <c:numCache>
                <c:formatCode>0.000</c:formatCode>
                <c:ptCount val="11"/>
                <c:pt idx="0">
                  <c:v>0.2145614583522463</c:v>
                </c:pt>
                <c:pt idx="1">
                  <c:v>0.43449387675043072</c:v>
                </c:pt>
                <c:pt idx="2">
                  <c:v>4.446838020335842</c:v>
                </c:pt>
                <c:pt idx="3">
                  <c:v>5.8737920772423031</c:v>
                </c:pt>
                <c:pt idx="4">
                  <c:v>5.2636217744606055</c:v>
                </c:pt>
                <c:pt idx="5">
                  <c:v>5.9552137493037405</c:v>
                </c:pt>
                <c:pt idx="6">
                  <c:v>7.7754122246387114</c:v>
                </c:pt>
                <c:pt idx="7">
                  <c:v>5.1761649154865239</c:v>
                </c:pt>
                <c:pt idx="8">
                  <c:v>5.5985289185768039</c:v>
                </c:pt>
                <c:pt idx="9">
                  <c:v>4.9576278074286799</c:v>
                </c:pt>
                <c:pt idx="10">
                  <c:v>4.1849285995165104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FA8-004C-A8B8-4207897A4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6319616"/>
        <c:axId val="146322176"/>
      </c:scatterChart>
      <c:valAx>
        <c:axId val="1463196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log [Ca2+]free</a:t>
                </a:r>
              </a:p>
            </c:rich>
          </c:tx>
          <c:layout>
            <c:manualLayout>
              <c:xMode val="edge"/>
              <c:yMode val="edge"/>
              <c:x val="0.47295020414114902"/>
              <c:y val="0.9350882459340675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46322176"/>
        <c:crosses val="autoZero"/>
        <c:crossBetween val="midCat"/>
      </c:valAx>
      <c:valAx>
        <c:axId val="14632217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dG/R</a:t>
                </a:r>
              </a:p>
            </c:rich>
          </c:tx>
          <c:layout>
            <c:manualLayout>
              <c:xMode val="edge"/>
              <c:yMode val="edge"/>
              <c:x val="2.7923228346456691E-2"/>
              <c:y val="0.4534965094172612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46319616"/>
        <c:crossesAt val="-10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09957816559893"/>
          <c:y val="4.7058891111688754E-2"/>
          <c:w val="0.82623356882122312"/>
          <c:h val="0.90882483459448904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</c:spPr>
          </c:marker>
          <c:trendline>
            <c:trendlineType val="linear"/>
            <c:dispRSqr val="0"/>
            <c:dispEq val="0"/>
          </c:trendline>
          <c:trendline>
            <c:trendlineType val="linear"/>
            <c:dispRSqr val="0"/>
            <c:dispEq val="1"/>
            <c:trendlineLbl>
              <c:layout>
                <c:manualLayout>
                  <c:x val="-6.337960437433407E-2"/>
                  <c:y val="0.45799851408383402"/>
                </c:manualLayout>
              </c:layout>
              <c:numFmt formatCode="General" sourceLinked="0"/>
            </c:trendlineLbl>
          </c:trendline>
          <c:xVal>
            <c:numRef>
              <c:f>'OGB5N calibration (2fold)'!$F$171:$F$181</c:f>
              <c:numCache>
                <c:formatCode>General</c:formatCode>
                <c:ptCount val="11"/>
                <c:pt idx="0">
                  <c:v>-9</c:v>
                </c:pt>
                <c:pt idx="1">
                  <c:v>-6.8428455600937186</c:v>
                </c:pt>
                <c:pt idx="2">
                  <c:v>-5.8894102897007512</c:v>
                </c:pt>
                <c:pt idx="3">
                  <c:v>-5.336299074610352</c:v>
                </c:pt>
                <c:pt idx="4">
                  <c:v>-4.893129455521346</c:v>
                </c:pt>
                <c:pt idx="5">
                  <c:v>-4.4149907200975393</c:v>
                </c:pt>
                <c:pt idx="6">
                  <c:v>-4.1472760892087939</c:v>
                </c:pt>
                <c:pt idx="7">
                  <c:v>-3.9442777335164241</c:v>
                </c:pt>
                <c:pt idx="8">
                  <c:v>-3.6820828464332438</c:v>
                </c:pt>
                <c:pt idx="9">
                  <c:v>-2.9990066026427891</c:v>
                </c:pt>
                <c:pt idx="10">
                  <c:v>-2</c:v>
                </c:pt>
              </c:numCache>
            </c:numRef>
          </c:xVal>
          <c:yVal>
            <c:numRef>
              <c:f>'OGB5N calibration (2fold)'!$E$171:$E$181</c:f>
              <c:numCache>
                <c:formatCode>General</c:formatCode>
                <c:ptCount val="11"/>
                <c:pt idx="1">
                  <c:v>-2.1546754696725712</c:v>
                </c:pt>
                <c:pt idx="2">
                  <c:v>-0.95421629247552642</c:v>
                </c:pt>
                <c:pt idx="3">
                  <c:v>3.0464321313730829E-2</c:v>
                </c:pt>
                <c:pt idx="4">
                  <c:v>0.56047307612605757</c:v>
                </c:pt>
                <c:pt idx="5">
                  <c:v>1.2337115143130901</c:v>
                </c:pt>
                <c:pt idx="6">
                  <c:v>1.3708225486191754</c:v>
                </c:pt>
                <c:pt idx="8">
                  <c:v>1.5457249961554973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6335616"/>
        <c:axId val="146407424"/>
      </c:scatterChart>
      <c:valAx>
        <c:axId val="146335616"/>
        <c:scaling>
          <c:orientation val="minMax"/>
          <c:max val="-3"/>
          <c:min val="-7"/>
        </c:scaling>
        <c:delete val="0"/>
        <c:axPos val="b"/>
        <c:title>
          <c:tx>
            <c:rich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log [Ca2+]free</a:t>
                </a:r>
              </a:p>
            </c:rich>
          </c:tx>
          <c:layout>
            <c:manualLayout>
              <c:xMode val="edge"/>
              <c:yMode val="edge"/>
              <c:x val="0.47295020414114902"/>
              <c:y val="0.864707014262513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46407424"/>
        <c:crossesAt val="0"/>
        <c:crossBetween val="midCat"/>
      </c:valAx>
      <c:valAx>
        <c:axId val="146407424"/>
        <c:scaling>
          <c:orientation val="minMax"/>
          <c:max val="2"/>
          <c:min val="-3"/>
        </c:scaling>
        <c:delete val="0"/>
        <c:axPos val="l"/>
        <c:title>
          <c:tx>
            <c:rich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log (R-Rmin)/(Rmax-R)</a:t>
                </a:r>
              </a:p>
            </c:rich>
          </c:tx>
          <c:layout>
            <c:manualLayout>
              <c:xMode val="edge"/>
              <c:yMode val="edge"/>
              <c:x val="2.7923228346456691E-2"/>
              <c:y val="0.3088239776479552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46335616"/>
        <c:crossesAt val="-8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41346302300448"/>
          <c:y val="4.7058891111688754E-2"/>
          <c:w val="0.82391979077481625"/>
          <c:h val="0.80168748701133763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7"/>
            <c:spPr>
              <a:solidFill>
                <a:srgbClr val="0070C0"/>
              </a:solidFill>
              <a:ln>
                <a:noFill/>
                <a:prstDash val="solid"/>
              </a:ln>
            </c:spPr>
          </c:marker>
          <c:xVal>
            <c:numRef>
              <c:f>'OGB5N calibration (2fold)'!$F$171:$F$181</c:f>
              <c:numCache>
                <c:formatCode>General</c:formatCode>
                <c:ptCount val="11"/>
                <c:pt idx="0">
                  <c:v>-9</c:v>
                </c:pt>
                <c:pt idx="1">
                  <c:v>-6.8428455600937186</c:v>
                </c:pt>
                <c:pt idx="2">
                  <c:v>-5.8894102897007512</c:v>
                </c:pt>
                <c:pt idx="3">
                  <c:v>-5.336299074610352</c:v>
                </c:pt>
                <c:pt idx="4">
                  <c:v>-4.893129455521346</c:v>
                </c:pt>
                <c:pt idx="5">
                  <c:v>-4.4149907200975393</c:v>
                </c:pt>
                <c:pt idx="6">
                  <c:v>-4.1472760892087939</c:v>
                </c:pt>
                <c:pt idx="7">
                  <c:v>-3.9442777335164241</c:v>
                </c:pt>
                <c:pt idx="8">
                  <c:v>-3.6820828464332438</c:v>
                </c:pt>
                <c:pt idx="9">
                  <c:v>-2.9990066026427891</c:v>
                </c:pt>
                <c:pt idx="10">
                  <c:v>-2</c:v>
                </c:pt>
              </c:numCache>
            </c:numRef>
          </c:xVal>
          <c:yVal>
            <c:numRef>
              <c:f>'OGB5N calibration (2fold)'!$C$171:$C$181</c:f>
              <c:numCache>
                <c:formatCode>0.000</c:formatCode>
                <c:ptCount val="11"/>
                <c:pt idx="0">
                  <c:v>6.6567407380627108E-2</c:v>
                </c:pt>
                <c:pt idx="1">
                  <c:v>5.4815974200687026E-2</c:v>
                </c:pt>
                <c:pt idx="2">
                  <c:v>0.15966722217883197</c:v>
                </c:pt>
                <c:pt idx="3">
                  <c:v>0.63014209262379495</c:v>
                </c:pt>
                <c:pt idx="4">
                  <c:v>0.93067491465596464</c:v>
                </c:pt>
                <c:pt idx="5">
                  <c:v>1.111641511152488</c:v>
                </c:pt>
                <c:pt idx="6">
                  <c:v>1.1277823808060254</c:v>
                </c:pt>
                <c:pt idx="7">
                  <c:v>0.99512039800427254</c:v>
                </c:pt>
                <c:pt idx="8">
                  <c:v>1.1426153107510888</c:v>
                </c:pt>
                <c:pt idx="9">
                  <c:v>0.97444572471821544</c:v>
                </c:pt>
                <c:pt idx="10">
                  <c:v>1.2318208147955714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FA8-004C-A8B8-4207897A4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6427264"/>
        <c:axId val="160479104"/>
      </c:scatterChart>
      <c:valAx>
        <c:axId val="1464272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log [Ca2+]free</a:t>
                </a:r>
              </a:p>
            </c:rich>
          </c:tx>
          <c:layout>
            <c:manualLayout>
              <c:xMode val="edge"/>
              <c:yMode val="edge"/>
              <c:x val="0.47295020414114902"/>
              <c:y val="0.9350882459340675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60479104"/>
        <c:crosses val="autoZero"/>
        <c:crossBetween val="midCat"/>
      </c:valAx>
      <c:valAx>
        <c:axId val="16047910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dG/R</a:t>
                </a:r>
              </a:p>
            </c:rich>
          </c:tx>
          <c:layout>
            <c:manualLayout>
              <c:xMode val="edge"/>
              <c:yMode val="edge"/>
              <c:x val="2.7923228346456691E-2"/>
              <c:y val="0.45349650941726127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46427264"/>
        <c:crossesAt val="-10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739986808714429"/>
          <c:y val="4.7058891111688754E-2"/>
          <c:w val="0.84293337378206423"/>
          <c:h val="0.90882483459448904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trendline>
            <c:trendlineType val="log"/>
            <c:dispRSqr val="0"/>
            <c:dispEq val="0"/>
          </c:trendline>
          <c:trendline>
            <c:trendlineType val="linear"/>
            <c:dispRSqr val="0"/>
            <c:dispEq val="1"/>
            <c:trendlineLbl>
              <c:layout>
                <c:manualLayout>
                  <c:x val="-4.1521686273776351E-2"/>
                  <c:y val="-1.4527905419447203E-2"/>
                </c:manualLayout>
              </c:layout>
              <c:numFmt formatCode="General" sourceLinked="0"/>
            </c:trendlineLbl>
          </c:trendline>
          <c:xVal>
            <c:numRef>
              <c:f>'Fluo5F calibration (4fold)'!$E$29:$E$37</c:f>
              <c:numCache>
                <c:formatCode>General</c:formatCode>
                <c:ptCount val="9"/>
                <c:pt idx="0">
                  <c:v>-7.5508302678347992</c:v>
                </c:pt>
                <c:pt idx="1">
                  <c:v>-7.3157832048611198</c:v>
                </c:pt>
                <c:pt idx="2">
                  <c:v>-7.1229167433493492</c:v>
                </c:pt>
                <c:pt idx="3">
                  <c:v>-6.9461535731477477</c:v>
                </c:pt>
                <c:pt idx="4">
                  <c:v>-6.7687853520373986</c:v>
                </c:pt>
                <c:pt idx="5">
                  <c:v>-6.57577192930402</c:v>
                </c:pt>
                <c:pt idx="6">
                  <c:v>-6.3406543642538233</c:v>
                </c:pt>
                <c:pt idx="7">
                  <c:v>-6</c:v>
                </c:pt>
                <c:pt idx="8">
                  <c:v>-5.6777807052660805</c:v>
                </c:pt>
              </c:numCache>
            </c:numRef>
          </c:xVal>
          <c:yVal>
            <c:numRef>
              <c:f>'Fluo5F calibration (4fold)'!$D$29:$D$37</c:f>
              <c:numCache>
                <c:formatCode>General</c:formatCode>
                <c:ptCount val="9"/>
                <c:pt idx="0">
                  <c:v>-1.5503995679579632</c:v>
                </c:pt>
                <c:pt idx="1">
                  <c:v>-1.2019475568950597</c:v>
                </c:pt>
                <c:pt idx="2">
                  <c:v>-0.89043757438493265</c:v>
                </c:pt>
                <c:pt idx="3">
                  <c:v>-0.63903028334833778</c:v>
                </c:pt>
                <c:pt idx="4">
                  <c:v>-0.56308634475228181</c:v>
                </c:pt>
                <c:pt idx="5">
                  <c:v>-0.28943968571548079</c:v>
                </c:pt>
                <c:pt idx="6">
                  <c:v>-4.3772232598970277E-2</c:v>
                </c:pt>
                <c:pt idx="7">
                  <c:v>0.59314136764176084</c:v>
                </c:pt>
                <c:pt idx="8">
                  <c:v>1.4137053464359035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448-4C44-95B6-152F024716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820608"/>
        <c:axId val="161400320"/>
      </c:scatterChart>
      <c:valAx>
        <c:axId val="160820608"/>
        <c:scaling>
          <c:orientation val="minMax"/>
          <c:max val="-5"/>
        </c:scaling>
        <c:delete val="0"/>
        <c:axPos val="b"/>
        <c:title>
          <c:tx>
            <c:rich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log [Ca2+]free</a:t>
                </a:r>
              </a:p>
            </c:rich>
          </c:tx>
          <c:layout>
            <c:manualLayout>
              <c:xMode val="edge"/>
              <c:yMode val="edge"/>
              <c:x val="0.47295020414114902"/>
              <c:y val="0.864707014262513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61400320"/>
        <c:crossesAt val="0"/>
        <c:crossBetween val="midCat"/>
      </c:valAx>
      <c:valAx>
        <c:axId val="16140032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log (R-Rmin)/(Rmax-R)</a:t>
                </a:r>
              </a:p>
            </c:rich>
          </c:tx>
          <c:layout>
            <c:manualLayout>
              <c:xMode val="edge"/>
              <c:yMode val="edge"/>
              <c:x val="2.7923228346456691E-2"/>
              <c:y val="0.3088239776479552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60820608"/>
        <c:crossesAt val="-8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739986808714429"/>
          <c:y val="4.7058891111688754E-2"/>
          <c:w val="0.84293337378206423"/>
          <c:h val="0.80168748701133763"/>
        </c:manualLayout>
      </c:layout>
      <c:scatterChart>
        <c:scatterStyle val="lineMarker"/>
        <c:varyColors val="0"/>
        <c:ser>
          <c:idx val="1"/>
          <c:order val="0"/>
          <c:spPr>
            <a:ln w="28575">
              <a:noFill/>
            </a:ln>
          </c:spPr>
          <c:marker>
            <c:symbol val="circle"/>
            <c:size val="7"/>
            <c:spPr>
              <a:solidFill>
                <a:srgbClr val="002060"/>
              </a:solidFill>
              <a:ln>
                <a:noFill/>
              </a:ln>
            </c:spPr>
          </c:marker>
          <c:xVal>
            <c:numRef>
              <c:f>'Fluo5F calibration (4fold)'!$E$27:$E$38</c:f>
              <c:numCache>
                <c:formatCode>General</c:formatCode>
                <c:ptCount val="12"/>
                <c:pt idx="0">
                  <c:v>-3</c:v>
                </c:pt>
                <c:pt idx="1">
                  <c:v>-7.9041335465214573</c:v>
                </c:pt>
                <c:pt idx="2">
                  <c:v>-7.5508302678347992</c:v>
                </c:pt>
                <c:pt idx="3">
                  <c:v>-7.3157832048611198</c:v>
                </c:pt>
                <c:pt idx="4">
                  <c:v>-7.1229167433493492</c:v>
                </c:pt>
                <c:pt idx="5">
                  <c:v>-6.9461535731477477</c:v>
                </c:pt>
                <c:pt idx="6">
                  <c:v>-6.7687853520373986</c:v>
                </c:pt>
                <c:pt idx="7">
                  <c:v>-6.57577192930402</c:v>
                </c:pt>
                <c:pt idx="8">
                  <c:v>-6.3406543642538233</c:v>
                </c:pt>
                <c:pt idx="9">
                  <c:v>-6</c:v>
                </c:pt>
                <c:pt idx="10">
                  <c:v>-5.6777807052660805</c:v>
                </c:pt>
                <c:pt idx="11">
                  <c:v>-4.6925039620867874</c:v>
                </c:pt>
              </c:numCache>
            </c:numRef>
          </c:xVal>
          <c:yVal>
            <c:numRef>
              <c:f>'Fluo5F calibration (4fold)'!$C$27:$C$38</c:f>
              <c:numCache>
                <c:formatCode>General</c:formatCode>
                <c:ptCount val="12"/>
                <c:pt idx="0">
                  <c:v>5.6890999999999999E-3</c:v>
                </c:pt>
                <c:pt idx="1">
                  <c:v>1.26938E-2</c:v>
                </c:pt>
                <c:pt idx="2">
                  <c:v>1.6390499999999999E-2</c:v>
                </c:pt>
                <c:pt idx="3">
                  <c:v>2.87829E-2</c:v>
                </c:pt>
                <c:pt idx="4">
                  <c:v>5.0243000000000003E-2</c:v>
                </c:pt>
                <c:pt idx="5">
                  <c:v>7.8652700000000006E-2</c:v>
                </c:pt>
                <c:pt idx="6">
                  <c:v>8.9601100000000003E-2</c:v>
                </c:pt>
                <c:pt idx="7">
                  <c:v>0.138267</c:v>
                </c:pt>
                <c:pt idx="8">
                  <c:v>0.19122700000000001</c:v>
                </c:pt>
                <c:pt idx="9">
                  <c:v>0.316998</c:v>
                </c:pt>
                <c:pt idx="10">
                  <c:v>0.38192700000000002</c:v>
                </c:pt>
                <c:pt idx="11">
                  <c:v>0.39644000000000001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764096"/>
        <c:axId val="161766400"/>
      </c:scatterChart>
      <c:valAx>
        <c:axId val="161764096"/>
        <c:scaling>
          <c:orientation val="minMax"/>
          <c:max val="-4"/>
          <c:min val="-8"/>
        </c:scaling>
        <c:delete val="0"/>
        <c:axPos val="b"/>
        <c:title>
          <c:tx>
            <c:rich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log [Ca2+]free</a:t>
                </a:r>
              </a:p>
            </c:rich>
          </c:tx>
          <c:layout>
            <c:manualLayout>
              <c:xMode val="edge"/>
              <c:yMode val="edge"/>
              <c:x val="0.47295020414114902"/>
              <c:y val="0.9350882459340675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61766400"/>
        <c:crossesAt val="0"/>
        <c:crossBetween val="midCat"/>
      </c:valAx>
      <c:valAx>
        <c:axId val="1617664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dG/R</a:t>
                </a:r>
              </a:p>
            </c:rich>
          </c:tx>
          <c:layout>
            <c:manualLayout>
              <c:xMode val="edge"/>
              <c:yMode val="edge"/>
              <c:x val="2.7923228346456691E-2"/>
              <c:y val="0.4534965094172612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61764096"/>
        <c:crossesAt val="-8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image" Target="../media/image1.png"/><Relationship Id="rId7" Type="http://schemas.openxmlformats.org/officeDocument/2006/relationships/chart" Target="../charts/chart6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127000</xdr:colOff>
      <xdr:row>43</xdr:row>
      <xdr:rowOff>127000</xdr:rowOff>
    </xdr:from>
    <xdr:to>
      <xdr:col>7</xdr:col>
      <xdr:colOff>723899</xdr:colOff>
      <xdr:row>47</xdr:row>
      <xdr:rowOff>93134</xdr:rowOff>
    </xdr:to>
    <xdr:pic>
      <xdr:nvPicPr>
        <xdr:cNvPr id="2" name="Grafik 17" descr="begin mathsize 36px style I equals 1 half sum for i of c subscript i z subscript i squared space end style">
          <a:extLst>
            <a:ext uri="{FF2B5EF4-FFF2-40B4-BE49-F238E27FC236}">
              <a16:creationId xmlns="" xmlns:a16="http://schemas.microsoft.com/office/drawing/2014/main" id="{29F6EB41-D1D6-B54A-9C35-9581F9C3B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0" y="7356475"/>
          <a:ext cx="1358899" cy="613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10585</xdr:colOff>
      <xdr:row>22</xdr:row>
      <xdr:rowOff>4235</xdr:rowOff>
    </xdr:from>
    <xdr:to>
      <xdr:col>16</xdr:col>
      <xdr:colOff>1</xdr:colOff>
      <xdr:row>42</xdr:row>
      <xdr:rowOff>9525</xdr:rowOff>
    </xdr:to>
    <xdr:graphicFrame macro="">
      <xdr:nvGraphicFramePr>
        <xdr:cNvPr id="2" name="Diagramm 1">
          <a:extLst>
            <a:ext uri="{FF2B5EF4-FFF2-40B4-BE49-F238E27FC236}">
              <a16:creationId xmlns="" xmlns:a16="http://schemas.microsoft.com/office/drawing/2014/main" id="{84203681-17BA-0C4F-A2B3-45131C1DD8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</xdr:colOff>
      <xdr:row>22</xdr:row>
      <xdr:rowOff>1</xdr:rowOff>
    </xdr:from>
    <xdr:to>
      <xdr:col>24</xdr:col>
      <xdr:colOff>1</xdr:colOff>
      <xdr:row>42</xdr:row>
      <xdr:rowOff>0</xdr:rowOff>
    </xdr:to>
    <xdr:graphicFrame macro="">
      <xdr:nvGraphicFramePr>
        <xdr:cNvPr id="3" name="Diagramm 1">
          <a:extLst>
            <a:ext uri="{FF2B5EF4-FFF2-40B4-BE49-F238E27FC236}">
              <a16:creationId xmlns="" xmlns:a16="http://schemas.microsoft.com/office/drawing/2014/main" id="{90C67493-069A-754E-AD7C-E2649C16F2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6</xdr:col>
      <xdr:colOff>127000</xdr:colOff>
      <xdr:row>43</xdr:row>
      <xdr:rowOff>127000</xdr:rowOff>
    </xdr:from>
    <xdr:to>
      <xdr:col>7</xdr:col>
      <xdr:colOff>723899</xdr:colOff>
      <xdr:row>47</xdr:row>
      <xdr:rowOff>93134</xdr:rowOff>
    </xdr:to>
    <xdr:pic>
      <xdr:nvPicPr>
        <xdr:cNvPr id="4" name="Grafik 17" descr="begin mathsize 36px style I equals 1 half sum for i of c subscript i z subscript i squared space end style">
          <a:extLst>
            <a:ext uri="{FF2B5EF4-FFF2-40B4-BE49-F238E27FC236}">
              <a16:creationId xmlns="" xmlns:a16="http://schemas.microsoft.com/office/drawing/2014/main" id="{29F6EB41-D1D6-B54A-9C35-9581F9C3B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2400" y="17805400"/>
          <a:ext cx="1444624" cy="766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10585</xdr:colOff>
      <xdr:row>82</xdr:row>
      <xdr:rowOff>4235</xdr:rowOff>
    </xdr:from>
    <xdr:to>
      <xdr:col>16</xdr:col>
      <xdr:colOff>1</xdr:colOff>
      <xdr:row>102</xdr:row>
      <xdr:rowOff>9525</xdr:rowOff>
    </xdr:to>
    <xdr:graphicFrame macro="">
      <xdr:nvGraphicFramePr>
        <xdr:cNvPr id="5" name="Diagramm 4">
          <a:extLst>
            <a:ext uri="{FF2B5EF4-FFF2-40B4-BE49-F238E27FC236}">
              <a16:creationId xmlns="" xmlns:a16="http://schemas.microsoft.com/office/drawing/2014/main" id="{84203681-17BA-0C4F-A2B3-45131C1DD8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1</xdr:colOff>
      <xdr:row>82</xdr:row>
      <xdr:rowOff>1</xdr:rowOff>
    </xdr:from>
    <xdr:to>
      <xdr:col>24</xdr:col>
      <xdr:colOff>1</xdr:colOff>
      <xdr:row>102</xdr:row>
      <xdr:rowOff>0</xdr:rowOff>
    </xdr:to>
    <xdr:graphicFrame macro="">
      <xdr:nvGraphicFramePr>
        <xdr:cNvPr id="6" name="Diagramm 1">
          <a:extLst>
            <a:ext uri="{FF2B5EF4-FFF2-40B4-BE49-F238E27FC236}">
              <a16:creationId xmlns="" xmlns:a16="http://schemas.microsoft.com/office/drawing/2014/main" id="{90C67493-069A-754E-AD7C-E2649C16F2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10585</xdr:colOff>
      <xdr:row>125</xdr:row>
      <xdr:rowOff>4235</xdr:rowOff>
    </xdr:from>
    <xdr:to>
      <xdr:col>16</xdr:col>
      <xdr:colOff>1</xdr:colOff>
      <xdr:row>145</xdr:row>
      <xdr:rowOff>9525</xdr:rowOff>
    </xdr:to>
    <xdr:graphicFrame macro="">
      <xdr:nvGraphicFramePr>
        <xdr:cNvPr id="7" name="Diagramm 6">
          <a:extLst>
            <a:ext uri="{FF2B5EF4-FFF2-40B4-BE49-F238E27FC236}">
              <a16:creationId xmlns="" xmlns:a16="http://schemas.microsoft.com/office/drawing/2014/main" id="{84203681-17BA-0C4F-A2B3-45131C1DD8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1</xdr:colOff>
      <xdr:row>125</xdr:row>
      <xdr:rowOff>1</xdr:rowOff>
    </xdr:from>
    <xdr:to>
      <xdr:col>24</xdr:col>
      <xdr:colOff>1</xdr:colOff>
      <xdr:row>145</xdr:row>
      <xdr:rowOff>0</xdr:rowOff>
    </xdr:to>
    <xdr:graphicFrame macro="">
      <xdr:nvGraphicFramePr>
        <xdr:cNvPr id="8" name="Diagramm 1">
          <a:extLst>
            <a:ext uri="{FF2B5EF4-FFF2-40B4-BE49-F238E27FC236}">
              <a16:creationId xmlns="" xmlns:a16="http://schemas.microsoft.com/office/drawing/2014/main" id="{90C67493-069A-754E-AD7C-E2649C16F2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10585</xdr:colOff>
      <xdr:row>168</xdr:row>
      <xdr:rowOff>4235</xdr:rowOff>
    </xdr:from>
    <xdr:to>
      <xdr:col>16</xdr:col>
      <xdr:colOff>1</xdr:colOff>
      <xdr:row>188</xdr:row>
      <xdr:rowOff>9525</xdr:rowOff>
    </xdr:to>
    <xdr:graphicFrame macro="">
      <xdr:nvGraphicFramePr>
        <xdr:cNvPr id="11" name="Diagramm 10">
          <a:extLst>
            <a:ext uri="{FF2B5EF4-FFF2-40B4-BE49-F238E27FC236}">
              <a16:creationId xmlns="" xmlns:a16="http://schemas.microsoft.com/office/drawing/2014/main" id="{84203681-17BA-0C4F-A2B3-45131C1DD8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1</xdr:colOff>
      <xdr:row>168</xdr:row>
      <xdr:rowOff>1</xdr:rowOff>
    </xdr:from>
    <xdr:to>
      <xdr:col>24</xdr:col>
      <xdr:colOff>1</xdr:colOff>
      <xdr:row>188</xdr:row>
      <xdr:rowOff>0</xdr:rowOff>
    </xdr:to>
    <xdr:graphicFrame macro="">
      <xdr:nvGraphicFramePr>
        <xdr:cNvPr id="12" name="Diagramm 1">
          <a:extLst>
            <a:ext uri="{FF2B5EF4-FFF2-40B4-BE49-F238E27FC236}">
              <a16:creationId xmlns="" xmlns:a16="http://schemas.microsoft.com/office/drawing/2014/main" id="{90C67493-069A-754E-AD7C-E2649C16F2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</xdr:colOff>
      <xdr:row>24</xdr:row>
      <xdr:rowOff>152400</xdr:rowOff>
    </xdr:from>
    <xdr:to>
      <xdr:col>17</xdr:col>
      <xdr:colOff>22225</xdr:colOff>
      <xdr:row>45</xdr:row>
      <xdr:rowOff>0</xdr:rowOff>
    </xdr:to>
    <xdr:graphicFrame macro="">
      <xdr:nvGraphicFramePr>
        <xdr:cNvPr id="2" name="Diagramm 1">
          <a:extLst>
            <a:ext uri="{FF2B5EF4-FFF2-40B4-BE49-F238E27FC236}">
              <a16:creationId xmlns="" xmlns:a16="http://schemas.microsoft.com/office/drawing/2014/main" id="{D215E95E-A226-A84C-ACAC-3989ED44E8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9525</xdr:colOff>
      <xdr:row>46</xdr:row>
      <xdr:rowOff>0</xdr:rowOff>
    </xdr:from>
    <xdr:to>
      <xdr:col>17</xdr:col>
      <xdr:colOff>34925</xdr:colOff>
      <xdr:row>66</xdr:row>
      <xdr:rowOff>12700</xdr:rowOff>
    </xdr:to>
    <xdr:graphicFrame macro="">
      <xdr:nvGraphicFramePr>
        <xdr:cNvPr id="3" name="Diagramm 1">
          <a:extLst>
            <a:ext uri="{FF2B5EF4-FFF2-40B4-BE49-F238E27FC236}">
              <a16:creationId xmlns="" xmlns:a16="http://schemas.microsoft.com/office/drawing/2014/main" id="{2F82DBC8-5487-604B-B25D-9A2646EB78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5</xdr:col>
      <xdr:colOff>127000</xdr:colOff>
      <xdr:row>44</xdr:row>
      <xdr:rowOff>127000</xdr:rowOff>
    </xdr:from>
    <xdr:to>
      <xdr:col>7</xdr:col>
      <xdr:colOff>342900</xdr:colOff>
      <xdr:row>49</xdr:row>
      <xdr:rowOff>50800</xdr:rowOff>
    </xdr:to>
    <xdr:pic>
      <xdr:nvPicPr>
        <xdr:cNvPr id="4" name="Grafik 17" descr="begin mathsize 36px style I equals 1 half sum for i of c subscript i z subscript i squared space end style">
          <a:extLst>
            <a:ext uri="{FF2B5EF4-FFF2-40B4-BE49-F238E27FC236}">
              <a16:creationId xmlns="" xmlns:a16="http://schemas.microsoft.com/office/drawing/2014/main" id="{E5EC0B97-6A24-3A40-9F97-EFB8683D5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4675" y="7413625"/>
          <a:ext cx="14446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workbookViewId="0">
      <selection activeCell="K2" sqref="K2"/>
    </sheetView>
  </sheetViews>
  <sheetFormatPr baseColWidth="10" defaultRowHeight="12.75"/>
  <sheetData>
    <row r="1" spans="1:14" ht="15.75">
      <c r="A1" s="8" t="s">
        <v>355</v>
      </c>
      <c r="C1" s="14" t="s">
        <v>356</v>
      </c>
      <c r="I1" s="14" t="s">
        <v>123</v>
      </c>
      <c r="J1" t="s">
        <v>76</v>
      </c>
      <c r="K1" t="s">
        <v>77</v>
      </c>
    </row>
    <row r="2" spans="1:14">
      <c r="G2" t="s">
        <v>25</v>
      </c>
      <c r="I2" s="14"/>
      <c r="J2" s="14" t="s">
        <v>79</v>
      </c>
      <c r="K2" s="14" t="s">
        <v>142</v>
      </c>
    </row>
    <row r="3" spans="1:14">
      <c r="A3" s="44" t="s">
        <v>357</v>
      </c>
      <c r="D3" t="s">
        <v>12</v>
      </c>
      <c r="G3" s="9" t="s">
        <v>21</v>
      </c>
      <c r="H3" s="9" t="s">
        <v>20</v>
      </c>
      <c r="I3" s="46" t="s">
        <v>126</v>
      </c>
      <c r="J3" s="22" t="s">
        <v>80</v>
      </c>
      <c r="K3" s="22" t="s">
        <v>80</v>
      </c>
    </row>
    <row r="4" spans="1:14">
      <c r="A4" s="12" t="s">
        <v>42</v>
      </c>
      <c r="B4" t="s">
        <v>9</v>
      </c>
      <c r="C4" t="s">
        <v>10</v>
      </c>
      <c r="D4" t="s">
        <v>11</v>
      </c>
      <c r="E4" t="s">
        <v>6</v>
      </c>
      <c r="G4" t="s">
        <v>22</v>
      </c>
      <c r="H4" t="s">
        <v>23</v>
      </c>
      <c r="I4" s="14" t="s">
        <v>75</v>
      </c>
      <c r="J4" s="14" t="s">
        <v>82</v>
      </c>
      <c r="K4" t="s">
        <v>15</v>
      </c>
      <c r="L4" s="14" t="s">
        <v>145</v>
      </c>
      <c r="M4" t="s">
        <v>18</v>
      </c>
      <c r="N4" s="14" t="s">
        <v>125</v>
      </c>
    </row>
    <row r="5" spans="1:14">
      <c r="A5" s="47">
        <v>1</v>
      </c>
      <c r="B5" s="10">
        <v>0</v>
      </c>
      <c r="C5">
        <v>10</v>
      </c>
      <c r="D5">
        <v>0</v>
      </c>
      <c r="E5" s="26">
        <f>0.5*((0.01*4)+((B5/1000)*4)+((C5/1000)*1))</f>
        <v>2.5000000000000001E-2</v>
      </c>
      <c r="G5">
        <v>0</v>
      </c>
      <c r="H5">
        <v>100</v>
      </c>
      <c r="I5">
        <v>0</v>
      </c>
      <c r="J5">
        <v>1.25</v>
      </c>
      <c r="K5">
        <v>1.25</v>
      </c>
      <c r="L5">
        <v>800</v>
      </c>
      <c r="M5">
        <f>1000-(SUM(G5:L5))</f>
        <v>97.5</v>
      </c>
      <c r="N5" s="14">
        <f t="shared" ref="N5:N14" si="0">M5-$M$14</f>
        <v>20</v>
      </c>
    </row>
    <row r="6" spans="1:14">
      <c r="A6" s="47">
        <v>2</v>
      </c>
      <c r="B6" s="10">
        <v>1</v>
      </c>
      <c r="C6">
        <v>9</v>
      </c>
      <c r="D6">
        <v>1.7000000000000001E-2</v>
      </c>
      <c r="E6" s="26">
        <f t="shared" ref="E6:E15" si="1">0.5*((0.01*4)+((B6/1000)*4)+((C6/1000)*1))</f>
        <v>2.6499999999999999E-2</v>
      </c>
      <c r="G6">
        <v>90</v>
      </c>
      <c r="H6">
        <v>10</v>
      </c>
      <c r="I6">
        <v>0</v>
      </c>
      <c r="J6">
        <v>1.25</v>
      </c>
      <c r="K6">
        <v>1.25</v>
      </c>
      <c r="L6">
        <v>800</v>
      </c>
      <c r="M6">
        <f t="shared" ref="M6:M9" si="2">1000-(SUM(G6:L6))</f>
        <v>97.5</v>
      </c>
      <c r="N6" s="14">
        <f t="shared" si="0"/>
        <v>20</v>
      </c>
    </row>
    <row r="7" spans="1:14">
      <c r="A7" s="47">
        <v>3</v>
      </c>
      <c r="B7" s="10">
        <v>2</v>
      </c>
      <c r="C7">
        <v>8</v>
      </c>
      <c r="D7">
        <v>3.7999999999999999E-2</v>
      </c>
      <c r="E7" s="26">
        <f t="shared" si="1"/>
        <v>2.8000000000000001E-2</v>
      </c>
      <c r="G7">
        <v>95</v>
      </c>
      <c r="H7">
        <v>5</v>
      </c>
      <c r="I7">
        <v>0</v>
      </c>
      <c r="J7">
        <v>1.25</v>
      </c>
      <c r="K7">
        <v>1.25</v>
      </c>
      <c r="L7">
        <v>800</v>
      </c>
      <c r="M7">
        <f t="shared" si="2"/>
        <v>97.5</v>
      </c>
      <c r="N7" s="14">
        <f t="shared" si="0"/>
        <v>20</v>
      </c>
    </row>
    <row r="8" spans="1:14">
      <c r="A8" s="47">
        <v>4</v>
      </c>
      <c r="B8" s="10">
        <v>3</v>
      </c>
      <c r="C8">
        <v>7</v>
      </c>
      <c r="D8">
        <v>6.5000000000000002E-2</v>
      </c>
      <c r="E8" s="26">
        <f t="shared" si="1"/>
        <v>2.9500000000000002E-2</v>
      </c>
      <c r="G8">
        <v>97.5</v>
      </c>
      <c r="H8">
        <v>2.5</v>
      </c>
      <c r="I8">
        <v>0</v>
      </c>
      <c r="J8">
        <v>1.25</v>
      </c>
      <c r="K8">
        <v>1.25</v>
      </c>
      <c r="L8">
        <v>800</v>
      </c>
      <c r="M8">
        <f t="shared" si="2"/>
        <v>97.5</v>
      </c>
      <c r="N8" s="14">
        <f t="shared" si="0"/>
        <v>20</v>
      </c>
    </row>
    <row r="9" spans="1:14">
      <c r="A9" s="47">
        <v>5</v>
      </c>
      <c r="B9" s="10">
        <v>4</v>
      </c>
      <c r="C9">
        <v>6</v>
      </c>
      <c r="D9">
        <v>0.1</v>
      </c>
      <c r="E9" s="26">
        <f t="shared" si="1"/>
        <v>3.1E-2</v>
      </c>
      <c r="G9">
        <v>100</v>
      </c>
      <c r="H9">
        <v>0</v>
      </c>
      <c r="I9">
        <v>0</v>
      </c>
      <c r="J9" s="6">
        <v>1.25</v>
      </c>
      <c r="K9" s="6">
        <v>1.25</v>
      </c>
      <c r="L9" s="6">
        <v>800</v>
      </c>
      <c r="M9" s="6">
        <f t="shared" si="2"/>
        <v>97.5</v>
      </c>
      <c r="N9" s="14">
        <f t="shared" si="0"/>
        <v>20</v>
      </c>
    </row>
    <row r="10" spans="1:14">
      <c r="A10" s="47">
        <v>6</v>
      </c>
      <c r="B10" s="10">
        <v>5</v>
      </c>
      <c r="C10">
        <v>5</v>
      </c>
      <c r="D10">
        <v>0.15</v>
      </c>
      <c r="E10" s="26">
        <f t="shared" si="1"/>
        <v>3.2500000000000001E-2</v>
      </c>
      <c r="G10">
        <v>100</v>
      </c>
      <c r="H10">
        <v>0</v>
      </c>
      <c r="I10">
        <v>1</v>
      </c>
      <c r="J10">
        <v>1.25</v>
      </c>
      <c r="K10">
        <v>1.25</v>
      </c>
      <c r="L10">
        <v>800</v>
      </c>
      <c r="M10">
        <f>1000-(SUM(G10:L10))</f>
        <v>96.5</v>
      </c>
      <c r="N10" s="14">
        <f t="shared" si="0"/>
        <v>19</v>
      </c>
    </row>
    <row r="11" spans="1:14">
      <c r="A11" s="47">
        <v>7</v>
      </c>
      <c r="B11" s="10">
        <v>6</v>
      </c>
      <c r="C11">
        <v>4</v>
      </c>
      <c r="D11">
        <v>0.22500000000000001</v>
      </c>
      <c r="E11" s="26">
        <f t="shared" si="1"/>
        <v>3.4000000000000002E-2</v>
      </c>
      <c r="G11">
        <v>100</v>
      </c>
      <c r="H11">
        <v>0</v>
      </c>
      <c r="I11">
        <v>2</v>
      </c>
      <c r="J11">
        <v>1.25</v>
      </c>
      <c r="K11">
        <v>1.25</v>
      </c>
      <c r="L11">
        <v>800</v>
      </c>
      <c r="M11">
        <f>1000-(SUM(G11:L11))</f>
        <v>95.5</v>
      </c>
      <c r="N11" s="14">
        <f t="shared" si="0"/>
        <v>18</v>
      </c>
    </row>
    <row r="12" spans="1:14">
      <c r="A12" s="47">
        <v>8</v>
      </c>
      <c r="B12" s="10">
        <v>7</v>
      </c>
      <c r="C12">
        <v>3</v>
      </c>
      <c r="D12">
        <v>0.35099999999999998</v>
      </c>
      <c r="E12" s="26">
        <f t="shared" si="1"/>
        <v>3.5500000000000004E-2</v>
      </c>
      <c r="G12">
        <v>100</v>
      </c>
      <c r="H12">
        <v>0</v>
      </c>
      <c r="I12">
        <v>3</v>
      </c>
      <c r="J12">
        <v>1.25</v>
      </c>
      <c r="K12">
        <v>1.25</v>
      </c>
      <c r="L12">
        <v>800</v>
      </c>
      <c r="M12">
        <f>1000-(SUM(G12:L12))</f>
        <v>94.5</v>
      </c>
      <c r="N12" s="14">
        <f t="shared" si="0"/>
        <v>17</v>
      </c>
    </row>
    <row r="13" spans="1:14">
      <c r="A13" s="47">
        <v>9</v>
      </c>
      <c r="B13" s="10">
        <v>8</v>
      </c>
      <c r="C13">
        <v>2</v>
      </c>
      <c r="D13">
        <v>0.60199999999999998</v>
      </c>
      <c r="E13" s="26">
        <f t="shared" si="1"/>
        <v>3.7000000000000005E-2</v>
      </c>
      <c r="G13">
        <v>100</v>
      </c>
      <c r="H13">
        <v>0</v>
      </c>
      <c r="I13">
        <v>10</v>
      </c>
      <c r="J13">
        <v>1.25</v>
      </c>
      <c r="K13">
        <v>1.25</v>
      </c>
      <c r="L13">
        <v>800</v>
      </c>
      <c r="M13">
        <f>1000-(SUM(G13:L13))</f>
        <v>87.5</v>
      </c>
      <c r="N13" s="14">
        <f t="shared" si="0"/>
        <v>10</v>
      </c>
    </row>
    <row r="14" spans="1:14">
      <c r="A14" s="47">
        <v>10</v>
      </c>
      <c r="B14" s="10">
        <v>9</v>
      </c>
      <c r="C14">
        <v>1</v>
      </c>
      <c r="D14">
        <v>1.35</v>
      </c>
      <c r="E14" s="26">
        <f t="shared" si="1"/>
        <v>3.85E-2</v>
      </c>
      <c r="G14">
        <v>100</v>
      </c>
      <c r="H14">
        <v>0</v>
      </c>
      <c r="I14">
        <v>20</v>
      </c>
      <c r="J14" s="4">
        <v>1.25</v>
      </c>
      <c r="K14" s="4">
        <v>1.25</v>
      </c>
      <c r="L14" s="4">
        <v>800</v>
      </c>
      <c r="M14" s="4">
        <f>1000-(SUM(G14:L14))</f>
        <v>77.5</v>
      </c>
      <c r="N14" s="14">
        <f t="shared" si="0"/>
        <v>0</v>
      </c>
    </row>
    <row r="15" spans="1:14">
      <c r="A15" s="47">
        <v>11</v>
      </c>
      <c r="B15" s="10">
        <v>10</v>
      </c>
      <c r="C15">
        <v>0</v>
      </c>
      <c r="D15">
        <v>39</v>
      </c>
      <c r="E15" s="26">
        <f t="shared" si="1"/>
        <v>0.04</v>
      </c>
      <c r="H15" t="s">
        <v>19</v>
      </c>
      <c r="J15">
        <f>SUM(J5:J14)+J14</f>
        <v>13.75</v>
      </c>
      <c r="K15">
        <f t="shared" ref="K15:L15" si="3">SUM(K5:K14)+K14</f>
        <v>13.75</v>
      </c>
      <c r="L15">
        <f t="shared" si="3"/>
        <v>8800</v>
      </c>
      <c r="M15">
        <f>M14*11</f>
        <v>852.5</v>
      </c>
    </row>
    <row r="16" spans="1:14">
      <c r="B16" s="43"/>
      <c r="E16" s="26"/>
      <c r="M16">
        <f>SUM(J15:M15)/11</f>
        <v>880</v>
      </c>
      <c r="N16" s="14" t="s">
        <v>83</v>
      </c>
    </row>
    <row r="17" spans="1:10" ht="15.75">
      <c r="I17" s="14" t="s">
        <v>124</v>
      </c>
    </row>
    <row r="18" spans="1:10">
      <c r="A18" t="s">
        <v>34</v>
      </c>
      <c r="B18" s="14" t="s">
        <v>139</v>
      </c>
    </row>
    <row r="19" spans="1:10">
      <c r="A19" t="s">
        <v>35</v>
      </c>
      <c r="B19" s="14" t="s">
        <v>197</v>
      </c>
      <c r="H19" s="14" t="s">
        <v>358</v>
      </c>
    </row>
    <row r="20" spans="1:10">
      <c r="A20" s="12" t="s">
        <v>37</v>
      </c>
      <c r="B20" s="14" t="s">
        <v>186</v>
      </c>
      <c r="C20" t="s">
        <v>85</v>
      </c>
      <c r="D20" s="14" t="s">
        <v>187</v>
      </c>
    </row>
    <row r="21" spans="1:10">
      <c r="B21" s="14" t="s">
        <v>147</v>
      </c>
      <c r="C21" s="14" t="s">
        <v>61</v>
      </c>
      <c r="D21" s="24">
        <f>0.5*SUM((0.16)+(0.15)+(0.01))</f>
        <v>0.16</v>
      </c>
    </row>
    <row r="22" spans="1:10">
      <c r="B22" s="14"/>
      <c r="C22" s="14"/>
      <c r="J22" s="14"/>
    </row>
    <row r="23" spans="1:10">
      <c r="I23" s="14"/>
      <c r="J23" s="14"/>
    </row>
    <row r="24" spans="1:10">
      <c r="A24" s="13"/>
      <c r="B24" t="s">
        <v>11</v>
      </c>
      <c r="C24" s="14" t="s">
        <v>68</v>
      </c>
      <c r="D24" s="14" t="s">
        <v>1</v>
      </c>
      <c r="E24" s="12" t="s">
        <v>43</v>
      </c>
      <c r="F24" t="s">
        <v>32</v>
      </c>
      <c r="G24" s="14" t="s">
        <v>140</v>
      </c>
      <c r="H24" s="14" t="s">
        <v>141</v>
      </c>
      <c r="J24" s="2"/>
    </row>
    <row r="25" spans="1:10">
      <c r="A25">
        <v>1</v>
      </c>
      <c r="B25">
        <f>0.001</f>
        <v>1E-3</v>
      </c>
      <c r="C25" s="2">
        <f>AI6</f>
        <v>0</v>
      </c>
      <c r="D25" s="40">
        <f>AI4</f>
        <v>0</v>
      </c>
      <c r="E25" t="e">
        <f>LOG((C25-E$39)/(E$40-C25))</f>
        <v>#NUM!</v>
      </c>
      <c r="F25">
        <f>LOG(B25*0.000001)</f>
        <v>-9</v>
      </c>
      <c r="G25" s="7" t="e">
        <f>(D25-D$25)/(D$35-D$25)</f>
        <v>#DIV/0!</v>
      </c>
      <c r="H25" s="2">
        <f>C25/E$40</f>
        <v>0</v>
      </c>
    </row>
    <row r="26" spans="1:10">
      <c r="A26">
        <v>2</v>
      </c>
      <c r="B26">
        <f t="shared" ref="B26:B35" si="4">D6</f>
        <v>1.7000000000000001E-2</v>
      </c>
      <c r="C26" s="26">
        <f>AP6</f>
        <v>0</v>
      </c>
      <c r="D26" s="40">
        <f>AP4</f>
        <v>0</v>
      </c>
      <c r="E26" t="e">
        <f>LOG((C26-E$39)/(E$40-C26))</f>
        <v>#NUM!</v>
      </c>
      <c r="F26">
        <f t="shared" ref="F26:F35" si="5">LOG(B26*0.000001)</f>
        <v>-7.7695510786217259</v>
      </c>
      <c r="G26" s="7" t="e">
        <f t="shared" ref="G26:G35" si="6">(D26-D$25)/(D$35-D$25)</f>
        <v>#DIV/0!</v>
      </c>
      <c r="H26" s="2">
        <f t="shared" ref="H26:H35" si="7">C26/E$40</f>
        <v>0</v>
      </c>
    </row>
    <row r="27" spans="1:10">
      <c r="A27" s="50">
        <v>3</v>
      </c>
      <c r="B27" s="50">
        <f t="shared" si="4"/>
        <v>3.7999999999999999E-2</v>
      </c>
      <c r="C27" s="51">
        <f>AW6</f>
        <v>0</v>
      </c>
      <c r="D27" s="52">
        <f>AW4</f>
        <v>0</v>
      </c>
      <c r="E27" s="50" t="e">
        <f t="shared" ref="E27:E35" si="8">LOG((C27-E$39)/(E$40-C27))</f>
        <v>#NUM!</v>
      </c>
      <c r="F27">
        <f t="shared" si="5"/>
        <v>-7.4202164033831899</v>
      </c>
      <c r="G27" s="7" t="e">
        <f t="shared" si="6"/>
        <v>#DIV/0!</v>
      </c>
      <c r="H27" s="2">
        <f t="shared" si="7"/>
        <v>0</v>
      </c>
    </row>
    <row r="28" spans="1:10">
      <c r="A28" s="50">
        <v>4</v>
      </c>
      <c r="B28" s="50">
        <f t="shared" si="4"/>
        <v>6.5000000000000002E-2</v>
      </c>
      <c r="C28" s="51">
        <f>BD6</f>
        <v>0</v>
      </c>
      <c r="D28" s="52">
        <f>BD4</f>
        <v>0</v>
      </c>
      <c r="E28" s="50" t="e">
        <f t="shared" si="8"/>
        <v>#NUM!</v>
      </c>
      <c r="F28">
        <f t="shared" si="5"/>
        <v>-7.1870866433571443</v>
      </c>
      <c r="G28" s="7" t="e">
        <f t="shared" si="6"/>
        <v>#DIV/0!</v>
      </c>
      <c r="H28" s="2">
        <f t="shared" si="7"/>
        <v>0</v>
      </c>
    </row>
    <row r="29" spans="1:10">
      <c r="A29">
        <v>5</v>
      </c>
      <c r="B29">
        <f t="shared" si="4"/>
        <v>0.1</v>
      </c>
      <c r="C29" s="2">
        <f>BK6</f>
        <v>0</v>
      </c>
      <c r="D29" s="40">
        <f>BK4</f>
        <v>0</v>
      </c>
      <c r="E29" t="e">
        <f t="shared" si="8"/>
        <v>#NUM!</v>
      </c>
      <c r="F29">
        <f t="shared" si="5"/>
        <v>-7</v>
      </c>
      <c r="G29" s="7" t="e">
        <f t="shared" si="6"/>
        <v>#DIV/0!</v>
      </c>
      <c r="H29" s="2">
        <f t="shared" si="7"/>
        <v>0</v>
      </c>
    </row>
    <row r="30" spans="1:10">
      <c r="A30">
        <v>6</v>
      </c>
      <c r="B30">
        <f t="shared" si="4"/>
        <v>0.15</v>
      </c>
      <c r="C30" s="2">
        <f>BR6</f>
        <v>0</v>
      </c>
      <c r="D30" s="40">
        <f>BR4</f>
        <v>0</v>
      </c>
      <c r="E30" t="e">
        <f t="shared" si="8"/>
        <v>#NUM!</v>
      </c>
      <c r="F30">
        <f t="shared" si="5"/>
        <v>-6.8239087409443187</v>
      </c>
      <c r="G30" s="7" t="e">
        <f t="shared" si="6"/>
        <v>#DIV/0!</v>
      </c>
      <c r="H30" s="2">
        <f t="shared" si="7"/>
        <v>0</v>
      </c>
    </row>
    <row r="31" spans="1:10">
      <c r="A31">
        <v>7</v>
      </c>
      <c r="B31">
        <f t="shared" si="4"/>
        <v>0.22500000000000001</v>
      </c>
      <c r="C31" s="2">
        <f>BY6</f>
        <v>0</v>
      </c>
      <c r="D31" s="40">
        <f>BY4</f>
        <v>0</v>
      </c>
      <c r="E31" t="e">
        <f t="shared" si="8"/>
        <v>#NUM!</v>
      </c>
      <c r="F31">
        <f t="shared" si="5"/>
        <v>-6.6478174818886373</v>
      </c>
      <c r="G31" s="7" t="e">
        <f t="shared" si="6"/>
        <v>#DIV/0!</v>
      </c>
      <c r="H31" s="2">
        <f t="shared" si="7"/>
        <v>0</v>
      </c>
      <c r="J31" s="2"/>
    </row>
    <row r="32" spans="1:10">
      <c r="A32">
        <v>8</v>
      </c>
      <c r="B32">
        <f t="shared" si="4"/>
        <v>0.35099999999999998</v>
      </c>
      <c r="C32" s="2">
        <f>CF6</f>
        <v>0</v>
      </c>
      <c r="D32" s="40">
        <f>CF4</f>
        <v>0</v>
      </c>
      <c r="E32" t="e">
        <f t="shared" si="8"/>
        <v>#NUM!</v>
      </c>
      <c r="F32">
        <f t="shared" si="5"/>
        <v>-6.4546928835341761</v>
      </c>
      <c r="G32" s="7" t="e">
        <f t="shared" si="6"/>
        <v>#DIV/0!</v>
      </c>
      <c r="H32" s="2">
        <f t="shared" si="7"/>
        <v>0</v>
      </c>
      <c r="J32" s="2"/>
    </row>
    <row r="33" spans="1:10">
      <c r="A33">
        <v>9</v>
      </c>
      <c r="B33">
        <f t="shared" si="4"/>
        <v>0.60199999999999998</v>
      </c>
      <c r="C33" s="2">
        <f>CM6</f>
        <v>0</v>
      </c>
      <c r="D33" s="41">
        <f>CM4</f>
        <v>0</v>
      </c>
      <c r="E33" t="e">
        <f t="shared" si="8"/>
        <v>#NUM!</v>
      </c>
      <c r="F33">
        <f t="shared" si="5"/>
        <v>-6.2204035087421756</v>
      </c>
      <c r="G33" s="7" t="e">
        <f t="shared" si="6"/>
        <v>#DIV/0!</v>
      </c>
      <c r="H33" s="2">
        <f t="shared" si="7"/>
        <v>0</v>
      </c>
      <c r="J33" s="2"/>
    </row>
    <row r="34" spans="1:10">
      <c r="A34">
        <v>10</v>
      </c>
      <c r="B34">
        <f t="shared" si="4"/>
        <v>1.35</v>
      </c>
      <c r="C34" s="2">
        <f>CT6</f>
        <v>0</v>
      </c>
      <c r="D34" s="40">
        <f>CT4</f>
        <v>0</v>
      </c>
      <c r="E34" t="e">
        <f t="shared" si="8"/>
        <v>#NUM!</v>
      </c>
      <c r="F34">
        <f t="shared" si="5"/>
        <v>-5.8696662315049934</v>
      </c>
      <c r="G34" s="7" t="e">
        <f t="shared" si="6"/>
        <v>#DIV/0!</v>
      </c>
      <c r="H34" s="2">
        <f t="shared" si="7"/>
        <v>0</v>
      </c>
      <c r="J34" s="2"/>
    </row>
    <row r="35" spans="1:10">
      <c r="A35">
        <v>11</v>
      </c>
      <c r="B35">
        <f t="shared" si="4"/>
        <v>39</v>
      </c>
      <c r="C35" s="2">
        <f>DA6</f>
        <v>0</v>
      </c>
      <c r="D35" s="40">
        <f>DA4</f>
        <v>0</v>
      </c>
      <c r="E35" t="e">
        <f t="shared" si="8"/>
        <v>#NUM!</v>
      </c>
      <c r="F35">
        <f t="shared" si="5"/>
        <v>-4.4089353929735005</v>
      </c>
      <c r="G35" s="7" t="e">
        <f t="shared" si="6"/>
        <v>#DIV/0!</v>
      </c>
      <c r="H35" s="2">
        <f t="shared" si="7"/>
        <v>0</v>
      </c>
      <c r="J35" s="2"/>
    </row>
    <row r="36" spans="1:10">
      <c r="C36" s="2"/>
      <c r="D36" s="40"/>
      <c r="H36" s="7"/>
      <c r="I36" s="2"/>
      <c r="J36" s="2"/>
    </row>
    <row r="37" spans="1:10">
      <c r="C37" s="2"/>
      <c r="D37" s="40"/>
      <c r="I37" s="2"/>
      <c r="J37" s="2"/>
    </row>
    <row r="38" spans="1:10">
      <c r="B38" t="s">
        <v>185</v>
      </c>
      <c r="D38" s="20" t="s">
        <v>63</v>
      </c>
      <c r="G38" s="48" t="s">
        <v>71</v>
      </c>
      <c r="H38" s="25"/>
      <c r="J38" s="14"/>
    </row>
    <row r="39" spans="1:10">
      <c r="B39" s="14" t="s">
        <v>44</v>
      </c>
      <c r="C39">
        <v>0.45240000000000002</v>
      </c>
      <c r="D39" s="20" t="s">
        <v>64</v>
      </c>
      <c r="E39" s="53">
        <v>0</v>
      </c>
      <c r="F39" s="23" t="s">
        <v>69</v>
      </c>
      <c r="G39" s="40">
        <f>AB4</f>
        <v>0</v>
      </c>
      <c r="H39" s="7"/>
      <c r="J39" s="40"/>
    </row>
    <row r="40" spans="1:10">
      <c r="B40" s="14" t="s">
        <v>45</v>
      </c>
      <c r="C40">
        <v>1.9773000000000001</v>
      </c>
      <c r="D40" s="20" t="s">
        <v>65</v>
      </c>
      <c r="E40" s="53">
        <v>22.344000000000001</v>
      </c>
      <c r="F40" s="23" t="s">
        <v>70</v>
      </c>
      <c r="G40" s="40">
        <f>AB5</f>
        <v>0</v>
      </c>
      <c r="J40" s="40"/>
    </row>
    <row r="41" spans="1:10">
      <c r="B41" t="s">
        <v>30</v>
      </c>
      <c r="C41" s="7">
        <f>-C40/C39</f>
        <v>-4.3706896551724137</v>
      </c>
      <c r="D41" s="20" t="s">
        <v>67</v>
      </c>
      <c r="E41" s="53">
        <v>-4.2572999999999999</v>
      </c>
      <c r="F41" s="42"/>
    </row>
    <row r="42" spans="1:10">
      <c r="B42" s="10" t="s">
        <v>31</v>
      </c>
      <c r="C42" s="19">
        <f>POWER(10,C41)*1000000</f>
        <v>42.590265248188572</v>
      </c>
      <c r="D42" s="21" t="s">
        <v>66</v>
      </c>
      <c r="E42" s="53">
        <v>0.94206000000000001</v>
      </c>
      <c r="F42" s="42"/>
    </row>
    <row r="45" spans="1:10">
      <c r="A45" s="13"/>
      <c r="C45" s="12"/>
      <c r="D45" s="12"/>
      <c r="E45" s="12"/>
      <c r="F45" s="12"/>
    </row>
    <row r="46" spans="1:10">
      <c r="A46" t="s">
        <v>46</v>
      </c>
      <c r="B46" s="4" t="s">
        <v>7</v>
      </c>
      <c r="C46" s="4" t="s">
        <v>49</v>
      </c>
      <c r="D46" s="4" t="s">
        <v>50</v>
      </c>
      <c r="E46" s="16" t="s">
        <v>60</v>
      </c>
      <c r="F46" s="15"/>
      <c r="H46" s="7"/>
    </row>
    <row r="47" spans="1:10">
      <c r="B47" t="s">
        <v>48</v>
      </c>
      <c r="C47" s="12">
        <v>173</v>
      </c>
      <c r="D47">
        <v>1</v>
      </c>
      <c r="E47">
        <f>C47/1000*POWER(D47,2)</f>
        <v>0.17299999999999999</v>
      </c>
      <c r="H47" s="7"/>
    </row>
    <row r="48" spans="1:10">
      <c r="B48" t="s">
        <v>47</v>
      </c>
      <c r="C48">
        <v>3</v>
      </c>
      <c r="D48">
        <v>2</v>
      </c>
      <c r="E48">
        <f t="shared" ref="E48:E57" si="9">C48/1000*POWER(D48,2)</f>
        <v>1.2E-2</v>
      </c>
      <c r="H48" s="7"/>
    </row>
    <row r="49" spans="2:8">
      <c r="B49" t="s">
        <v>51</v>
      </c>
      <c r="C49">
        <v>10.3</v>
      </c>
      <c r="D49">
        <v>1</v>
      </c>
      <c r="E49">
        <f t="shared" si="9"/>
        <v>1.03E-2</v>
      </c>
      <c r="H49" s="7"/>
    </row>
    <row r="50" spans="2:8">
      <c r="B50" t="s">
        <v>52</v>
      </c>
      <c r="C50">
        <v>10</v>
      </c>
      <c r="D50">
        <v>1</v>
      </c>
      <c r="E50">
        <f t="shared" si="9"/>
        <v>0.01</v>
      </c>
      <c r="H50" s="7"/>
    </row>
    <row r="51" spans="2:8">
      <c r="B51" t="s">
        <v>53</v>
      </c>
      <c r="C51">
        <v>173</v>
      </c>
      <c r="D51">
        <v>1</v>
      </c>
      <c r="E51">
        <f t="shared" si="9"/>
        <v>0.17299999999999999</v>
      </c>
      <c r="H51" s="7"/>
    </row>
    <row r="52" spans="2:8">
      <c r="B52" t="s">
        <v>54</v>
      </c>
      <c r="C52">
        <v>0</v>
      </c>
      <c r="D52">
        <v>1</v>
      </c>
      <c r="E52">
        <f t="shared" si="9"/>
        <v>0</v>
      </c>
      <c r="H52" s="7"/>
    </row>
    <row r="53" spans="2:8">
      <c r="B53" t="s">
        <v>55</v>
      </c>
      <c r="C53">
        <v>3</v>
      </c>
      <c r="D53">
        <v>2</v>
      </c>
      <c r="E53">
        <f t="shared" si="9"/>
        <v>1.2E-2</v>
      </c>
      <c r="H53" s="7"/>
    </row>
    <row r="54" spans="2:8">
      <c r="B54" t="s">
        <v>56</v>
      </c>
      <c r="C54">
        <v>0.3</v>
      </c>
      <c r="D54" s="12">
        <v>1</v>
      </c>
      <c r="E54">
        <f t="shared" si="9"/>
        <v>2.9999999999999997E-4</v>
      </c>
      <c r="H54" s="7"/>
    </row>
    <row r="55" spans="2:8">
      <c r="B55" s="14" t="s">
        <v>57</v>
      </c>
      <c r="C55" s="14">
        <v>10</v>
      </c>
      <c r="D55" s="14">
        <v>2</v>
      </c>
      <c r="E55">
        <f t="shared" si="9"/>
        <v>0.04</v>
      </c>
      <c r="H55" s="7"/>
    </row>
    <row r="56" spans="2:8">
      <c r="B56" s="32" t="s">
        <v>59</v>
      </c>
      <c r="C56" s="32">
        <v>0.5</v>
      </c>
      <c r="D56" s="32">
        <v>1</v>
      </c>
      <c r="E56" s="32">
        <f t="shared" si="9"/>
        <v>5.0000000000000001E-4</v>
      </c>
      <c r="F56" s="32" t="s">
        <v>78</v>
      </c>
      <c r="H56" s="7"/>
    </row>
    <row r="57" spans="2:8">
      <c r="B57" s="33" t="s">
        <v>58</v>
      </c>
      <c r="C57" s="33">
        <v>9.75</v>
      </c>
      <c r="D57" s="33">
        <v>2</v>
      </c>
      <c r="E57" s="33">
        <f t="shared" si="9"/>
        <v>3.9E-2</v>
      </c>
      <c r="F57" s="45"/>
      <c r="H57" s="7"/>
    </row>
    <row r="58" spans="2:8">
      <c r="B58" s="15" t="s">
        <v>8</v>
      </c>
      <c r="E58" s="17">
        <f>0.5*SUM(E47:E57)</f>
        <v>0.23504999999999998</v>
      </c>
      <c r="F58" s="17"/>
      <c r="H58" s="7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D188"/>
  <sheetViews>
    <sheetView zoomScaleNormal="100" workbookViewId="0">
      <selection sqref="A1:O58"/>
    </sheetView>
  </sheetViews>
  <sheetFormatPr baseColWidth="10" defaultRowHeight="12.75"/>
  <sheetData>
    <row r="1" spans="1:420" ht="15.75">
      <c r="A1" s="8" t="s">
        <v>72</v>
      </c>
      <c r="J1" s="14" t="s">
        <v>123</v>
      </c>
      <c r="K1" t="s">
        <v>76</v>
      </c>
      <c r="L1" t="s">
        <v>77</v>
      </c>
      <c r="S1" s="14" t="s">
        <v>129</v>
      </c>
      <c r="U1" t="s">
        <v>130</v>
      </c>
      <c r="V1" t="s">
        <v>131</v>
      </c>
      <c r="Y1" s="6"/>
      <c r="AA1" s="44" t="s">
        <v>143</v>
      </c>
      <c r="AB1" t="s">
        <v>26</v>
      </c>
      <c r="DJ1" s="44" t="s">
        <v>188</v>
      </c>
      <c r="DK1" t="s">
        <v>26</v>
      </c>
      <c r="GS1" t="s">
        <v>26</v>
      </c>
      <c r="GV1" s="49" t="s">
        <v>250</v>
      </c>
      <c r="HP1" t="s">
        <v>26</v>
      </c>
      <c r="KX1" t="s">
        <v>26</v>
      </c>
      <c r="LA1" s="49" t="s">
        <v>250</v>
      </c>
      <c r="LU1" s="44" t="s">
        <v>308</v>
      </c>
      <c r="LV1" t="s">
        <v>26</v>
      </c>
    </row>
    <row r="2" spans="1:420" ht="15.75">
      <c r="H2" t="s">
        <v>25</v>
      </c>
      <c r="J2" s="14"/>
      <c r="K2" s="14" t="s">
        <v>79</v>
      </c>
      <c r="L2" s="14" t="s">
        <v>142</v>
      </c>
      <c r="Q2" t="s">
        <v>25</v>
      </c>
      <c r="S2" s="14" t="s">
        <v>124</v>
      </c>
      <c r="U2" s="14" t="s">
        <v>127</v>
      </c>
      <c r="V2" s="14" t="s">
        <v>128</v>
      </c>
      <c r="Y2" s="6"/>
      <c r="AA2" s="6"/>
      <c r="AB2" t="s">
        <v>132</v>
      </c>
      <c r="DJ2" s="6"/>
      <c r="DK2" t="s">
        <v>132</v>
      </c>
      <c r="GS2" t="s">
        <v>132</v>
      </c>
      <c r="GV2" s="49" t="s">
        <v>251</v>
      </c>
      <c r="HP2" t="s">
        <v>132</v>
      </c>
      <c r="KX2" t="s">
        <v>132</v>
      </c>
      <c r="LA2" s="49" t="s">
        <v>251</v>
      </c>
      <c r="LU2" s="6"/>
      <c r="LV2" t="s">
        <v>309</v>
      </c>
      <c r="LY2" t="s">
        <v>312</v>
      </c>
    </row>
    <row r="3" spans="1:420" ht="15.75">
      <c r="A3" s="44" t="s">
        <v>143</v>
      </c>
      <c r="E3" t="s">
        <v>12</v>
      </c>
      <c r="H3" s="9" t="s">
        <v>21</v>
      </c>
      <c r="I3" s="9" t="s">
        <v>20</v>
      </c>
      <c r="J3" s="46" t="s">
        <v>126</v>
      </c>
      <c r="K3" s="22" t="s">
        <v>80</v>
      </c>
      <c r="L3" s="22" t="s">
        <v>80</v>
      </c>
      <c r="P3" s="9"/>
      <c r="Q3" s="9" t="s">
        <v>21</v>
      </c>
      <c r="R3" s="9" t="s">
        <v>20</v>
      </c>
      <c r="S3" s="46" t="s">
        <v>126</v>
      </c>
      <c r="U3" s="22" t="s">
        <v>80</v>
      </c>
      <c r="V3" s="22" t="s">
        <v>81</v>
      </c>
      <c r="Y3" s="5"/>
      <c r="AA3" s="6"/>
      <c r="AB3" t="s">
        <v>149</v>
      </c>
      <c r="AJ3" s="38" t="s">
        <v>93</v>
      </c>
      <c r="AK3" s="34"/>
      <c r="AL3" s="34"/>
      <c r="AM3" s="34"/>
      <c r="AN3" s="34"/>
      <c r="AO3" s="34"/>
      <c r="AP3" s="34"/>
      <c r="AQ3" s="38" t="s">
        <v>93</v>
      </c>
      <c r="AR3" s="34"/>
      <c r="AS3" s="34"/>
      <c r="AT3" s="34"/>
      <c r="AU3" s="34"/>
      <c r="AV3" s="34"/>
      <c r="AW3" s="34"/>
      <c r="AX3" s="38" t="s">
        <v>93</v>
      </c>
      <c r="AY3" s="34"/>
      <c r="AZ3" s="34"/>
      <c r="BA3" s="34"/>
      <c r="BB3" s="34"/>
      <c r="BC3" s="34"/>
      <c r="BD3" s="34"/>
      <c r="BE3" s="38" t="s">
        <v>93</v>
      </c>
      <c r="BF3" s="34"/>
      <c r="BG3" s="34"/>
      <c r="BH3" s="34"/>
      <c r="BI3" s="34"/>
      <c r="BJ3" s="34"/>
      <c r="BK3" s="34"/>
      <c r="BL3" s="38" t="s">
        <v>93</v>
      </c>
      <c r="BM3" s="34"/>
      <c r="BN3" s="34"/>
      <c r="BO3" s="34"/>
      <c r="BP3" s="34"/>
      <c r="BQ3" s="34"/>
      <c r="BR3" s="34"/>
      <c r="BS3" s="38" t="s">
        <v>93</v>
      </c>
      <c r="BT3" s="34"/>
      <c r="BU3" s="34"/>
      <c r="BV3" s="34"/>
      <c r="BW3" s="34"/>
      <c r="BX3" s="34"/>
      <c r="BY3" s="34"/>
      <c r="BZ3" s="38" t="s">
        <v>93</v>
      </c>
      <c r="CA3" s="34"/>
      <c r="CB3" s="34"/>
      <c r="CC3" s="34"/>
      <c r="CD3" s="34"/>
      <c r="CE3" s="34"/>
      <c r="CF3" s="34"/>
      <c r="CG3" s="38" t="s">
        <v>93</v>
      </c>
      <c r="CH3" s="34"/>
      <c r="CI3" s="34"/>
      <c r="CJ3" s="34"/>
      <c r="CK3" s="34"/>
      <c r="CL3" s="34"/>
      <c r="CM3" s="34"/>
      <c r="CN3" s="38" t="s">
        <v>93</v>
      </c>
      <c r="CO3" s="34"/>
      <c r="CP3" s="34"/>
      <c r="CQ3" s="34"/>
      <c r="CR3" s="34"/>
      <c r="CS3" s="34"/>
      <c r="CT3" s="34"/>
      <c r="CU3" s="38" t="s">
        <v>93</v>
      </c>
      <c r="CV3" s="34"/>
      <c r="CW3" s="34"/>
      <c r="CX3" s="34"/>
      <c r="CY3" s="34"/>
      <c r="CZ3" s="34"/>
      <c r="DA3" s="34"/>
      <c r="DB3" s="38" t="s">
        <v>93</v>
      </c>
      <c r="DC3" s="34"/>
      <c r="DD3" s="34"/>
      <c r="DE3" s="34"/>
      <c r="DF3" s="34"/>
      <c r="DG3" s="34"/>
      <c r="DH3" s="34"/>
      <c r="DJ3" s="6"/>
      <c r="DK3" t="s">
        <v>149</v>
      </c>
      <c r="DS3" s="38" t="s">
        <v>93</v>
      </c>
      <c r="DT3" s="34"/>
      <c r="DU3" s="34"/>
      <c r="DV3" s="34"/>
      <c r="DW3" s="34"/>
      <c r="DX3" s="34"/>
      <c r="DY3" s="34"/>
      <c r="DZ3" s="38" t="s">
        <v>93</v>
      </c>
      <c r="EA3" s="34"/>
      <c r="EB3" s="34"/>
      <c r="EC3" s="34"/>
      <c r="ED3" s="34"/>
      <c r="EE3" s="34"/>
      <c r="EF3" s="34"/>
      <c r="EG3" s="38" t="s">
        <v>93</v>
      </c>
      <c r="EH3" s="34"/>
      <c r="EI3" s="55">
        <f>EH4/EI4</f>
        <v>0.73943130578816574</v>
      </c>
      <c r="EJ3" s="34"/>
      <c r="EK3" s="55">
        <f>EJ4/EK4</f>
        <v>0.62977510668773351</v>
      </c>
      <c r="EL3" s="34"/>
      <c r="EM3" s="55">
        <f>EL4/EM4</f>
        <v>0.56909649880583368</v>
      </c>
      <c r="EN3" s="38" t="s">
        <v>93</v>
      </c>
      <c r="EO3" s="34"/>
      <c r="EP3" s="55">
        <f>EO4/EP4</f>
        <v>5.2474620715489797</v>
      </c>
      <c r="EQ3" s="34"/>
      <c r="ER3" s="55">
        <f>EQ4/ER4</f>
        <v>5.7705928919628366</v>
      </c>
      <c r="ES3" s="34"/>
      <c r="ET3" s="55">
        <f>ES4/ET4</f>
        <v>5.9923011493751499</v>
      </c>
      <c r="EU3" s="38" t="s">
        <v>93</v>
      </c>
      <c r="EV3" s="34"/>
      <c r="EW3" s="55">
        <f>EV4/EW4</f>
        <v>5.519056295433626</v>
      </c>
      <c r="EX3" s="34"/>
      <c r="EY3" s="55">
        <f>EX4/EY4</f>
        <v>5.7153512122552375</v>
      </c>
      <c r="EZ3" s="34"/>
      <c r="FA3" s="55">
        <f>EZ4/FA4</f>
        <v>5.6644366612884181</v>
      </c>
      <c r="FB3" s="38" t="s">
        <v>93</v>
      </c>
      <c r="FC3" s="34"/>
      <c r="FD3" s="55">
        <f>FC4/FD4</f>
        <v>6.3205201253510248</v>
      </c>
      <c r="FE3" s="34"/>
      <c r="FF3" s="55">
        <f>FE4/FF4</f>
        <v>6.1184412754615662</v>
      </c>
      <c r="FG3" s="34"/>
      <c r="FH3" s="55">
        <f>FG4/FH4</f>
        <v>6.0971226612887115</v>
      </c>
      <c r="FI3" s="38" t="s">
        <v>93</v>
      </c>
      <c r="FJ3" s="34"/>
      <c r="FK3" s="55">
        <f>FJ4/FK4</f>
        <v>6.0387006775607812</v>
      </c>
      <c r="FL3" s="34"/>
      <c r="FM3" s="55">
        <f>FL4/FM4</f>
        <v>5.9457623124656358</v>
      </c>
      <c r="FN3" s="34"/>
      <c r="FO3" s="55">
        <f>FN4/FO4</f>
        <v>6.1292846797553908</v>
      </c>
      <c r="FP3" s="38" t="s">
        <v>93</v>
      </c>
      <c r="FQ3" s="34"/>
      <c r="FR3" s="55">
        <f>FQ4/FR4</f>
        <v>5.6648994840775675</v>
      </c>
      <c r="FS3" s="34"/>
      <c r="FT3" s="55">
        <f>FS4/FT4</f>
        <v>4.6594616258098993</v>
      </c>
      <c r="FU3" s="34"/>
      <c r="FV3" s="55">
        <f>FU4/FV4</f>
        <v>4.8958085377919902</v>
      </c>
      <c r="FW3" s="38" t="s">
        <v>93</v>
      </c>
      <c r="FX3" s="34"/>
      <c r="FY3" s="55">
        <f>FX4/FY4</f>
        <v>7.329909540573059</v>
      </c>
      <c r="FZ3" s="34"/>
      <c r="GA3" s="55">
        <f>FZ4/GA4</f>
        <v>7.4237178748415351</v>
      </c>
      <c r="GB3" s="34"/>
      <c r="GC3" s="55">
        <f>GB4/GC4</f>
        <v>7.4579502496849761</v>
      </c>
      <c r="GD3" s="38" t="s">
        <v>93</v>
      </c>
      <c r="GE3" s="34"/>
      <c r="GF3" s="55">
        <f>GE4/GF4</f>
        <v>6.0715295067626673</v>
      </c>
      <c r="GG3" s="34"/>
      <c r="GH3" s="55">
        <f>GG4/GH4</f>
        <v>5.5079557979820812</v>
      </c>
      <c r="GI3" s="34"/>
      <c r="GJ3" s="55">
        <f>GI4/GJ4</f>
        <v>5.9613289317483291</v>
      </c>
      <c r="GK3" s="38" t="s">
        <v>93</v>
      </c>
      <c r="GL3" s="34"/>
      <c r="GM3" s="55">
        <f>GL4/GM4</f>
        <v>6.4052468770601267</v>
      </c>
      <c r="GN3" s="34"/>
      <c r="GO3" s="55">
        <f>GN4/GO4</f>
        <v>6.7013635279220409</v>
      </c>
      <c r="GP3" s="34"/>
      <c r="GQ3" s="55">
        <f>GP4/GQ4</f>
        <v>7.0235757965883483</v>
      </c>
      <c r="GR3" s="55"/>
      <c r="GS3" s="56" t="s">
        <v>232</v>
      </c>
      <c r="GT3" s="35"/>
      <c r="GU3" s="35"/>
      <c r="GV3" s="35"/>
      <c r="GW3" s="35"/>
      <c r="GX3" s="35"/>
      <c r="GY3" s="35"/>
      <c r="GZ3" s="35"/>
      <c r="HA3" s="38" t="s">
        <v>93</v>
      </c>
      <c r="HB3" s="34"/>
      <c r="HC3" s="55">
        <f>HB4/HC4</f>
        <v>3.3913004637866735E-2</v>
      </c>
      <c r="HD3" s="34"/>
      <c r="HE3" s="55">
        <f>HD4/HE4</f>
        <v>3.5829672018139073E-2</v>
      </c>
      <c r="HF3" s="34"/>
      <c r="HG3" s="55">
        <f>HF4/HG4</f>
        <v>3.8414840558777724E-2</v>
      </c>
      <c r="HH3" s="38" t="s">
        <v>93</v>
      </c>
      <c r="HI3" s="34"/>
      <c r="HJ3" s="55">
        <f>HI4/HJ4</f>
        <v>1.3723885390091164</v>
      </c>
      <c r="HK3" s="34"/>
      <c r="HL3" s="55">
        <f>HK4/HL4</f>
        <v>1.3860461571566902</v>
      </c>
      <c r="HM3" s="34"/>
      <c r="HN3" s="55">
        <f>HM4/HN4</f>
        <v>1.3871021108969859</v>
      </c>
      <c r="HP3" t="s">
        <v>247</v>
      </c>
      <c r="HX3" s="38" t="s">
        <v>93</v>
      </c>
      <c r="HY3" s="34"/>
      <c r="HZ3" s="34"/>
      <c r="IA3" s="34"/>
      <c r="IB3" s="34"/>
      <c r="IC3" s="34"/>
      <c r="ID3" s="34"/>
      <c r="IE3" s="38" t="s">
        <v>93</v>
      </c>
      <c r="IF3" s="34"/>
      <c r="IG3" s="34"/>
      <c r="IH3" s="34"/>
      <c r="II3" s="34"/>
      <c r="IJ3" s="34"/>
      <c r="IK3" s="34"/>
      <c r="IL3" s="38" t="s">
        <v>93</v>
      </c>
      <c r="IM3" s="34"/>
      <c r="IN3" s="55">
        <f>IM4/IN4</f>
        <v>4.3697776761730607</v>
      </c>
      <c r="IO3" s="34"/>
      <c r="IP3" s="55">
        <f>IO4/IP4</f>
        <v>4.4422113603934559</v>
      </c>
      <c r="IQ3" s="34"/>
      <c r="IR3" s="55">
        <f>IQ4/IR4</f>
        <v>4.5285250244410111</v>
      </c>
      <c r="IS3" s="38" t="s">
        <v>93</v>
      </c>
      <c r="IT3" s="34"/>
      <c r="IU3" s="55">
        <f>IT4/IU4</f>
        <v>6.1906069317484427</v>
      </c>
      <c r="IV3" s="34"/>
      <c r="IW3" s="55">
        <f>IV4/IW4</f>
        <v>5.8643138908127304</v>
      </c>
      <c r="IX3" s="34"/>
      <c r="IY3" s="55">
        <f>IX4/IY4</f>
        <v>5.883270263671875</v>
      </c>
      <c r="IZ3" s="38" t="s">
        <v>93</v>
      </c>
      <c r="JA3" s="34"/>
      <c r="JB3" s="55">
        <f>JA4/JB4</f>
        <v>5.2636217744606055</v>
      </c>
      <c r="JC3" s="34"/>
      <c r="JD3" s="55">
        <f>JC4/JD4</f>
        <v>4.1295607494420699</v>
      </c>
      <c r="JE3" s="34"/>
      <c r="JF3" s="55">
        <f>JE4/JF4</f>
        <v>4.2760642599808847</v>
      </c>
      <c r="JG3" s="38" t="s">
        <v>93</v>
      </c>
      <c r="JH3" s="34"/>
      <c r="JI3" s="55">
        <f>JH4/JI4</f>
        <v>5.7760462371773533</v>
      </c>
      <c r="JJ3" s="34"/>
      <c r="JK3" s="55">
        <f>JJ4/JK4</f>
        <v>6.0117172369270495</v>
      </c>
      <c r="JL3" s="34"/>
      <c r="JM3" s="55">
        <f>JL4/JM4</f>
        <v>6.0778777738068177</v>
      </c>
      <c r="JN3" s="38" t="s">
        <v>93</v>
      </c>
      <c r="JO3" s="34"/>
      <c r="JP3" s="55">
        <f>JO4/JP4</f>
        <v>7.6255977952500587</v>
      </c>
      <c r="JQ3" s="34"/>
      <c r="JR3" s="55">
        <f>JQ4/JR4</f>
        <v>8.5570555032925668</v>
      </c>
      <c r="JS3" s="34"/>
      <c r="JT3" s="55">
        <f>JS4/JT4</f>
        <v>7.1435833753735105</v>
      </c>
      <c r="JU3" s="38" t="s">
        <v>93</v>
      </c>
      <c r="JV3" s="34"/>
      <c r="JW3" s="55">
        <f>JV4/JW4</f>
        <v>5.1761649154865239</v>
      </c>
      <c r="JX3" s="34"/>
      <c r="JY3" s="55">
        <f>JX4/JY4</f>
        <v>4.0577164366373912</v>
      </c>
      <c r="JZ3" s="34"/>
      <c r="KA3" s="55">
        <f>JZ4/KA4</f>
        <v>4.3091921382733727</v>
      </c>
      <c r="KB3" s="38" t="s">
        <v>93</v>
      </c>
      <c r="KC3" s="34"/>
      <c r="KD3" s="55">
        <f>KC4/KD4</f>
        <v>5.2757506284009628</v>
      </c>
      <c r="KE3" s="34"/>
      <c r="KF3" s="55">
        <f>KE4/KF4</f>
        <v>5.3426307618180848</v>
      </c>
      <c r="KG3" s="34"/>
      <c r="KH3" s="55">
        <f>KG4/KH4</f>
        <v>5.854427075335523</v>
      </c>
      <c r="KI3" s="38" t="s">
        <v>93</v>
      </c>
      <c r="KJ3" s="34"/>
      <c r="KK3" s="55">
        <f>KJ4/KK4</f>
        <v>4.7677291157595123</v>
      </c>
      <c r="KL3" s="34"/>
      <c r="KM3" s="55">
        <f>KL4/KM4</f>
        <v>4.7903005281359752</v>
      </c>
      <c r="KN3" s="34"/>
      <c r="KO3" s="55">
        <f>KN4/KO4</f>
        <v>4.9576278074286799</v>
      </c>
      <c r="KP3" s="38" t="s">
        <v>93</v>
      </c>
      <c r="KQ3" s="34"/>
      <c r="KR3" s="55">
        <f>KQ4/KR4</f>
        <v>4.2715549078713595</v>
      </c>
      <c r="KS3" s="34"/>
      <c r="KT3" s="55">
        <f>KS4/KT4</f>
        <v>4.0799796709709</v>
      </c>
      <c r="KU3" s="34"/>
      <c r="KV3" s="55">
        <f>KU4/KV4</f>
        <v>4.2032512197072718</v>
      </c>
      <c r="KW3" s="55"/>
      <c r="KX3" s="59" t="s">
        <v>289</v>
      </c>
      <c r="KY3" s="35"/>
      <c r="KZ3" s="35"/>
      <c r="LA3" s="35"/>
      <c r="LB3" s="35"/>
      <c r="LC3" s="35"/>
      <c r="LD3" s="35"/>
      <c r="LE3" s="35"/>
      <c r="LF3" s="38" t="s">
        <v>93</v>
      </c>
      <c r="LG3" s="34"/>
      <c r="LH3" s="55">
        <f>LG4/LH4</f>
        <v>3.5896322538943204E-2</v>
      </c>
      <c r="LI3" s="34"/>
      <c r="LJ3" s="55">
        <f>LI4/LJ4</f>
        <v>3.866659764998185E-2</v>
      </c>
      <c r="LK3" s="34"/>
      <c r="LL3" s="55">
        <f>LK4/LL4</f>
        <v>4.1977642520734826E-2</v>
      </c>
      <c r="LM3" s="38" t="s">
        <v>93</v>
      </c>
      <c r="LN3" s="34"/>
      <c r="LO3" s="55">
        <f>LN4/LO4</f>
        <v>1.0708582586093249</v>
      </c>
      <c r="LP3" s="34"/>
      <c r="LQ3" s="55">
        <f>LP4/LQ4</f>
        <v>1.0221618182869701</v>
      </c>
      <c r="LR3" s="34"/>
      <c r="LS3" s="55">
        <f>LR4/LS4</f>
        <v>1.0385394336337688</v>
      </c>
      <c r="LU3" s="6"/>
      <c r="LV3" t="s">
        <v>310</v>
      </c>
      <c r="LY3" t="s">
        <v>313</v>
      </c>
      <c r="MD3" s="38" t="s">
        <v>93</v>
      </c>
      <c r="ME3" s="34"/>
      <c r="MF3" s="55">
        <f>ME4/MF4</f>
        <v>6.6089533828831454E-2</v>
      </c>
      <c r="MG3" s="34"/>
      <c r="MH3" s="55">
        <f>MG4/MH4</f>
        <v>7.0433620130994898E-2</v>
      </c>
      <c r="MI3" s="34"/>
      <c r="MJ3" s="55">
        <f>MI4/MJ4</f>
        <v>6.3162049399585557E-2</v>
      </c>
      <c r="MK3" s="38" t="s">
        <v>93</v>
      </c>
      <c r="ML3" s="34"/>
      <c r="MM3" s="55">
        <f>ML4/MM4</f>
        <v>5.3724273390449488E-2</v>
      </c>
      <c r="MN3" s="34"/>
      <c r="MO3" s="55">
        <f>MN4/MO4</f>
        <v>5.3521602113336224E-2</v>
      </c>
      <c r="MP3" s="34"/>
      <c r="MQ3" s="55">
        <f>MP4/MQ4</f>
        <v>5.7244965893457525E-2</v>
      </c>
      <c r="MR3" s="38" t="s">
        <v>93</v>
      </c>
      <c r="MS3" s="34"/>
      <c r="MT3" s="55">
        <f>MS4/MT4</f>
        <v>0.16344542051384967</v>
      </c>
      <c r="MU3" s="34"/>
      <c r="MV3" s="55">
        <f>MU4/MV4</f>
        <v>0.16458097099325755</v>
      </c>
      <c r="MW3" s="34"/>
      <c r="MX3" s="55">
        <f>MW4/MX4</f>
        <v>0.15126676909221498</v>
      </c>
      <c r="MY3" s="38" t="s">
        <v>93</v>
      </c>
      <c r="MZ3" s="34"/>
      <c r="NA3" s="55">
        <f>MZ4/NA4</f>
        <v>0.6260674726213451</v>
      </c>
      <c r="NB3" s="34"/>
      <c r="NC3" s="55">
        <f>NB4/NC4</f>
        <v>0.62234437330427517</v>
      </c>
      <c r="ND3" s="34"/>
      <c r="NE3" s="55">
        <f>ND4/NE4</f>
        <v>0.6420300410334765</v>
      </c>
      <c r="NF3" s="38" t="s">
        <v>93</v>
      </c>
      <c r="NG3" s="34"/>
      <c r="NH3" s="55">
        <f>NG4/NH4</f>
        <v>0.94869302229038299</v>
      </c>
      <c r="NI3" s="34"/>
      <c r="NJ3" s="55">
        <f>NI4/NJ4</f>
        <v>0.91918226709039885</v>
      </c>
      <c r="NK3" s="34"/>
      <c r="NL3" s="55">
        <f>NK4/NL4</f>
        <v>0.92467550462974979</v>
      </c>
      <c r="NM3" s="38" t="s">
        <v>93</v>
      </c>
      <c r="NN3" s="34"/>
      <c r="NO3" s="55">
        <f>NN4/NO4</f>
        <v>1.1061770463172391</v>
      </c>
      <c r="NP3" s="34"/>
      <c r="NQ3" s="55">
        <f>NP4/NQ4</f>
        <v>1.120629506174631</v>
      </c>
      <c r="NR3" s="34"/>
      <c r="NS3" s="55">
        <f>NR4/NS4</f>
        <v>1.1081020643065116</v>
      </c>
      <c r="NT3" s="38" t="s">
        <v>93</v>
      </c>
      <c r="NU3" s="34"/>
      <c r="NV3" s="55">
        <f>NU4/NV4</f>
        <v>1.1265878623965468</v>
      </c>
      <c r="NW3" s="34"/>
      <c r="NX3" s="55">
        <f>NW4/NX4</f>
        <v>1.1283852984061113</v>
      </c>
      <c r="NY3" s="34"/>
      <c r="NZ3" s="55">
        <f>NY4/NZ4</f>
        <v>1.1283852984061113</v>
      </c>
      <c r="OA3" s="38" t="s">
        <v>93</v>
      </c>
      <c r="OB3" s="34"/>
      <c r="OC3" s="55">
        <f>OB4/OC4</f>
        <v>0.99099248613970903</v>
      </c>
      <c r="OD3" s="34"/>
      <c r="OE3" s="55">
        <f>OD4/OE4</f>
        <v>0.975693802376012</v>
      </c>
      <c r="OF3" s="34"/>
      <c r="OG3" s="55">
        <f>OF4/OG4</f>
        <v>1.0195283465794145</v>
      </c>
      <c r="OH3" s="38" t="s">
        <v>93</v>
      </c>
      <c r="OI3" s="34"/>
      <c r="OJ3" s="55">
        <f>OI4/OJ4</f>
        <v>1.1542014395625189</v>
      </c>
      <c r="OK3" s="34"/>
      <c r="OL3" s="55">
        <f>OK4/OL4</f>
        <v>1.1405292389561852</v>
      </c>
      <c r="OM3" s="34"/>
      <c r="ON3" s="55">
        <f>OM4/ON4</f>
        <v>1.1334297526027315</v>
      </c>
      <c r="OO3" s="38" t="s">
        <v>93</v>
      </c>
      <c r="OP3" s="34"/>
      <c r="OQ3" s="55">
        <f>OP4/OQ4</f>
        <v>0.95490690514431398</v>
      </c>
      <c r="OR3" s="34"/>
      <c r="OS3" s="55">
        <f>OR4/OS4</f>
        <v>0.97178544223944863</v>
      </c>
      <c r="OT3" s="34"/>
      <c r="OU3" s="55">
        <f>OT4/OU4</f>
        <v>0.99878754466809261</v>
      </c>
      <c r="OV3" s="38" t="s">
        <v>93</v>
      </c>
      <c r="OW3" s="34"/>
      <c r="OX3" s="55">
        <f>OW4/OX4</f>
        <v>1.2089740192560299</v>
      </c>
      <c r="OY3" s="34"/>
      <c r="OZ3" s="55">
        <f>OY4/OZ4</f>
        <v>1.2311022027684315</v>
      </c>
      <c r="PA3" s="34"/>
      <c r="PB3" s="55">
        <f>PA4/PB4</f>
        <v>1.2566277881678283</v>
      </c>
      <c r="PC3" s="34"/>
      <c r="PD3" s="55"/>
    </row>
    <row r="4" spans="1:420" ht="15.75">
      <c r="A4" s="12" t="s">
        <v>42</v>
      </c>
      <c r="B4" t="s">
        <v>9</v>
      </c>
      <c r="C4" t="s">
        <v>10</v>
      </c>
      <c r="D4" s="14" t="s">
        <v>75</v>
      </c>
      <c r="E4" t="s">
        <v>11</v>
      </c>
      <c r="F4" t="s">
        <v>6</v>
      </c>
      <c r="H4" t="s">
        <v>22</v>
      </c>
      <c r="I4" t="s">
        <v>23</v>
      </c>
      <c r="J4" s="14" t="s">
        <v>75</v>
      </c>
      <c r="K4" s="14" t="s">
        <v>82</v>
      </c>
      <c r="L4" t="s">
        <v>15</v>
      </c>
      <c r="M4" s="14" t="s">
        <v>145</v>
      </c>
      <c r="N4" t="s">
        <v>18</v>
      </c>
      <c r="O4" s="14" t="s">
        <v>125</v>
      </c>
      <c r="Q4" t="s">
        <v>22</v>
      </c>
      <c r="R4" t="s">
        <v>23</v>
      </c>
      <c r="S4" s="14" t="s">
        <v>75</v>
      </c>
      <c r="T4" s="14" t="s">
        <v>145</v>
      </c>
      <c r="U4" s="14" t="s">
        <v>82</v>
      </c>
      <c r="V4" t="s">
        <v>15</v>
      </c>
      <c r="W4" t="s">
        <v>33</v>
      </c>
      <c r="X4" s="14" t="s">
        <v>125</v>
      </c>
      <c r="Y4" s="6"/>
      <c r="AA4" s="39" t="s">
        <v>120</v>
      </c>
      <c r="AB4" s="36" t="s">
        <v>40</v>
      </c>
      <c r="AC4" s="35">
        <f>AVERAGE(AD4,AF4,AH4)</f>
        <v>329.44086021505376</v>
      </c>
      <c r="AD4" s="35">
        <f>AVERAGE(AD8:AD131)</f>
        <v>327.82258064516128</v>
      </c>
      <c r="AE4" s="35">
        <f t="shared" ref="AE4" si="0">AVERAGE(AE8:AE131)</f>
        <v>145.18548387096774</v>
      </c>
      <c r="AF4" s="35">
        <f>AVERAGE(AF8:AF131)</f>
        <v>333.25806451612902</v>
      </c>
      <c r="AG4" s="35">
        <f t="shared" ref="AG4" si="1">AVERAGE(AG8:AG131)</f>
        <v>142.42741935483872</v>
      </c>
      <c r="AH4" s="35">
        <f>AVERAGE(AH8:AH131)</f>
        <v>327.24193548387098</v>
      </c>
      <c r="AI4" s="35">
        <f t="shared" ref="AI4" si="2">AVERAGE(AI8:AI131)</f>
        <v>143.66129032258064</v>
      </c>
      <c r="AJ4" s="37">
        <f>AVERAGE(AK4,AM4,AO4)-$AC$4</f>
        <v>25.825268817204289</v>
      </c>
      <c r="AK4" s="35">
        <f>AVERAGE(AK8:AK131)</f>
        <v>355.95161290322579</v>
      </c>
      <c r="AL4" s="35">
        <f t="shared" ref="AL4:AP4" si="3">AVERAGE(AL8:AL131)</f>
        <v>220.30645161290323</v>
      </c>
      <c r="AM4" s="35">
        <f t="shared" si="3"/>
        <v>355.33064516129031</v>
      </c>
      <c r="AN4" s="35">
        <f t="shared" si="3"/>
        <v>219.2741935483871</v>
      </c>
      <c r="AO4" s="35">
        <f t="shared" si="3"/>
        <v>354.51612903225805</v>
      </c>
      <c r="AP4" s="35">
        <f t="shared" si="3"/>
        <v>212.85483870967741</v>
      </c>
      <c r="AQ4" s="37">
        <f>AVERAGE(AR4,AT4,AV4)-$AC$4</f>
        <v>80.599462365591421</v>
      </c>
      <c r="AR4" s="35">
        <f>AVERAGE(AR8:AR131)</f>
        <v>409.25806451612902</v>
      </c>
      <c r="AS4" s="35">
        <f t="shared" ref="AS4:AW4" si="4">AVERAGE(AS8:AS131)</f>
        <v>222.21774193548387</v>
      </c>
      <c r="AT4" s="35">
        <f t="shared" si="4"/>
        <v>409.62096774193549</v>
      </c>
      <c r="AU4" s="35">
        <f t="shared" si="4"/>
        <v>231.24193548387098</v>
      </c>
      <c r="AV4" s="35">
        <f t="shared" si="4"/>
        <v>411.24193548387098</v>
      </c>
      <c r="AW4" s="35">
        <f t="shared" si="4"/>
        <v>236.16935483870967</v>
      </c>
      <c r="AX4" s="37">
        <f>AVERAGE(AY4,BA4,BC4)-$AC$4</f>
        <v>435.04838709677421</v>
      </c>
      <c r="AY4" s="35">
        <f>AVERAGE(AY8:AY131)</f>
        <v>776.98387096774195</v>
      </c>
      <c r="AZ4" s="35">
        <f t="shared" ref="AZ4:BD4" si="5">AVERAGE(AZ8:AZ131)</f>
        <v>240.09677419354838</v>
      </c>
      <c r="BA4" s="35">
        <f t="shared" si="5"/>
        <v>756.17741935483866</v>
      </c>
      <c r="BB4" s="35">
        <f t="shared" si="5"/>
        <v>233.74193548387098</v>
      </c>
      <c r="BC4" s="35">
        <f t="shared" si="5"/>
        <v>760.30645161290317</v>
      </c>
      <c r="BD4" s="35">
        <f t="shared" si="5"/>
        <v>234.67741935483872</v>
      </c>
      <c r="BE4" s="37">
        <f>AVERAGE(BF4,BH4,BJ4)-$AC$4</f>
        <v>560.0322580645161</v>
      </c>
      <c r="BF4" s="35">
        <f>AVERAGE(BF8:BF131)</f>
        <v>891.2822580645161</v>
      </c>
      <c r="BG4" s="35">
        <f t="shared" ref="BG4:BK4" si="6">AVERAGE(BG8:BG131)</f>
        <v>209.5241935483871</v>
      </c>
      <c r="BH4" s="35">
        <f t="shared" si="6"/>
        <v>887.15322580645159</v>
      </c>
      <c r="BI4" s="35">
        <f t="shared" si="6"/>
        <v>211.25</v>
      </c>
      <c r="BJ4" s="35">
        <f t="shared" si="6"/>
        <v>889.98387096774195</v>
      </c>
      <c r="BK4" s="35">
        <f t="shared" si="6"/>
        <v>216.33870967741936</v>
      </c>
      <c r="BL4" s="37">
        <f>AVERAGE(BM4,BO4,BQ4)-$AC$4</f>
        <v>596.59408602150552</v>
      </c>
      <c r="BM4" s="35">
        <f>AVERAGE(BM8:BM131)</f>
        <v>925.94354838709683</v>
      </c>
      <c r="BN4" s="35">
        <f t="shared" ref="BN4:BR4" si="7">AVERAGE(BN8:BN131)</f>
        <v>199.56451612903226</v>
      </c>
      <c r="BO4" s="35">
        <f t="shared" si="7"/>
        <v>929.34677419354841</v>
      </c>
      <c r="BP4" s="35">
        <f t="shared" si="7"/>
        <v>201.94354838709677</v>
      </c>
      <c r="BQ4" s="35">
        <f t="shared" si="7"/>
        <v>922.81451612903231</v>
      </c>
      <c r="BR4" s="35">
        <f t="shared" si="7"/>
        <v>197.54032258064515</v>
      </c>
      <c r="BS4" s="37">
        <f>AVERAGE(BT4,BV4,BX4)-$AC$4</f>
        <v>585.4677419354839</v>
      </c>
      <c r="BT4" s="35">
        <f>AVERAGE(BT8:BT131)</f>
        <v>918.35483870967744</v>
      </c>
      <c r="BU4" s="35">
        <f t="shared" ref="BU4:BY4" si="8">AVERAGE(BU8:BU131)</f>
        <v>190.25</v>
      </c>
      <c r="BV4" s="35">
        <f t="shared" si="8"/>
        <v>908.77419354838707</v>
      </c>
      <c r="BW4" s="35">
        <f t="shared" si="8"/>
        <v>193.20161290322579</v>
      </c>
      <c r="BX4" s="35">
        <f t="shared" si="8"/>
        <v>917.59677419354841</v>
      </c>
      <c r="BY4" s="35">
        <f t="shared" si="8"/>
        <v>190.96774193548387</v>
      </c>
      <c r="BZ4" s="37">
        <f>AVERAGE(CA4,CC4,CE4)-$AC$4</f>
        <v>609.6209677419356</v>
      </c>
      <c r="CA4" s="35">
        <f>AVERAGE(CA8:CA131)</f>
        <v>994.82258064516134</v>
      </c>
      <c r="CB4" s="35">
        <f t="shared" ref="CB4:CF4" si="9">AVERAGE(CB8:CB131)</f>
        <v>211.19354838709677</v>
      </c>
      <c r="CC4" s="35">
        <f t="shared" si="9"/>
        <v>920.66129032258061</v>
      </c>
      <c r="CD4" s="35">
        <f t="shared" si="9"/>
        <v>185.80645161290323</v>
      </c>
      <c r="CE4" s="35">
        <f t="shared" si="9"/>
        <v>901.70161290322585</v>
      </c>
      <c r="CF4" s="35">
        <f t="shared" si="9"/>
        <v>182.84677419354838</v>
      </c>
      <c r="CG4" s="37">
        <f>AVERAGE(CH4,CJ4,CL4)-$AC$4</f>
        <v>562.87365591397838</v>
      </c>
      <c r="CH4" s="35">
        <f>AVERAGE(CH8:CH131)</f>
        <v>885.65322580645159</v>
      </c>
      <c r="CI4" s="35">
        <f t="shared" ref="CI4:CM4" si="10">AVERAGE(CI8:CI131)</f>
        <v>177.75806451612902</v>
      </c>
      <c r="CJ4" s="35">
        <f t="shared" si="10"/>
        <v>899.0322580645161</v>
      </c>
      <c r="CK4" s="35">
        <f t="shared" si="10"/>
        <v>182.98387096774192</v>
      </c>
      <c r="CL4" s="35">
        <f t="shared" si="10"/>
        <v>892.25806451612902</v>
      </c>
      <c r="CM4" s="35">
        <f t="shared" si="10"/>
        <v>179.28225806451613</v>
      </c>
      <c r="CN4" s="37">
        <f>AVERAGE(CO4,CQ4,CS4)-$AC$4</f>
        <v>553.60483870967732</v>
      </c>
      <c r="CO4" s="35">
        <f>AVERAGE(CO8:CO131)</f>
        <v>866.97580645161293</v>
      </c>
      <c r="CP4" s="35">
        <f t="shared" ref="CP4:CT4" si="11">AVERAGE(CP8:CP131)</f>
        <v>166.38709677419354</v>
      </c>
      <c r="CQ4" s="35">
        <f t="shared" si="11"/>
        <v>882.68548387096769</v>
      </c>
      <c r="CR4" s="35">
        <f t="shared" si="11"/>
        <v>174.15322580645162</v>
      </c>
      <c r="CS4" s="35">
        <f t="shared" si="11"/>
        <v>899.47580645161293</v>
      </c>
      <c r="CT4" s="35">
        <f t="shared" si="11"/>
        <v>175.25</v>
      </c>
      <c r="CU4" s="37">
        <f>AVERAGE(CV4,CX4,CZ4)-$AC$4</f>
        <v>556.99462365591398</v>
      </c>
      <c r="CV4" s="35">
        <f>AVERAGE(CV8:CV131)</f>
        <v>880.5</v>
      </c>
      <c r="CW4" s="35">
        <f t="shared" ref="CW4:DA4" si="12">AVERAGE(CW8:CW131)</f>
        <v>168.42741935483872</v>
      </c>
      <c r="CX4" s="35">
        <f t="shared" si="12"/>
        <v>889.58870967741939</v>
      </c>
      <c r="CY4" s="35">
        <f t="shared" si="12"/>
        <v>175.66935483870967</v>
      </c>
      <c r="CZ4" s="35">
        <f t="shared" si="12"/>
        <v>889.2177419354839</v>
      </c>
      <c r="DA4" s="35">
        <f t="shared" si="12"/>
        <v>174.0241935483871</v>
      </c>
      <c r="DB4" s="37">
        <f>AVERAGE(DC4,DE4,DG4)-$AC$4</f>
        <v>553.07258064516145</v>
      </c>
      <c r="DC4" s="35">
        <f>AVERAGE(DC8:DC131)</f>
        <v>886.73387096774195</v>
      </c>
      <c r="DD4" s="35">
        <f t="shared" ref="DD4:DH4" si="13">AVERAGE(DD8:DD131)</f>
        <v>174.40322580645162</v>
      </c>
      <c r="DE4" s="35">
        <f t="shared" si="13"/>
        <v>883.49193548387098</v>
      </c>
      <c r="DF4" s="35">
        <f t="shared" si="13"/>
        <v>171.66129032258064</v>
      </c>
      <c r="DG4" s="35">
        <f t="shared" si="13"/>
        <v>877.31451612903231</v>
      </c>
      <c r="DH4" s="35">
        <f t="shared" si="13"/>
        <v>169.64516129032259</v>
      </c>
      <c r="DJ4" s="39" t="s">
        <v>134</v>
      </c>
      <c r="DK4" s="36" t="s">
        <v>40</v>
      </c>
      <c r="DL4" s="35">
        <f>AVERAGE(DM4,DO4,DQ4)</f>
        <v>169.44892473118281</v>
      </c>
      <c r="DM4" s="35">
        <f t="shared" ref="DM4:DR4" si="14">AVERAGE(DM8:DM131)</f>
        <v>172.03225806451613</v>
      </c>
      <c r="DN4" s="35">
        <f t="shared" si="14"/>
        <v>249.7741935483871</v>
      </c>
      <c r="DO4" s="35">
        <f t="shared" si="14"/>
        <v>168.54032258064515</v>
      </c>
      <c r="DP4" s="35">
        <f t="shared" si="14"/>
        <v>249.83870967741936</v>
      </c>
      <c r="DQ4" s="35">
        <f t="shared" si="14"/>
        <v>167.7741935483871</v>
      </c>
      <c r="DR4" s="35">
        <f t="shared" si="14"/>
        <v>247.73387096774192</v>
      </c>
      <c r="DS4" s="37">
        <f>AVERAGE(DT4,DV4,DX4)</f>
        <v>38.094086021505355</v>
      </c>
      <c r="DT4" s="35">
        <f>AVERAGE(DT8:DT131)-$DL$4</f>
        <v>37.567204301075265</v>
      </c>
      <c r="DU4" s="35">
        <f>AVERAGE(DU8:DU131)-$DL$5</f>
        <v>157.98118279569894</v>
      </c>
      <c r="DV4" s="35">
        <f>AVERAGE(DV8:DV131)-$DL$4</f>
        <v>38.591397849462339</v>
      </c>
      <c r="DW4" s="35">
        <f>AVERAGE(DW8:DW131)-$DL$5</f>
        <v>148.58602150537632</v>
      </c>
      <c r="DX4" s="35">
        <f>AVERAGE(DX8:DX131)-$DL$4</f>
        <v>38.123655913978467</v>
      </c>
      <c r="DY4" s="35">
        <f>AVERAGE(DY8:DY131)-$DL$5</f>
        <v>148.06182795698925</v>
      </c>
      <c r="DZ4" s="37">
        <f>AVERAGE(EA4,EC4,EE4)</f>
        <v>47.814516129032235</v>
      </c>
      <c r="EA4" s="35">
        <f>AVERAGE(EA8:EA131)-$DL$4</f>
        <v>44.696236559139777</v>
      </c>
      <c r="EB4" s="35">
        <f>AVERAGE(EB8:EB131)-$DL$5</f>
        <v>127.67473118279571</v>
      </c>
      <c r="EC4" s="35">
        <f>AVERAGE(EC8:EC131)-$DL$4</f>
        <v>44.873655913978467</v>
      </c>
      <c r="ED4" s="35">
        <f>AVERAGE(ED8:ED131)-$DL$5</f>
        <v>192.73118279569894</v>
      </c>
      <c r="EE4" s="35">
        <f>AVERAGE(EE8:EE131)-$DL$4</f>
        <v>53.873655913978467</v>
      </c>
      <c r="EF4" s="35">
        <f>AVERAGE(EF8:EF131)-$DL$5</f>
        <v>249.34408602150535</v>
      </c>
      <c r="EG4" s="37">
        <f>AVERAGE(EH4,EJ4,EL4)</f>
        <v>114.3575268817204</v>
      </c>
      <c r="EH4" s="35">
        <f>AVERAGE(EH8:EH131)-$DL$4</f>
        <v>108.00268817204298</v>
      </c>
      <c r="EI4" s="35">
        <f>AVERAGE(EI8:EI131)-$DL$5</f>
        <v>146.06182795698925</v>
      </c>
      <c r="EJ4" s="35">
        <f>AVERAGE(EJ8:EJ131)-$DL$4</f>
        <v>114.6478494623656</v>
      </c>
      <c r="EK4" s="35">
        <f>AVERAGE(EK8:EK131)-$DL$5</f>
        <v>182.0456989247312</v>
      </c>
      <c r="EL4" s="35">
        <f>AVERAGE(EL8:EL131)-$DL$4</f>
        <v>120.42204301075267</v>
      </c>
      <c r="EM4" s="35">
        <f>AVERAGE(EM8:EM131)-$DL$5</f>
        <v>211.60215053763437</v>
      </c>
      <c r="EN4" s="37">
        <f>AVERAGE(EO4,EQ4,ES4)</f>
        <v>745.44354838709671</v>
      </c>
      <c r="EO4" s="35">
        <f>AVERAGE(EO8:EO131)-$DL$4</f>
        <v>753.1236559139785</v>
      </c>
      <c r="EP4" s="35">
        <f>AVERAGE(EP8:EP131)-$DL$5</f>
        <v>143.52150537634407</v>
      </c>
      <c r="EQ4" s="35">
        <f>AVERAGE(EQ8:EQ131)-$DL$4</f>
        <v>744.6236559139785</v>
      </c>
      <c r="ER4" s="35">
        <f>AVERAGE(ER8:ER131)-$DL$5</f>
        <v>129.03763440860212</v>
      </c>
      <c r="ES4" s="35">
        <f>AVERAGE(ES8:ES131)-$DL$4</f>
        <v>738.58333333333326</v>
      </c>
      <c r="ET4" s="35">
        <f>AVERAGE(ET8:ET131)-$DL$5</f>
        <v>123.25537634408602</v>
      </c>
      <c r="EU4" s="37">
        <f>AVERAGE(EV4,EX4,EZ4)</f>
        <v>775.97580645161281</v>
      </c>
      <c r="EV4" s="35">
        <f>AVERAGE(EV8:EV131)-$DL$4</f>
        <v>789.83333333333326</v>
      </c>
      <c r="EW4" s="35">
        <f>AVERAGE(EW8:EW131)-$DL$5</f>
        <v>143.11021505376345</v>
      </c>
      <c r="EX4" s="35">
        <f>AVERAGE(EX8:EX131)-$DL$4</f>
        <v>764.22849462365582</v>
      </c>
      <c r="EY4" s="35">
        <f>AVERAGE(EY8:EY131)-$DL$5</f>
        <v>133.71505376344084</v>
      </c>
      <c r="EZ4" s="35">
        <f>AVERAGE(EZ8:EZ131)-$DL$4</f>
        <v>773.86559139784947</v>
      </c>
      <c r="FA4" s="35">
        <f>AVERAGE(FA8:FA131)-$DL$5</f>
        <v>136.61827956989248</v>
      </c>
      <c r="FB4" s="37">
        <f>AVERAGE(FC4,FE4,FG4)</f>
        <v>833.73387096774184</v>
      </c>
      <c r="FC4" s="35">
        <f>AVERAGE(FC8:FC131)-$DL$4</f>
        <v>834.95430107526875</v>
      </c>
      <c r="FD4" s="35">
        <f>AVERAGE(FD8:FD131)-$DL$5</f>
        <v>132.10215053763437</v>
      </c>
      <c r="FE4" s="35">
        <f>AVERAGE(FE8:FE131)-$DL$4</f>
        <v>845.41397849462362</v>
      </c>
      <c r="FF4" s="35">
        <f>AVERAGE(FF8:FF131)-$DL$5</f>
        <v>138.17473118279571</v>
      </c>
      <c r="FG4" s="35">
        <f>AVERAGE(FG8:FG131)-$DL$4</f>
        <v>820.83333333333326</v>
      </c>
      <c r="FH4" s="35">
        <f>AVERAGE(FH8:FH131)-$DL$5</f>
        <v>134.6263440860215</v>
      </c>
      <c r="FI4" s="37">
        <f>AVERAGE(FJ4,FL4,FN4)</f>
        <v>815.86290322580646</v>
      </c>
      <c r="FJ4" s="35">
        <f>AVERAGE(FJ8:FJ131)-$DL$4</f>
        <v>814.57526881720423</v>
      </c>
      <c r="FK4" s="35">
        <f>AVERAGE(FK8:FK131)-$DL$5</f>
        <v>134.89247311827955</v>
      </c>
      <c r="FL4" s="35">
        <f>AVERAGE(FL8:FL131)-$DL$4</f>
        <v>813.93010752688167</v>
      </c>
      <c r="FM4" s="35">
        <f>AVERAGE(FM8:FM131)-$DL$5</f>
        <v>136.89247311827955</v>
      </c>
      <c r="FN4" s="35">
        <f>AVERAGE(FN8:FN131)-$DL$4</f>
        <v>819.08333333333326</v>
      </c>
      <c r="FO4" s="35">
        <f>AVERAGE(FO8:FO131)-$DL$5</f>
        <v>133.63440860215053</v>
      </c>
      <c r="FP4" s="37">
        <f>AVERAGE(FQ4,FS4,FU4)</f>
        <v>903.78763440860212</v>
      </c>
      <c r="FQ4" s="35">
        <f>AVERAGE(FQ8:FQ131)-$DL$4</f>
        <v>855.97849462365593</v>
      </c>
      <c r="FR4" s="35">
        <f>AVERAGE(FR8:FR131)-$DL$5</f>
        <v>151.10215053763437</v>
      </c>
      <c r="FS4" s="35">
        <f>AVERAGE(FS8:FS131)-$DL$4</f>
        <v>937.59139784946228</v>
      </c>
      <c r="FT4" s="35">
        <f>AVERAGE(FT8:FT131)-$DL$5</f>
        <v>201.22311827956986</v>
      </c>
      <c r="FU4" s="35">
        <f>AVERAGE(FU8:FU131)-$DL$4</f>
        <v>917.79301075268813</v>
      </c>
      <c r="FV4" s="35">
        <f>AVERAGE(FV8:FV131)-$DL$5</f>
        <v>187.46505376344084</v>
      </c>
      <c r="FW4" s="37">
        <f>AVERAGE(FX4,FZ4,GB4)</f>
        <v>869.76881720430094</v>
      </c>
      <c r="FX4" s="35">
        <f>AVERAGE(FX8:FX131)-$DL$4</f>
        <v>884.35752688172033</v>
      </c>
      <c r="FY4" s="35">
        <f>AVERAGE(FY8:FY131)-$DL$5</f>
        <v>120.65053763440858</v>
      </c>
      <c r="FZ4" s="35">
        <f>AVERAGE(FZ8:FZ131)-$DL$4</f>
        <v>865.80107526881716</v>
      </c>
      <c r="GA4" s="35">
        <f>AVERAGE(GA8:GA131)-$DL$5</f>
        <v>116.6263440860215</v>
      </c>
      <c r="GB4" s="35">
        <f>AVERAGE(GB8:GB131)-$DL$4</f>
        <v>859.14784946236546</v>
      </c>
      <c r="GC4" s="35">
        <f>AVERAGE(GC8:GC131)-$DL$5</f>
        <v>115.19892473118279</v>
      </c>
      <c r="GD4" s="37">
        <f>AVERAGE(GE4,GG4,GI4)</f>
        <v>1001.1397849462365</v>
      </c>
      <c r="GE4" s="35">
        <f>AVERAGE(GE8:GE131)-$DL$4</f>
        <v>970.20430107526886</v>
      </c>
      <c r="GF4" s="35">
        <f>AVERAGE(GF8:GF131)-$DL$5</f>
        <v>159.7956989247312</v>
      </c>
      <c r="GG4" s="35">
        <f>AVERAGE(GG8:GG131)-$DL$4</f>
        <v>1047.7849462365591</v>
      </c>
      <c r="GH4" s="35">
        <f>AVERAGE(GH8:GH131)-$DL$5</f>
        <v>190.23118279569894</v>
      </c>
      <c r="GI4" s="35">
        <f>AVERAGE(GI8:GI131)-$DL$4</f>
        <v>985.43010752688178</v>
      </c>
      <c r="GJ4" s="35">
        <f>AVERAGE(GJ8:GJ131)-$DL$5</f>
        <v>165.30376344086022</v>
      </c>
      <c r="GK4" s="37">
        <f>AVERAGE(GL4,GN4,GP4)</f>
        <v>979.61290322580635</v>
      </c>
      <c r="GL4" s="35">
        <f>AVERAGE(GL8:GL131)-$DL$4</f>
        <v>1018.6236559139784</v>
      </c>
      <c r="GM4" s="35">
        <f>AVERAGE(GM8:GM131)-$DL$5</f>
        <v>159.02956989247309</v>
      </c>
      <c r="GN4" s="35">
        <f>AVERAGE(GN8:GN131)-$DL$4</f>
        <v>981.62365591397838</v>
      </c>
      <c r="GO4" s="35">
        <f>AVERAGE(GO8:GO131)-$DL$5</f>
        <v>146.48118279569894</v>
      </c>
      <c r="GP4" s="35">
        <f>AVERAGE(GP8:GP131)-$DL$4</f>
        <v>938.59139784946228</v>
      </c>
      <c r="GQ4" s="35">
        <f>AVERAGE(GQ8:GQ131)-$DL$5</f>
        <v>133.63440860215053</v>
      </c>
      <c r="GR4" s="57" t="s">
        <v>234</v>
      </c>
      <c r="GS4" s="36" t="s">
        <v>40</v>
      </c>
      <c r="GT4" s="35">
        <f>AVERAGE(GU4,GW4,GY4)</f>
        <v>304.69354838709677</v>
      </c>
      <c r="GU4" s="35">
        <f t="shared" ref="GU4:GZ4" si="15">AVERAGE(GU8:GU131)</f>
        <v>303.37903225806451</v>
      </c>
      <c r="GV4" s="35">
        <f t="shared" si="15"/>
        <v>24.088709677419356</v>
      </c>
      <c r="GW4" s="35">
        <f t="shared" si="15"/>
        <v>305.55645161290323</v>
      </c>
      <c r="GX4" s="35">
        <f t="shared" si="15"/>
        <v>24.024193548387096</v>
      </c>
      <c r="GY4" s="35">
        <f t="shared" si="15"/>
        <v>305.14516129032256</v>
      </c>
      <c r="GZ4" s="35">
        <f t="shared" si="15"/>
        <v>23.870967741935484</v>
      </c>
      <c r="HA4" s="37">
        <f>AVERAGE(HB4,HD4,HF4)</f>
        <v>23.521505376344084</v>
      </c>
      <c r="HB4" s="35">
        <f>AVERAGE(HB8:HB131)-$GT$4</f>
        <v>24.491935483870975</v>
      </c>
      <c r="HC4" s="35">
        <f>AVERAGE(HC8:HC131)-$GT$5</f>
        <v>722.19892473118284</v>
      </c>
      <c r="HD4" s="35">
        <f>AVERAGE(HD8:HD131)-$GT$4</f>
        <v>23.193548387096769</v>
      </c>
      <c r="HE4" s="35">
        <f>AVERAGE(HE8:HE131)-$GT$5</f>
        <v>647.32795698924735</v>
      </c>
      <c r="HF4" s="35">
        <f>AVERAGE(HF8:HF131)-$GT$4</f>
        <v>22.879032258064512</v>
      </c>
      <c r="HG4" s="35">
        <f>AVERAGE(HG8:HG131)-$GT$5</f>
        <v>595.57795698924735</v>
      </c>
      <c r="HH4" s="37">
        <f>AVERAGE(HI4,HK4,HM4)</f>
        <v>830.73118279569883</v>
      </c>
      <c r="HI4" s="35">
        <f>AVERAGE(HI8:HI131)-$GT$4</f>
        <v>827.13709677419342</v>
      </c>
      <c r="HJ4" s="35">
        <f>AVERAGE(HJ8:HJ131)-$GT$5</f>
        <v>602.69892473118284</v>
      </c>
      <c r="HK4" s="35">
        <f>AVERAGE(HK8:HK131)-$GT$4</f>
        <v>831.12096774193537</v>
      </c>
      <c r="HL4" s="35">
        <f>AVERAGE(HL8:HL131)-$GT$5</f>
        <v>599.63440860215053</v>
      </c>
      <c r="HM4" s="35">
        <f>AVERAGE(HM8:HM131)-$GT$4</f>
        <v>833.9354838709678</v>
      </c>
      <c r="HN4" s="35">
        <f>AVERAGE(HN8:HN131)-$GT$5</f>
        <v>601.20698924731187</v>
      </c>
      <c r="HO4" s="58" t="s">
        <v>134</v>
      </c>
      <c r="HP4" s="36" t="s">
        <v>40</v>
      </c>
      <c r="HQ4" s="35">
        <f>AVERAGE(HR4,HT4,HV4)</f>
        <v>172.75</v>
      </c>
      <c r="HR4" s="35">
        <f>AVERAGE(HR8:HR131)</f>
        <v>170.19354838709677</v>
      </c>
      <c r="HS4" s="35">
        <f>AVERAGE(HS8:HS131)</f>
        <v>236.37903225806451</v>
      </c>
      <c r="HT4" s="35">
        <f t="shared" ref="HT4:HW4" si="16">AVERAGE(HT8:HT131)</f>
        <v>173.11290322580646</v>
      </c>
      <c r="HU4" s="35">
        <f t="shared" si="16"/>
        <v>236.75</v>
      </c>
      <c r="HV4" s="35">
        <f t="shared" si="16"/>
        <v>174.94354838709677</v>
      </c>
      <c r="HW4" s="35">
        <f t="shared" si="16"/>
        <v>233.81451612903226</v>
      </c>
      <c r="HX4" s="37">
        <f>AVERAGE(HY4,IA4,IC4)</f>
        <v>23.056451612903221</v>
      </c>
      <c r="HY4" s="35">
        <f>AVERAGE(HY8:HY131)-$HQ$4</f>
        <v>21.685483870967744</v>
      </c>
      <c r="HZ4" s="35">
        <f>AVERAGE(HZ8:HZ131)-$HQ$5</f>
        <v>116.93279569892471</v>
      </c>
      <c r="IA4" s="35">
        <f t="shared" ref="IA4" si="17">AVERAGE(IA8:IA131)-$HQ$4</f>
        <v>23.322580645161281</v>
      </c>
      <c r="IB4" s="35">
        <f t="shared" ref="IB4" si="18">AVERAGE(IB8:IB131)-$HQ$5</f>
        <v>103.51344086021507</v>
      </c>
      <c r="IC4" s="35">
        <f t="shared" ref="IC4" si="19">AVERAGE(IC8:IC131)-$HQ$4</f>
        <v>24.161290322580641</v>
      </c>
      <c r="ID4" s="35">
        <f t="shared" ref="ID4" si="20">AVERAGE(ID8:ID131)-$HQ$5</f>
        <v>103.73118279569891</v>
      </c>
      <c r="IE4" s="37">
        <f>AVERAGE(IF4,IH4,IJ4)</f>
        <v>39.991935483870968</v>
      </c>
      <c r="IF4" s="35">
        <f>AVERAGE(IF8:IF131)-$HQ$4</f>
        <v>41.443548387096769</v>
      </c>
      <c r="IG4" s="35">
        <f>AVERAGE(IG8:IG131)-$HQ$5</f>
        <v>93.618279569892451</v>
      </c>
      <c r="IH4" s="35">
        <f t="shared" ref="IH4" si="21">AVERAGE(IH8:IH131)-$HQ$4</f>
        <v>39.895161290322591</v>
      </c>
      <c r="II4" s="35">
        <f t="shared" ref="II4" si="22">AVERAGE(II8:II131)-$HQ$5</f>
        <v>93.360215053763426</v>
      </c>
      <c r="IJ4" s="35">
        <f t="shared" ref="IJ4" si="23">AVERAGE(IJ8:IJ131)-$HQ$4</f>
        <v>38.637096774193537</v>
      </c>
      <c r="IK4" s="35">
        <f t="shared" ref="IK4" si="24">AVERAGE(IK8:IK131)-$HQ$5</f>
        <v>89.134408602150557</v>
      </c>
      <c r="IL4" s="37">
        <f>AVERAGE(IM4,IO4,IQ4)</f>
        <v>396.80376344086022</v>
      </c>
      <c r="IM4" s="35">
        <f>AVERAGE(IM8:IM131)-$HQ$4</f>
        <v>411.06451612903231</v>
      </c>
      <c r="IN4" s="35">
        <f>AVERAGE(IN8:IN131)-$HQ$5</f>
        <v>94.069892473118244</v>
      </c>
      <c r="IO4" s="35">
        <f t="shared" ref="IO4" si="25">AVERAGE(IO8:IO131)-$HQ$4</f>
        <v>393.33870967741939</v>
      </c>
      <c r="IP4" s="35">
        <f t="shared" ref="IP4" si="26">AVERAGE(IP8:IP131)-$HQ$5</f>
        <v>88.54569892473117</v>
      </c>
      <c r="IQ4" s="35">
        <f t="shared" ref="IQ4" si="27">AVERAGE(IQ8:IQ131)-$HQ$4</f>
        <v>386.00806451612902</v>
      </c>
      <c r="IR4" s="35">
        <f t="shared" ref="IR4" si="28">AVERAGE(IR8:IR131)-$HQ$5</f>
        <v>85.239247311827938</v>
      </c>
      <c r="IS4" s="37">
        <f>AVERAGE(IT4,IV4,IX4)</f>
        <v>518.98387096774195</v>
      </c>
      <c r="IT4" s="35">
        <f>AVERAGE(IT8:IT131)-$HQ$4</f>
        <v>515.20161290322585</v>
      </c>
      <c r="IU4" s="35">
        <f>AVERAGE(IU8:IU131)-$HQ$5</f>
        <v>83.223118279569889</v>
      </c>
      <c r="IV4" s="35">
        <f t="shared" ref="IV4" si="29">AVERAGE(IV8:IV131)-$HQ$4</f>
        <v>523.51612903225805</v>
      </c>
      <c r="IW4" s="35">
        <f t="shared" ref="IW4" si="30">AVERAGE(IW8:IW131)-$HQ$5</f>
        <v>89.271505376344095</v>
      </c>
      <c r="IX4" s="35">
        <f t="shared" ref="IX4" si="31">AVERAGE(IX8:IX131)-$HQ$4</f>
        <v>518.23387096774195</v>
      </c>
      <c r="IY4" s="35">
        <f t="shared" ref="IY4" si="32">AVERAGE(IY8:IY131)-$HQ$5</f>
        <v>88.086021505376351</v>
      </c>
      <c r="IZ4" s="37">
        <f>AVERAGE(JA4,JC4,JE4)</f>
        <v>607.5</v>
      </c>
      <c r="JA4" s="35">
        <f>AVERAGE(JA8:JA131)-$HQ$4</f>
        <v>555.4677419354839</v>
      </c>
      <c r="JB4" s="35">
        <f>AVERAGE(JB8:JB131)-$HQ$5</f>
        <v>105.52956989247312</v>
      </c>
      <c r="JC4" s="35">
        <f t="shared" ref="JC4" si="33">AVERAGE(JC8:JC131)-$HQ$4</f>
        <v>641.66935483870964</v>
      </c>
      <c r="JD4" s="35">
        <f t="shared" ref="JD4" si="34">AVERAGE(JD8:JD131)-$HQ$5</f>
        <v>155.38440860215056</v>
      </c>
      <c r="JE4" s="35">
        <f t="shared" ref="JE4" si="35">AVERAGE(JE8:JE131)-$HQ$4</f>
        <v>625.36290322580646</v>
      </c>
      <c r="JF4" s="35">
        <f t="shared" ref="JF4" si="36">AVERAGE(JF8:JF131)-$HQ$5</f>
        <v>146.24731182795696</v>
      </c>
      <c r="JG4" s="37">
        <f>AVERAGE(JH4,JJ4,JL4)</f>
        <v>505.55107526881721</v>
      </c>
      <c r="JH4" s="35">
        <f>AVERAGE(JH8:JH131)-$HQ$4</f>
        <v>513.12096774193549</v>
      </c>
      <c r="JI4" s="35">
        <f>AVERAGE(JI8:JI131)-$HQ$5</f>
        <v>88.836021505376351</v>
      </c>
      <c r="JJ4" s="35">
        <f t="shared" ref="JJ4" si="37">AVERAGE(JJ8:JJ131)-$HQ$4</f>
        <v>500.65322580645159</v>
      </c>
      <c r="JK4" s="35">
        <f t="shared" ref="JK4" si="38">AVERAGE(JK8:JK131)-$HQ$5</f>
        <v>83.27956989247312</v>
      </c>
      <c r="JL4" s="35">
        <f t="shared" ref="JL4" si="39">AVERAGE(JL8:JL131)-$HQ$4</f>
        <v>502.87903225806451</v>
      </c>
      <c r="JM4" s="35">
        <f t="shared" ref="JM4" si="40">AVERAGE(JM8:JM131)-$HQ$5</f>
        <v>82.739247311827938</v>
      </c>
      <c r="JN4" s="37">
        <f>AVERAGE(JO4,JQ4,JS4)</f>
        <v>496.55913978494618</v>
      </c>
      <c r="JO4" s="35">
        <f>AVERAGE(JO8:JO131)-$HQ$4</f>
        <v>505.79032258064512</v>
      </c>
      <c r="JP4" s="35">
        <f>AVERAGE(JP8:JP131)-$HQ$5</f>
        <v>66.327956989247326</v>
      </c>
      <c r="JQ4" s="35">
        <f t="shared" ref="JQ4" si="41">AVERAGE(JQ8:JQ131)-$HQ$4</f>
        <v>489.04032258064512</v>
      </c>
      <c r="JR4" s="35">
        <f t="shared" ref="JR4" si="42">AVERAGE(JR8:JR131)-$HQ$5</f>
        <v>57.150537634408607</v>
      </c>
      <c r="JS4" s="35">
        <f t="shared" ref="JS4" si="43">AVERAGE(JS8:JS131)-$HQ$4</f>
        <v>494.84677419354841</v>
      </c>
      <c r="JT4" s="35">
        <f t="shared" ref="JT4" si="44">AVERAGE(JT8:JT131)-$HQ$5</f>
        <v>69.271505376344095</v>
      </c>
      <c r="JU4" s="37">
        <f>AVERAGE(JV4,JX4,JZ4)</f>
        <v>511.90322580645164</v>
      </c>
      <c r="JV4" s="35">
        <f>AVERAGE(JV8:JV131)-$HQ$4</f>
        <v>487.33870967741939</v>
      </c>
      <c r="JW4" s="35">
        <f>AVERAGE(JW8:JW131)-$HQ$5</f>
        <v>94.150537634408607</v>
      </c>
      <c r="JX4" s="35">
        <f t="shared" ref="JX4" si="45">AVERAGE(JX8:JX131)-$HQ$4</f>
        <v>530.30645161290317</v>
      </c>
      <c r="JY4" s="35">
        <f t="shared" ref="JY4" si="46">AVERAGE(JY8:JY131)-$HQ$5</f>
        <v>130.69086021505373</v>
      </c>
      <c r="JZ4" s="35">
        <f t="shared" ref="JZ4" si="47">AVERAGE(JZ8:JZ131)-$HQ$4</f>
        <v>518.06451612903231</v>
      </c>
      <c r="KA4" s="35">
        <f t="shared" ref="KA4" si="48">AVERAGE(KA8:KA131)-$HQ$5</f>
        <v>120.22311827956989</v>
      </c>
      <c r="KB4" s="37">
        <f>AVERAGE(KC4,KE4,KG4)</f>
        <v>520.80107526881727</v>
      </c>
      <c r="KC4" s="35">
        <f>AVERAGE(KC8:KC131)-$HQ$4</f>
        <v>513.43548387096769</v>
      </c>
      <c r="KD4" s="35">
        <f>AVERAGE(KD8:KD131)-$HQ$5</f>
        <v>97.319892473118244</v>
      </c>
      <c r="KE4" s="35">
        <f t="shared" ref="KE4" si="49">AVERAGE(KE8:KE131)-$HQ$4</f>
        <v>536.5322580645161</v>
      </c>
      <c r="KF4" s="35">
        <f t="shared" ref="KF4" si="50">AVERAGE(KF8:KF131)-$HQ$5</f>
        <v>100.42473118279568</v>
      </c>
      <c r="KG4" s="35">
        <f t="shared" ref="KG4" si="51">AVERAGE(KG8:KG131)-$HQ$4</f>
        <v>512.43548387096769</v>
      </c>
      <c r="KH4" s="35">
        <f t="shared" ref="KH4" si="52">AVERAGE(KH8:KH131)-$HQ$5</f>
        <v>87.52956989247312</v>
      </c>
      <c r="KI4" s="37">
        <f>AVERAGE(KJ4,KL4,KN4)</f>
        <v>483.18010752688173</v>
      </c>
      <c r="KJ4" s="35">
        <f>AVERAGE(KJ8:KJ131)-$HQ$4</f>
        <v>477.29838709677415</v>
      </c>
      <c r="KK4" s="35">
        <f>AVERAGE(KK8:KK131)-$HQ$5</f>
        <v>100.11021505376343</v>
      </c>
      <c r="KL4" s="35">
        <f t="shared" ref="KL4" si="53">AVERAGE(KL8:KL131)-$HQ$4</f>
        <v>480.33064516129036</v>
      </c>
      <c r="KM4" s="35">
        <f t="shared" ref="KM4" si="54">AVERAGE(KM8:KM131)-$HQ$5</f>
        <v>100.27150537634409</v>
      </c>
      <c r="KN4" s="35">
        <f t="shared" ref="KN4" si="55">AVERAGE(KN8:KN131)-$HQ$4</f>
        <v>491.91129032258061</v>
      </c>
      <c r="KO4" s="35">
        <f t="shared" ref="KO4" si="56">AVERAGE(KO8:KO131)-$HQ$5</f>
        <v>99.223118279569889</v>
      </c>
      <c r="KP4" s="37">
        <f>AVERAGE(KQ4,KS4,KU4)</f>
        <v>574.31989247311833</v>
      </c>
      <c r="KQ4" s="35">
        <f>AVERAGE(KQ8:KQ131)-$HQ$4</f>
        <v>575.20161290322585</v>
      </c>
      <c r="KR4" s="35">
        <f>AVERAGE(KR8:KR131)-$HQ$5</f>
        <v>134.65860215053763</v>
      </c>
      <c r="KS4" s="35">
        <f t="shared" ref="KS4" si="57">AVERAGE(KS8:KS131)-$HQ$4</f>
        <v>582.66935483870964</v>
      </c>
      <c r="KT4" s="35">
        <f t="shared" ref="KT4" si="58">AVERAGE(KT8:KT131)-$HQ$5</f>
        <v>142.81182795698922</v>
      </c>
      <c r="KU4" s="35">
        <f t="shared" ref="KU4" si="59">AVERAGE(KU8:KU131)-$HQ$4</f>
        <v>565.08870967741939</v>
      </c>
      <c r="KV4" s="35">
        <f t="shared" ref="KV4" si="60">AVERAGE(KV8:KV131)-$HQ$5</f>
        <v>134.44086021505373</v>
      </c>
      <c r="KW4" s="57" t="s">
        <v>234</v>
      </c>
      <c r="KX4" s="36" t="s">
        <v>40</v>
      </c>
      <c r="KY4" s="35">
        <f>AVERAGE(KZ4,LB4,LD4)</f>
        <v>306.62365591397855</v>
      </c>
      <c r="KZ4" s="35">
        <f t="shared" ref="KZ4:LE4" si="61">AVERAGE(KZ8:KZ131)</f>
        <v>306.80645161290323</v>
      </c>
      <c r="LA4" s="35">
        <f t="shared" si="61"/>
        <v>27.25</v>
      </c>
      <c r="LB4" s="35">
        <f t="shared" si="61"/>
        <v>306.53225806451616</v>
      </c>
      <c r="LC4" s="35">
        <f t="shared" si="61"/>
        <v>27.443548387096776</v>
      </c>
      <c r="LD4" s="35">
        <f t="shared" si="61"/>
        <v>306.53225806451616</v>
      </c>
      <c r="LE4" s="35">
        <f t="shared" si="61"/>
        <v>27.18548387096774</v>
      </c>
      <c r="LF4" s="37">
        <f>AVERAGE(LG4,LI4,LK4)</f>
        <v>20.096774193548395</v>
      </c>
      <c r="LG4" s="35">
        <f>AVERAGE(LG8:LG131)-$GT$4</f>
        <v>19.556451612903231</v>
      </c>
      <c r="LH4" s="35">
        <f>AVERAGE(LH8:LH131)-$GT$5</f>
        <v>544.80376344086017</v>
      </c>
      <c r="LI4" s="35">
        <f>AVERAGE(LI8:LI131)-$GT$4</f>
        <v>20.080645161290306</v>
      </c>
      <c r="LJ4" s="35">
        <f>AVERAGE(LJ8:LJ131)-$GT$5</f>
        <v>519.32795698924735</v>
      </c>
      <c r="LK4" s="35">
        <f>AVERAGE(LK8:LK131)-$GT$4</f>
        <v>20.653225806451644</v>
      </c>
      <c r="LL4" s="35">
        <f>AVERAGE(LL8:LL131)-$GT$5</f>
        <v>492.00537634408602</v>
      </c>
      <c r="LM4" s="37">
        <f>AVERAGE(LN4,LP4,LR4)</f>
        <v>469.82526881720429</v>
      </c>
      <c r="LN4" s="35">
        <f>AVERAGE(LN8:LN131)-$GT$4</f>
        <v>462.92741935483872</v>
      </c>
      <c r="LO4" s="35">
        <f>AVERAGE(LO8:LO131)-$GT$5</f>
        <v>432.2956989247312</v>
      </c>
      <c r="LP4" s="35">
        <f>AVERAGE(LP8:LP131)-$GT$4</f>
        <v>475.11290322580641</v>
      </c>
      <c r="LQ4" s="35">
        <f>AVERAGE(LQ8:LQ131)-$GT$5</f>
        <v>464.81182795698925</v>
      </c>
      <c r="LR4" s="35">
        <f>AVERAGE(LR8:LR131)-$GT$4</f>
        <v>471.43548387096774</v>
      </c>
      <c r="LS4" s="35">
        <f>AVERAGE(LS8:LS131)-$GT$5</f>
        <v>453.94086021505376</v>
      </c>
      <c r="LU4" s="39" t="s">
        <v>121</v>
      </c>
      <c r="LV4" s="36" t="s">
        <v>40</v>
      </c>
      <c r="LW4" s="35">
        <f>AVERAGE(LX4,LZ4,MB4)</f>
        <v>305.71653543307087</v>
      </c>
      <c r="LX4" s="35">
        <f t="shared" ref="LX4:MC4" si="62">AVERAGE(LX8:LX134)</f>
        <v>307.18110236220474</v>
      </c>
      <c r="LY4" s="35">
        <f t="shared" si="62"/>
        <v>92.464566929133852</v>
      </c>
      <c r="LZ4" s="35">
        <f t="shared" si="62"/>
        <v>304.90551181102364</v>
      </c>
      <c r="MA4" s="35">
        <f t="shared" si="62"/>
        <v>101.70866141732283</v>
      </c>
      <c r="MB4" s="35">
        <f t="shared" si="62"/>
        <v>305.06299212598424</v>
      </c>
      <c r="MC4" s="35">
        <f t="shared" si="62"/>
        <v>103.22834645669292</v>
      </c>
      <c r="MD4" s="37">
        <f>AVERAGE(ME4,MG4,MI4)</f>
        <v>30.944754889509756</v>
      </c>
      <c r="ME4" s="35">
        <f>AVERAGE(ME8:ME131)-$LW$4</f>
        <v>30.48507747015492</v>
      </c>
      <c r="MF4" s="35">
        <f>AVERAGE(MF8:MF131)-$LW$5</f>
        <v>461.26936753873503</v>
      </c>
      <c r="MG4" s="35">
        <f>AVERAGE(MG8:MG131)-$LW$4</f>
        <v>32.920561341122664</v>
      </c>
      <c r="MH4" s="35">
        <f>AVERAGE(MH8:MH131)-$LW$5</f>
        <v>467.39839979679954</v>
      </c>
      <c r="MI4" s="35">
        <f>AVERAGE(MI8:MI131)-$LW$4</f>
        <v>29.428625857251689</v>
      </c>
      <c r="MJ4" s="35">
        <f>AVERAGE(MJ8:MJ131)-$LW$5</f>
        <v>465.92259334518661</v>
      </c>
      <c r="MK4" s="37">
        <f>AVERAGE(ML4,MN4,MP4)</f>
        <v>29.444754889509756</v>
      </c>
      <c r="ML4" s="35">
        <f>AVERAGE(ML8:ML131)-$LW$4</f>
        <v>28.557658115316201</v>
      </c>
      <c r="MM4" s="35">
        <f>AVERAGE(MM8:MM131)-$LW$5</f>
        <v>531.55969011938032</v>
      </c>
      <c r="MN4" s="35">
        <f>AVERAGE(MN8:MN131)-$LW$4</f>
        <v>29.364109728219432</v>
      </c>
      <c r="MO4" s="35">
        <f>AVERAGE(MO8:MO131)-$LW$5</f>
        <v>548.64033528067057</v>
      </c>
      <c r="MP4" s="35">
        <f>AVERAGE(MP8:MP131)-$LW$4</f>
        <v>30.412496824993639</v>
      </c>
      <c r="MQ4" s="35">
        <f>AVERAGE(MQ8:MQ131)-$LW$5</f>
        <v>531.26936753873508</v>
      </c>
      <c r="MR4" s="37">
        <f>AVERAGE(MS4,MU4,MW4)</f>
        <v>76.850668868004391</v>
      </c>
      <c r="MS4" s="35">
        <f>AVERAGE(MS8:MS131)-$LW$4</f>
        <v>76.48507747015492</v>
      </c>
      <c r="MT4" s="35">
        <f>AVERAGE(MT8:MT131)-$LW$5</f>
        <v>467.95485140970283</v>
      </c>
      <c r="MU4" s="35">
        <f>AVERAGE(MU8:MU131)-$LW$4</f>
        <v>79.493141986283945</v>
      </c>
      <c r="MV4" s="35">
        <f>AVERAGE(MV8:MV131)-$LW$5</f>
        <v>483.00323850647698</v>
      </c>
      <c r="MW4" s="35">
        <f>AVERAGE(MW8:MW131)-$LW$4</f>
        <v>74.573787147574308</v>
      </c>
      <c r="MX4" s="35">
        <f>AVERAGE(MX8:MX131)-$LW$5</f>
        <v>492.99517399034795</v>
      </c>
      <c r="MY4" s="37">
        <f>AVERAGE(MZ4,NB4,ND4)</f>
        <v>260.59798069596144</v>
      </c>
      <c r="MZ4" s="35">
        <f>AVERAGE(MZ8:MZ131)-$LW$4</f>
        <v>258.47701295402595</v>
      </c>
      <c r="NA4" s="35">
        <f>AVERAGE(NA8:NA131)-$LW$5</f>
        <v>412.85807721615441</v>
      </c>
      <c r="NB4" s="35">
        <f>AVERAGE(NB8:NB131)-$LW$4</f>
        <v>257.92862585725169</v>
      </c>
      <c r="NC4" s="35">
        <f>AVERAGE(NC8:NC131)-$LW$5</f>
        <v>414.4467868935738</v>
      </c>
      <c r="ND4" s="35">
        <f>AVERAGE(ND8:ND131)-$LW$4</f>
        <v>265.38830327660656</v>
      </c>
      <c r="NE4" s="35">
        <f>AVERAGE(NE8:NE131)-$LW$5</f>
        <v>413.35807721615441</v>
      </c>
      <c r="NF4" s="37">
        <f>AVERAGE(NG4,NI4,NK4)</f>
        <v>496.52808822284311</v>
      </c>
      <c r="NG4" s="35">
        <f>AVERAGE(NG8:NG131)-$LW$4</f>
        <v>496.00120650241303</v>
      </c>
      <c r="NH4" s="35">
        <f>AVERAGE(NH8:NH131)-$LW$5</f>
        <v>522.82581915163837</v>
      </c>
      <c r="NI4" s="35">
        <f>AVERAGE(NI8:NI131)-$LW$4</f>
        <v>494.40443230886461</v>
      </c>
      <c r="NJ4" s="35">
        <f>AVERAGE(NJ8:NJ131)-$LW$5</f>
        <v>537.87420624841252</v>
      </c>
      <c r="NK4" s="35">
        <f>AVERAGE(NK8:NK131)-$LW$4</f>
        <v>499.17862585725169</v>
      </c>
      <c r="NL4" s="35">
        <f>AVERAGE(NL8:NL131)-$LW$5</f>
        <v>539.84194818389642</v>
      </c>
      <c r="NM4" s="37">
        <f>AVERAGE(NN4,NP4,NR4)</f>
        <v>480.76464736262801</v>
      </c>
      <c r="NN4" s="35">
        <f>AVERAGE(NN8:NN131)-$LW$4</f>
        <v>480.0576581153162</v>
      </c>
      <c r="NO4" s="35">
        <f>AVERAGE(NO8:NO131)-$LW$5</f>
        <v>433.9790449580899</v>
      </c>
      <c r="NP4" s="35">
        <f>AVERAGE(NP8:NP131)-$LW$4</f>
        <v>485.5254000508001</v>
      </c>
      <c r="NQ4" s="35">
        <f>AVERAGE(NQ8:NQ131)-$LW$5</f>
        <v>433.261303022606</v>
      </c>
      <c r="NR4" s="35">
        <f>AVERAGE(NR8:NR131)-$LW$4</f>
        <v>476.71088392176779</v>
      </c>
      <c r="NS4" s="35">
        <f>AVERAGE(NS8:NS131)-$LW$5</f>
        <v>430.20485140970283</v>
      </c>
      <c r="NT4" s="37">
        <f>AVERAGE(NU4,NW4,NY4)</f>
        <v>472.85066886800445</v>
      </c>
      <c r="NU4" s="35">
        <f>AVERAGE(NU8:NU131)-$LW$4</f>
        <v>475.32378714757425</v>
      </c>
      <c r="NV4" s="35">
        <f>AVERAGE(NV8:NV131)-$LW$5</f>
        <v>421.91452882905759</v>
      </c>
      <c r="NW4" s="35">
        <f>AVERAGE(NW8:NW131)-$LW$4</f>
        <v>471.61410972821949</v>
      </c>
      <c r="NX4" s="35">
        <f>AVERAGE(NX8:NX131)-$LW$5</f>
        <v>417.95485140970283</v>
      </c>
      <c r="NY4" s="35">
        <f>AVERAGE(NY8:NY131)-$LW$4</f>
        <v>471.61410972821949</v>
      </c>
      <c r="NZ4" s="35">
        <f>AVERAGE(NZ8:NZ131)-$LW$5</f>
        <v>417.95485140970283</v>
      </c>
      <c r="OA4" s="37">
        <f>AVERAGE(OB4,OD4,OF4)</f>
        <v>502.02808822284311</v>
      </c>
      <c r="OB4" s="35">
        <f>AVERAGE(OB8:OB131)-$LW$4</f>
        <v>502.40443230886461</v>
      </c>
      <c r="OC4" s="35">
        <f>AVERAGE(OC8:OC131)-$LW$5</f>
        <v>506.97098044196088</v>
      </c>
      <c r="OD4" s="35">
        <f>AVERAGE(OD8:OD131)-$LW$4</f>
        <v>500.23507747015498</v>
      </c>
      <c r="OE4" s="35">
        <f>AVERAGE(OE8:OE131)-$LW$5</f>
        <v>512.69678689357386</v>
      </c>
      <c r="OF4" s="35">
        <f>AVERAGE(OF8:OF131)-$LW$4</f>
        <v>503.44475488950974</v>
      </c>
      <c r="OG4" s="35">
        <f>AVERAGE(OG8:OG131)-$LW$5</f>
        <v>493.80162560325113</v>
      </c>
      <c r="OH4" s="37">
        <f>AVERAGE(OI4,OK4,OM4)</f>
        <v>474.47163660993988</v>
      </c>
      <c r="OI4" s="35">
        <f>AVERAGE(OI8:OI131)-$LW$4</f>
        <v>471.42056134112266</v>
      </c>
      <c r="OJ4" s="35">
        <f>AVERAGE(OJ8:OJ131)-$LW$5</f>
        <v>408.43872237744472</v>
      </c>
      <c r="OK4" s="35">
        <f>AVERAGE(OK8:OK131)-$LW$4</f>
        <v>475.35604521209046</v>
      </c>
      <c r="OL4" s="35">
        <f>AVERAGE(OL8:OL131)-$LW$5</f>
        <v>416.78549657099308</v>
      </c>
      <c r="OM4" s="35">
        <f>AVERAGE(OM8:OM131)-$LW$4</f>
        <v>476.63830327660656</v>
      </c>
      <c r="ON4" s="35">
        <f>AVERAGE(ON8:ON131)-$LW$5</f>
        <v>420.52743205486405</v>
      </c>
      <c r="OO4" s="37">
        <f>AVERAGE(OP4,OR4,OT4)</f>
        <v>551.04959359918723</v>
      </c>
      <c r="OP4" s="35">
        <f>AVERAGE(OP8:OP131)-$LW$4</f>
        <v>570.26733553467102</v>
      </c>
      <c r="OQ4" s="35">
        <f>AVERAGE(OQ8:OQ131)-$LW$5</f>
        <v>597.19678689357386</v>
      </c>
      <c r="OR4" s="35">
        <f>AVERAGE(OR8:OR131)-$LW$4</f>
        <v>543.0979806959615</v>
      </c>
      <c r="OS4" s="35">
        <f>AVERAGE(OS8:OS131)-$LW$5</f>
        <v>558.8661417322835</v>
      </c>
      <c r="OT4" s="35">
        <f>AVERAGE(OT8:OT131)-$LW$4</f>
        <v>539.78346456692907</v>
      </c>
      <c r="OU4" s="35">
        <f>AVERAGE(OU8:OU131)-$LW$5</f>
        <v>540.43872237744483</v>
      </c>
      <c r="OV4" s="37">
        <f>AVERAGE(OW4,OY4,PA4)</f>
        <v>510.25927101854199</v>
      </c>
      <c r="OW4" s="35">
        <f>AVERAGE(OW8:OW131)-$LW$4</f>
        <v>514.83185166370322</v>
      </c>
      <c r="OX4" s="35">
        <f>AVERAGE(OX8:OX131)-$LW$5</f>
        <v>425.84194818389636</v>
      </c>
      <c r="OY4" s="35">
        <f>AVERAGE(OY8:OY131)-$LW$4</f>
        <v>508.08185166370328</v>
      </c>
      <c r="OZ4" s="35">
        <f>AVERAGE(OZ8:OZ131)-$LW$5</f>
        <v>412.70485140970277</v>
      </c>
      <c r="PA4" s="35">
        <f>AVERAGE(PA8:PA131)-$LW$4</f>
        <v>507.86410972821949</v>
      </c>
      <c r="PB4" s="35">
        <f>AVERAGE(PB8:PB131)-$LW$5</f>
        <v>404.14839979679959</v>
      </c>
      <c r="PC4" s="35"/>
      <c r="PD4" s="35"/>
    </row>
    <row r="5" spans="1:420" ht="15.75">
      <c r="A5" s="47">
        <v>1</v>
      </c>
      <c r="B5" s="10">
        <v>0</v>
      </c>
      <c r="C5">
        <v>10</v>
      </c>
      <c r="D5">
        <v>0</v>
      </c>
      <c r="E5">
        <v>0</v>
      </c>
      <c r="F5" s="26">
        <f>0.5*(0.32+(0.01*4)+(0.01*2*1))</f>
        <v>0.19</v>
      </c>
      <c r="H5">
        <v>0</v>
      </c>
      <c r="I5">
        <v>100</v>
      </c>
      <c r="J5">
        <v>0</v>
      </c>
      <c r="K5">
        <v>1.25</v>
      </c>
      <c r="L5">
        <v>1.25</v>
      </c>
      <c r="M5">
        <v>800</v>
      </c>
      <c r="N5">
        <f>1000-(SUM(H5:M5))</f>
        <v>97.5</v>
      </c>
      <c r="O5" s="14">
        <f>N5-$N$14</f>
        <v>20</v>
      </c>
      <c r="P5" s="47">
        <v>1</v>
      </c>
      <c r="Q5">
        <f t="shared" ref="Q5:S14" si="63">H5/2</f>
        <v>0</v>
      </c>
      <c r="R5">
        <f t="shared" si="63"/>
        <v>50</v>
      </c>
      <c r="S5">
        <v>0</v>
      </c>
      <c r="T5">
        <f t="shared" ref="T5:T14" si="64">M5/2</f>
        <v>400</v>
      </c>
      <c r="U5">
        <f t="shared" ref="U5:V14" si="65">K5/2</f>
        <v>0.625</v>
      </c>
      <c r="V5">
        <f t="shared" si="65"/>
        <v>0.625</v>
      </c>
      <c r="W5">
        <f>N5/2</f>
        <v>48.75</v>
      </c>
      <c r="X5">
        <f>O5/2</f>
        <v>10</v>
      </c>
      <c r="Y5" s="6"/>
      <c r="AA5" s="28" t="s">
        <v>147</v>
      </c>
      <c r="AB5" s="31" t="s">
        <v>41</v>
      </c>
      <c r="AC5" s="35">
        <f>AVERAGE(AE4,AG4,AI4)</f>
        <v>143.75806451612902</v>
      </c>
      <c r="AD5" s="34" t="s">
        <v>87</v>
      </c>
      <c r="AE5" s="34"/>
      <c r="AF5" s="34" t="s">
        <v>88</v>
      </c>
      <c r="AG5" s="34"/>
      <c r="AH5" s="34" t="s">
        <v>89</v>
      </c>
      <c r="AI5" s="34"/>
      <c r="AJ5" s="37">
        <f>AVERAGE(AL4,AN4,AP4)-$AC$5</f>
        <v>73.720430107526909</v>
      </c>
      <c r="AK5" s="34" t="s">
        <v>90</v>
      </c>
      <c r="AL5" s="34"/>
      <c r="AM5" s="34" t="s">
        <v>91</v>
      </c>
      <c r="AN5" s="6"/>
      <c r="AO5" s="34" t="s">
        <v>92</v>
      </c>
      <c r="AP5" s="34"/>
      <c r="AQ5" s="37">
        <f>AVERAGE(AS4,AU4,AW4)-$AC$5</f>
        <v>86.118279569892479</v>
      </c>
      <c r="AR5" s="34" t="s">
        <v>135</v>
      </c>
      <c r="AS5" s="34"/>
      <c r="AT5" s="34" t="s">
        <v>94</v>
      </c>
      <c r="AU5" s="6"/>
      <c r="AV5" s="34" t="s">
        <v>95</v>
      </c>
      <c r="AW5" s="34"/>
      <c r="AX5" s="37">
        <f>AVERAGE(AZ4,BB4,BD4)-$AC$5</f>
        <v>92.413978494623649</v>
      </c>
      <c r="AY5" s="34" t="s">
        <v>136</v>
      </c>
      <c r="AZ5" s="34"/>
      <c r="BA5" s="34" t="s">
        <v>96</v>
      </c>
      <c r="BB5" s="6"/>
      <c r="BC5" s="34" t="s">
        <v>97</v>
      </c>
      <c r="BD5" s="34"/>
      <c r="BE5" s="37">
        <f>AVERAGE(BG4,BI4,BK4)-$AC$5</f>
        <v>68.612903225806463</v>
      </c>
      <c r="BF5" s="34" t="s">
        <v>137</v>
      </c>
      <c r="BG5" s="34"/>
      <c r="BH5" s="34" t="s">
        <v>98</v>
      </c>
      <c r="BI5" s="6"/>
      <c r="BJ5" s="34" t="s">
        <v>99</v>
      </c>
      <c r="BK5" s="34"/>
      <c r="BL5" s="37">
        <f>AVERAGE(BN4,BP4,BR4)-$AC$5</f>
        <v>55.924731182795682</v>
      </c>
      <c r="BM5" s="34" t="s">
        <v>138</v>
      </c>
      <c r="BN5" s="34"/>
      <c r="BO5" s="34" t="s">
        <v>100</v>
      </c>
      <c r="BP5" s="6"/>
      <c r="BQ5" s="34" t="s">
        <v>101</v>
      </c>
      <c r="BR5" s="34"/>
      <c r="BS5" s="37">
        <f>AVERAGE(BU4,BW4,BY4)-$AC$5</f>
        <v>47.715053763440864</v>
      </c>
      <c r="BT5" s="34" t="s">
        <v>102</v>
      </c>
      <c r="BU5" s="34"/>
      <c r="BV5" s="34" t="s">
        <v>103</v>
      </c>
      <c r="BW5" s="6"/>
      <c r="BX5" s="34" t="s">
        <v>104</v>
      </c>
      <c r="BY5" s="34"/>
      <c r="BZ5" s="37">
        <f>AVERAGE(CB4,CD4,CF4)-$AC$5</f>
        <v>49.524193548387103</v>
      </c>
      <c r="CA5" s="34" t="s">
        <v>105</v>
      </c>
      <c r="CB5" s="34"/>
      <c r="CC5" s="34" t="s">
        <v>106</v>
      </c>
      <c r="CD5" s="6"/>
      <c r="CE5" s="34" t="s">
        <v>107</v>
      </c>
      <c r="CF5" s="34"/>
      <c r="CG5" s="37">
        <f>AVERAGE(CI4,CK4,CM4)-$AC$5</f>
        <v>36.25</v>
      </c>
      <c r="CH5" s="34" t="s">
        <v>108</v>
      </c>
      <c r="CI5" s="34"/>
      <c r="CJ5" s="34" t="s">
        <v>109</v>
      </c>
      <c r="CK5" s="6"/>
      <c r="CL5" s="34" t="s">
        <v>110</v>
      </c>
      <c r="CM5" s="34"/>
      <c r="CN5" s="37">
        <f>AVERAGE(CP4,CR4,CT4)-$AC$5</f>
        <v>28.172043010752674</v>
      </c>
      <c r="CO5" s="34" t="s">
        <v>111</v>
      </c>
      <c r="CP5" s="34"/>
      <c r="CQ5" s="34" t="s">
        <v>112</v>
      </c>
      <c r="CR5" s="6"/>
      <c r="CS5" s="34" t="s">
        <v>113</v>
      </c>
      <c r="CT5" s="34"/>
      <c r="CU5" s="37">
        <f>AVERAGE(CW4,CY4,DA4)-$AC$5</f>
        <v>28.948924731182814</v>
      </c>
      <c r="CV5" s="34" t="s">
        <v>114</v>
      </c>
      <c r="CW5" s="34"/>
      <c r="CX5" s="34" t="s">
        <v>115</v>
      </c>
      <c r="CY5" s="6"/>
      <c r="CZ5" s="34" t="s">
        <v>116</v>
      </c>
      <c r="DA5" s="34"/>
      <c r="DB5" s="37">
        <f>AVERAGE(DD4,DF4,DH4)-$AC$5</f>
        <v>28.145161290322591</v>
      </c>
      <c r="DC5" s="34" t="s">
        <v>117</v>
      </c>
      <c r="DD5" s="34"/>
      <c r="DE5" s="34" t="s">
        <v>118</v>
      </c>
      <c r="DF5" s="6"/>
      <c r="DG5" s="34" t="s">
        <v>119</v>
      </c>
      <c r="DH5" s="34"/>
      <c r="DJ5" s="28" t="s">
        <v>189</v>
      </c>
      <c r="DK5" s="31" t="s">
        <v>41</v>
      </c>
      <c r="DL5" s="35">
        <f>AVERAGE(DN4,DP4,DR4)</f>
        <v>249.11559139784947</v>
      </c>
      <c r="DM5" s="34" t="s">
        <v>87</v>
      </c>
      <c r="DN5" s="34"/>
      <c r="DO5" s="34" t="s">
        <v>88</v>
      </c>
      <c r="DP5" s="34"/>
      <c r="DQ5" s="34" t="s">
        <v>89</v>
      </c>
      <c r="DR5" s="34"/>
      <c r="DS5" s="37">
        <f>AVERAGE(DU4,DW4,DY4)</f>
        <v>151.54301075268816</v>
      </c>
      <c r="DT5" s="34" t="s">
        <v>90</v>
      </c>
      <c r="DU5" s="34"/>
      <c r="DV5" s="34" t="s">
        <v>91</v>
      </c>
      <c r="DW5" s="6"/>
      <c r="DX5" s="34" t="s">
        <v>92</v>
      </c>
      <c r="DY5" s="34"/>
      <c r="DZ5" s="37">
        <f>AVERAGE(EB4,ED4,EF4)</f>
        <v>189.91666666666666</v>
      </c>
      <c r="EA5" s="34" t="s">
        <v>135</v>
      </c>
      <c r="EB5" s="34"/>
      <c r="EC5" s="34" t="s">
        <v>94</v>
      </c>
      <c r="ED5" s="34"/>
      <c r="EE5" s="34" t="s">
        <v>95</v>
      </c>
      <c r="EF5" s="34"/>
      <c r="EG5" s="37">
        <f>AVERAGE(EI4,EK4,EM4)</f>
        <v>179.90322580645162</v>
      </c>
      <c r="EH5" s="34" t="s">
        <v>136</v>
      </c>
      <c r="EI5" s="34"/>
      <c r="EJ5" s="34" t="s">
        <v>96</v>
      </c>
      <c r="EK5" s="34"/>
      <c r="EL5" s="34" t="s">
        <v>97</v>
      </c>
      <c r="EM5" s="34"/>
      <c r="EN5" s="37">
        <f>AVERAGE(EP4,ER4,ET4)</f>
        <v>131.93817204301072</v>
      </c>
      <c r="EO5" s="34" t="s">
        <v>137</v>
      </c>
      <c r="EP5" s="34"/>
      <c r="EQ5" s="34" t="s">
        <v>98</v>
      </c>
      <c r="ER5" s="34"/>
      <c r="ES5" s="34" t="s">
        <v>99</v>
      </c>
      <c r="ET5" s="34"/>
      <c r="EU5" s="37">
        <f>AVERAGE(EW4,EY4,FA4)</f>
        <v>137.81451612903226</v>
      </c>
      <c r="EV5" s="34" t="s">
        <v>138</v>
      </c>
      <c r="EW5" s="34"/>
      <c r="EX5" s="34" t="s">
        <v>100</v>
      </c>
      <c r="EY5" s="34"/>
      <c r="EZ5" s="34" t="s">
        <v>101</v>
      </c>
      <c r="FA5" s="34"/>
      <c r="FB5" s="37">
        <f>AVERAGE(FD4,FF4,FH4)</f>
        <v>134.96774193548387</v>
      </c>
      <c r="FC5" s="34" t="s">
        <v>102</v>
      </c>
      <c r="FD5" s="34"/>
      <c r="FE5" s="34" t="s">
        <v>103</v>
      </c>
      <c r="FF5" s="34"/>
      <c r="FG5" s="34" t="s">
        <v>104</v>
      </c>
      <c r="FH5" s="34"/>
      <c r="FI5" s="37">
        <f>AVERAGE(FK4,FM4,FO4)</f>
        <v>135.13978494623655</v>
      </c>
      <c r="FJ5" s="34" t="s">
        <v>105</v>
      </c>
      <c r="FK5" s="34"/>
      <c r="FL5" s="34" t="s">
        <v>106</v>
      </c>
      <c r="FM5" s="34"/>
      <c r="FN5" s="34" t="s">
        <v>107</v>
      </c>
      <c r="FO5" s="34"/>
      <c r="FP5" s="37">
        <f>AVERAGE(FR4,FT4,FV4)</f>
        <v>179.9301075268817</v>
      </c>
      <c r="FQ5" s="34" t="s">
        <v>108</v>
      </c>
      <c r="FR5" s="34"/>
      <c r="FS5" s="34" t="s">
        <v>109</v>
      </c>
      <c r="FT5" s="34"/>
      <c r="FU5" s="34" t="s">
        <v>110</v>
      </c>
      <c r="FV5" s="34"/>
      <c r="FW5" s="37">
        <f>AVERAGE(FY4,GA4,GC4)</f>
        <v>117.49193548387096</v>
      </c>
      <c r="FX5" s="34" t="s">
        <v>111</v>
      </c>
      <c r="FZ5" s="34" t="s">
        <v>112</v>
      </c>
      <c r="GB5" s="34" t="s">
        <v>113</v>
      </c>
      <c r="GD5" s="37">
        <f>AVERAGE(GF4,GH4,GJ4)</f>
        <v>171.77688172043011</v>
      </c>
      <c r="GE5" s="34" t="s">
        <v>114</v>
      </c>
      <c r="GG5" s="34" t="s">
        <v>115</v>
      </c>
      <c r="GI5" s="34" t="s">
        <v>116</v>
      </c>
      <c r="GK5" s="37">
        <f>AVERAGE(GM4,GO4,GQ4)</f>
        <v>146.38172043010752</v>
      </c>
      <c r="GL5" s="34" t="s">
        <v>117</v>
      </c>
      <c r="GN5" s="34" t="s">
        <v>118</v>
      </c>
      <c r="GP5" s="34" t="s">
        <v>119</v>
      </c>
      <c r="GR5" s="23" t="s">
        <v>189</v>
      </c>
      <c r="GS5" s="31" t="s">
        <v>41</v>
      </c>
      <c r="GT5" s="35">
        <f>AVERAGE(GV4,GX4,GZ4)</f>
        <v>23.99462365591398</v>
      </c>
      <c r="GU5" s="34" t="s">
        <v>235</v>
      </c>
      <c r="GV5" s="34"/>
      <c r="GW5" s="34" t="s">
        <v>236</v>
      </c>
      <c r="GX5" s="34"/>
      <c r="GY5" s="34" t="s">
        <v>237</v>
      </c>
      <c r="GZ5" s="34"/>
      <c r="HA5" s="37">
        <f>AVERAGE(HC4,HE4,HG4)</f>
        <v>655.03494623655922</v>
      </c>
      <c r="HB5" s="34" t="s">
        <v>241</v>
      </c>
      <c r="HD5" s="34" t="s">
        <v>242</v>
      </c>
      <c r="HF5" s="34" t="s">
        <v>243</v>
      </c>
      <c r="HH5" s="37">
        <f>AVERAGE(HJ4,HL4,HN4)</f>
        <v>601.18010752688178</v>
      </c>
      <c r="HI5" s="34" t="s">
        <v>241</v>
      </c>
      <c r="HK5" s="34" t="s">
        <v>242</v>
      </c>
      <c r="HM5" s="34" t="s">
        <v>243</v>
      </c>
      <c r="HO5" s="31" t="s">
        <v>249</v>
      </c>
      <c r="HP5" s="31" t="s">
        <v>41</v>
      </c>
      <c r="HQ5" s="35">
        <f>AVERAGE(HS4,HU4,HW4)</f>
        <v>235.6478494623656</v>
      </c>
      <c r="HR5" s="34" t="s">
        <v>87</v>
      </c>
      <c r="HS5" s="34"/>
      <c r="HT5" s="34" t="s">
        <v>88</v>
      </c>
      <c r="HU5" s="34"/>
      <c r="HV5" s="34" t="s">
        <v>89</v>
      </c>
      <c r="HW5" s="34"/>
      <c r="HX5" s="37">
        <f>AVERAGE(HZ4,IB4,ID4)</f>
        <v>108.05913978494623</v>
      </c>
      <c r="HY5" s="34" t="s">
        <v>90</v>
      </c>
      <c r="HZ5" s="34"/>
      <c r="IA5" s="34" t="s">
        <v>91</v>
      </c>
      <c r="IB5" s="6"/>
      <c r="IC5" s="34" t="s">
        <v>92</v>
      </c>
      <c r="ID5" s="34"/>
      <c r="IE5" s="37">
        <f>AVERAGE(IG4,II4,IK4)</f>
        <v>92.037634408602159</v>
      </c>
      <c r="IF5" s="34" t="s">
        <v>135</v>
      </c>
      <c r="IG5" s="34"/>
      <c r="IH5" s="34" t="s">
        <v>94</v>
      </c>
      <c r="II5" s="34"/>
      <c r="IJ5" s="34" t="s">
        <v>95</v>
      </c>
      <c r="IK5" s="34"/>
      <c r="IL5" s="37">
        <f>AVERAGE(IN4,IP4,IR4)</f>
        <v>89.284946236559108</v>
      </c>
      <c r="IM5" s="34" t="s">
        <v>136</v>
      </c>
      <c r="IN5" s="34"/>
      <c r="IO5" s="34" t="s">
        <v>96</v>
      </c>
      <c r="IP5" s="34"/>
      <c r="IQ5" s="34" t="s">
        <v>97</v>
      </c>
      <c r="IR5" s="34"/>
      <c r="IS5" s="37">
        <f>AVERAGE(IU4,IW4,IY4)</f>
        <v>86.860215053763454</v>
      </c>
      <c r="IT5" s="34" t="s">
        <v>137</v>
      </c>
      <c r="IU5" s="34"/>
      <c r="IV5" s="34" t="s">
        <v>98</v>
      </c>
      <c r="IW5" s="34"/>
      <c r="IX5" s="34" t="s">
        <v>99</v>
      </c>
      <c r="IY5" s="34"/>
      <c r="IZ5" s="37">
        <f>AVERAGE(JB4,JD4,JF4)</f>
        <v>135.72043010752688</v>
      </c>
      <c r="JA5" s="34" t="s">
        <v>138</v>
      </c>
      <c r="JB5" s="34"/>
      <c r="JC5" s="34" t="s">
        <v>100</v>
      </c>
      <c r="JD5" s="34"/>
      <c r="JE5" s="34" t="s">
        <v>101</v>
      </c>
      <c r="JF5" s="34"/>
      <c r="JG5" s="37">
        <f>AVERAGE(JI4,JK4,JM4)</f>
        <v>84.951612903225808</v>
      </c>
      <c r="JH5" s="34" t="s">
        <v>102</v>
      </c>
      <c r="JI5" s="34"/>
      <c r="JJ5" s="34" t="s">
        <v>103</v>
      </c>
      <c r="JK5" s="34"/>
      <c r="JL5" s="34" t="s">
        <v>104</v>
      </c>
      <c r="JM5" s="34"/>
      <c r="JN5" s="37">
        <f>AVERAGE(JP4,JR4,JT4)</f>
        <v>64.250000000000014</v>
      </c>
      <c r="JO5" s="34" t="s">
        <v>105</v>
      </c>
      <c r="JP5" s="34"/>
      <c r="JQ5" s="34" t="s">
        <v>106</v>
      </c>
      <c r="JR5" s="34"/>
      <c r="JS5" s="34" t="s">
        <v>107</v>
      </c>
      <c r="JT5" s="34"/>
      <c r="JU5" s="37">
        <f>AVERAGE(JW4,JY4,KA4)</f>
        <v>115.02150537634407</v>
      </c>
      <c r="JV5" s="34" t="s">
        <v>108</v>
      </c>
      <c r="JW5" s="34"/>
      <c r="JX5" s="34" t="s">
        <v>109</v>
      </c>
      <c r="JY5" s="34"/>
      <c r="JZ5" s="34" t="s">
        <v>110</v>
      </c>
      <c r="KA5" s="34"/>
      <c r="KB5" s="37">
        <f>AVERAGE(KD4,KF4,KH4)</f>
        <v>95.091397849462354</v>
      </c>
      <c r="KC5" s="34" t="s">
        <v>111</v>
      </c>
      <c r="KD5" s="34"/>
      <c r="KE5" s="34" t="s">
        <v>112</v>
      </c>
      <c r="KF5" s="34"/>
      <c r="KG5" s="34" t="s">
        <v>113</v>
      </c>
      <c r="KH5" s="34"/>
      <c r="KI5" s="37">
        <f>AVERAGE(KK4,KM4,KO4)</f>
        <v>99.868279569892479</v>
      </c>
      <c r="KJ5" s="34" t="s">
        <v>114</v>
      </c>
      <c r="KK5" s="34"/>
      <c r="KL5" s="34" t="s">
        <v>115</v>
      </c>
      <c r="KM5" s="34"/>
      <c r="KN5" s="34" t="s">
        <v>116</v>
      </c>
      <c r="KO5" s="34"/>
      <c r="KP5" s="37">
        <f>AVERAGE(KR4,KT4,KV4)</f>
        <v>137.30376344086019</v>
      </c>
      <c r="KQ5" s="34" t="s">
        <v>117</v>
      </c>
      <c r="KR5" s="34"/>
      <c r="KS5" s="34" t="s">
        <v>118</v>
      </c>
      <c r="KT5" s="34"/>
      <c r="KU5" s="34" t="s">
        <v>119</v>
      </c>
      <c r="KV5" s="34"/>
      <c r="KW5" s="23" t="s">
        <v>249</v>
      </c>
      <c r="KX5" s="31" t="s">
        <v>41</v>
      </c>
      <c r="KY5" s="35">
        <f>AVERAGE(LA4,LC4,LE4)</f>
        <v>27.293010752688172</v>
      </c>
      <c r="KZ5" s="34" t="s">
        <v>235</v>
      </c>
      <c r="LA5" s="34"/>
      <c r="LB5" s="34" t="s">
        <v>236</v>
      </c>
      <c r="LC5" s="34"/>
      <c r="LD5" s="34" t="s">
        <v>237</v>
      </c>
      <c r="LE5" s="34"/>
      <c r="LF5" s="37">
        <f>AVERAGE(LH4,LJ4,LL4)</f>
        <v>518.71236559139788</v>
      </c>
      <c r="LG5" s="34" t="s">
        <v>241</v>
      </c>
      <c r="LI5" s="34" t="s">
        <v>242</v>
      </c>
      <c r="LK5" s="34" t="s">
        <v>243</v>
      </c>
      <c r="LM5" s="37">
        <f>AVERAGE(LO4,LQ4,LS4)</f>
        <v>450.34946236559136</v>
      </c>
      <c r="LN5" s="34" t="s">
        <v>295</v>
      </c>
      <c r="LP5" s="34" t="s">
        <v>296</v>
      </c>
      <c r="LR5" s="34" t="s">
        <v>297</v>
      </c>
      <c r="LU5" s="28" t="s">
        <v>147</v>
      </c>
      <c r="LV5" s="31" t="s">
        <v>41</v>
      </c>
      <c r="LW5" s="35">
        <f>AVERAGE(LY4,MA4,MC4)</f>
        <v>99.133858267716548</v>
      </c>
      <c r="LX5" s="34" t="s">
        <v>316</v>
      </c>
      <c r="LY5" s="34"/>
      <c r="LZ5" s="34" t="s">
        <v>317</v>
      </c>
      <c r="MA5" s="34"/>
      <c r="MB5" s="34" t="s">
        <v>318</v>
      </c>
      <c r="MC5" s="34"/>
      <c r="MD5" s="37">
        <f>AVERAGE(MF4,MH4,MJ4)</f>
        <v>464.86345356024043</v>
      </c>
      <c r="ME5" s="34" t="s">
        <v>90</v>
      </c>
      <c r="MF5" s="34"/>
      <c r="MG5" s="34" t="s">
        <v>91</v>
      </c>
      <c r="MH5" s="34"/>
      <c r="MI5" s="34" t="s">
        <v>92</v>
      </c>
      <c r="MJ5" s="34"/>
      <c r="MK5" s="37">
        <f>AVERAGE(MM4,MO4,MQ4)</f>
        <v>537.15646431292862</v>
      </c>
      <c r="ML5" s="34" t="s">
        <v>135</v>
      </c>
      <c r="MM5" s="34"/>
      <c r="MN5" s="34" t="s">
        <v>94</v>
      </c>
      <c r="MO5" s="34"/>
      <c r="MP5" s="34" t="s">
        <v>95</v>
      </c>
      <c r="MQ5" s="34"/>
      <c r="MR5" s="37">
        <f>AVERAGE(MT4,MV4,MX4)</f>
        <v>481.31775463550929</v>
      </c>
      <c r="MS5" s="34" t="s">
        <v>136</v>
      </c>
      <c r="MT5" s="34"/>
      <c r="MU5" s="34" t="s">
        <v>96</v>
      </c>
      <c r="MV5" s="34"/>
      <c r="MW5" s="34" t="s">
        <v>97</v>
      </c>
      <c r="MX5" s="34"/>
      <c r="MY5" s="37">
        <f>AVERAGE(NA4,NC4,NE4)</f>
        <v>413.55431377529425</v>
      </c>
      <c r="MZ5" s="34" t="s">
        <v>137</v>
      </c>
      <c r="NA5" s="34"/>
      <c r="NB5" s="34" t="s">
        <v>98</v>
      </c>
      <c r="NC5" s="34"/>
      <c r="ND5" s="34" t="s">
        <v>99</v>
      </c>
      <c r="NE5" s="34"/>
      <c r="NF5" s="37">
        <f>AVERAGE(NH4,NJ4,NL4)</f>
        <v>533.51399119464907</v>
      </c>
      <c r="NG5" s="34" t="s">
        <v>138</v>
      </c>
      <c r="NH5" s="34"/>
      <c r="NI5" s="34" t="s">
        <v>100</v>
      </c>
      <c r="NJ5" s="34"/>
      <c r="NK5" s="34" t="s">
        <v>101</v>
      </c>
      <c r="NL5" s="34"/>
      <c r="NM5" s="37">
        <f>AVERAGE(NO4,NQ4,NS4)</f>
        <v>432.48173313013291</v>
      </c>
      <c r="NN5" s="34" t="s">
        <v>102</v>
      </c>
      <c r="NO5" s="34"/>
      <c r="NP5" s="34" t="s">
        <v>103</v>
      </c>
      <c r="NQ5" s="34"/>
      <c r="NR5" s="34" t="s">
        <v>104</v>
      </c>
      <c r="NS5" s="34"/>
      <c r="NT5" s="37">
        <f>AVERAGE(NV4,NX4,NZ4)</f>
        <v>419.27474388282104</v>
      </c>
      <c r="NU5" s="34" t="s">
        <v>105</v>
      </c>
      <c r="NV5" s="34"/>
      <c r="NW5" s="34" t="s">
        <v>106</v>
      </c>
      <c r="NX5" s="34"/>
      <c r="NY5" s="34" t="s">
        <v>107</v>
      </c>
      <c r="NZ5" s="34"/>
      <c r="OA5" s="37">
        <f>AVERAGE(OC4,OE4,OG4)</f>
        <v>504.48979764626193</v>
      </c>
      <c r="OB5" s="34" t="s">
        <v>108</v>
      </c>
      <c r="OC5" s="34"/>
      <c r="OD5" s="34" t="s">
        <v>109</v>
      </c>
      <c r="OE5" s="34"/>
      <c r="OF5" s="34" t="s">
        <v>110</v>
      </c>
      <c r="OG5" s="34"/>
      <c r="OH5" s="37">
        <f>AVERAGE(OJ4,OL4,ON4)</f>
        <v>415.25055033443391</v>
      </c>
      <c r="OI5" s="34" t="s">
        <v>111</v>
      </c>
      <c r="OJ5" s="34"/>
      <c r="OK5" s="34" t="s">
        <v>112</v>
      </c>
      <c r="OL5" s="34"/>
      <c r="OM5" s="34" t="s">
        <v>113</v>
      </c>
      <c r="ON5" s="34"/>
      <c r="OO5" s="37">
        <f>AVERAGE(OQ4,OS4,OU4)</f>
        <v>565.50055033443402</v>
      </c>
      <c r="OP5" s="34" t="s">
        <v>114</v>
      </c>
      <c r="OQ5" s="34"/>
      <c r="OR5" s="34" t="s">
        <v>115</v>
      </c>
      <c r="OS5" s="34"/>
      <c r="OT5" s="34" t="s">
        <v>116</v>
      </c>
      <c r="OU5" s="34"/>
      <c r="OV5" s="37">
        <f>AVERAGE(OX4,OZ4,PB4)</f>
        <v>414.23173313013291</v>
      </c>
      <c r="OW5" s="34" t="s">
        <v>117</v>
      </c>
      <c r="OX5" s="34"/>
      <c r="OY5" s="34" t="s">
        <v>118</v>
      </c>
      <c r="OZ5" s="34"/>
      <c r="PA5" s="34" t="s">
        <v>119</v>
      </c>
      <c r="PB5" s="34"/>
      <c r="PC5" s="34"/>
      <c r="PD5" s="34"/>
    </row>
    <row r="6" spans="1:420" ht="15.75">
      <c r="A6" s="47">
        <v>2</v>
      </c>
      <c r="B6" s="10">
        <v>9</v>
      </c>
      <c r="C6">
        <v>1</v>
      </c>
      <c r="D6">
        <v>0</v>
      </c>
      <c r="E6">
        <f>0.00000128*1000000</f>
        <v>1.28</v>
      </c>
      <c r="F6" s="26">
        <f>0.5*(0.32+(0.01*4)+(0.001*2*1)+(0.009*4))</f>
        <v>0.19899999999999998</v>
      </c>
      <c r="H6">
        <v>90</v>
      </c>
      <c r="I6">
        <v>10</v>
      </c>
      <c r="J6">
        <v>0</v>
      </c>
      <c r="K6">
        <v>1.25</v>
      </c>
      <c r="L6">
        <v>1.25</v>
      </c>
      <c r="M6">
        <v>800</v>
      </c>
      <c r="N6">
        <f t="shared" ref="N6:N9" si="66">1000-(SUM(H6:M6))</f>
        <v>97.5</v>
      </c>
      <c r="O6" s="14">
        <f t="shared" ref="O6:O14" si="67">N6-$N$14</f>
        <v>20</v>
      </c>
      <c r="P6" s="47">
        <v>2</v>
      </c>
      <c r="Q6">
        <f t="shared" si="63"/>
        <v>45</v>
      </c>
      <c r="R6">
        <f t="shared" si="63"/>
        <v>5</v>
      </c>
      <c r="S6">
        <v>0</v>
      </c>
      <c r="T6">
        <f t="shared" si="64"/>
        <v>400</v>
      </c>
      <c r="U6">
        <f t="shared" si="65"/>
        <v>0.625</v>
      </c>
      <c r="V6">
        <f t="shared" si="65"/>
        <v>0.625</v>
      </c>
      <c r="W6">
        <f t="shared" ref="W6:X14" si="68">N6/2</f>
        <v>48.75</v>
      </c>
      <c r="X6">
        <f t="shared" si="68"/>
        <v>10</v>
      </c>
      <c r="Y6" s="6"/>
      <c r="AA6" s="28"/>
      <c r="AD6" t="s">
        <v>27</v>
      </c>
      <c r="AE6" t="s">
        <v>28</v>
      </c>
      <c r="AF6" t="s">
        <v>27</v>
      </c>
      <c r="AG6" t="s">
        <v>28</v>
      </c>
      <c r="AH6" t="s">
        <v>27</v>
      </c>
      <c r="AI6" t="s">
        <v>28</v>
      </c>
      <c r="AJ6" s="29">
        <f>AJ4/AJ5</f>
        <v>0.35031359393232175</v>
      </c>
      <c r="AK6" s="34" t="s">
        <v>27</v>
      </c>
      <c r="AL6" s="34" t="s">
        <v>28</v>
      </c>
      <c r="AM6" s="34" t="s">
        <v>27</v>
      </c>
      <c r="AN6" s="34" t="s">
        <v>28</v>
      </c>
      <c r="AO6" s="34" t="s">
        <v>27</v>
      </c>
      <c r="AP6" s="34" t="s">
        <v>28</v>
      </c>
      <c r="AQ6" s="29">
        <f>AQ4/AQ5</f>
        <v>0.93591584467474109</v>
      </c>
      <c r="AR6" s="34" t="s">
        <v>27</v>
      </c>
      <c r="AS6" s="34" t="s">
        <v>28</v>
      </c>
      <c r="AT6" s="34" t="s">
        <v>27</v>
      </c>
      <c r="AU6" s="34" t="s">
        <v>28</v>
      </c>
      <c r="AV6" s="34" t="s">
        <v>27</v>
      </c>
      <c r="AW6" s="34" t="s">
        <v>28</v>
      </c>
      <c r="AX6" s="29">
        <f>AX4/AX5</f>
        <v>4.7076037000407238</v>
      </c>
      <c r="AY6" s="34" t="s">
        <v>27</v>
      </c>
      <c r="AZ6" s="34" t="s">
        <v>28</v>
      </c>
      <c r="BA6" s="34" t="s">
        <v>27</v>
      </c>
      <c r="BB6" s="34" t="s">
        <v>28</v>
      </c>
      <c r="BC6" s="34" t="s">
        <v>27</v>
      </c>
      <c r="BD6" s="34" t="s">
        <v>28</v>
      </c>
      <c r="BE6" s="29">
        <f>BE4/BE5</f>
        <v>8.1622002820874453</v>
      </c>
      <c r="BF6" s="34" t="s">
        <v>27</v>
      </c>
      <c r="BG6" s="34" t="s">
        <v>28</v>
      </c>
      <c r="BH6" s="34" t="s">
        <v>27</v>
      </c>
      <c r="BI6" s="34" t="s">
        <v>28</v>
      </c>
      <c r="BJ6" s="34" t="s">
        <v>27</v>
      </c>
      <c r="BK6" s="34" t="s">
        <v>28</v>
      </c>
      <c r="BL6" s="29">
        <f>BL4/BL5</f>
        <v>10.667804268409927</v>
      </c>
      <c r="BM6" s="34" t="s">
        <v>27</v>
      </c>
      <c r="BN6" s="34" t="s">
        <v>28</v>
      </c>
      <c r="BO6" s="34" t="s">
        <v>27</v>
      </c>
      <c r="BP6" s="34" t="s">
        <v>28</v>
      </c>
      <c r="BQ6" s="34" t="s">
        <v>27</v>
      </c>
      <c r="BR6" s="34" t="s">
        <v>28</v>
      </c>
      <c r="BS6" s="29">
        <f>BS4/BS5</f>
        <v>12.270084507042252</v>
      </c>
      <c r="BT6" s="34" t="s">
        <v>27</v>
      </c>
      <c r="BU6" s="34" t="s">
        <v>28</v>
      </c>
      <c r="BV6" s="34" t="s">
        <v>27</v>
      </c>
      <c r="BW6" s="34" t="s">
        <v>28</v>
      </c>
      <c r="BX6" s="34" t="s">
        <v>27</v>
      </c>
      <c r="BY6" s="34" t="s">
        <v>28</v>
      </c>
      <c r="BZ6" s="29">
        <f>BZ4/BZ5</f>
        <v>12.30955870379417</v>
      </c>
      <c r="CA6" s="34" t="s">
        <v>27</v>
      </c>
      <c r="CB6" s="34" t="s">
        <v>28</v>
      </c>
      <c r="CC6" s="34" t="s">
        <v>27</v>
      </c>
      <c r="CD6" s="34" t="s">
        <v>28</v>
      </c>
      <c r="CE6" s="34" t="s">
        <v>27</v>
      </c>
      <c r="CF6" s="34" t="s">
        <v>28</v>
      </c>
      <c r="CG6" s="29">
        <f>CG4/CG5</f>
        <v>15.527549128661473</v>
      </c>
      <c r="CH6" s="34" t="s">
        <v>27</v>
      </c>
      <c r="CI6" s="34" t="s">
        <v>28</v>
      </c>
      <c r="CJ6" s="34" t="s">
        <v>27</v>
      </c>
      <c r="CK6" s="34" t="s">
        <v>28</v>
      </c>
      <c r="CL6" s="34" t="s">
        <v>27</v>
      </c>
      <c r="CM6" s="34" t="s">
        <v>28</v>
      </c>
      <c r="CN6" s="29">
        <f>CN4/CN5</f>
        <v>19.65085877862596</v>
      </c>
      <c r="CO6" s="34" t="s">
        <v>27</v>
      </c>
      <c r="CP6" s="34" t="s">
        <v>28</v>
      </c>
      <c r="CQ6" s="34" t="s">
        <v>27</v>
      </c>
      <c r="CR6" s="34" t="s">
        <v>28</v>
      </c>
      <c r="CS6" s="34" t="s">
        <v>27</v>
      </c>
      <c r="CT6" s="34" t="s">
        <v>28</v>
      </c>
      <c r="CU6" s="29">
        <f>CU4/CU5</f>
        <v>19.240598012814548</v>
      </c>
      <c r="CV6" s="34" t="s">
        <v>27</v>
      </c>
      <c r="CW6" s="34" t="s">
        <v>28</v>
      </c>
      <c r="CX6" s="34" t="s">
        <v>27</v>
      </c>
      <c r="CY6" s="34" t="s">
        <v>28</v>
      </c>
      <c r="CZ6" s="34" t="s">
        <v>27</v>
      </c>
      <c r="DA6" s="34" t="s">
        <v>28</v>
      </c>
      <c r="DB6" s="29">
        <f>DB4/DB5</f>
        <v>19.650716332378224</v>
      </c>
      <c r="DC6" s="34" t="s">
        <v>27</v>
      </c>
      <c r="DD6" s="34" t="s">
        <v>28</v>
      </c>
      <c r="DE6" s="34" t="s">
        <v>27</v>
      </c>
      <c r="DF6" s="34" t="s">
        <v>28</v>
      </c>
      <c r="DG6" s="34" t="s">
        <v>27</v>
      </c>
      <c r="DH6" s="34" t="s">
        <v>28</v>
      </c>
      <c r="DM6" t="s">
        <v>27</v>
      </c>
      <c r="DN6" t="s">
        <v>28</v>
      </c>
      <c r="DO6" t="s">
        <v>27</v>
      </c>
      <c r="DP6" t="s">
        <v>28</v>
      </c>
      <c r="DQ6" t="s">
        <v>27</v>
      </c>
      <c r="DR6" t="s">
        <v>28</v>
      </c>
      <c r="DS6" s="29">
        <f>AVERAGE((DT4/DU4),(DV4/DW4),(DX4/DY4))</f>
        <v>0.25166814094105366</v>
      </c>
      <c r="DT6" s="34" t="s">
        <v>27</v>
      </c>
      <c r="DU6" s="34" t="s">
        <v>28</v>
      </c>
      <c r="DV6" s="34" t="s">
        <v>27</v>
      </c>
      <c r="DW6" s="34" t="s">
        <v>28</v>
      </c>
      <c r="DX6" s="34" t="s">
        <v>27</v>
      </c>
      <c r="DY6" s="34" t="s">
        <v>28</v>
      </c>
      <c r="DZ6" s="29">
        <f>AVERAGE((EA4/EB4),(EC4/ED4),(EE4/EF4))</f>
        <v>0.26632357792420785</v>
      </c>
      <c r="EA6" s="34" t="s">
        <v>27</v>
      </c>
      <c r="EB6" s="34" t="s">
        <v>28</v>
      </c>
      <c r="EC6" s="34" t="s">
        <v>27</v>
      </c>
      <c r="ED6" s="34" t="s">
        <v>28</v>
      </c>
      <c r="EE6" s="34" t="s">
        <v>27</v>
      </c>
      <c r="EF6" s="34" t="s">
        <v>28</v>
      </c>
      <c r="EG6" s="29">
        <f>AVERAGE((EH4/EI4),(EJ4/EK4),(EL4/EM4))</f>
        <v>0.64610097042724435</v>
      </c>
      <c r="EH6" s="34" t="s">
        <v>27</v>
      </c>
      <c r="EI6" s="34" t="s">
        <v>28</v>
      </c>
      <c r="EJ6" s="34" t="s">
        <v>27</v>
      </c>
      <c r="EK6" s="34" t="s">
        <v>28</v>
      </c>
      <c r="EL6" s="34" t="s">
        <v>27</v>
      </c>
      <c r="EM6" s="34" t="s">
        <v>28</v>
      </c>
      <c r="EN6" s="29">
        <f>AVERAGE((EO4/EP4))</f>
        <v>5.2474620715489797</v>
      </c>
      <c r="EO6" s="34" t="s">
        <v>27</v>
      </c>
      <c r="EP6" s="34" t="s">
        <v>28</v>
      </c>
      <c r="EQ6" s="34" t="s">
        <v>27</v>
      </c>
      <c r="ER6" s="34" t="s">
        <v>28</v>
      </c>
      <c r="ES6" s="34" t="s">
        <v>27</v>
      </c>
      <c r="ET6" s="34" t="s">
        <v>28</v>
      </c>
      <c r="EU6" s="29">
        <f>AVERAGE((EV4/EW4),(EX4/EY4),(EZ4/FA4))</f>
        <v>5.6329480563257617</v>
      </c>
      <c r="EV6" s="34" t="s">
        <v>27</v>
      </c>
      <c r="EW6" s="34" t="s">
        <v>28</v>
      </c>
      <c r="EX6" s="34" t="s">
        <v>27</v>
      </c>
      <c r="EY6" s="34" t="s">
        <v>28</v>
      </c>
      <c r="EZ6" s="34" t="s">
        <v>27</v>
      </c>
      <c r="FA6" s="34" t="s">
        <v>28</v>
      </c>
      <c r="FB6" s="29">
        <f>AVERAGE((FE4/FF4),(FG4/FH4))</f>
        <v>6.1077819683751393</v>
      </c>
      <c r="FC6" s="34" t="s">
        <v>27</v>
      </c>
      <c r="FD6" s="34" t="s">
        <v>28</v>
      </c>
      <c r="FE6" s="34" t="s">
        <v>27</v>
      </c>
      <c r="FF6" s="34" t="s">
        <v>28</v>
      </c>
      <c r="FG6" s="34" t="s">
        <v>27</v>
      </c>
      <c r="FH6" s="34" t="s">
        <v>28</v>
      </c>
      <c r="FI6" s="29">
        <f>AVERAGE((FJ4/FK4),(FL4/FM4),(FN4/FO4))</f>
        <v>6.0379158899272696</v>
      </c>
      <c r="FJ6" s="34" t="s">
        <v>27</v>
      </c>
      <c r="FK6" s="34" t="s">
        <v>28</v>
      </c>
      <c r="FL6" s="34" t="s">
        <v>27</v>
      </c>
      <c r="FM6" s="34" t="s">
        <v>28</v>
      </c>
      <c r="FN6" s="34" t="s">
        <v>27</v>
      </c>
      <c r="FO6" s="34" t="s">
        <v>28</v>
      </c>
      <c r="FP6" s="29">
        <f>AVERAGE((FQ4/FR4),(FU4/FV4))</f>
        <v>5.2803540109347793</v>
      </c>
      <c r="FQ6" s="34" t="s">
        <v>27</v>
      </c>
      <c r="FR6" s="34" t="s">
        <v>28</v>
      </c>
      <c r="FS6" s="34" t="s">
        <v>27</v>
      </c>
      <c r="FT6" s="34" t="s">
        <v>28</v>
      </c>
      <c r="FU6" s="34" t="s">
        <v>27</v>
      </c>
      <c r="FV6" s="34" t="s">
        <v>28</v>
      </c>
      <c r="FW6" s="29">
        <f>AVERAGE((FX4/FY4),(FZ4/GA4),(GB4/GC4))</f>
        <v>7.4038592216998573</v>
      </c>
      <c r="FX6" s="34" t="s">
        <v>27</v>
      </c>
      <c r="FY6" s="34" t="s">
        <v>28</v>
      </c>
      <c r="FZ6" s="34" t="s">
        <v>27</v>
      </c>
      <c r="GA6" s="34" t="s">
        <v>28</v>
      </c>
      <c r="GB6" s="34" t="s">
        <v>27</v>
      </c>
      <c r="GC6" s="34" t="s">
        <v>28</v>
      </c>
      <c r="GD6" s="29">
        <f>AVERAGE((GE4/GF4),(GI4/GJ4))</f>
        <v>6.0164292192554978</v>
      </c>
      <c r="GE6" s="34" t="s">
        <v>27</v>
      </c>
      <c r="GF6" s="34" t="s">
        <v>28</v>
      </c>
      <c r="GG6" s="34" t="s">
        <v>27</v>
      </c>
      <c r="GH6" s="34" t="s">
        <v>28</v>
      </c>
      <c r="GI6" s="34" t="s">
        <v>27</v>
      </c>
      <c r="GJ6" s="34" t="s">
        <v>28</v>
      </c>
      <c r="GK6" s="29">
        <f>AVERAGE((GP4/GQ4))</f>
        <v>7.0235757965883483</v>
      </c>
      <c r="GL6" s="34" t="s">
        <v>27</v>
      </c>
      <c r="GM6" s="34" t="s">
        <v>28</v>
      </c>
      <c r="GN6" s="34" t="s">
        <v>27</v>
      </c>
      <c r="GO6" s="34" t="s">
        <v>28</v>
      </c>
      <c r="GP6" s="34" t="s">
        <v>27</v>
      </c>
      <c r="GQ6" s="34" t="s">
        <v>28</v>
      </c>
      <c r="GR6" s="34"/>
      <c r="GU6" s="14" t="s">
        <v>122</v>
      </c>
      <c r="GV6" s="14" t="s">
        <v>27</v>
      </c>
      <c r="GW6" s="14" t="s">
        <v>122</v>
      </c>
      <c r="GX6" s="14" t="s">
        <v>27</v>
      </c>
      <c r="GY6" s="14" t="s">
        <v>122</v>
      </c>
      <c r="GZ6" s="14" t="s">
        <v>27</v>
      </c>
      <c r="HA6" s="29">
        <f>AVERAGE((HB4/HC4),(HD4/HE4),(HF4/HG4))</f>
        <v>3.605250573826118E-2</v>
      </c>
      <c r="HB6" s="14" t="s">
        <v>122</v>
      </c>
      <c r="HC6" s="14" t="s">
        <v>27</v>
      </c>
      <c r="HD6" s="14" t="s">
        <v>122</v>
      </c>
      <c r="HE6" s="14" t="s">
        <v>27</v>
      </c>
      <c r="HF6" s="14" t="s">
        <v>122</v>
      </c>
      <c r="HG6" s="14" t="s">
        <v>27</v>
      </c>
      <c r="HH6" s="29">
        <f>AVERAGE((HI4/HJ4),(HK4/HL4),(HM4/HN4))</f>
        <v>1.3818456023542642</v>
      </c>
      <c r="HI6" s="14" t="s">
        <v>122</v>
      </c>
      <c r="HJ6" s="14" t="s">
        <v>27</v>
      </c>
      <c r="HK6" s="14" t="s">
        <v>122</v>
      </c>
      <c r="HL6" s="14" t="s">
        <v>27</v>
      </c>
      <c r="HM6" s="14" t="s">
        <v>122</v>
      </c>
      <c r="HN6" s="14" t="s">
        <v>27</v>
      </c>
      <c r="HR6" t="s">
        <v>27</v>
      </c>
      <c r="HS6" t="s">
        <v>28</v>
      </c>
      <c r="HT6" t="s">
        <v>27</v>
      </c>
      <c r="HU6" t="s">
        <v>28</v>
      </c>
      <c r="HV6" t="s">
        <v>27</v>
      </c>
      <c r="HW6" t="s">
        <v>28</v>
      </c>
      <c r="HX6" s="29">
        <f>AVERAGE((HY4/HZ4),(IA4/IB4),(IC4/ID4))</f>
        <v>0.2145614583522463</v>
      </c>
      <c r="HY6" s="34" t="s">
        <v>27</v>
      </c>
      <c r="HZ6" s="34" t="s">
        <v>28</v>
      </c>
      <c r="IA6" s="34" t="s">
        <v>27</v>
      </c>
      <c r="IB6" s="34" t="s">
        <v>28</v>
      </c>
      <c r="IC6" s="34" t="s">
        <v>27</v>
      </c>
      <c r="ID6" s="34" t="s">
        <v>28</v>
      </c>
      <c r="IE6" s="29">
        <f>AVERAGE((IF4/IG4),(IH4/II4),(IJ4/IK4))</f>
        <v>0.43449387675043072</v>
      </c>
      <c r="IF6" s="34" t="s">
        <v>27</v>
      </c>
      <c r="IG6" s="34" t="s">
        <v>28</v>
      </c>
      <c r="IH6" s="34" t="s">
        <v>27</v>
      </c>
      <c r="II6" s="34" t="s">
        <v>28</v>
      </c>
      <c r="IJ6" s="34" t="s">
        <v>27</v>
      </c>
      <c r="IK6" s="34" t="s">
        <v>28</v>
      </c>
      <c r="IL6" s="29">
        <f>AVERAGE((IM4/IN4),(IO4/IP4),(IQ4/IR4))</f>
        <v>4.446838020335842</v>
      </c>
      <c r="IM6" s="34" t="s">
        <v>27</v>
      </c>
      <c r="IN6" s="34" t="s">
        <v>28</v>
      </c>
      <c r="IO6" s="34" t="s">
        <v>27</v>
      </c>
      <c r="IP6" s="34" t="s">
        <v>28</v>
      </c>
      <c r="IQ6" s="34" t="s">
        <v>27</v>
      </c>
      <c r="IR6" s="34" t="s">
        <v>28</v>
      </c>
      <c r="IS6" s="29">
        <f>AVERAGE((IV4/IW4),(IX4/IY4))</f>
        <v>5.8737920772423031</v>
      </c>
      <c r="IT6" s="34" t="s">
        <v>27</v>
      </c>
      <c r="IU6" s="34" t="s">
        <v>28</v>
      </c>
      <c r="IV6" s="34" t="s">
        <v>27</v>
      </c>
      <c r="IW6" s="34" t="s">
        <v>28</v>
      </c>
      <c r="IX6" s="34" t="s">
        <v>27</v>
      </c>
      <c r="IY6" s="34" t="s">
        <v>28</v>
      </c>
      <c r="IZ6" s="29">
        <f>AVERAGE((JA4/JB4))</f>
        <v>5.2636217744606055</v>
      </c>
      <c r="JA6" s="34" t="s">
        <v>27</v>
      </c>
      <c r="JB6" s="34" t="s">
        <v>28</v>
      </c>
      <c r="JC6" s="34" t="s">
        <v>27</v>
      </c>
      <c r="JD6" s="34" t="s">
        <v>28</v>
      </c>
      <c r="JE6" s="34" t="s">
        <v>27</v>
      </c>
      <c r="JF6" s="34" t="s">
        <v>28</v>
      </c>
      <c r="JG6" s="29">
        <f>AVERAGE((JH4/JI4),(JJ4/JK4),(JL4/JM4))</f>
        <v>5.9552137493037405</v>
      </c>
      <c r="JH6" s="34" t="s">
        <v>27</v>
      </c>
      <c r="JI6" s="34" t="s">
        <v>28</v>
      </c>
      <c r="JJ6" s="34" t="s">
        <v>27</v>
      </c>
      <c r="JK6" s="34" t="s">
        <v>28</v>
      </c>
      <c r="JL6" s="34" t="s">
        <v>27</v>
      </c>
      <c r="JM6" s="34" t="s">
        <v>28</v>
      </c>
      <c r="JN6" s="29">
        <f>AVERAGE((JO4/JP4),(JQ4/JR4),(JS4/JT4))</f>
        <v>7.7754122246387114</v>
      </c>
      <c r="JO6" s="34" t="s">
        <v>27</v>
      </c>
      <c r="JP6" s="34" t="s">
        <v>28</v>
      </c>
      <c r="JQ6" s="34" t="s">
        <v>27</v>
      </c>
      <c r="JR6" s="34" t="s">
        <v>28</v>
      </c>
      <c r="JS6" s="34" t="s">
        <v>27</v>
      </c>
      <c r="JT6" s="34" t="s">
        <v>28</v>
      </c>
      <c r="JU6" s="29">
        <f>AVERAGE((JV4/JW4))</f>
        <v>5.1761649154865239</v>
      </c>
      <c r="JV6" s="34" t="s">
        <v>27</v>
      </c>
      <c r="JW6" s="34" t="s">
        <v>28</v>
      </c>
      <c r="JX6" s="34" t="s">
        <v>27</v>
      </c>
      <c r="JY6" s="34" t="s">
        <v>28</v>
      </c>
      <c r="JZ6" s="34" t="s">
        <v>27</v>
      </c>
      <c r="KA6" s="34" t="s">
        <v>28</v>
      </c>
      <c r="KB6" s="29">
        <f>AVERAGE((KE4/KF4),(KG4/KH4))</f>
        <v>5.5985289185768039</v>
      </c>
      <c r="KC6" s="34" t="s">
        <v>27</v>
      </c>
      <c r="KD6" s="34" t="s">
        <v>28</v>
      </c>
      <c r="KE6" s="34" t="s">
        <v>27</v>
      </c>
      <c r="KF6" s="34" t="s">
        <v>28</v>
      </c>
      <c r="KG6" s="34" t="s">
        <v>27</v>
      </c>
      <c r="KH6" s="34" t="s">
        <v>28</v>
      </c>
      <c r="KI6" s="29">
        <f>AVERAGE((KN4/KO4))</f>
        <v>4.9576278074286799</v>
      </c>
      <c r="KJ6" s="34" t="s">
        <v>27</v>
      </c>
      <c r="KK6" s="34" t="s">
        <v>28</v>
      </c>
      <c r="KL6" s="34" t="s">
        <v>27</v>
      </c>
      <c r="KM6" s="34" t="s">
        <v>28</v>
      </c>
      <c r="KN6" s="34" t="s">
        <v>27</v>
      </c>
      <c r="KO6" s="34" t="s">
        <v>28</v>
      </c>
      <c r="KP6" s="29">
        <f>AVERAGE((KQ4/KR4),(KS4/KT4),(KU4/KV4))</f>
        <v>4.1849285995165104</v>
      </c>
      <c r="KQ6" s="34" t="s">
        <v>27</v>
      </c>
      <c r="KR6" s="34" t="s">
        <v>28</v>
      </c>
      <c r="KS6" s="34" t="s">
        <v>27</v>
      </c>
      <c r="KT6" s="34" t="s">
        <v>28</v>
      </c>
      <c r="KU6" s="34" t="s">
        <v>27</v>
      </c>
      <c r="KV6" s="34" t="s">
        <v>28</v>
      </c>
      <c r="KW6" s="34"/>
      <c r="KZ6" s="14" t="s">
        <v>122</v>
      </c>
      <c r="LA6" s="14" t="s">
        <v>27</v>
      </c>
      <c r="LB6" s="14" t="s">
        <v>122</v>
      </c>
      <c r="LC6" s="14" t="s">
        <v>27</v>
      </c>
      <c r="LD6" s="14" t="s">
        <v>122</v>
      </c>
      <c r="LE6" s="14" t="s">
        <v>27</v>
      </c>
      <c r="LF6" s="29">
        <f>AVERAGE((LG4/LH4),(LI4/LJ4),(LK4/LL4))</f>
        <v>3.8846854236553291E-2</v>
      </c>
      <c r="LG6" s="14" t="s">
        <v>122</v>
      </c>
      <c r="LH6" s="14" t="s">
        <v>27</v>
      </c>
      <c r="LI6" s="14" t="s">
        <v>122</v>
      </c>
      <c r="LJ6" s="14" t="s">
        <v>27</v>
      </c>
      <c r="LK6" s="14" t="s">
        <v>122</v>
      </c>
      <c r="LL6" s="14" t="s">
        <v>27</v>
      </c>
      <c r="LM6" s="29">
        <f>AVERAGE((LN4/LO4),(LP4/LQ4),(LR4/LS4))</f>
        <v>1.043853170176688</v>
      </c>
      <c r="LN6" s="14" t="s">
        <v>122</v>
      </c>
      <c r="LO6" s="14" t="s">
        <v>27</v>
      </c>
      <c r="LP6" s="14" t="s">
        <v>122</v>
      </c>
      <c r="LQ6" s="14" t="s">
        <v>27</v>
      </c>
      <c r="LR6" s="14" t="s">
        <v>122</v>
      </c>
      <c r="LS6" s="14" t="s">
        <v>27</v>
      </c>
      <c r="LV6" s="27" t="s">
        <v>71</v>
      </c>
      <c r="LW6" s="44" t="s">
        <v>39</v>
      </c>
      <c r="LX6" t="s">
        <v>122</v>
      </c>
      <c r="LY6" t="s">
        <v>27</v>
      </c>
      <c r="LZ6" t="s">
        <v>122</v>
      </c>
      <c r="MA6" t="s">
        <v>27</v>
      </c>
      <c r="MB6" t="s">
        <v>122</v>
      </c>
      <c r="MC6" t="s">
        <v>27</v>
      </c>
      <c r="MD6" s="29">
        <f>MD4/MD5</f>
        <v>6.6567407380627108E-2</v>
      </c>
      <c r="ME6" s="34" t="s">
        <v>122</v>
      </c>
      <c r="MF6" s="34" t="s">
        <v>27</v>
      </c>
      <c r="MG6" s="34" t="s">
        <v>122</v>
      </c>
      <c r="MH6" s="34" t="s">
        <v>27</v>
      </c>
      <c r="MI6" s="34" t="s">
        <v>122</v>
      </c>
      <c r="MJ6" s="34" t="s">
        <v>27</v>
      </c>
      <c r="MK6" s="29">
        <f>MK4/MK5</f>
        <v>5.4815974200687026E-2</v>
      </c>
      <c r="ML6" s="34" t="s">
        <v>122</v>
      </c>
      <c r="MM6" s="34" t="s">
        <v>27</v>
      </c>
      <c r="MN6" s="34" t="s">
        <v>122</v>
      </c>
      <c r="MO6" s="34" t="s">
        <v>27</v>
      </c>
      <c r="MP6" s="34" t="s">
        <v>122</v>
      </c>
      <c r="MQ6" s="34" t="s">
        <v>27</v>
      </c>
      <c r="MR6" s="29">
        <f>MR4/MR5</f>
        <v>0.15966722217883197</v>
      </c>
      <c r="MS6" s="34" t="s">
        <v>122</v>
      </c>
      <c r="MT6" s="34" t="s">
        <v>27</v>
      </c>
      <c r="MU6" s="34" t="s">
        <v>122</v>
      </c>
      <c r="MV6" s="34" t="s">
        <v>27</v>
      </c>
      <c r="MW6" s="34" t="s">
        <v>122</v>
      </c>
      <c r="MX6" s="34" t="s">
        <v>27</v>
      </c>
      <c r="MY6" s="29">
        <f>MY4/MY5</f>
        <v>0.63014209262379495</v>
      </c>
      <c r="MZ6" s="34" t="s">
        <v>122</v>
      </c>
      <c r="NA6" s="34" t="s">
        <v>27</v>
      </c>
      <c r="NB6" s="34" t="s">
        <v>122</v>
      </c>
      <c r="NC6" s="34" t="s">
        <v>27</v>
      </c>
      <c r="ND6" s="34" t="s">
        <v>122</v>
      </c>
      <c r="NE6" s="34" t="s">
        <v>27</v>
      </c>
      <c r="NF6" s="29">
        <f>NF4/NF5</f>
        <v>0.93067491465596464</v>
      </c>
      <c r="NG6" s="34" t="s">
        <v>122</v>
      </c>
      <c r="NH6" s="34" t="s">
        <v>27</v>
      </c>
      <c r="NI6" s="34" t="s">
        <v>122</v>
      </c>
      <c r="NJ6" s="34" t="s">
        <v>27</v>
      </c>
      <c r="NK6" s="34" t="s">
        <v>122</v>
      </c>
      <c r="NL6" s="34" t="s">
        <v>27</v>
      </c>
      <c r="NM6" s="29">
        <f>NM4/NM5</f>
        <v>1.111641511152488</v>
      </c>
      <c r="NN6" s="34" t="s">
        <v>122</v>
      </c>
      <c r="NO6" s="34" t="s">
        <v>27</v>
      </c>
      <c r="NP6" s="34" t="s">
        <v>122</v>
      </c>
      <c r="NQ6" s="34" t="s">
        <v>27</v>
      </c>
      <c r="NR6" s="34" t="s">
        <v>122</v>
      </c>
      <c r="NS6" s="34" t="s">
        <v>27</v>
      </c>
      <c r="NT6" s="29">
        <f>NT4/NT5</f>
        <v>1.1277823808060254</v>
      </c>
      <c r="NU6" s="34" t="s">
        <v>122</v>
      </c>
      <c r="NV6" s="34" t="s">
        <v>27</v>
      </c>
      <c r="NW6" s="34" t="s">
        <v>122</v>
      </c>
      <c r="NX6" s="34" t="s">
        <v>27</v>
      </c>
      <c r="NY6" s="34" t="s">
        <v>122</v>
      </c>
      <c r="NZ6" s="34" t="s">
        <v>27</v>
      </c>
      <c r="OA6" s="29">
        <f>OA4/OA5</f>
        <v>0.99512039800427254</v>
      </c>
      <c r="OB6" s="34" t="s">
        <v>122</v>
      </c>
      <c r="OC6" s="34" t="s">
        <v>27</v>
      </c>
      <c r="OD6" s="34" t="s">
        <v>122</v>
      </c>
      <c r="OE6" s="34" t="s">
        <v>27</v>
      </c>
      <c r="OF6" s="34" t="s">
        <v>122</v>
      </c>
      <c r="OG6" s="34" t="s">
        <v>27</v>
      </c>
      <c r="OH6" s="29">
        <f>OH4/OH5</f>
        <v>1.1426153107510888</v>
      </c>
      <c r="OI6" s="34" t="s">
        <v>122</v>
      </c>
      <c r="OJ6" s="34" t="s">
        <v>27</v>
      </c>
      <c r="OK6" s="34" t="s">
        <v>122</v>
      </c>
      <c r="OL6" s="34" t="s">
        <v>27</v>
      </c>
      <c r="OM6" s="34" t="s">
        <v>122</v>
      </c>
      <c r="ON6" s="34" t="s">
        <v>27</v>
      </c>
      <c r="OO6" s="29">
        <f>OO4/OO5</f>
        <v>0.97444572471821544</v>
      </c>
      <c r="OP6" s="34" t="s">
        <v>122</v>
      </c>
      <c r="OQ6" s="34" t="s">
        <v>27</v>
      </c>
      <c r="OR6" s="34" t="s">
        <v>122</v>
      </c>
      <c r="OS6" s="34" t="s">
        <v>27</v>
      </c>
      <c r="OT6" s="34" t="s">
        <v>122</v>
      </c>
      <c r="OU6" s="34" t="s">
        <v>27</v>
      </c>
      <c r="OV6" s="29">
        <f>OV4/OV5</f>
        <v>1.2318208147955714</v>
      </c>
      <c r="OW6" s="34" t="s">
        <v>122</v>
      </c>
      <c r="OX6" s="34" t="s">
        <v>27</v>
      </c>
      <c r="OY6" s="34" t="s">
        <v>122</v>
      </c>
      <c r="OZ6" s="34" t="s">
        <v>27</v>
      </c>
      <c r="PA6" s="34" t="s">
        <v>122</v>
      </c>
      <c r="PB6" s="34" t="s">
        <v>27</v>
      </c>
    </row>
    <row r="7" spans="1:420">
      <c r="A7" s="47">
        <v>3</v>
      </c>
      <c r="B7" s="10">
        <v>9.5</v>
      </c>
      <c r="C7">
        <v>0.5</v>
      </c>
      <c r="D7">
        <v>0</v>
      </c>
      <c r="E7">
        <f>0.00000269*1000000</f>
        <v>2.69</v>
      </c>
      <c r="F7" s="26">
        <f>0.5*(0.32+(0.01*4)+(0.0005*2*1)+(0.0095*4))</f>
        <v>0.19949999999999998</v>
      </c>
      <c r="H7">
        <v>95</v>
      </c>
      <c r="I7">
        <v>5</v>
      </c>
      <c r="J7">
        <v>0</v>
      </c>
      <c r="K7">
        <v>1.25</v>
      </c>
      <c r="L7">
        <v>1.25</v>
      </c>
      <c r="M7">
        <v>800</v>
      </c>
      <c r="N7">
        <f t="shared" si="66"/>
        <v>97.5</v>
      </c>
      <c r="O7" s="14">
        <f t="shared" si="67"/>
        <v>20</v>
      </c>
      <c r="P7" s="47">
        <v>3</v>
      </c>
      <c r="Q7">
        <f t="shared" si="63"/>
        <v>47.5</v>
      </c>
      <c r="R7">
        <f t="shared" si="63"/>
        <v>2.5</v>
      </c>
      <c r="S7">
        <v>0</v>
      </c>
      <c r="T7">
        <f t="shared" si="64"/>
        <v>400</v>
      </c>
      <c r="U7">
        <f t="shared" si="65"/>
        <v>0.625</v>
      </c>
      <c r="V7">
        <f t="shared" si="65"/>
        <v>0.625</v>
      </c>
      <c r="W7">
        <f t="shared" si="68"/>
        <v>48.75</v>
      </c>
      <c r="X7">
        <f t="shared" si="68"/>
        <v>10</v>
      </c>
      <c r="Y7" s="6"/>
      <c r="AB7" t="s">
        <v>2</v>
      </c>
      <c r="AC7" t="s">
        <v>133</v>
      </c>
      <c r="AD7" t="s">
        <v>149</v>
      </c>
      <c r="AF7" t="s">
        <v>151</v>
      </c>
      <c r="AH7" t="s">
        <v>150</v>
      </c>
      <c r="AK7" t="s">
        <v>152</v>
      </c>
      <c r="AM7" t="s">
        <v>153</v>
      </c>
      <c r="AO7" t="s">
        <v>154</v>
      </c>
      <c r="AR7" t="s">
        <v>155</v>
      </c>
      <c r="AT7" t="s">
        <v>156</v>
      </c>
      <c r="AV7" t="s">
        <v>157</v>
      </c>
      <c r="AY7" t="s">
        <v>158</v>
      </c>
      <c r="BA7" t="s">
        <v>159</v>
      </c>
      <c r="BC7" t="s">
        <v>160</v>
      </c>
      <c r="BF7" t="s">
        <v>161</v>
      </c>
      <c r="BH7" t="s">
        <v>162</v>
      </c>
      <c r="BJ7" t="s">
        <v>163</v>
      </c>
      <c r="BM7" t="s">
        <v>164</v>
      </c>
      <c r="BO7" t="s">
        <v>165</v>
      </c>
      <c r="BQ7" t="s">
        <v>166</v>
      </c>
      <c r="BT7" t="s">
        <v>167</v>
      </c>
      <c r="BV7" t="s">
        <v>168</v>
      </c>
      <c r="BX7" t="s">
        <v>169</v>
      </c>
      <c r="CA7" t="s">
        <v>170</v>
      </c>
      <c r="CC7" t="s">
        <v>171</v>
      </c>
      <c r="CE7" t="s">
        <v>172</v>
      </c>
      <c r="CH7" t="s">
        <v>173</v>
      </c>
      <c r="CJ7" t="s">
        <v>174</v>
      </c>
      <c r="CL7" t="s">
        <v>175</v>
      </c>
      <c r="CO7" t="s">
        <v>176</v>
      </c>
      <c r="CQ7" t="s">
        <v>177</v>
      </c>
      <c r="CS7" t="s">
        <v>178</v>
      </c>
      <c r="CV7" t="s">
        <v>179</v>
      </c>
      <c r="CX7" t="s">
        <v>180</v>
      </c>
      <c r="CZ7" t="s">
        <v>181</v>
      </c>
      <c r="DC7" t="s">
        <v>182</v>
      </c>
      <c r="DE7" t="s">
        <v>183</v>
      </c>
      <c r="DG7" t="s">
        <v>184</v>
      </c>
      <c r="DK7" t="s">
        <v>2</v>
      </c>
      <c r="DL7" t="s">
        <v>133</v>
      </c>
      <c r="DM7" t="s">
        <v>194</v>
      </c>
      <c r="DO7" t="s">
        <v>195</v>
      </c>
      <c r="DQ7" t="s">
        <v>196</v>
      </c>
      <c r="DT7" t="s">
        <v>199</v>
      </c>
      <c r="DV7" t="s">
        <v>200</v>
      </c>
      <c r="DX7" t="s">
        <v>201</v>
      </c>
      <c r="EA7" t="s">
        <v>202</v>
      </c>
      <c r="EC7" t="s">
        <v>203</v>
      </c>
      <c r="EE7" t="s">
        <v>204</v>
      </c>
      <c r="EH7" t="s">
        <v>205</v>
      </c>
      <c r="EJ7" t="s">
        <v>206</v>
      </c>
      <c r="EL7" t="s">
        <v>207</v>
      </c>
      <c r="EO7" t="s">
        <v>208</v>
      </c>
      <c r="EQ7" t="s">
        <v>209</v>
      </c>
      <c r="ES7" t="s">
        <v>210</v>
      </c>
      <c r="EV7" t="s">
        <v>211</v>
      </c>
      <c r="EX7" t="s">
        <v>212</v>
      </c>
      <c r="EZ7" t="s">
        <v>213</v>
      </c>
      <c r="FC7" t="s">
        <v>214</v>
      </c>
      <c r="FE7" t="s">
        <v>215</v>
      </c>
      <c r="FG7" t="s">
        <v>216</v>
      </c>
      <c r="FJ7" t="s">
        <v>217</v>
      </c>
      <c r="FL7" t="s">
        <v>218</v>
      </c>
      <c r="FN7" t="s">
        <v>219</v>
      </c>
      <c r="FQ7" t="s">
        <v>220</v>
      </c>
      <c r="FS7" t="s">
        <v>221</v>
      </c>
      <c r="FU7" t="s">
        <v>222</v>
      </c>
      <c r="FX7" t="s">
        <v>223</v>
      </c>
      <c r="FZ7" t="s">
        <v>224</v>
      </c>
      <c r="GB7" t="s">
        <v>225</v>
      </c>
      <c r="GE7" t="s">
        <v>226</v>
      </c>
      <c r="GG7" t="s">
        <v>227</v>
      </c>
      <c r="GI7" t="s">
        <v>228</v>
      </c>
      <c r="GL7" t="s">
        <v>229</v>
      </c>
      <c r="GN7" t="s">
        <v>230</v>
      </c>
      <c r="GP7" t="s">
        <v>231</v>
      </c>
      <c r="GS7" t="s">
        <v>2</v>
      </c>
      <c r="GT7" t="s">
        <v>133</v>
      </c>
      <c r="GU7" t="s">
        <v>232</v>
      </c>
      <c r="GW7" t="s">
        <v>232</v>
      </c>
      <c r="GY7" t="s">
        <v>233</v>
      </c>
      <c r="HB7" t="s">
        <v>238</v>
      </c>
      <c r="HD7" t="s">
        <v>239</v>
      </c>
      <c r="HF7" t="s">
        <v>240</v>
      </c>
      <c r="HI7" t="s">
        <v>244</v>
      </c>
      <c r="HK7" t="s">
        <v>245</v>
      </c>
      <c r="HM7" t="s">
        <v>246</v>
      </c>
      <c r="HP7" t="s">
        <v>2</v>
      </c>
      <c r="HQ7" t="s">
        <v>133</v>
      </c>
      <c r="HR7" t="s">
        <v>247</v>
      </c>
      <c r="HT7" t="s">
        <v>247</v>
      </c>
      <c r="HV7" t="s">
        <v>248</v>
      </c>
      <c r="HY7" t="s">
        <v>252</v>
      </c>
      <c r="IA7" t="s">
        <v>253</v>
      </c>
      <c r="IC7" t="s">
        <v>254</v>
      </c>
      <c r="IF7" t="s">
        <v>256</v>
      </c>
      <c r="IH7" t="s">
        <v>257</v>
      </c>
      <c r="IJ7" t="s">
        <v>258</v>
      </c>
      <c r="IM7" t="s">
        <v>259</v>
      </c>
      <c r="IO7" t="s">
        <v>260</v>
      </c>
      <c r="IQ7" t="s">
        <v>261</v>
      </c>
      <c r="IT7" t="s">
        <v>262</v>
      </c>
      <c r="IV7" t="s">
        <v>263</v>
      </c>
      <c r="IX7" t="s">
        <v>264</v>
      </c>
      <c r="JA7" t="s">
        <v>265</v>
      </c>
      <c r="JC7" t="s">
        <v>266</v>
      </c>
      <c r="JE7" t="s">
        <v>267</v>
      </c>
      <c r="JH7" t="s">
        <v>268</v>
      </c>
      <c r="JJ7" t="s">
        <v>269</v>
      </c>
      <c r="JL7" t="s">
        <v>270</v>
      </c>
      <c r="JO7" t="s">
        <v>271</v>
      </c>
      <c r="JQ7" t="s">
        <v>272</v>
      </c>
      <c r="JS7" t="s">
        <v>273</v>
      </c>
      <c r="JV7" t="s">
        <v>274</v>
      </c>
      <c r="JX7" t="s">
        <v>275</v>
      </c>
      <c r="JZ7" t="s">
        <v>276</v>
      </c>
      <c r="KC7" t="s">
        <v>277</v>
      </c>
      <c r="KE7" t="s">
        <v>278</v>
      </c>
      <c r="KG7" t="s">
        <v>279</v>
      </c>
      <c r="KJ7" t="s">
        <v>280</v>
      </c>
      <c r="KL7" t="s">
        <v>281</v>
      </c>
      <c r="KN7" t="s">
        <v>282</v>
      </c>
      <c r="KQ7" t="s">
        <v>283</v>
      </c>
      <c r="KS7" t="s">
        <v>284</v>
      </c>
      <c r="KU7" t="s">
        <v>285</v>
      </c>
      <c r="KX7" t="s">
        <v>2</v>
      </c>
      <c r="KY7" t="s">
        <v>133</v>
      </c>
      <c r="KZ7" t="s">
        <v>286</v>
      </c>
      <c r="LB7" t="s">
        <v>287</v>
      </c>
      <c r="LD7" t="s">
        <v>288</v>
      </c>
      <c r="LG7" t="s">
        <v>255</v>
      </c>
      <c r="LI7" t="s">
        <v>290</v>
      </c>
      <c r="LK7" t="s">
        <v>291</v>
      </c>
      <c r="LN7" t="s">
        <v>292</v>
      </c>
      <c r="LP7" t="s">
        <v>293</v>
      </c>
      <c r="LR7" t="s">
        <v>294</v>
      </c>
      <c r="LV7" t="s">
        <v>2</v>
      </c>
      <c r="LW7" t="s">
        <v>311</v>
      </c>
      <c r="LX7" t="s">
        <v>310</v>
      </c>
      <c r="LZ7" t="s">
        <v>314</v>
      </c>
      <c r="MB7" t="s">
        <v>315</v>
      </c>
      <c r="ME7" t="s">
        <v>319</v>
      </c>
      <c r="MG7" t="s">
        <v>320</v>
      </c>
      <c r="MI7" t="s">
        <v>321</v>
      </c>
      <c r="ML7" t="s">
        <v>322</v>
      </c>
      <c r="MN7" t="s">
        <v>323</v>
      </c>
      <c r="MP7" t="s">
        <v>324</v>
      </c>
      <c r="MS7" t="s">
        <v>325</v>
      </c>
      <c r="MU7" t="s">
        <v>326</v>
      </c>
      <c r="MW7" t="s">
        <v>327</v>
      </c>
      <c r="MZ7" t="s">
        <v>328</v>
      </c>
      <c r="NB7" t="s">
        <v>329</v>
      </c>
      <c r="ND7" t="s">
        <v>330</v>
      </c>
      <c r="NG7" t="s">
        <v>331</v>
      </c>
      <c r="NI7" t="s">
        <v>332</v>
      </c>
      <c r="NK7" t="s">
        <v>333</v>
      </c>
      <c r="NN7" t="s">
        <v>334</v>
      </c>
      <c r="NP7" t="s">
        <v>335</v>
      </c>
      <c r="NR7" t="s">
        <v>336</v>
      </c>
      <c r="NU7" t="s">
        <v>337</v>
      </c>
      <c r="NW7" t="s">
        <v>338</v>
      </c>
      <c r="NY7" t="s">
        <v>338</v>
      </c>
      <c r="OB7" t="s">
        <v>339</v>
      </c>
      <c r="OD7" t="s">
        <v>340</v>
      </c>
      <c r="OF7" t="s">
        <v>341</v>
      </c>
      <c r="OI7" t="s">
        <v>342</v>
      </c>
      <c r="OK7" t="s">
        <v>343</v>
      </c>
      <c r="OM7" t="s">
        <v>344</v>
      </c>
      <c r="OP7" t="s">
        <v>345</v>
      </c>
      <c r="OR7" t="s">
        <v>346</v>
      </c>
      <c r="OT7" t="s">
        <v>347</v>
      </c>
      <c r="OW7" t="s">
        <v>348</v>
      </c>
      <c r="OY7" t="s">
        <v>349</v>
      </c>
      <c r="PA7" t="s">
        <v>350</v>
      </c>
    </row>
    <row r="8" spans="1:420">
      <c r="A8" s="47">
        <v>4</v>
      </c>
      <c r="B8" s="10">
        <v>9.75</v>
      </c>
      <c r="C8">
        <v>0.25</v>
      </c>
      <c r="D8">
        <v>0</v>
      </c>
      <c r="E8">
        <f xml:space="preserve">  0.00000545*1000000</f>
        <v>5.45</v>
      </c>
      <c r="F8" s="26">
        <f>0.5*(0.32+(0.01*4)+(0.00025*2*1)+(0.00975*4))</f>
        <v>0.19974999999999998</v>
      </c>
      <c r="H8">
        <v>97.5</v>
      </c>
      <c r="I8">
        <v>2.5</v>
      </c>
      <c r="J8">
        <v>0</v>
      </c>
      <c r="K8">
        <v>1.25</v>
      </c>
      <c r="L8">
        <v>1.25</v>
      </c>
      <c r="M8">
        <v>800</v>
      </c>
      <c r="N8">
        <f t="shared" si="66"/>
        <v>97.5</v>
      </c>
      <c r="O8" s="14">
        <f t="shared" si="67"/>
        <v>20</v>
      </c>
      <c r="P8" s="47">
        <v>4</v>
      </c>
      <c r="Q8">
        <f t="shared" si="63"/>
        <v>48.75</v>
      </c>
      <c r="R8">
        <f t="shared" si="63"/>
        <v>1.25</v>
      </c>
      <c r="S8">
        <v>0</v>
      </c>
      <c r="T8">
        <f t="shared" si="64"/>
        <v>400</v>
      </c>
      <c r="U8">
        <f t="shared" si="65"/>
        <v>0.625</v>
      </c>
      <c r="V8">
        <f t="shared" si="65"/>
        <v>0.625</v>
      </c>
      <c r="W8">
        <f t="shared" si="68"/>
        <v>48.75</v>
      </c>
      <c r="X8">
        <f t="shared" si="68"/>
        <v>10</v>
      </c>
      <c r="Y8" s="6"/>
      <c r="AB8">
        <v>0</v>
      </c>
      <c r="AC8">
        <v>0</v>
      </c>
      <c r="AD8">
        <v>328</v>
      </c>
      <c r="AE8">
        <v>146</v>
      </c>
      <c r="AF8">
        <v>330</v>
      </c>
      <c r="AG8">
        <v>143</v>
      </c>
      <c r="AH8">
        <v>331</v>
      </c>
      <c r="AI8">
        <v>144</v>
      </c>
      <c r="AK8">
        <v>356</v>
      </c>
      <c r="AL8">
        <v>224</v>
      </c>
      <c r="AM8">
        <v>361</v>
      </c>
      <c r="AN8">
        <v>223</v>
      </c>
      <c r="AO8">
        <v>350</v>
      </c>
      <c r="AP8">
        <v>208</v>
      </c>
      <c r="AR8">
        <v>400</v>
      </c>
      <c r="AS8">
        <v>230</v>
      </c>
      <c r="AT8">
        <v>411</v>
      </c>
      <c r="AU8">
        <v>237</v>
      </c>
      <c r="AV8">
        <v>411</v>
      </c>
      <c r="AW8">
        <v>246</v>
      </c>
      <c r="AY8">
        <v>802</v>
      </c>
      <c r="AZ8">
        <v>246</v>
      </c>
      <c r="BA8">
        <v>787</v>
      </c>
      <c r="BB8">
        <v>239</v>
      </c>
      <c r="BC8">
        <v>718</v>
      </c>
      <c r="BD8">
        <v>241</v>
      </c>
      <c r="BF8">
        <v>869</v>
      </c>
      <c r="BG8">
        <v>216</v>
      </c>
      <c r="BH8">
        <v>951</v>
      </c>
      <c r="BI8">
        <v>211</v>
      </c>
      <c r="BJ8">
        <v>965</v>
      </c>
      <c r="BK8">
        <v>221</v>
      </c>
      <c r="BM8">
        <v>903</v>
      </c>
      <c r="BN8">
        <v>197</v>
      </c>
      <c r="BO8">
        <v>916</v>
      </c>
      <c r="BP8">
        <v>206</v>
      </c>
      <c r="BQ8">
        <v>930</v>
      </c>
      <c r="BR8">
        <v>196</v>
      </c>
      <c r="BT8">
        <v>959</v>
      </c>
      <c r="BU8">
        <v>196</v>
      </c>
      <c r="BV8">
        <v>969</v>
      </c>
      <c r="BW8">
        <v>195</v>
      </c>
      <c r="BX8">
        <v>951</v>
      </c>
      <c r="BY8">
        <v>192</v>
      </c>
      <c r="CA8">
        <v>983</v>
      </c>
      <c r="CB8">
        <v>216</v>
      </c>
      <c r="CC8">
        <v>937</v>
      </c>
      <c r="CD8">
        <v>188</v>
      </c>
      <c r="CE8">
        <v>902</v>
      </c>
      <c r="CF8">
        <v>182</v>
      </c>
      <c r="CH8">
        <v>920</v>
      </c>
      <c r="CI8">
        <v>185</v>
      </c>
      <c r="CJ8">
        <v>881</v>
      </c>
      <c r="CK8">
        <v>191</v>
      </c>
      <c r="CL8">
        <v>932</v>
      </c>
      <c r="CM8">
        <v>188</v>
      </c>
      <c r="CO8">
        <v>840</v>
      </c>
      <c r="CP8">
        <v>168</v>
      </c>
      <c r="CQ8">
        <v>904</v>
      </c>
      <c r="CR8">
        <v>174</v>
      </c>
      <c r="CS8">
        <v>935</v>
      </c>
      <c r="CT8">
        <v>179</v>
      </c>
      <c r="CV8">
        <v>846</v>
      </c>
      <c r="CW8">
        <v>179</v>
      </c>
      <c r="CX8">
        <v>905</v>
      </c>
      <c r="CY8">
        <v>179</v>
      </c>
      <c r="CZ8">
        <v>899</v>
      </c>
      <c r="DA8">
        <v>179</v>
      </c>
      <c r="DC8">
        <v>853</v>
      </c>
      <c r="DD8">
        <v>183</v>
      </c>
      <c r="DE8">
        <v>874</v>
      </c>
      <c r="DF8">
        <v>164</v>
      </c>
      <c r="DG8">
        <v>980</v>
      </c>
      <c r="DH8">
        <v>177</v>
      </c>
      <c r="DK8">
        <v>0</v>
      </c>
      <c r="DL8">
        <v>0</v>
      </c>
      <c r="DM8">
        <v>185</v>
      </c>
      <c r="DN8">
        <v>252</v>
      </c>
      <c r="DO8">
        <v>168</v>
      </c>
      <c r="DP8">
        <v>245</v>
      </c>
      <c r="DQ8">
        <v>165</v>
      </c>
      <c r="DR8">
        <v>250</v>
      </c>
      <c r="DT8">
        <v>205</v>
      </c>
      <c r="DU8">
        <v>430</v>
      </c>
      <c r="DV8">
        <v>213</v>
      </c>
      <c r="DW8">
        <v>407</v>
      </c>
      <c r="DX8">
        <v>203</v>
      </c>
      <c r="DY8">
        <v>410</v>
      </c>
      <c r="EA8">
        <v>202</v>
      </c>
      <c r="EB8">
        <v>395</v>
      </c>
      <c r="EC8">
        <v>216</v>
      </c>
      <c r="ED8">
        <v>448</v>
      </c>
      <c r="EE8">
        <v>212</v>
      </c>
      <c r="EF8">
        <v>511</v>
      </c>
      <c r="EH8">
        <v>261</v>
      </c>
      <c r="EI8">
        <v>409</v>
      </c>
      <c r="EJ8">
        <v>305</v>
      </c>
      <c r="EK8">
        <v>438</v>
      </c>
      <c r="EL8">
        <v>305</v>
      </c>
      <c r="EM8">
        <v>455</v>
      </c>
      <c r="EO8">
        <v>976</v>
      </c>
      <c r="EP8">
        <v>401</v>
      </c>
      <c r="EQ8">
        <v>990</v>
      </c>
      <c r="ER8">
        <v>390</v>
      </c>
      <c r="ES8">
        <v>967</v>
      </c>
      <c r="ET8">
        <v>386</v>
      </c>
      <c r="EV8">
        <v>1030</v>
      </c>
      <c r="EW8">
        <v>396</v>
      </c>
      <c r="EX8">
        <v>1003</v>
      </c>
      <c r="EY8">
        <v>380</v>
      </c>
      <c r="EZ8">
        <v>959</v>
      </c>
      <c r="FA8">
        <v>392</v>
      </c>
      <c r="FC8">
        <v>1016</v>
      </c>
      <c r="FD8">
        <v>392</v>
      </c>
      <c r="FE8">
        <v>999</v>
      </c>
      <c r="FF8">
        <v>381</v>
      </c>
      <c r="FG8">
        <v>1024</v>
      </c>
      <c r="FH8">
        <v>381</v>
      </c>
      <c r="FJ8">
        <v>1015</v>
      </c>
      <c r="FK8">
        <v>401</v>
      </c>
      <c r="FL8">
        <v>1017</v>
      </c>
      <c r="FM8">
        <v>382</v>
      </c>
      <c r="FN8">
        <v>994</v>
      </c>
      <c r="FO8">
        <v>394</v>
      </c>
      <c r="FQ8">
        <v>1027</v>
      </c>
      <c r="FR8">
        <v>412</v>
      </c>
      <c r="FS8">
        <v>1081</v>
      </c>
      <c r="FT8">
        <v>476</v>
      </c>
      <c r="FU8">
        <v>1056</v>
      </c>
      <c r="FV8">
        <v>443</v>
      </c>
      <c r="FX8">
        <v>1060</v>
      </c>
      <c r="FY8">
        <v>385</v>
      </c>
      <c r="FZ8">
        <v>1110</v>
      </c>
      <c r="GA8">
        <v>368</v>
      </c>
      <c r="GB8">
        <v>1048</v>
      </c>
      <c r="GC8">
        <v>383</v>
      </c>
      <c r="GE8">
        <v>1115</v>
      </c>
      <c r="GF8">
        <v>411</v>
      </c>
      <c r="GG8">
        <v>1250</v>
      </c>
      <c r="GH8">
        <v>462</v>
      </c>
      <c r="GI8">
        <v>1248</v>
      </c>
      <c r="GJ8">
        <v>419</v>
      </c>
      <c r="GL8">
        <v>1156</v>
      </c>
      <c r="GM8">
        <v>421</v>
      </c>
      <c r="GN8">
        <v>1210</v>
      </c>
      <c r="GO8">
        <v>402</v>
      </c>
      <c r="GP8">
        <v>1162</v>
      </c>
      <c r="GQ8">
        <v>385</v>
      </c>
      <c r="GS8">
        <v>0</v>
      </c>
      <c r="GT8">
        <v>0</v>
      </c>
      <c r="GU8">
        <v>321</v>
      </c>
      <c r="GV8">
        <v>24</v>
      </c>
      <c r="GW8">
        <v>321</v>
      </c>
      <c r="GX8">
        <v>27</v>
      </c>
      <c r="GY8">
        <v>305</v>
      </c>
      <c r="GZ8">
        <v>25</v>
      </c>
      <c r="HB8">
        <v>316</v>
      </c>
      <c r="HC8">
        <v>775</v>
      </c>
      <c r="HD8">
        <v>319</v>
      </c>
      <c r="HE8">
        <v>721</v>
      </c>
      <c r="HF8">
        <v>348</v>
      </c>
      <c r="HG8">
        <v>649</v>
      </c>
      <c r="HI8">
        <v>1136</v>
      </c>
      <c r="HJ8">
        <v>670</v>
      </c>
      <c r="HK8">
        <v>1125</v>
      </c>
      <c r="HL8">
        <v>659</v>
      </c>
      <c r="HM8">
        <v>1034</v>
      </c>
      <c r="HN8">
        <v>654</v>
      </c>
      <c r="HP8">
        <v>0</v>
      </c>
      <c r="HQ8">
        <v>0</v>
      </c>
      <c r="HR8">
        <v>168</v>
      </c>
      <c r="HS8">
        <v>234</v>
      </c>
      <c r="HT8">
        <v>174</v>
      </c>
      <c r="HU8">
        <v>234</v>
      </c>
      <c r="HV8">
        <v>173</v>
      </c>
      <c r="HW8">
        <v>230</v>
      </c>
      <c r="HY8">
        <v>197</v>
      </c>
      <c r="HZ8">
        <v>351</v>
      </c>
      <c r="IA8">
        <v>186</v>
      </c>
      <c r="IB8">
        <v>337</v>
      </c>
      <c r="IC8">
        <v>191</v>
      </c>
      <c r="ID8">
        <v>333</v>
      </c>
      <c r="IF8">
        <v>215</v>
      </c>
      <c r="IG8">
        <v>341</v>
      </c>
      <c r="IH8">
        <v>205</v>
      </c>
      <c r="II8">
        <v>324</v>
      </c>
      <c r="IJ8">
        <v>219</v>
      </c>
      <c r="IK8">
        <v>322</v>
      </c>
      <c r="IM8">
        <v>621</v>
      </c>
      <c r="IN8">
        <v>324</v>
      </c>
      <c r="IO8">
        <v>544</v>
      </c>
      <c r="IP8">
        <v>319</v>
      </c>
      <c r="IQ8">
        <v>579</v>
      </c>
      <c r="IR8">
        <v>323</v>
      </c>
      <c r="IT8">
        <v>690</v>
      </c>
      <c r="IU8">
        <v>317</v>
      </c>
      <c r="IV8">
        <v>714</v>
      </c>
      <c r="IW8">
        <v>327</v>
      </c>
      <c r="IX8">
        <v>715</v>
      </c>
      <c r="IY8">
        <v>323</v>
      </c>
      <c r="JA8">
        <v>742</v>
      </c>
      <c r="JB8">
        <v>339</v>
      </c>
      <c r="JC8">
        <v>804</v>
      </c>
      <c r="JD8">
        <v>396</v>
      </c>
      <c r="JE8">
        <v>797</v>
      </c>
      <c r="JF8">
        <v>389</v>
      </c>
      <c r="JH8">
        <v>710</v>
      </c>
      <c r="JI8">
        <v>321</v>
      </c>
      <c r="JJ8">
        <v>668</v>
      </c>
      <c r="JK8">
        <v>302</v>
      </c>
      <c r="JL8">
        <v>658</v>
      </c>
      <c r="JM8">
        <v>324</v>
      </c>
      <c r="JO8">
        <v>673</v>
      </c>
      <c r="JP8">
        <v>304</v>
      </c>
      <c r="JQ8">
        <v>653</v>
      </c>
      <c r="JR8">
        <v>290</v>
      </c>
      <c r="JS8">
        <v>646</v>
      </c>
      <c r="JT8">
        <v>305</v>
      </c>
      <c r="JV8">
        <v>656</v>
      </c>
      <c r="JW8">
        <v>329</v>
      </c>
      <c r="JX8">
        <v>726</v>
      </c>
      <c r="JY8">
        <v>377</v>
      </c>
      <c r="JZ8">
        <v>745</v>
      </c>
      <c r="KA8">
        <v>370</v>
      </c>
      <c r="KC8">
        <v>729</v>
      </c>
      <c r="KD8">
        <v>331</v>
      </c>
      <c r="KE8">
        <v>707</v>
      </c>
      <c r="KF8">
        <v>334</v>
      </c>
      <c r="KG8">
        <v>671</v>
      </c>
      <c r="KH8">
        <v>319</v>
      </c>
      <c r="KJ8">
        <v>653</v>
      </c>
      <c r="KK8">
        <v>344</v>
      </c>
      <c r="KL8">
        <v>643</v>
      </c>
      <c r="KM8">
        <v>336</v>
      </c>
      <c r="KN8">
        <v>673</v>
      </c>
      <c r="KO8">
        <v>330</v>
      </c>
      <c r="KQ8">
        <v>777</v>
      </c>
      <c r="KR8">
        <v>377</v>
      </c>
      <c r="KS8">
        <v>742</v>
      </c>
      <c r="KT8">
        <v>378</v>
      </c>
      <c r="KU8">
        <v>737</v>
      </c>
      <c r="KV8">
        <v>355</v>
      </c>
      <c r="KX8">
        <v>0</v>
      </c>
      <c r="KY8">
        <v>0</v>
      </c>
      <c r="KZ8">
        <v>310</v>
      </c>
      <c r="LA8">
        <v>27</v>
      </c>
      <c r="LB8">
        <v>297</v>
      </c>
      <c r="LC8">
        <v>28</v>
      </c>
      <c r="LD8">
        <v>314</v>
      </c>
      <c r="LE8">
        <v>27</v>
      </c>
      <c r="LG8">
        <v>332</v>
      </c>
      <c r="LH8">
        <v>596</v>
      </c>
      <c r="LI8">
        <v>326</v>
      </c>
      <c r="LJ8">
        <v>545</v>
      </c>
      <c r="LK8">
        <v>336</v>
      </c>
      <c r="LL8">
        <v>545</v>
      </c>
      <c r="LN8">
        <v>747</v>
      </c>
      <c r="LO8">
        <v>487</v>
      </c>
      <c r="LP8">
        <v>817</v>
      </c>
      <c r="LQ8">
        <v>505</v>
      </c>
      <c r="LR8">
        <v>804</v>
      </c>
      <c r="LS8">
        <v>488</v>
      </c>
      <c r="LV8">
        <v>0</v>
      </c>
      <c r="LW8">
        <v>0</v>
      </c>
      <c r="LX8">
        <v>305</v>
      </c>
      <c r="LY8">
        <v>92</v>
      </c>
      <c r="LZ8">
        <v>305</v>
      </c>
      <c r="MA8">
        <v>101</v>
      </c>
      <c r="MB8">
        <v>321</v>
      </c>
      <c r="MC8">
        <v>103</v>
      </c>
      <c r="ME8">
        <v>339</v>
      </c>
      <c r="MF8">
        <v>614</v>
      </c>
      <c r="MG8">
        <v>319</v>
      </c>
      <c r="MH8">
        <v>618</v>
      </c>
      <c r="MI8">
        <v>333</v>
      </c>
      <c r="MJ8">
        <v>591</v>
      </c>
      <c r="ML8">
        <v>338</v>
      </c>
      <c r="MM8">
        <v>658</v>
      </c>
      <c r="MN8">
        <v>347</v>
      </c>
      <c r="MO8">
        <v>689</v>
      </c>
      <c r="MP8">
        <v>321</v>
      </c>
      <c r="MQ8">
        <v>661</v>
      </c>
      <c r="MS8">
        <v>367</v>
      </c>
      <c r="MT8">
        <v>596</v>
      </c>
      <c r="MU8">
        <v>352</v>
      </c>
      <c r="MV8">
        <v>628</v>
      </c>
      <c r="MW8">
        <v>381</v>
      </c>
      <c r="MX8">
        <v>636</v>
      </c>
      <c r="MZ8">
        <v>589</v>
      </c>
      <c r="NA8">
        <v>543</v>
      </c>
      <c r="NB8">
        <v>540</v>
      </c>
      <c r="NC8">
        <v>544</v>
      </c>
      <c r="ND8">
        <v>580</v>
      </c>
      <c r="NE8">
        <v>540</v>
      </c>
      <c r="NG8">
        <v>773</v>
      </c>
      <c r="NH8">
        <v>655</v>
      </c>
      <c r="NI8">
        <v>830</v>
      </c>
      <c r="NJ8">
        <v>699</v>
      </c>
      <c r="NK8">
        <v>800</v>
      </c>
      <c r="NL8">
        <v>704</v>
      </c>
      <c r="NN8">
        <v>785</v>
      </c>
      <c r="NO8">
        <v>579</v>
      </c>
      <c r="NP8">
        <v>896</v>
      </c>
      <c r="NQ8">
        <v>583</v>
      </c>
      <c r="NR8">
        <v>780</v>
      </c>
      <c r="NS8">
        <v>570</v>
      </c>
      <c r="NU8">
        <v>808</v>
      </c>
      <c r="NV8">
        <v>545</v>
      </c>
      <c r="NW8">
        <v>783</v>
      </c>
      <c r="NX8">
        <v>548</v>
      </c>
      <c r="NY8">
        <v>783</v>
      </c>
      <c r="NZ8">
        <v>548</v>
      </c>
      <c r="OB8">
        <v>914</v>
      </c>
      <c r="OC8">
        <v>651</v>
      </c>
      <c r="OD8">
        <v>840</v>
      </c>
      <c r="OE8">
        <v>681</v>
      </c>
      <c r="OF8">
        <v>808</v>
      </c>
      <c r="OG8">
        <v>640</v>
      </c>
      <c r="OI8">
        <v>825</v>
      </c>
      <c r="OJ8">
        <v>522</v>
      </c>
      <c r="OK8">
        <v>770</v>
      </c>
      <c r="OL8">
        <v>536</v>
      </c>
      <c r="OM8">
        <v>820</v>
      </c>
      <c r="ON8">
        <v>529</v>
      </c>
      <c r="OP8">
        <v>885</v>
      </c>
      <c r="OQ8">
        <v>723</v>
      </c>
      <c r="OR8">
        <v>847</v>
      </c>
      <c r="OS8">
        <v>698</v>
      </c>
      <c r="OT8">
        <v>812</v>
      </c>
      <c r="OU8">
        <v>684</v>
      </c>
      <c r="OW8">
        <v>804</v>
      </c>
      <c r="OX8">
        <v>554</v>
      </c>
      <c r="OY8">
        <v>835</v>
      </c>
      <c r="OZ8">
        <v>538</v>
      </c>
      <c r="PA8">
        <v>812</v>
      </c>
      <c r="PB8">
        <v>527</v>
      </c>
    </row>
    <row r="9" spans="1:420">
      <c r="A9" s="47">
        <v>5</v>
      </c>
      <c r="B9" s="10">
        <v>10</v>
      </c>
      <c r="C9">
        <v>0</v>
      </c>
      <c r="D9">
        <v>0</v>
      </c>
      <c r="E9">
        <f>0.00003818*1000000</f>
        <v>38.18</v>
      </c>
      <c r="F9" s="26">
        <f>0.5*(0.32+(0.01*4)+(0.01*4))</f>
        <v>0.19999999999999998</v>
      </c>
      <c r="H9">
        <v>100</v>
      </c>
      <c r="I9">
        <v>0</v>
      </c>
      <c r="J9">
        <v>0</v>
      </c>
      <c r="K9" s="6">
        <v>1.25</v>
      </c>
      <c r="L9" s="6">
        <v>1.25</v>
      </c>
      <c r="M9" s="6">
        <v>800</v>
      </c>
      <c r="N9" s="6">
        <f t="shared" si="66"/>
        <v>97.5</v>
      </c>
      <c r="O9" s="14">
        <f t="shared" si="67"/>
        <v>20</v>
      </c>
      <c r="P9" s="47">
        <v>5</v>
      </c>
      <c r="Q9">
        <f t="shared" si="63"/>
        <v>50</v>
      </c>
      <c r="R9">
        <f t="shared" si="63"/>
        <v>0</v>
      </c>
      <c r="S9">
        <v>0</v>
      </c>
      <c r="T9">
        <f t="shared" si="64"/>
        <v>400</v>
      </c>
      <c r="U9">
        <f t="shared" si="65"/>
        <v>0.625</v>
      </c>
      <c r="V9">
        <f t="shared" si="65"/>
        <v>0.625</v>
      </c>
      <c r="W9">
        <f t="shared" si="68"/>
        <v>48.75</v>
      </c>
      <c r="X9">
        <f t="shared" si="68"/>
        <v>10</v>
      </c>
      <c r="Y9" s="6"/>
      <c r="AB9">
        <v>1</v>
      </c>
      <c r="AC9" s="3">
        <v>2.0200000000000001E-3</v>
      </c>
      <c r="AD9">
        <v>329</v>
      </c>
      <c r="AE9">
        <v>141</v>
      </c>
      <c r="AF9">
        <v>335</v>
      </c>
      <c r="AG9">
        <v>143</v>
      </c>
      <c r="AH9">
        <v>327</v>
      </c>
      <c r="AI9">
        <v>147</v>
      </c>
      <c r="AK9">
        <v>357</v>
      </c>
      <c r="AL9">
        <v>225</v>
      </c>
      <c r="AM9">
        <v>358</v>
      </c>
      <c r="AN9">
        <v>221</v>
      </c>
      <c r="AO9">
        <v>345</v>
      </c>
      <c r="AP9">
        <v>224</v>
      </c>
      <c r="AR9">
        <v>416</v>
      </c>
      <c r="AS9">
        <v>212</v>
      </c>
      <c r="AT9">
        <v>438</v>
      </c>
      <c r="AU9">
        <v>230</v>
      </c>
      <c r="AV9">
        <v>427</v>
      </c>
      <c r="AW9">
        <v>239</v>
      </c>
      <c r="AY9">
        <v>779</v>
      </c>
      <c r="AZ9">
        <v>235</v>
      </c>
      <c r="BA9">
        <v>824</v>
      </c>
      <c r="BB9">
        <v>234</v>
      </c>
      <c r="BC9">
        <v>746</v>
      </c>
      <c r="BD9">
        <v>246</v>
      </c>
      <c r="BF9">
        <v>919</v>
      </c>
      <c r="BG9">
        <v>211</v>
      </c>
      <c r="BH9">
        <v>848</v>
      </c>
      <c r="BI9">
        <v>218</v>
      </c>
      <c r="BJ9">
        <v>900</v>
      </c>
      <c r="BK9">
        <v>223</v>
      </c>
      <c r="BM9">
        <v>915</v>
      </c>
      <c r="BN9">
        <v>196</v>
      </c>
      <c r="BO9">
        <v>932</v>
      </c>
      <c r="BP9">
        <v>195</v>
      </c>
      <c r="BQ9">
        <v>924</v>
      </c>
      <c r="BR9">
        <v>191</v>
      </c>
      <c r="BT9">
        <v>941</v>
      </c>
      <c r="BU9">
        <v>191</v>
      </c>
      <c r="BV9">
        <v>888</v>
      </c>
      <c r="BW9">
        <v>189</v>
      </c>
      <c r="BX9">
        <v>947</v>
      </c>
      <c r="BY9">
        <v>193</v>
      </c>
      <c r="CA9">
        <v>1095</v>
      </c>
      <c r="CB9">
        <v>212</v>
      </c>
      <c r="CC9">
        <v>948</v>
      </c>
      <c r="CD9">
        <v>189</v>
      </c>
      <c r="CE9">
        <v>971</v>
      </c>
      <c r="CF9">
        <v>185</v>
      </c>
      <c r="CH9">
        <v>885</v>
      </c>
      <c r="CI9">
        <v>178</v>
      </c>
      <c r="CJ9">
        <v>907</v>
      </c>
      <c r="CK9">
        <v>195</v>
      </c>
      <c r="CL9">
        <v>875</v>
      </c>
      <c r="CM9">
        <v>185</v>
      </c>
      <c r="CO9">
        <v>853</v>
      </c>
      <c r="CP9">
        <v>165</v>
      </c>
      <c r="CQ9">
        <v>934</v>
      </c>
      <c r="CR9">
        <v>172</v>
      </c>
      <c r="CS9">
        <v>923</v>
      </c>
      <c r="CT9">
        <v>183</v>
      </c>
      <c r="CV9">
        <v>857</v>
      </c>
      <c r="CW9">
        <v>170</v>
      </c>
      <c r="CX9">
        <v>884</v>
      </c>
      <c r="CY9">
        <v>179</v>
      </c>
      <c r="CZ9">
        <v>937</v>
      </c>
      <c r="DA9">
        <v>179</v>
      </c>
      <c r="DC9">
        <v>841</v>
      </c>
      <c r="DD9">
        <v>183</v>
      </c>
      <c r="DE9">
        <v>867</v>
      </c>
      <c r="DF9">
        <v>167</v>
      </c>
      <c r="DG9">
        <v>922</v>
      </c>
      <c r="DH9">
        <v>167</v>
      </c>
      <c r="DK9">
        <v>1</v>
      </c>
      <c r="DL9" s="3">
        <v>2.0200000000000001E-3</v>
      </c>
      <c r="DM9">
        <v>174</v>
      </c>
      <c r="DN9">
        <v>250</v>
      </c>
      <c r="DO9">
        <v>168</v>
      </c>
      <c r="DP9">
        <v>244</v>
      </c>
      <c r="DQ9">
        <v>165</v>
      </c>
      <c r="DR9">
        <v>244</v>
      </c>
      <c r="DT9">
        <v>210</v>
      </c>
      <c r="DU9">
        <v>425</v>
      </c>
      <c r="DV9">
        <v>192</v>
      </c>
      <c r="DW9">
        <v>392</v>
      </c>
      <c r="DX9">
        <v>225</v>
      </c>
      <c r="DY9">
        <v>404</v>
      </c>
      <c r="EA9">
        <v>215</v>
      </c>
      <c r="EB9">
        <v>382</v>
      </c>
      <c r="EC9">
        <v>243</v>
      </c>
      <c r="ED9">
        <v>449</v>
      </c>
      <c r="EE9">
        <v>224</v>
      </c>
      <c r="EF9">
        <v>494</v>
      </c>
      <c r="EH9">
        <v>283</v>
      </c>
      <c r="EI9">
        <v>405</v>
      </c>
      <c r="EJ9">
        <v>297</v>
      </c>
      <c r="EK9">
        <v>438</v>
      </c>
      <c r="EL9">
        <v>282</v>
      </c>
      <c r="EM9">
        <v>470</v>
      </c>
      <c r="EO9">
        <v>1042</v>
      </c>
      <c r="EP9">
        <v>396</v>
      </c>
      <c r="EQ9">
        <v>936</v>
      </c>
      <c r="ER9">
        <v>373</v>
      </c>
      <c r="ES9">
        <v>967</v>
      </c>
      <c r="ET9">
        <v>386</v>
      </c>
      <c r="EV9">
        <v>1017</v>
      </c>
      <c r="EW9">
        <v>399</v>
      </c>
      <c r="EX9">
        <v>968</v>
      </c>
      <c r="EY9">
        <v>384</v>
      </c>
      <c r="EZ9">
        <v>981</v>
      </c>
      <c r="FA9">
        <v>394</v>
      </c>
      <c r="FC9">
        <v>1009</v>
      </c>
      <c r="FD9">
        <v>397</v>
      </c>
      <c r="FE9">
        <v>1068</v>
      </c>
      <c r="FF9">
        <v>382</v>
      </c>
      <c r="FG9">
        <v>1040</v>
      </c>
      <c r="FH9">
        <v>393</v>
      </c>
      <c r="FJ9">
        <v>984</v>
      </c>
      <c r="FK9">
        <v>396</v>
      </c>
      <c r="FL9">
        <v>946</v>
      </c>
      <c r="FM9">
        <v>401</v>
      </c>
      <c r="FN9">
        <v>1035</v>
      </c>
      <c r="FO9">
        <v>397</v>
      </c>
      <c r="FQ9">
        <v>1066</v>
      </c>
      <c r="FR9">
        <v>412</v>
      </c>
      <c r="FS9">
        <v>1137</v>
      </c>
      <c r="FT9">
        <v>452</v>
      </c>
      <c r="FU9">
        <v>1139</v>
      </c>
      <c r="FV9">
        <v>451</v>
      </c>
      <c r="FX9">
        <v>1099</v>
      </c>
      <c r="FY9">
        <v>381</v>
      </c>
      <c r="FZ9">
        <v>1030</v>
      </c>
      <c r="GA9">
        <v>371</v>
      </c>
      <c r="GB9">
        <v>1076</v>
      </c>
      <c r="GC9">
        <v>369</v>
      </c>
      <c r="GE9">
        <v>1167</v>
      </c>
      <c r="GF9">
        <v>414</v>
      </c>
      <c r="GG9">
        <v>1203</v>
      </c>
      <c r="GH9">
        <v>450</v>
      </c>
      <c r="GI9">
        <v>1242</v>
      </c>
      <c r="GJ9">
        <v>420</v>
      </c>
      <c r="GL9">
        <v>1168</v>
      </c>
      <c r="GM9">
        <v>412</v>
      </c>
      <c r="GN9">
        <v>1199</v>
      </c>
      <c r="GO9">
        <v>403</v>
      </c>
      <c r="GP9">
        <v>1125</v>
      </c>
      <c r="GQ9">
        <v>390</v>
      </c>
      <c r="GS9">
        <v>1</v>
      </c>
      <c r="GT9" s="3">
        <v>2.0200000000000001E-3</v>
      </c>
      <c r="GU9">
        <v>308</v>
      </c>
      <c r="GV9">
        <v>24</v>
      </c>
      <c r="GW9">
        <v>311</v>
      </c>
      <c r="GX9">
        <v>25</v>
      </c>
      <c r="GY9">
        <v>304</v>
      </c>
      <c r="GZ9">
        <v>23</v>
      </c>
      <c r="HB9">
        <v>348</v>
      </c>
      <c r="HC9">
        <v>766</v>
      </c>
      <c r="HD9">
        <v>321</v>
      </c>
      <c r="HE9">
        <v>692</v>
      </c>
      <c r="HF9">
        <v>311</v>
      </c>
      <c r="HG9">
        <v>634</v>
      </c>
      <c r="HI9">
        <v>1173</v>
      </c>
      <c r="HJ9">
        <v>664</v>
      </c>
      <c r="HK9">
        <v>1195</v>
      </c>
      <c r="HL9">
        <v>670</v>
      </c>
      <c r="HM9">
        <v>1169</v>
      </c>
      <c r="HN9">
        <v>636</v>
      </c>
      <c r="HP9">
        <v>1</v>
      </c>
      <c r="HQ9" s="3">
        <v>2.0200000000000001E-3</v>
      </c>
      <c r="HR9">
        <v>173</v>
      </c>
      <c r="HS9">
        <v>238</v>
      </c>
      <c r="HT9">
        <v>173</v>
      </c>
      <c r="HU9">
        <v>236</v>
      </c>
      <c r="HV9">
        <v>179</v>
      </c>
      <c r="HW9">
        <v>235</v>
      </c>
      <c r="HY9">
        <v>199</v>
      </c>
      <c r="HZ9">
        <v>350</v>
      </c>
      <c r="IA9">
        <v>190</v>
      </c>
      <c r="IB9">
        <v>339</v>
      </c>
      <c r="IC9">
        <v>195</v>
      </c>
      <c r="ID9">
        <v>344</v>
      </c>
      <c r="IF9">
        <v>219</v>
      </c>
      <c r="IG9">
        <v>332</v>
      </c>
      <c r="IH9">
        <v>210</v>
      </c>
      <c r="II9">
        <v>340</v>
      </c>
      <c r="IJ9">
        <v>229</v>
      </c>
      <c r="IK9">
        <v>321</v>
      </c>
      <c r="IM9">
        <v>586</v>
      </c>
      <c r="IN9">
        <v>335</v>
      </c>
      <c r="IO9">
        <v>570</v>
      </c>
      <c r="IP9">
        <v>323</v>
      </c>
      <c r="IQ9">
        <v>532</v>
      </c>
      <c r="IR9">
        <v>315</v>
      </c>
      <c r="IT9">
        <v>678</v>
      </c>
      <c r="IU9">
        <v>317</v>
      </c>
      <c r="IV9">
        <v>682</v>
      </c>
      <c r="IW9">
        <v>340</v>
      </c>
      <c r="IX9">
        <v>711</v>
      </c>
      <c r="IY9">
        <v>322</v>
      </c>
      <c r="JA9">
        <v>722</v>
      </c>
      <c r="JB9">
        <v>341</v>
      </c>
      <c r="JC9">
        <v>761</v>
      </c>
      <c r="JD9">
        <v>394</v>
      </c>
      <c r="JE9">
        <v>863</v>
      </c>
      <c r="JF9">
        <v>391</v>
      </c>
      <c r="JH9">
        <v>687</v>
      </c>
      <c r="JI9">
        <v>327</v>
      </c>
      <c r="JJ9">
        <v>707</v>
      </c>
      <c r="JK9">
        <v>326</v>
      </c>
      <c r="JL9">
        <v>727</v>
      </c>
      <c r="JM9">
        <v>320</v>
      </c>
      <c r="JO9">
        <v>707</v>
      </c>
      <c r="JP9">
        <v>302</v>
      </c>
      <c r="JQ9">
        <v>649</v>
      </c>
      <c r="JR9">
        <v>306</v>
      </c>
      <c r="JS9">
        <v>642</v>
      </c>
      <c r="JT9">
        <v>304</v>
      </c>
      <c r="JV9">
        <v>691</v>
      </c>
      <c r="JW9">
        <v>339</v>
      </c>
      <c r="JX9">
        <v>728</v>
      </c>
      <c r="JY9">
        <v>371</v>
      </c>
      <c r="JZ9">
        <v>703</v>
      </c>
      <c r="KA9">
        <v>364</v>
      </c>
      <c r="KC9">
        <v>688</v>
      </c>
      <c r="KD9">
        <v>331</v>
      </c>
      <c r="KE9">
        <v>672</v>
      </c>
      <c r="KF9">
        <v>341</v>
      </c>
      <c r="KG9">
        <v>657</v>
      </c>
      <c r="KH9">
        <v>327</v>
      </c>
      <c r="KJ9">
        <v>695</v>
      </c>
      <c r="KK9">
        <v>341</v>
      </c>
      <c r="KL9">
        <v>628</v>
      </c>
      <c r="KM9">
        <v>332</v>
      </c>
      <c r="KN9">
        <v>681</v>
      </c>
      <c r="KO9">
        <v>341</v>
      </c>
      <c r="KQ9">
        <v>748</v>
      </c>
      <c r="KR9">
        <v>384</v>
      </c>
      <c r="KS9">
        <v>852</v>
      </c>
      <c r="KT9">
        <v>382</v>
      </c>
      <c r="KU9">
        <v>750</v>
      </c>
      <c r="KV9">
        <v>360</v>
      </c>
      <c r="KX9">
        <v>1</v>
      </c>
      <c r="KY9" s="3">
        <v>2.0200000144541298E-3</v>
      </c>
      <c r="KZ9">
        <v>307</v>
      </c>
      <c r="LA9">
        <v>27</v>
      </c>
      <c r="LB9">
        <v>304</v>
      </c>
      <c r="LC9">
        <v>27</v>
      </c>
      <c r="LD9">
        <v>315</v>
      </c>
      <c r="LE9">
        <v>27</v>
      </c>
      <c r="LG9">
        <v>318</v>
      </c>
      <c r="LH9">
        <v>576</v>
      </c>
      <c r="LI9">
        <v>332</v>
      </c>
      <c r="LJ9">
        <v>541</v>
      </c>
      <c r="LK9">
        <v>323</v>
      </c>
      <c r="LL9">
        <v>538</v>
      </c>
      <c r="LN9">
        <v>776</v>
      </c>
      <c r="LO9">
        <v>462</v>
      </c>
      <c r="LP9">
        <v>786</v>
      </c>
      <c r="LQ9">
        <v>516</v>
      </c>
      <c r="LR9">
        <v>732</v>
      </c>
      <c r="LS9">
        <v>474</v>
      </c>
      <c r="LV9">
        <v>1</v>
      </c>
      <c r="LW9" s="3">
        <v>2.0200000000000001E-3</v>
      </c>
      <c r="LX9">
        <v>323</v>
      </c>
      <c r="LY9">
        <v>91</v>
      </c>
      <c r="LZ9">
        <v>291</v>
      </c>
      <c r="MA9">
        <v>102</v>
      </c>
      <c r="MB9">
        <v>302</v>
      </c>
      <c r="MC9">
        <v>105</v>
      </c>
      <c r="ME9">
        <v>353</v>
      </c>
      <c r="MF9">
        <v>582</v>
      </c>
      <c r="MG9">
        <v>344</v>
      </c>
      <c r="MH9">
        <v>587</v>
      </c>
      <c r="MI9">
        <v>322</v>
      </c>
      <c r="MJ9">
        <v>592</v>
      </c>
      <c r="ML9">
        <v>336</v>
      </c>
      <c r="MM9">
        <v>662</v>
      </c>
      <c r="MN9">
        <v>330</v>
      </c>
      <c r="MO9">
        <v>677</v>
      </c>
      <c r="MP9">
        <v>339</v>
      </c>
      <c r="MQ9">
        <v>672</v>
      </c>
      <c r="MS9">
        <v>414</v>
      </c>
      <c r="MT9">
        <v>572</v>
      </c>
      <c r="MU9">
        <v>384</v>
      </c>
      <c r="MV9">
        <v>600</v>
      </c>
      <c r="MW9">
        <v>428</v>
      </c>
      <c r="MX9">
        <v>603</v>
      </c>
      <c r="MZ9">
        <v>585</v>
      </c>
      <c r="NA9">
        <v>517</v>
      </c>
      <c r="NB9">
        <v>600</v>
      </c>
      <c r="NC9">
        <v>534</v>
      </c>
      <c r="ND9">
        <v>633</v>
      </c>
      <c r="NE9">
        <v>515</v>
      </c>
      <c r="NG9">
        <v>795</v>
      </c>
      <c r="NH9">
        <v>635</v>
      </c>
      <c r="NI9">
        <v>800</v>
      </c>
      <c r="NJ9">
        <v>671</v>
      </c>
      <c r="NK9">
        <v>907</v>
      </c>
      <c r="NL9">
        <v>660</v>
      </c>
      <c r="NN9">
        <v>801</v>
      </c>
      <c r="NO9">
        <v>552</v>
      </c>
      <c r="NP9">
        <v>799</v>
      </c>
      <c r="NQ9">
        <v>567</v>
      </c>
      <c r="NR9">
        <v>742</v>
      </c>
      <c r="NS9">
        <v>548</v>
      </c>
      <c r="NU9">
        <v>730</v>
      </c>
      <c r="NV9">
        <v>538</v>
      </c>
      <c r="NW9">
        <v>860</v>
      </c>
      <c r="NX9">
        <v>538</v>
      </c>
      <c r="NY9">
        <v>860</v>
      </c>
      <c r="NZ9">
        <v>538</v>
      </c>
      <c r="OB9">
        <v>854</v>
      </c>
      <c r="OC9">
        <v>646</v>
      </c>
      <c r="OD9">
        <v>869</v>
      </c>
      <c r="OE9">
        <v>647</v>
      </c>
      <c r="OF9">
        <v>815</v>
      </c>
      <c r="OG9">
        <v>598</v>
      </c>
      <c r="OI9">
        <v>727</v>
      </c>
      <c r="OJ9">
        <v>546</v>
      </c>
      <c r="OK9">
        <v>781</v>
      </c>
      <c r="OL9">
        <v>533</v>
      </c>
      <c r="OM9">
        <v>807</v>
      </c>
      <c r="ON9">
        <v>531</v>
      </c>
      <c r="OP9">
        <v>997</v>
      </c>
      <c r="OQ9">
        <v>723</v>
      </c>
      <c r="OR9">
        <v>912</v>
      </c>
      <c r="OS9">
        <v>686</v>
      </c>
      <c r="OT9">
        <v>840</v>
      </c>
      <c r="OU9">
        <v>670</v>
      </c>
      <c r="OW9">
        <v>825</v>
      </c>
      <c r="OX9">
        <v>554</v>
      </c>
      <c r="OY9">
        <v>807</v>
      </c>
      <c r="OZ9">
        <v>537</v>
      </c>
      <c r="PA9">
        <v>842</v>
      </c>
      <c r="PB9">
        <v>531</v>
      </c>
    </row>
    <row r="10" spans="1:420">
      <c r="A10" s="47">
        <v>6</v>
      </c>
      <c r="B10" s="10">
        <v>10</v>
      </c>
      <c r="C10">
        <v>0</v>
      </c>
      <c r="D10">
        <v>0.1</v>
      </c>
      <c r="E10">
        <f>0.00011352 *1000000</f>
        <v>113.52</v>
      </c>
      <c r="F10" s="26">
        <f>0.5*(0.32+(0.01*4)+(0.0101*4)+(0.0001*2*1))</f>
        <v>0.20029999999999998</v>
      </c>
      <c r="H10">
        <v>100</v>
      </c>
      <c r="I10">
        <v>0</v>
      </c>
      <c r="J10">
        <v>1</v>
      </c>
      <c r="K10">
        <v>1.25</v>
      </c>
      <c r="L10">
        <v>1.25</v>
      </c>
      <c r="M10">
        <v>800</v>
      </c>
      <c r="N10">
        <f>1000-(SUM(H10:M10))</f>
        <v>96.5</v>
      </c>
      <c r="O10" s="14">
        <f t="shared" si="67"/>
        <v>19</v>
      </c>
      <c r="P10" s="47">
        <v>6</v>
      </c>
      <c r="Q10">
        <f t="shared" si="63"/>
        <v>50</v>
      </c>
      <c r="R10">
        <f t="shared" si="63"/>
        <v>0</v>
      </c>
      <c r="S10">
        <f>J10/2</f>
        <v>0.5</v>
      </c>
      <c r="T10">
        <f t="shared" si="64"/>
        <v>400</v>
      </c>
      <c r="U10">
        <f t="shared" si="65"/>
        <v>0.625</v>
      </c>
      <c r="V10">
        <f t="shared" si="65"/>
        <v>0.625</v>
      </c>
      <c r="W10">
        <f t="shared" si="68"/>
        <v>48.25</v>
      </c>
      <c r="X10">
        <f t="shared" si="68"/>
        <v>9.5</v>
      </c>
      <c r="Y10" s="6"/>
      <c r="AB10">
        <v>2</v>
      </c>
      <c r="AC10" s="3">
        <v>4.0400000000000002E-3</v>
      </c>
      <c r="AD10">
        <v>327</v>
      </c>
      <c r="AE10">
        <v>144</v>
      </c>
      <c r="AF10">
        <v>332</v>
      </c>
      <c r="AG10">
        <v>139</v>
      </c>
      <c r="AH10">
        <v>327</v>
      </c>
      <c r="AI10">
        <v>148</v>
      </c>
      <c r="AK10">
        <v>352</v>
      </c>
      <c r="AL10">
        <v>227</v>
      </c>
      <c r="AM10">
        <v>358</v>
      </c>
      <c r="AN10">
        <v>219</v>
      </c>
      <c r="AO10">
        <v>360</v>
      </c>
      <c r="AP10">
        <v>210</v>
      </c>
      <c r="AR10">
        <v>422</v>
      </c>
      <c r="AS10">
        <v>220</v>
      </c>
      <c r="AT10">
        <v>406</v>
      </c>
      <c r="AU10">
        <v>233</v>
      </c>
      <c r="AV10">
        <v>439</v>
      </c>
      <c r="AW10">
        <v>236</v>
      </c>
      <c r="AY10">
        <v>824</v>
      </c>
      <c r="AZ10">
        <v>244</v>
      </c>
      <c r="BA10">
        <v>794</v>
      </c>
      <c r="BB10">
        <v>240</v>
      </c>
      <c r="BC10">
        <v>762</v>
      </c>
      <c r="BD10">
        <v>231</v>
      </c>
      <c r="BF10">
        <v>896</v>
      </c>
      <c r="BG10">
        <v>208</v>
      </c>
      <c r="BH10">
        <v>909</v>
      </c>
      <c r="BI10">
        <v>202</v>
      </c>
      <c r="BJ10">
        <v>932</v>
      </c>
      <c r="BK10">
        <v>212</v>
      </c>
      <c r="BM10">
        <v>970</v>
      </c>
      <c r="BN10">
        <v>199</v>
      </c>
      <c r="BO10">
        <v>921</v>
      </c>
      <c r="BP10">
        <v>205</v>
      </c>
      <c r="BQ10">
        <v>897</v>
      </c>
      <c r="BR10">
        <v>205</v>
      </c>
      <c r="BT10">
        <v>932</v>
      </c>
      <c r="BU10">
        <v>192</v>
      </c>
      <c r="BV10">
        <v>952</v>
      </c>
      <c r="BW10">
        <v>189</v>
      </c>
      <c r="BX10">
        <v>938</v>
      </c>
      <c r="BY10">
        <v>190</v>
      </c>
      <c r="CA10">
        <v>1032</v>
      </c>
      <c r="CB10">
        <v>212</v>
      </c>
      <c r="CC10">
        <v>993</v>
      </c>
      <c r="CD10">
        <v>194</v>
      </c>
      <c r="CE10">
        <v>863</v>
      </c>
      <c r="CF10">
        <v>183</v>
      </c>
      <c r="CH10">
        <v>872</v>
      </c>
      <c r="CI10">
        <v>184</v>
      </c>
      <c r="CJ10">
        <v>911</v>
      </c>
      <c r="CK10">
        <v>192</v>
      </c>
      <c r="CL10">
        <v>880</v>
      </c>
      <c r="CM10">
        <v>182</v>
      </c>
      <c r="CO10">
        <v>903</v>
      </c>
      <c r="CP10">
        <v>168</v>
      </c>
      <c r="CQ10">
        <v>869</v>
      </c>
      <c r="CR10">
        <v>179</v>
      </c>
      <c r="CS10">
        <v>897</v>
      </c>
      <c r="CT10">
        <v>182</v>
      </c>
      <c r="CV10">
        <v>909</v>
      </c>
      <c r="CW10">
        <v>172</v>
      </c>
      <c r="CX10">
        <v>869</v>
      </c>
      <c r="CY10">
        <v>186</v>
      </c>
      <c r="CZ10">
        <v>877</v>
      </c>
      <c r="DA10">
        <v>178</v>
      </c>
      <c r="DC10">
        <v>895</v>
      </c>
      <c r="DD10">
        <v>182</v>
      </c>
      <c r="DE10">
        <v>871</v>
      </c>
      <c r="DF10">
        <v>176</v>
      </c>
      <c r="DG10">
        <v>885</v>
      </c>
      <c r="DH10">
        <v>167</v>
      </c>
      <c r="DK10">
        <v>2</v>
      </c>
      <c r="DL10" s="3">
        <v>4.0400000000000002E-3</v>
      </c>
      <c r="DM10">
        <v>174</v>
      </c>
      <c r="DN10">
        <v>252</v>
      </c>
      <c r="DO10">
        <v>168</v>
      </c>
      <c r="DP10">
        <v>248</v>
      </c>
      <c r="DQ10">
        <v>167</v>
      </c>
      <c r="DR10">
        <v>247</v>
      </c>
      <c r="DT10">
        <v>228</v>
      </c>
      <c r="DU10">
        <v>400</v>
      </c>
      <c r="DV10">
        <v>205</v>
      </c>
      <c r="DW10">
        <v>404</v>
      </c>
      <c r="DX10">
        <v>205</v>
      </c>
      <c r="DY10">
        <v>407</v>
      </c>
      <c r="EA10">
        <v>215</v>
      </c>
      <c r="EB10">
        <v>374</v>
      </c>
      <c r="EC10">
        <v>232</v>
      </c>
      <c r="ED10">
        <v>438</v>
      </c>
      <c r="EE10">
        <v>240</v>
      </c>
      <c r="EF10">
        <v>506</v>
      </c>
      <c r="EH10">
        <v>281</v>
      </c>
      <c r="EI10">
        <v>388</v>
      </c>
      <c r="EJ10">
        <v>282</v>
      </c>
      <c r="EK10">
        <v>429</v>
      </c>
      <c r="EL10">
        <v>295</v>
      </c>
      <c r="EM10">
        <v>473</v>
      </c>
      <c r="EO10">
        <v>946</v>
      </c>
      <c r="EP10">
        <v>399</v>
      </c>
      <c r="EQ10">
        <v>892</v>
      </c>
      <c r="ER10">
        <v>372</v>
      </c>
      <c r="ES10">
        <v>907</v>
      </c>
      <c r="ET10">
        <v>371</v>
      </c>
      <c r="EV10">
        <v>991</v>
      </c>
      <c r="EW10">
        <v>404</v>
      </c>
      <c r="EX10">
        <v>993</v>
      </c>
      <c r="EY10">
        <v>385</v>
      </c>
      <c r="EZ10">
        <v>966</v>
      </c>
      <c r="FA10">
        <v>396</v>
      </c>
      <c r="FC10">
        <v>1071</v>
      </c>
      <c r="FD10">
        <v>375</v>
      </c>
      <c r="FE10">
        <v>1027</v>
      </c>
      <c r="FF10">
        <v>379</v>
      </c>
      <c r="FG10">
        <v>981</v>
      </c>
      <c r="FH10">
        <v>384</v>
      </c>
      <c r="FJ10">
        <v>994</v>
      </c>
      <c r="FK10">
        <v>393</v>
      </c>
      <c r="FL10">
        <v>1018</v>
      </c>
      <c r="FM10">
        <v>390</v>
      </c>
      <c r="FN10">
        <v>1010</v>
      </c>
      <c r="FO10">
        <v>395</v>
      </c>
      <c r="FQ10">
        <v>1038</v>
      </c>
      <c r="FR10">
        <v>398</v>
      </c>
      <c r="FS10">
        <v>1231</v>
      </c>
      <c r="FT10">
        <v>457</v>
      </c>
      <c r="FU10">
        <v>1227</v>
      </c>
      <c r="FV10">
        <v>459</v>
      </c>
      <c r="FX10">
        <v>1072</v>
      </c>
      <c r="FY10">
        <v>363</v>
      </c>
      <c r="FZ10">
        <v>1060</v>
      </c>
      <c r="GA10">
        <v>378</v>
      </c>
      <c r="GB10">
        <v>1114</v>
      </c>
      <c r="GC10">
        <v>369</v>
      </c>
      <c r="GE10">
        <v>1137</v>
      </c>
      <c r="GF10">
        <v>413</v>
      </c>
      <c r="GG10">
        <v>1262</v>
      </c>
      <c r="GH10">
        <v>450</v>
      </c>
      <c r="GI10">
        <v>1169</v>
      </c>
      <c r="GJ10">
        <v>415</v>
      </c>
      <c r="GL10">
        <v>1242</v>
      </c>
      <c r="GM10">
        <v>413</v>
      </c>
      <c r="GN10">
        <v>1210</v>
      </c>
      <c r="GO10">
        <v>398</v>
      </c>
      <c r="GP10">
        <v>1199</v>
      </c>
      <c r="GQ10">
        <v>387</v>
      </c>
      <c r="GS10">
        <v>2</v>
      </c>
      <c r="GT10" s="3">
        <v>4.0400000000000002E-3</v>
      </c>
      <c r="GU10">
        <v>295</v>
      </c>
      <c r="GV10">
        <v>24</v>
      </c>
      <c r="GW10">
        <v>313</v>
      </c>
      <c r="GX10">
        <v>24</v>
      </c>
      <c r="GY10">
        <v>326</v>
      </c>
      <c r="GZ10">
        <v>25</v>
      </c>
      <c r="HB10">
        <v>348</v>
      </c>
      <c r="HC10">
        <v>744</v>
      </c>
      <c r="HD10">
        <v>332</v>
      </c>
      <c r="HE10">
        <v>707</v>
      </c>
      <c r="HF10">
        <v>326</v>
      </c>
      <c r="HG10">
        <v>625</v>
      </c>
      <c r="HI10">
        <v>1108</v>
      </c>
      <c r="HJ10">
        <v>648</v>
      </c>
      <c r="HK10">
        <v>1095</v>
      </c>
      <c r="HL10">
        <v>649</v>
      </c>
      <c r="HM10">
        <v>1072</v>
      </c>
      <c r="HN10">
        <v>660</v>
      </c>
      <c r="HP10">
        <v>2</v>
      </c>
      <c r="HQ10" s="3">
        <v>4.0400000000000002E-3</v>
      </c>
      <c r="HR10">
        <v>170</v>
      </c>
      <c r="HS10">
        <v>235</v>
      </c>
      <c r="HT10">
        <v>171</v>
      </c>
      <c r="HU10">
        <v>240</v>
      </c>
      <c r="HV10">
        <v>173</v>
      </c>
      <c r="HW10">
        <v>232</v>
      </c>
      <c r="HY10">
        <v>190</v>
      </c>
      <c r="HZ10">
        <v>359</v>
      </c>
      <c r="IA10">
        <v>191</v>
      </c>
      <c r="IB10">
        <v>345</v>
      </c>
      <c r="IC10">
        <v>194</v>
      </c>
      <c r="ID10">
        <v>350</v>
      </c>
      <c r="IF10">
        <v>209</v>
      </c>
      <c r="IG10">
        <v>348</v>
      </c>
      <c r="IH10">
        <v>209</v>
      </c>
      <c r="II10">
        <v>319</v>
      </c>
      <c r="IJ10">
        <v>220</v>
      </c>
      <c r="IK10">
        <v>332</v>
      </c>
      <c r="IM10">
        <v>618</v>
      </c>
      <c r="IN10">
        <v>326</v>
      </c>
      <c r="IO10">
        <v>585</v>
      </c>
      <c r="IP10">
        <v>325</v>
      </c>
      <c r="IQ10">
        <v>603</v>
      </c>
      <c r="IR10">
        <v>321</v>
      </c>
      <c r="IT10">
        <v>700</v>
      </c>
      <c r="IU10">
        <v>326</v>
      </c>
      <c r="IV10">
        <v>744</v>
      </c>
      <c r="IW10">
        <v>334</v>
      </c>
      <c r="IX10">
        <v>715</v>
      </c>
      <c r="IY10">
        <v>327</v>
      </c>
      <c r="JA10">
        <v>725</v>
      </c>
      <c r="JB10">
        <v>341</v>
      </c>
      <c r="JC10">
        <v>843</v>
      </c>
      <c r="JD10">
        <v>396</v>
      </c>
      <c r="JE10">
        <v>851</v>
      </c>
      <c r="JF10">
        <v>400</v>
      </c>
      <c r="JH10">
        <v>720</v>
      </c>
      <c r="JI10">
        <v>331</v>
      </c>
      <c r="JJ10">
        <v>693</v>
      </c>
      <c r="JK10">
        <v>328</v>
      </c>
      <c r="JL10">
        <v>681</v>
      </c>
      <c r="JM10">
        <v>333</v>
      </c>
      <c r="JO10">
        <v>697</v>
      </c>
      <c r="JP10">
        <v>295</v>
      </c>
      <c r="JQ10">
        <v>715</v>
      </c>
      <c r="JR10">
        <v>293</v>
      </c>
      <c r="JS10">
        <v>688</v>
      </c>
      <c r="JT10">
        <v>324</v>
      </c>
      <c r="JV10">
        <v>647</v>
      </c>
      <c r="JW10">
        <v>330</v>
      </c>
      <c r="JX10">
        <v>745</v>
      </c>
      <c r="JY10">
        <v>363</v>
      </c>
      <c r="JZ10">
        <v>728</v>
      </c>
      <c r="KA10">
        <v>362</v>
      </c>
      <c r="KC10">
        <v>688</v>
      </c>
      <c r="KD10">
        <v>332</v>
      </c>
      <c r="KE10">
        <v>715</v>
      </c>
      <c r="KF10">
        <v>345</v>
      </c>
      <c r="KG10">
        <v>709</v>
      </c>
      <c r="KH10">
        <v>334</v>
      </c>
      <c r="KJ10">
        <v>633</v>
      </c>
      <c r="KK10">
        <v>333</v>
      </c>
      <c r="KL10">
        <v>659</v>
      </c>
      <c r="KM10">
        <v>324</v>
      </c>
      <c r="KN10">
        <v>681</v>
      </c>
      <c r="KO10">
        <v>332</v>
      </c>
      <c r="KQ10">
        <v>798</v>
      </c>
      <c r="KR10">
        <v>396</v>
      </c>
      <c r="KS10">
        <v>833</v>
      </c>
      <c r="KT10">
        <v>376</v>
      </c>
      <c r="KU10">
        <v>800</v>
      </c>
      <c r="KV10">
        <v>379</v>
      </c>
      <c r="KX10">
        <v>2</v>
      </c>
      <c r="KY10" s="3">
        <v>4.0400000289082501E-3</v>
      </c>
      <c r="KZ10">
        <v>311</v>
      </c>
      <c r="LA10">
        <v>27</v>
      </c>
      <c r="LB10">
        <v>321</v>
      </c>
      <c r="LC10">
        <v>27</v>
      </c>
      <c r="LD10">
        <v>291</v>
      </c>
      <c r="LE10">
        <v>27</v>
      </c>
      <c r="LG10">
        <v>359</v>
      </c>
      <c r="LH10">
        <v>604</v>
      </c>
      <c r="LI10">
        <v>319</v>
      </c>
      <c r="LJ10">
        <v>574</v>
      </c>
      <c r="LK10">
        <v>316</v>
      </c>
      <c r="LL10">
        <v>551</v>
      </c>
      <c r="LN10">
        <v>795</v>
      </c>
      <c r="LO10">
        <v>458</v>
      </c>
      <c r="LP10">
        <v>810</v>
      </c>
      <c r="LQ10">
        <v>503</v>
      </c>
      <c r="LR10">
        <v>738</v>
      </c>
      <c r="LS10">
        <v>493</v>
      </c>
      <c r="LV10">
        <v>2</v>
      </c>
      <c r="LW10" s="3">
        <v>4.0400000000000002E-3</v>
      </c>
      <c r="LX10">
        <v>308</v>
      </c>
      <c r="LY10">
        <v>91</v>
      </c>
      <c r="LZ10">
        <v>298</v>
      </c>
      <c r="MA10">
        <v>100</v>
      </c>
      <c r="MB10">
        <v>307</v>
      </c>
      <c r="MC10">
        <v>105</v>
      </c>
      <c r="ME10">
        <v>319</v>
      </c>
      <c r="MF10">
        <v>556</v>
      </c>
      <c r="MG10">
        <v>318</v>
      </c>
      <c r="MH10">
        <v>562</v>
      </c>
      <c r="MI10">
        <v>334</v>
      </c>
      <c r="MJ10">
        <v>607</v>
      </c>
      <c r="ML10">
        <v>341</v>
      </c>
      <c r="MM10">
        <v>675</v>
      </c>
      <c r="MN10">
        <v>349</v>
      </c>
      <c r="MO10">
        <v>664</v>
      </c>
      <c r="MP10">
        <v>364</v>
      </c>
      <c r="MQ10">
        <v>643</v>
      </c>
      <c r="MS10">
        <v>413</v>
      </c>
      <c r="MT10">
        <v>590</v>
      </c>
      <c r="MU10">
        <v>408</v>
      </c>
      <c r="MV10">
        <v>595</v>
      </c>
      <c r="MW10">
        <v>411</v>
      </c>
      <c r="MX10">
        <v>617</v>
      </c>
      <c r="MZ10">
        <v>580</v>
      </c>
      <c r="NA10">
        <v>513</v>
      </c>
      <c r="NB10">
        <v>564</v>
      </c>
      <c r="NC10">
        <v>521</v>
      </c>
      <c r="ND10">
        <v>640</v>
      </c>
      <c r="NE10">
        <v>519</v>
      </c>
      <c r="NG10">
        <v>812</v>
      </c>
      <c r="NH10">
        <v>651</v>
      </c>
      <c r="NI10">
        <v>857</v>
      </c>
      <c r="NJ10">
        <v>648</v>
      </c>
      <c r="NK10">
        <v>816</v>
      </c>
      <c r="NL10">
        <v>652</v>
      </c>
      <c r="NN10">
        <v>816</v>
      </c>
      <c r="NO10">
        <v>545</v>
      </c>
      <c r="NP10">
        <v>814</v>
      </c>
      <c r="NQ10">
        <v>562</v>
      </c>
      <c r="NR10">
        <v>775</v>
      </c>
      <c r="NS10">
        <v>542</v>
      </c>
      <c r="NU10">
        <v>826</v>
      </c>
      <c r="NV10">
        <v>538</v>
      </c>
      <c r="NW10">
        <v>819</v>
      </c>
      <c r="NX10">
        <v>534</v>
      </c>
      <c r="NY10">
        <v>819</v>
      </c>
      <c r="NZ10">
        <v>534</v>
      </c>
      <c r="OB10">
        <v>781</v>
      </c>
      <c r="OC10">
        <v>619</v>
      </c>
      <c r="OD10">
        <v>785</v>
      </c>
      <c r="OE10">
        <v>638</v>
      </c>
      <c r="OF10">
        <v>805</v>
      </c>
      <c r="OG10">
        <v>618</v>
      </c>
      <c r="OI10">
        <v>797</v>
      </c>
      <c r="OJ10">
        <v>513</v>
      </c>
      <c r="OK10">
        <v>838</v>
      </c>
      <c r="OL10">
        <v>528</v>
      </c>
      <c r="OM10">
        <v>830</v>
      </c>
      <c r="ON10">
        <v>547</v>
      </c>
      <c r="OP10">
        <v>931</v>
      </c>
      <c r="OQ10">
        <v>719</v>
      </c>
      <c r="OR10">
        <v>887</v>
      </c>
      <c r="OS10">
        <v>708</v>
      </c>
      <c r="OT10">
        <v>901</v>
      </c>
      <c r="OU10">
        <v>661</v>
      </c>
      <c r="OW10">
        <v>895</v>
      </c>
      <c r="OX10">
        <v>539</v>
      </c>
      <c r="OY10">
        <v>867</v>
      </c>
      <c r="OZ10">
        <v>517</v>
      </c>
      <c r="PA10">
        <v>808</v>
      </c>
      <c r="PB10">
        <v>515</v>
      </c>
    </row>
    <row r="11" spans="1:420">
      <c r="A11" s="47">
        <v>7</v>
      </c>
      <c r="B11" s="10">
        <v>10</v>
      </c>
      <c r="C11">
        <v>0</v>
      </c>
      <c r="D11">
        <v>0.2</v>
      </c>
      <c r="E11">
        <f>0.00020782*1000000</f>
        <v>207.82</v>
      </c>
      <c r="F11" s="26">
        <f>0.5*(0.32+(0.01*4)+(0.0102*4)+(0.0002*2*1))</f>
        <v>0.2006</v>
      </c>
      <c r="H11">
        <v>100</v>
      </c>
      <c r="I11">
        <v>0</v>
      </c>
      <c r="J11">
        <v>2</v>
      </c>
      <c r="K11">
        <v>1.25</v>
      </c>
      <c r="L11">
        <v>1.25</v>
      </c>
      <c r="M11">
        <v>800</v>
      </c>
      <c r="N11">
        <f>1000-(SUM(H11:M11))</f>
        <v>95.5</v>
      </c>
      <c r="O11" s="14">
        <f t="shared" si="67"/>
        <v>18</v>
      </c>
      <c r="P11" s="47">
        <v>7</v>
      </c>
      <c r="Q11">
        <f t="shared" si="63"/>
        <v>50</v>
      </c>
      <c r="R11">
        <f t="shared" si="63"/>
        <v>0</v>
      </c>
      <c r="S11">
        <f t="shared" si="63"/>
        <v>1</v>
      </c>
      <c r="T11">
        <f t="shared" si="64"/>
        <v>400</v>
      </c>
      <c r="U11">
        <f t="shared" si="65"/>
        <v>0.625</v>
      </c>
      <c r="V11">
        <f t="shared" si="65"/>
        <v>0.625</v>
      </c>
      <c r="W11">
        <f t="shared" si="68"/>
        <v>47.75</v>
      </c>
      <c r="X11">
        <f t="shared" si="68"/>
        <v>9</v>
      </c>
      <c r="Y11" s="6"/>
      <c r="AB11">
        <v>3</v>
      </c>
      <c r="AC11" s="3">
        <v>6.0600000000000003E-3</v>
      </c>
      <c r="AD11">
        <v>330</v>
      </c>
      <c r="AE11">
        <v>146</v>
      </c>
      <c r="AF11">
        <v>333</v>
      </c>
      <c r="AG11">
        <v>141</v>
      </c>
      <c r="AH11">
        <v>325</v>
      </c>
      <c r="AI11">
        <v>148</v>
      </c>
      <c r="AK11">
        <v>357</v>
      </c>
      <c r="AL11">
        <v>224</v>
      </c>
      <c r="AM11">
        <v>363</v>
      </c>
      <c r="AN11">
        <v>221</v>
      </c>
      <c r="AO11">
        <v>353</v>
      </c>
      <c r="AP11">
        <v>214</v>
      </c>
      <c r="AR11">
        <v>388</v>
      </c>
      <c r="AS11">
        <v>227</v>
      </c>
      <c r="AT11">
        <v>412</v>
      </c>
      <c r="AU11">
        <v>243</v>
      </c>
      <c r="AV11">
        <v>407</v>
      </c>
      <c r="AW11">
        <v>241</v>
      </c>
      <c r="AY11">
        <v>783</v>
      </c>
      <c r="AZ11">
        <v>229</v>
      </c>
      <c r="BA11">
        <v>731</v>
      </c>
      <c r="BB11">
        <v>230</v>
      </c>
      <c r="BC11">
        <v>775</v>
      </c>
      <c r="BD11">
        <v>243</v>
      </c>
      <c r="BF11">
        <v>916</v>
      </c>
      <c r="BG11">
        <v>209</v>
      </c>
      <c r="BH11">
        <v>919</v>
      </c>
      <c r="BI11">
        <v>214</v>
      </c>
      <c r="BJ11">
        <v>917</v>
      </c>
      <c r="BK11">
        <v>219</v>
      </c>
      <c r="BM11">
        <v>981</v>
      </c>
      <c r="BN11">
        <v>200</v>
      </c>
      <c r="BO11">
        <v>917</v>
      </c>
      <c r="BP11">
        <v>189</v>
      </c>
      <c r="BQ11">
        <v>923</v>
      </c>
      <c r="BR11">
        <v>200</v>
      </c>
      <c r="BT11">
        <v>919</v>
      </c>
      <c r="BU11">
        <v>195</v>
      </c>
      <c r="BV11">
        <v>954</v>
      </c>
      <c r="BW11">
        <v>193</v>
      </c>
      <c r="BX11">
        <v>948</v>
      </c>
      <c r="BY11">
        <v>189</v>
      </c>
      <c r="CA11">
        <v>1031</v>
      </c>
      <c r="CB11">
        <v>222</v>
      </c>
      <c r="CC11">
        <v>900</v>
      </c>
      <c r="CD11">
        <v>189</v>
      </c>
      <c r="CE11">
        <v>978</v>
      </c>
      <c r="CF11">
        <v>185</v>
      </c>
      <c r="CH11">
        <v>886</v>
      </c>
      <c r="CI11">
        <v>186</v>
      </c>
      <c r="CJ11">
        <v>910</v>
      </c>
      <c r="CK11">
        <v>196</v>
      </c>
      <c r="CL11">
        <v>912</v>
      </c>
      <c r="CM11">
        <v>179</v>
      </c>
      <c r="CO11">
        <v>855</v>
      </c>
      <c r="CP11">
        <v>173</v>
      </c>
      <c r="CQ11">
        <v>889</v>
      </c>
      <c r="CR11">
        <v>176</v>
      </c>
      <c r="CS11">
        <v>861</v>
      </c>
      <c r="CT11">
        <v>176</v>
      </c>
      <c r="CV11">
        <v>908</v>
      </c>
      <c r="CW11">
        <v>171</v>
      </c>
      <c r="CX11">
        <v>903</v>
      </c>
      <c r="CY11">
        <v>169</v>
      </c>
      <c r="CZ11">
        <v>879</v>
      </c>
      <c r="DA11">
        <v>169</v>
      </c>
      <c r="DC11">
        <v>940</v>
      </c>
      <c r="DD11">
        <v>177</v>
      </c>
      <c r="DE11">
        <v>896</v>
      </c>
      <c r="DF11">
        <v>174</v>
      </c>
      <c r="DG11">
        <v>876</v>
      </c>
      <c r="DH11">
        <v>168</v>
      </c>
      <c r="DK11">
        <v>3</v>
      </c>
      <c r="DL11" s="3">
        <v>6.0600000000000003E-3</v>
      </c>
      <c r="DM11">
        <v>174</v>
      </c>
      <c r="DN11">
        <v>253</v>
      </c>
      <c r="DO11">
        <v>168</v>
      </c>
      <c r="DP11">
        <v>247</v>
      </c>
      <c r="DQ11">
        <v>169</v>
      </c>
      <c r="DR11">
        <v>247</v>
      </c>
      <c r="DT11">
        <v>199</v>
      </c>
      <c r="DU11">
        <v>418</v>
      </c>
      <c r="DV11">
        <v>218</v>
      </c>
      <c r="DW11">
        <v>391</v>
      </c>
      <c r="DX11">
        <v>205</v>
      </c>
      <c r="DY11">
        <v>401</v>
      </c>
      <c r="EA11">
        <v>218</v>
      </c>
      <c r="EB11">
        <v>398</v>
      </c>
      <c r="EC11">
        <v>223</v>
      </c>
      <c r="ED11">
        <v>454</v>
      </c>
      <c r="EE11">
        <v>208</v>
      </c>
      <c r="EF11">
        <v>510</v>
      </c>
      <c r="EH11">
        <v>279</v>
      </c>
      <c r="EI11">
        <v>401</v>
      </c>
      <c r="EJ11">
        <v>262</v>
      </c>
      <c r="EK11">
        <v>436</v>
      </c>
      <c r="EL11">
        <v>302</v>
      </c>
      <c r="EM11">
        <v>461</v>
      </c>
      <c r="EO11">
        <v>950</v>
      </c>
      <c r="EP11">
        <v>397</v>
      </c>
      <c r="EQ11">
        <v>953</v>
      </c>
      <c r="ER11">
        <v>393</v>
      </c>
      <c r="ES11">
        <v>953</v>
      </c>
      <c r="ET11">
        <v>380</v>
      </c>
      <c r="EV11">
        <v>1028</v>
      </c>
      <c r="EW11">
        <v>412</v>
      </c>
      <c r="EX11">
        <v>994</v>
      </c>
      <c r="EY11">
        <v>384</v>
      </c>
      <c r="EZ11">
        <v>986</v>
      </c>
      <c r="FA11">
        <v>385</v>
      </c>
      <c r="FC11">
        <v>997</v>
      </c>
      <c r="FD11">
        <v>389</v>
      </c>
      <c r="FE11">
        <v>1051</v>
      </c>
      <c r="FF11">
        <v>381</v>
      </c>
      <c r="FG11">
        <v>953</v>
      </c>
      <c r="FH11">
        <v>381</v>
      </c>
      <c r="FJ11">
        <v>1006</v>
      </c>
      <c r="FK11">
        <v>381</v>
      </c>
      <c r="FL11">
        <v>956</v>
      </c>
      <c r="FM11">
        <v>384</v>
      </c>
      <c r="FN11">
        <v>964</v>
      </c>
      <c r="FO11">
        <v>386</v>
      </c>
      <c r="FQ11">
        <v>1029</v>
      </c>
      <c r="FR11">
        <v>414</v>
      </c>
      <c r="FS11">
        <v>1194</v>
      </c>
      <c r="FT11">
        <v>466</v>
      </c>
      <c r="FU11">
        <v>1174</v>
      </c>
      <c r="FV11">
        <v>433</v>
      </c>
      <c r="FX11">
        <v>1072</v>
      </c>
      <c r="FY11">
        <v>379</v>
      </c>
      <c r="FZ11">
        <v>1090</v>
      </c>
      <c r="GA11">
        <v>370</v>
      </c>
      <c r="GB11">
        <v>1020</v>
      </c>
      <c r="GC11">
        <v>370</v>
      </c>
      <c r="GE11">
        <v>1165</v>
      </c>
      <c r="GF11">
        <v>442</v>
      </c>
      <c r="GG11">
        <v>1252</v>
      </c>
      <c r="GH11">
        <v>456</v>
      </c>
      <c r="GI11">
        <v>1195</v>
      </c>
      <c r="GJ11">
        <v>443</v>
      </c>
      <c r="GL11">
        <v>1161</v>
      </c>
      <c r="GM11">
        <v>405</v>
      </c>
      <c r="GN11">
        <v>1286</v>
      </c>
      <c r="GO11">
        <v>402</v>
      </c>
      <c r="GP11">
        <v>1064</v>
      </c>
      <c r="GQ11">
        <v>388</v>
      </c>
      <c r="GS11">
        <v>3</v>
      </c>
      <c r="GT11" s="3">
        <v>6.0600000000000003E-3</v>
      </c>
      <c r="GU11">
        <v>297</v>
      </c>
      <c r="GV11">
        <v>23</v>
      </c>
      <c r="GW11">
        <v>301</v>
      </c>
      <c r="GX11">
        <v>23</v>
      </c>
      <c r="GY11">
        <v>297</v>
      </c>
      <c r="GZ11">
        <v>23</v>
      </c>
      <c r="HB11">
        <v>319</v>
      </c>
      <c r="HC11">
        <v>778</v>
      </c>
      <c r="HD11">
        <v>336</v>
      </c>
      <c r="HE11">
        <v>678</v>
      </c>
      <c r="HF11">
        <v>324</v>
      </c>
      <c r="HG11">
        <v>632</v>
      </c>
      <c r="HI11">
        <v>1129</v>
      </c>
      <c r="HJ11">
        <v>633</v>
      </c>
      <c r="HK11">
        <v>1136</v>
      </c>
      <c r="HL11">
        <v>622</v>
      </c>
      <c r="HM11">
        <v>1210</v>
      </c>
      <c r="HN11">
        <v>654</v>
      </c>
      <c r="HP11">
        <v>3</v>
      </c>
      <c r="HQ11" s="3">
        <v>6.0600000000000003E-3</v>
      </c>
      <c r="HR11">
        <v>172</v>
      </c>
      <c r="HS11">
        <v>237</v>
      </c>
      <c r="HT11">
        <v>176</v>
      </c>
      <c r="HU11">
        <v>233</v>
      </c>
      <c r="HV11">
        <v>177</v>
      </c>
      <c r="HW11">
        <v>232</v>
      </c>
      <c r="HY11">
        <v>213</v>
      </c>
      <c r="HZ11">
        <v>365</v>
      </c>
      <c r="IA11">
        <v>185</v>
      </c>
      <c r="IB11">
        <v>340</v>
      </c>
      <c r="IC11">
        <v>210</v>
      </c>
      <c r="ID11">
        <v>335</v>
      </c>
      <c r="IF11">
        <v>207</v>
      </c>
      <c r="IG11">
        <v>327</v>
      </c>
      <c r="IH11">
        <v>211</v>
      </c>
      <c r="II11">
        <v>338</v>
      </c>
      <c r="IJ11">
        <v>208</v>
      </c>
      <c r="IK11">
        <v>331</v>
      </c>
      <c r="IM11">
        <v>574</v>
      </c>
      <c r="IN11">
        <v>327</v>
      </c>
      <c r="IO11">
        <v>630</v>
      </c>
      <c r="IP11">
        <v>330</v>
      </c>
      <c r="IQ11">
        <v>575</v>
      </c>
      <c r="IR11">
        <v>318</v>
      </c>
      <c r="IT11">
        <v>733</v>
      </c>
      <c r="IU11">
        <v>326</v>
      </c>
      <c r="IV11">
        <v>741</v>
      </c>
      <c r="IW11">
        <v>334</v>
      </c>
      <c r="IX11">
        <v>682</v>
      </c>
      <c r="IY11">
        <v>335</v>
      </c>
      <c r="JA11">
        <v>718</v>
      </c>
      <c r="JB11">
        <v>352</v>
      </c>
      <c r="JC11">
        <v>869</v>
      </c>
      <c r="JD11">
        <v>403</v>
      </c>
      <c r="JE11">
        <v>804</v>
      </c>
      <c r="JF11">
        <v>390</v>
      </c>
      <c r="JH11">
        <v>699</v>
      </c>
      <c r="JI11">
        <v>320</v>
      </c>
      <c r="JJ11">
        <v>706</v>
      </c>
      <c r="JK11">
        <v>320</v>
      </c>
      <c r="JL11">
        <v>659</v>
      </c>
      <c r="JM11">
        <v>325</v>
      </c>
      <c r="JO11">
        <v>679</v>
      </c>
      <c r="JP11">
        <v>299</v>
      </c>
      <c r="JQ11">
        <v>691</v>
      </c>
      <c r="JR11">
        <v>294</v>
      </c>
      <c r="JS11">
        <v>735</v>
      </c>
      <c r="JT11">
        <v>302</v>
      </c>
      <c r="JV11">
        <v>669</v>
      </c>
      <c r="JW11">
        <v>340</v>
      </c>
      <c r="JX11">
        <v>719</v>
      </c>
      <c r="JY11">
        <v>358</v>
      </c>
      <c r="JZ11">
        <v>757</v>
      </c>
      <c r="KA11">
        <v>376</v>
      </c>
      <c r="KC11">
        <v>728</v>
      </c>
      <c r="KD11">
        <v>336</v>
      </c>
      <c r="KE11">
        <v>730</v>
      </c>
      <c r="KF11">
        <v>337</v>
      </c>
      <c r="KG11">
        <v>662</v>
      </c>
      <c r="KH11">
        <v>324</v>
      </c>
      <c r="KJ11">
        <v>746</v>
      </c>
      <c r="KK11">
        <v>330</v>
      </c>
      <c r="KL11">
        <v>596</v>
      </c>
      <c r="KM11">
        <v>343</v>
      </c>
      <c r="KN11">
        <v>629</v>
      </c>
      <c r="KO11">
        <v>336</v>
      </c>
      <c r="KQ11">
        <v>796</v>
      </c>
      <c r="KR11">
        <v>386</v>
      </c>
      <c r="KS11">
        <v>772</v>
      </c>
      <c r="KT11">
        <v>396</v>
      </c>
      <c r="KU11">
        <v>706</v>
      </c>
      <c r="KV11">
        <v>379</v>
      </c>
      <c r="KX11">
        <v>3</v>
      </c>
      <c r="KY11" s="3">
        <v>6.0600000433623799E-3</v>
      </c>
      <c r="KZ11">
        <v>305</v>
      </c>
      <c r="LA11">
        <v>28</v>
      </c>
      <c r="LB11">
        <v>347</v>
      </c>
      <c r="LC11">
        <v>27</v>
      </c>
      <c r="LD11">
        <v>319</v>
      </c>
      <c r="LE11">
        <v>27</v>
      </c>
      <c r="LG11">
        <v>329</v>
      </c>
      <c r="LH11">
        <v>595</v>
      </c>
      <c r="LI11">
        <v>325</v>
      </c>
      <c r="LJ11">
        <v>574</v>
      </c>
      <c r="LK11">
        <v>336</v>
      </c>
      <c r="LL11">
        <v>537</v>
      </c>
      <c r="LN11">
        <v>784</v>
      </c>
      <c r="LO11">
        <v>476</v>
      </c>
      <c r="LP11">
        <v>748</v>
      </c>
      <c r="LQ11">
        <v>490</v>
      </c>
      <c r="LR11">
        <v>775</v>
      </c>
      <c r="LS11">
        <v>505</v>
      </c>
      <c r="LV11">
        <v>3</v>
      </c>
      <c r="LW11" s="3">
        <v>6.0600000000000003E-3</v>
      </c>
      <c r="LX11">
        <v>308</v>
      </c>
      <c r="LY11">
        <v>93</v>
      </c>
      <c r="LZ11">
        <v>305</v>
      </c>
      <c r="MA11">
        <v>102</v>
      </c>
      <c r="MB11">
        <v>304</v>
      </c>
      <c r="MC11">
        <v>103</v>
      </c>
      <c r="ME11">
        <v>315</v>
      </c>
      <c r="MF11">
        <v>597</v>
      </c>
      <c r="MG11">
        <v>337</v>
      </c>
      <c r="MH11">
        <v>595</v>
      </c>
      <c r="MI11">
        <v>342</v>
      </c>
      <c r="MJ11">
        <v>598</v>
      </c>
      <c r="ML11">
        <v>337</v>
      </c>
      <c r="MM11">
        <v>650</v>
      </c>
      <c r="MN11">
        <v>333</v>
      </c>
      <c r="MO11">
        <v>665</v>
      </c>
      <c r="MP11">
        <v>327</v>
      </c>
      <c r="MQ11">
        <v>661</v>
      </c>
      <c r="MS11">
        <v>387</v>
      </c>
      <c r="MT11">
        <v>598</v>
      </c>
      <c r="MU11">
        <v>371</v>
      </c>
      <c r="MV11">
        <v>615</v>
      </c>
      <c r="MW11">
        <v>386</v>
      </c>
      <c r="MX11">
        <v>625</v>
      </c>
      <c r="MZ11">
        <v>524</v>
      </c>
      <c r="NA11">
        <v>544</v>
      </c>
      <c r="NB11">
        <v>569</v>
      </c>
      <c r="NC11">
        <v>521</v>
      </c>
      <c r="ND11">
        <v>612</v>
      </c>
      <c r="NE11">
        <v>515</v>
      </c>
      <c r="NG11">
        <v>795</v>
      </c>
      <c r="NH11">
        <v>639</v>
      </c>
      <c r="NI11">
        <v>825</v>
      </c>
      <c r="NJ11">
        <v>663</v>
      </c>
      <c r="NK11">
        <v>818</v>
      </c>
      <c r="NL11">
        <v>647</v>
      </c>
      <c r="NN11">
        <v>786</v>
      </c>
      <c r="NO11">
        <v>561</v>
      </c>
      <c r="NP11">
        <v>824</v>
      </c>
      <c r="NQ11">
        <v>532</v>
      </c>
      <c r="NR11">
        <v>868</v>
      </c>
      <c r="NS11">
        <v>544</v>
      </c>
      <c r="NU11">
        <v>824</v>
      </c>
      <c r="NV11">
        <v>555</v>
      </c>
      <c r="NW11">
        <v>801</v>
      </c>
      <c r="NX11">
        <v>538</v>
      </c>
      <c r="NY11">
        <v>801</v>
      </c>
      <c r="NZ11">
        <v>538</v>
      </c>
      <c r="OB11">
        <v>755</v>
      </c>
      <c r="OC11">
        <v>632</v>
      </c>
      <c r="OD11">
        <v>777</v>
      </c>
      <c r="OE11">
        <v>634</v>
      </c>
      <c r="OF11">
        <v>827</v>
      </c>
      <c r="OG11">
        <v>608</v>
      </c>
      <c r="OI11">
        <v>800</v>
      </c>
      <c r="OJ11">
        <v>509</v>
      </c>
      <c r="OK11">
        <v>866</v>
      </c>
      <c r="OL11">
        <v>522</v>
      </c>
      <c r="OM11">
        <v>838</v>
      </c>
      <c r="ON11">
        <v>546</v>
      </c>
      <c r="OP11">
        <v>885</v>
      </c>
      <c r="OQ11">
        <v>712</v>
      </c>
      <c r="OR11">
        <v>832</v>
      </c>
      <c r="OS11">
        <v>673</v>
      </c>
      <c r="OT11">
        <v>883</v>
      </c>
      <c r="OU11">
        <v>661</v>
      </c>
      <c r="OW11">
        <v>877</v>
      </c>
      <c r="OX11">
        <v>551</v>
      </c>
      <c r="OY11">
        <v>891</v>
      </c>
      <c r="OZ11">
        <v>519</v>
      </c>
      <c r="PA11">
        <v>887</v>
      </c>
      <c r="PB11">
        <v>525</v>
      </c>
    </row>
    <row r="12" spans="1:420">
      <c r="A12" s="47">
        <v>8</v>
      </c>
      <c r="B12" s="10">
        <v>10</v>
      </c>
      <c r="C12">
        <v>0</v>
      </c>
      <c r="D12">
        <v>0.3</v>
      </c>
      <c r="E12">
        <f>0.00030562*1000000</f>
        <v>305.62</v>
      </c>
      <c r="F12" s="26">
        <f>0.5*(0.32+(0.01*4)+(0.0103*4)+(0.0003*2*1))</f>
        <v>0.2009</v>
      </c>
      <c r="H12">
        <v>100</v>
      </c>
      <c r="I12">
        <v>0</v>
      </c>
      <c r="J12">
        <v>3</v>
      </c>
      <c r="K12">
        <v>1.25</v>
      </c>
      <c r="L12">
        <v>1.25</v>
      </c>
      <c r="M12">
        <v>800</v>
      </c>
      <c r="N12">
        <f>1000-(SUM(H12:M12))</f>
        <v>94.5</v>
      </c>
      <c r="O12" s="14">
        <f t="shared" si="67"/>
        <v>17</v>
      </c>
      <c r="P12" s="47">
        <v>8</v>
      </c>
      <c r="Q12">
        <f t="shared" si="63"/>
        <v>50</v>
      </c>
      <c r="R12">
        <f t="shared" si="63"/>
        <v>0</v>
      </c>
      <c r="S12">
        <f t="shared" si="63"/>
        <v>1.5</v>
      </c>
      <c r="T12">
        <f t="shared" si="64"/>
        <v>400</v>
      </c>
      <c r="U12">
        <f t="shared" si="65"/>
        <v>0.625</v>
      </c>
      <c r="V12">
        <f t="shared" si="65"/>
        <v>0.625</v>
      </c>
      <c r="W12">
        <f t="shared" si="68"/>
        <v>47.25</v>
      </c>
      <c r="X12">
        <f t="shared" si="68"/>
        <v>8.5</v>
      </c>
      <c r="Y12" s="6"/>
      <c r="AB12">
        <v>4</v>
      </c>
      <c r="AC12" s="3">
        <v>8.0800000000000004E-3</v>
      </c>
      <c r="AD12">
        <v>331</v>
      </c>
      <c r="AE12">
        <v>147</v>
      </c>
      <c r="AF12">
        <v>330</v>
      </c>
      <c r="AG12">
        <v>142</v>
      </c>
      <c r="AH12">
        <v>319</v>
      </c>
      <c r="AI12">
        <v>147</v>
      </c>
      <c r="AK12">
        <v>353</v>
      </c>
      <c r="AL12">
        <v>232</v>
      </c>
      <c r="AM12">
        <v>352</v>
      </c>
      <c r="AN12">
        <v>222</v>
      </c>
      <c r="AO12">
        <v>359</v>
      </c>
      <c r="AP12">
        <v>220</v>
      </c>
      <c r="AR12">
        <v>415</v>
      </c>
      <c r="AS12">
        <v>226</v>
      </c>
      <c r="AT12">
        <v>428</v>
      </c>
      <c r="AU12">
        <v>234</v>
      </c>
      <c r="AV12">
        <v>406</v>
      </c>
      <c r="AW12">
        <v>229</v>
      </c>
      <c r="AY12">
        <v>795</v>
      </c>
      <c r="AZ12">
        <v>241</v>
      </c>
      <c r="BA12">
        <v>770</v>
      </c>
      <c r="BB12">
        <v>235</v>
      </c>
      <c r="BC12">
        <v>756</v>
      </c>
      <c r="BD12">
        <v>229</v>
      </c>
      <c r="BF12">
        <v>955</v>
      </c>
      <c r="BG12">
        <v>212</v>
      </c>
      <c r="BH12">
        <v>915</v>
      </c>
      <c r="BI12">
        <v>221</v>
      </c>
      <c r="BJ12">
        <v>914</v>
      </c>
      <c r="BK12">
        <v>218</v>
      </c>
      <c r="BM12">
        <v>1007</v>
      </c>
      <c r="BN12">
        <v>205</v>
      </c>
      <c r="BO12">
        <v>971</v>
      </c>
      <c r="BP12">
        <v>198</v>
      </c>
      <c r="BQ12">
        <v>942</v>
      </c>
      <c r="BR12">
        <v>201</v>
      </c>
      <c r="BT12">
        <v>977</v>
      </c>
      <c r="BU12">
        <v>190</v>
      </c>
      <c r="BV12">
        <v>930</v>
      </c>
      <c r="BW12">
        <v>196</v>
      </c>
      <c r="BX12">
        <v>900</v>
      </c>
      <c r="BY12">
        <v>196</v>
      </c>
      <c r="CA12">
        <v>1016</v>
      </c>
      <c r="CB12">
        <v>200</v>
      </c>
      <c r="CC12">
        <v>1030</v>
      </c>
      <c r="CD12">
        <v>187</v>
      </c>
      <c r="CE12">
        <v>910</v>
      </c>
      <c r="CF12">
        <v>188</v>
      </c>
      <c r="CH12">
        <v>923</v>
      </c>
      <c r="CI12">
        <v>179</v>
      </c>
      <c r="CJ12">
        <v>925</v>
      </c>
      <c r="CK12">
        <v>178</v>
      </c>
      <c r="CL12">
        <v>898</v>
      </c>
      <c r="CM12">
        <v>186</v>
      </c>
      <c r="CO12">
        <v>927</v>
      </c>
      <c r="CP12">
        <v>171</v>
      </c>
      <c r="CQ12">
        <v>939</v>
      </c>
      <c r="CR12">
        <v>178</v>
      </c>
      <c r="CS12">
        <v>914</v>
      </c>
      <c r="CT12">
        <v>181</v>
      </c>
      <c r="CV12">
        <v>902</v>
      </c>
      <c r="CW12">
        <v>161</v>
      </c>
      <c r="CX12">
        <v>968</v>
      </c>
      <c r="CY12">
        <v>174</v>
      </c>
      <c r="CZ12">
        <v>909</v>
      </c>
      <c r="DA12">
        <v>178</v>
      </c>
      <c r="DC12">
        <v>949</v>
      </c>
      <c r="DD12">
        <v>186</v>
      </c>
      <c r="DE12">
        <v>894</v>
      </c>
      <c r="DF12">
        <v>180</v>
      </c>
      <c r="DG12">
        <v>874</v>
      </c>
      <c r="DH12">
        <v>175</v>
      </c>
      <c r="DK12">
        <v>4</v>
      </c>
      <c r="DL12" s="3">
        <v>8.0800000000000004E-3</v>
      </c>
      <c r="DM12">
        <v>179</v>
      </c>
      <c r="DN12">
        <v>252</v>
      </c>
      <c r="DO12">
        <v>169</v>
      </c>
      <c r="DP12">
        <v>247</v>
      </c>
      <c r="DQ12">
        <v>167</v>
      </c>
      <c r="DR12">
        <v>247</v>
      </c>
      <c r="DT12">
        <v>206</v>
      </c>
      <c r="DU12">
        <v>435</v>
      </c>
      <c r="DV12">
        <v>196</v>
      </c>
      <c r="DW12">
        <v>404</v>
      </c>
      <c r="DX12">
        <v>229</v>
      </c>
      <c r="DY12">
        <v>397</v>
      </c>
      <c r="EA12">
        <v>214</v>
      </c>
      <c r="EB12">
        <v>391</v>
      </c>
      <c r="EC12">
        <v>225</v>
      </c>
      <c r="ED12">
        <v>461</v>
      </c>
      <c r="EE12">
        <v>224</v>
      </c>
      <c r="EF12">
        <v>522</v>
      </c>
      <c r="EH12">
        <v>281</v>
      </c>
      <c r="EI12">
        <v>396</v>
      </c>
      <c r="EJ12">
        <v>278</v>
      </c>
      <c r="EK12">
        <v>443</v>
      </c>
      <c r="EL12">
        <v>293</v>
      </c>
      <c r="EM12">
        <v>470</v>
      </c>
      <c r="EO12">
        <v>956</v>
      </c>
      <c r="EP12">
        <v>402</v>
      </c>
      <c r="EQ12">
        <v>916</v>
      </c>
      <c r="ER12">
        <v>390</v>
      </c>
      <c r="ES12">
        <v>946</v>
      </c>
      <c r="ET12">
        <v>374</v>
      </c>
      <c r="EV12">
        <v>942</v>
      </c>
      <c r="EW12">
        <v>402</v>
      </c>
      <c r="EX12">
        <v>975</v>
      </c>
      <c r="EY12">
        <v>395</v>
      </c>
      <c r="EZ12">
        <v>941</v>
      </c>
      <c r="FA12">
        <v>398</v>
      </c>
      <c r="FC12">
        <v>977</v>
      </c>
      <c r="FD12">
        <v>389</v>
      </c>
      <c r="FE12">
        <v>1077</v>
      </c>
      <c r="FF12">
        <v>396</v>
      </c>
      <c r="FG12">
        <v>1041</v>
      </c>
      <c r="FH12">
        <v>387</v>
      </c>
      <c r="FJ12">
        <v>986</v>
      </c>
      <c r="FK12">
        <v>389</v>
      </c>
      <c r="FL12">
        <v>948</v>
      </c>
      <c r="FM12">
        <v>401</v>
      </c>
      <c r="FN12">
        <v>979</v>
      </c>
      <c r="FO12">
        <v>391</v>
      </c>
      <c r="FQ12">
        <v>1111</v>
      </c>
      <c r="FR12">
        <v>415</v>
      </c>
      <c r="FS12">
        <v>1207</v>
      </c>
      <c r="FT12">
        <v>459</v>
      </c>
      <c r="FU12">
        <v>1093</v>
      </c>
      <c r="FV12">
        <v>445</v>
      </c>
      <c r="FX12">
        <v>1040</v>
      </c>
      <c r="FY12">
        <v>366</v>
      </c>
      <c r="FZ12">
        <v>1094</v>
      </c>
      <c r="GA12">
        <v>372</v>
      </c>
      <c r="GB12">
        <v>1086</v>
      </c>
      <c r="GC12">
        <v>367</v>
      </c>
      <c r="GE12">
        <v>1183</v>
      </c>
      <c r="GF12">
        <v>426</v>
      </c>
      <c r="GG12">
        <v>1223</v>
      </c>
      <c r="GH12">
        <v>449</v>
      </c>
      <c r="GI12">
        <v>1158</v>
      </c>
      <c r="GJ12">
        <v>417</v>
      </c>
      <c r="GL12">
        <v>1225</v>
      </c>
      <c r="GM12">
        <v>406</v>
      </c>
      <c r="GN12">
        <v>1130</v>
      </c>
      <c r="GO12">
        <v>402</v>
      </c>
      <c r="GP12">
        <v>1177</v>
      </c>
      <c r="GQ12">
        <v>384</v>
      </c>
      <c r="GS12">
        <v>4</v>
      </c>
      <c r="GT12" s="3">
        <v>8.0800000000000004E-3</v>
      </c>
      <c r="GU12">
        <v>295</v>
      </c>
      <c r="GV12">
        <v>24</v>
      </c>
      <c r="GW12">
        <v>300</v>
      </c>
      <c r="GX12">
        <v>24</v>
      </c>
      <c r="GY12">
        <v>302</v>
      </c>
      <c r="GZ12">
        <v>24</v>
      </c>
      <c r="HB12">
        <v>319</v>
      </c>
      <c r="HC12">
        <v>770</v>
      </c>
      <c r="HD12">
        <v>319</v>
      </c>
      <c r="HE12">
        <v>705</v>
      </c>
      <c r="HF12">
        <v>326</v>
      </c>
      <c r="HG12">
        <v>638</v>
      </c>
      <c r="HI12">
        <v>1156</v>
      </c>
      <c r="HJ12">
        <v>662</v>
      </c>
      <c r="HK12">
        <v>1199</v>
      </c>
      <c r="HL12">
        <v>652</v>
      </c>
      <c r="HM12">
        <v>1103</v>
      </c>
      <c r="HN12">
        <v>655</v>
      </c>
      <c r="HP12">
        <v>4</v>
      </c>
      <c r="HQ12" s="3">
        <v>8.0800000000000004E-3</v>
      </c>
      <c r="HR12">
        <v>168</v>
      </c>
      <c r="HS12">
        <v>237</v>
      </c>
      <c r="HT12">
        <v>176</v>
      </c>
      <c r="HU12">
        <v>231</v>
      </c>
      <c r="HV12">
        <v>173</v>
      </c>
      <c r="HW12">
        <v>234</v>
      </c>
      <c r="HY12">
        <v>205</v>
      </c>
      <c r="HZ12">
        <v>346</v>
      </c>
      <c r="IA12">
        <v>188</v>
      </c>
      <c r="IB12">
        <v>346</v>
      </c>
      <c r="IC12">
        <v>200</v>
      </c>
      <c r="ID12">
        <v>347</v>
      </c>
      <c r="IF12">
        <v>222</v>
      </c>
      <c r="IG12">
        <v>350</v>
      </c>
      <c r="IH12">
        <v>223</v>
      </c>
      <c r="II12">
        <v>329</v>
      </c>
      <c r="IJ12">
        <v>212</v>
      </c>
      <c r="IK12">
        <v>332</v>
      </c>
      <c r="IM12">
        <v>641</v>
      </c>
      <c r="IN12">
        <v>327</v>
      </c>
      <c r="IO12">
        <v>586</v>
      </c>
      <c r="IP12">
        <v>320</v>
      </c>
      <c r="IQ12">
        <v>575</v>
      </c>
      <c r="IR12">
        <v>318</v>
      </c>
      <c r="IT12">
        <v>707</v>
      </c>
      <c r="IU12">
        <v>319</v>
      </c>
      <c r="IV12">
        <v>724</v>
      </c>
      <c r="IW12">
        <v>333</v>
      </c>
      <c r="IX12">
        <v>708</v>
      </c>
      <c r="IY12">
        <v>329</v>
      </c>
      <c r="JA12">
        <v>802</v>
      </c>
      <c r="JB12">
        <v>358</v>
      </c>
      <c r="JC12">
        <v>858</v>
      </c>
      <c r="JD12">
        <v>395</v>
      </c>
      <c r="JE12">
        <v>832</v>
      </c>
      <c r="JF12">
        <v>397</v>
      </c>
      <c r="JH12">
        <v>730</v>
      </c>
      <c r="JI12">
        <v>331</v>
      </c>
      <c r="JJ12">
        <v>744</v>
      </c>
      <c r="JK12">
        <v>315</v>
      </c>
      <c r="JL12">
        <v>685</v>
      </c>
      <c r="JM12">
        <v>321</v>
      </c>
      <c r="JO12">
        <v>681</v>
      </c>
      <c r="JP12">
        <v>295</v>
      </c>
      <c r="JQ12">
        <v>715</v>
      </c>
      <c r="JR12">
        <v>304</v>
      </c>
      <c r="JS12">
        <v>654</v>
      </c>
      <c r="JT12">
        <v>304</v>
      </c>
      <c r="JV12">
        <v>652</v>
      </c>
      <c r="JW12">
        <v>327</v>
      </c>
      <c r="JX12">
        <v>729</v>
      </c>
      <c r="JY12">
        <v>374</v>
      </c>
      <c r="JZ12">
        <v>729</v>
      </c>
      <c r="KA12">
        <v>354</v>
      </c>
      <c r="KC12">
        <v>699</v>
      </c>
      <c r="KD12">
        <v>335</v>
      </c>
      <c r="KE12">
        <v>690</v>
      </c>
      <c r="KF12">
        <v>338</v>
      </c>
      <c r="KG12">
        <v>764</v>
      </c>
      <c r="KH12">
        <v>328</v>
      </c>
      <c r="KJ12">
        <v>664</v>
      </c>
      <c r="KK12">
        <v>346</v>
      </c>
      <c r="KL12">
        <v>736</v>
      </c>
      <c r="KM12">
        <v>347</v>
      </c>
      <c r="KN12">
        <v>711</v>
      </c>
      <c r="KO12">
        <v>339</v>
      </c>
      <c r="KQ12">
        <v>780</v>
      </c>
      <c r="KR12">
        <v>376</v>
      </c>
      <c r="KS12">
        <v>816</v>
      </c>
      <c r="KT12">
        <v>392</v>
      </c>
      <c r="KU12">
        <v>755</v>
      </c>
      <c r="KV12">
        <v>377</v>
      </c>
      <c r="KX12">
        <v>4</v>
      </c>
      <c r="KY12" s="3">
        <v>8.0800000578165106E-3</v>
      </c>
      <c r="KZ12">
        <v>302</v>
      </c>
      <c r="LA12">
        <v>28</v>
      </c>
      <c r="LB12">
        <v>311</v>
      </c>
      <c r="LC12">
        <v>28</v>
      </c>
      <c r="LD12">
        <v>299</v>
      </c>
      <c r="LE12">
        <v>27</v>
      </c>
      <c r="LG12">
        <v>323</v>
      </c>
      <c r="LH12">
        <v>598</v>
      </c>
      <c r="LI12">
        <v>331</v>
      </c>
      <c r="LJ12">
        <v>549</v>
      </c>
      <c r="LK12">
        <v>335</v>
      </c>
      <c r="LL12">
        <v>547</v>
      </c>
      <c r="LN12">
        <v>835</v>
      </c>
      <c r="LO12">
        <v>479</v>
      </c>
      <c r="LP12">
        <v>785</v>
      </c>
      <c r="LQ12">
        <v>522</v>
      </c>
      <c r="LR12">
        <v>780</v>
      </c>
      <c r="LS12">
        <v>498</v>
      </c>
      <c r="LV12">
        <v>4</v>
      </c>
      <c r="LW12" s="3">
        <v>8.0800000000000004E-3</v>
      </c>
      <c r="LX12">
        <v>312</v>
      </c>
      <c r="LY12">
        <v>91</v>
      </c>
      <c r="LZ12">
        <v>301</v>
      </c>
      <c r="MA12">
        <v>99</v>
      </c>
      <c r="MB12">
        <v>314</v>
      </c>
      <c r="MC12">
        <v>101</v>
      </c>
      <c r="ME12">
        <v>324</v>
      </c>
      <c r="MF12">
        <v>590</v>
      </c>
      <c r="MG12">
        <v>336</v>
      </c>
      <c r="MH12">
        <v>573</v>
      </c>
      <c r="MI12">
        <v>325</v>
      </c>
      <c r="MJ12">
        <v>586</v>
      </c>
      <c r="ML12">
        <v>339</v>
      </c>
      <c r="MM12">
        <v>654</v>
      </c>
      <c r="MN12">
        <v>343</v>
      </c>
      <c r="MO12">
        <v>695</v>
      </c>
      <c r="MP12">
        <v>345</v>
      </c>
      <c r="MQ12">
        <v>633</v>
      </c>
      <c r="MS12">
        <v>413</v>
      </c>
      <c r="MT12">
        <v>581</v>
      </c>
      <c r="MU12">
        <v>390</v>
      </c>
      <c r="MV12">
        <v>593</v>
      </c>
      <c r="MW12">
        <v>373</v>
      </c>
      <c r="MX12">
        <v>623</v>
      </c>
      <c r="MZ12">
        <v>586</v>
      </c>
      <c r="NA12">
        <v>521</v>
      </c>
      <c r="NB12">
        <v>553</v>
      </c>
      <c r="NC12">
        <v>555</v>
      </c>
      <c r="ND12">
        <v>646</v>
      </c>
      <c r="NE12">
        <v>552</v>
      </c>
      <c r="NG12">
        <v>879</v>
      </c>
      <c r="NH12">
        <v>665</v>
      </c>
      <c r="NI12">
        <v>839</v>
      </c>
      <c r="NJ12">
        <v>641</v>
      </c>
      <c r="NK12">
        <v>799</v>
      </c>
      <c r="NL12">
        <v>670</v>
      </c>
      <c r="NN12">
        <v>802</v>
      </c>
      <c r="NO12">
        <v>547</v>
      </c>
      <c r="NP12">
        <v>767</v>
      </c>
      <c r="NQ12">
        <v>558</v>
      </c>
      <c r="NR12">
        <v>827</v>
      </c>
      <c r="NS12">
        <v>575</v>
      </c>
      <c r="NU12">
        <v>804</v>
      </c>
      <c r="NV12">
        <v>540</v>
      </c>
      <c r="NW12">
        <v>847</v>
      </c>
      <c r="NX12">
        <v>548</v>
      </c>
      <c r="NY12">
        <v>847</v>
      </c>
      <c r="NZ12">
        <v>548</v>
      </c>
      <c r="OB12">
        <v>935</v>
      </c>
      <c r="OC12">
        <v>628</v>
      </c>
      <c r="OD12">
        <v>783</v>
      </c>
      <c r="OE12">
        <v>659</v>
      </c>
      <c r="OF12">
        <v>812</v>
      </c>
      <c r="OG12">
        <v>607</v>
      </c>
      <c r="OI12">
        <v>857</v>
      </c>
      <c r="OJ12">
        <v>516</v>
      </c>
      <c r="OK12">
        <v>786</v>
      </c>
      <c r="OL12">
        <v>530</v>
      </c>
      <c r="OM12">
        <v>827</v>
      </c>
      <c r="ON12">
        <v>529</v>
      </c>
      <c r="OP12">
        <v>951</v>
      </c>
      <c r="OQ12">
        <v>738</v>
      </c>
      <c r="OR12">
        <v>954</v>
      </c>
      <c r="OS12">
        <v>679</v>
      </c>
      <c r="OT12">
        <v>879</v>
      </c>
      <c r="OU12">
        <v>677</v>
      </c>
      <c r="OW12">
        <v>862</v>
      </c>
      <c r="OX12">
        <v>546</v>
      </c>
      <c r="OY12">
        <v>823</v>
      </c>
      <c r="OZ12">
        <v>514</v>
      </c>
      <c r="PA12">
        <v>851</v>
      </c>
      <c r="PB12">
        <v>520</v>
      </c>
    </row>
    <row r="13" spans="1:420">
      <c r="A13" s="47">
        <v>9</v>
      </c>
      <c r="B13" s="10">
        <v>10</v>
      </c>
      <c r="C13">
        <v>0</v>
      </c>
      <c r="D13">
        <v>1</v>
      </c>
      <c r="E13">
        <f>0.00100227 *1000000</f>
        <v>1002.27</v>
      </c>
      <c r="F13" s="26">
        <f>0.5*(0.32+(0.01*4)+(0.011*4)+(0.001*2*1))</f>
        <v>0.20299999999999999</v>
      </c>
      <c r="H13">
        <v>100</v>
      </c>
      <c r="I13">
        <v>0</v>
      </c>
      <c r="J13">
        <v>10</v>
      </c>
      <c r="K13">
        <v>1.25</v>
      </c>
      <c r="L13">
        <v>1.25</v>
      </c>
      <c r="M13">
        <v>800</v>
      </c>
      <c r="N13">
        <f>1000-(SUM(H13:M13))</f>
        <v>87.5</v>
      </c>
      <c r="O13" s="14">
        <f t="shared" si="67"/>
        <v>10</v>
      </c>
      <c r="P13" s="47">
        <v>9</v>
      </c>
      <c r="Q13">
        <f t="shared" si="63"/>
        <v>50</v>
      </c>
      <c r="R13">
        <f t="shared" si="63"/>
        <v>0</v>
      </c>
      <c r="S13">
        <f t="shared" si="63"/>
        <v>5</v>
      </c>
      <c r="T13">
        <f t="shared" si="64"/>
        <v>400</v>
      </c>
      <c r="U13">
        <f t="shared" si="65"/>
        <v>0.625</v>
      </c>
      <c r="V13">
        <f t="shared" si="65"/>
        <v>0.625</v>
      </c>
      <c r="W13">
        <f t="shared" si="68"/>
        <v>43.75</v>
      </c>
      <c r="X13">
        <f t="shared" si="68"/>
        <v>5</v>
      </c>
      <c r="Y13" s="6"/>
      <c r="AB13">
        <v>5</v>
      </c>
      <c r="AC13" s="3">
        <v>1.01E-2</v>
      </c>
      <c r="AD13">
        <v>327</v>
      </c>
      <c r="AE13">
        <v>145</v>
      </c>
      <c r="AF13">
        <v>333</v>
      </c>
      <c r="AG13">
        <v>143</v>
      </c>
      <c r="AH13">
        <v>329</v>
      </c>
      <c r="AI13">
        <v>146</v>
      </c>
      <c r="AK13">
        <v>361</v>
      </c>
      <c r="AL13">
        <v>222</v>
      </c>
      <c r="AM13">
        <v>356</v>
      </c>
      <c r="AN13">
        <v>228</v>
      </c>
      <c r="AO13">
        <v>368</v>
      </c>
      <c r="AP13">
        <v>202</v>
      </c>
      <c r="AR13">
        <v>438</v>
      </c>
      <c r="AS13">
        <v>224</v>
      </c>
      <c r="AT13">
        <v>419</v>
      </c>
      <c r="AU13">
        <v>234</v>
      </c>
      <c r="AV13">
        <v>400</v>
      </c>
      <c r="AW13">
        <v>233</v>
      </c>
      <c r="AY13">
        <v>783</v>
      </c>
      <c r="AZ13">
        <v>248</v>
      </c>
      <c r="BA13">
        <v>737</v>
      </c>
      <c r="BB13">
        <v>241</v>
      </c>
      <c r="BC13">
        <v>766</v>
      </c>
      <c r="BD13">
        <v>239</v>
      </c>
      <c r="BF13">
        <v>906</v>
      </c>
      <c r="BG13">
        <v>213</v>
      </c>
      <c r="BH13">
        <v>892</v>
      </c>
      <c r="BI13">
        <v>223</v>
      </c>
      <c r="BJ13">
        <v>911</v>
      </c>
      <c r="BK13">
        <v>212</v>
      </c>
      <c r="BM13">
        <v>967</v>
      </c>
      <c r="BN13">
        <v>201</v>
      </c>
      <c r="BO13">
        <v>941</v>
      </c>
      <c r="BP13">
        <v>212</v>
      </c>
      <c r="BQ13">
        <v>939</v>
      </c>
      <c r="BR13">
        <v>197</v>
      </c>
      <c r="BT13">
        <v>967</v>
      </c>
      <c r="BU13">
        <v>193</v>
      </c>
      <c r="BV13">
        <v>927</v>
      </c>
      <c r="BW13">
        <v>190</v>
      </c>
      <c r="BX13">
        <v>890</v>
      </c>
      <c r="BY13">
        <v>193</v>
      </c>
      <c r="CA13">
        <v>1023</v>
      </c>
      <c r="CB13">
        <v>222</v>
      </c>
      <c r="CC13">
        <v>940</v>
      </c>
      <c r="CD13">
        <v>185</v>
      </c>
      <c r="CE13">
        <v>940</v>
      </c>
      <c r="CF13">
        <v>189</v>
      </c>
      <c r="CH13">
        <v>908</v>
      </c>
      <c r="CI13">
        <v>182</v>
      </c>
      <c r="CJ13">
        <v>944</v>
      </c>
      <c r="CK13">
        <v>182</v>
      </c>
      <c r="CL13">
        <v>940</v>
      </c>
      <c r="CM13">
        <v>180</v>
      </c>
      <c r="CO13">
        <v>891</v>
      </c>
      <c r="CP13">
        <v>171</v>
      </c>
      <c r="CQ13">
        <v>900</v>
      </c>
      <c r="CR13">
        <v>175</v>
      </c>
      <c r="CS13">
        <v>935</v>
      </c>
      <c r="CT13">
        <v>175</v>
      </c>
      <c r="CV13">
        <v>961</v>
      </c>
      <c r="CW13">
        <v>171</v>
      </c>
      <c r="CX13">
        <v>894</v>
      </c>
      <c r="CY13">
        <v>178</v>
      </c>
      <c r="CZ13">
        <v>887</v>
      </c>
      <c r="DA13">
        <v>185</v>
      </c>
      <c r="DC13">
        <v>910</v>
      </c>
      <c r="DD13">
        <v>175</v>
      </c>
      <c r="DE13">
        <v>903</v>
      </c>
      <c r="DF13">
        <v>171</v>
      </c>
      <c r="DG13">
        <v>897</v>
      </c>
      <c r="DH13">
        <v>170</v>
      </c>
      <c r="DK13">
        <v>5</v>
      </c>
      <c r="DL13" s="3">
        <v>1.01E-2</v>
      </c>
      <c r="DM13">
        <v>173</v>
      </c>
      <c r="DN13">
        <v>250</v>
      </c>
      <c r="DO13">
        <v>169</v>
      </c>
      <c r="DP13">
        <v>248</v>
      </c>
      <c r="DQ13">
        <v>166</v>
      </c>
      <c r="DR13">
        <v>251</v>
      </c>
      <c r="DT13">
        <v>192</v>
      </c>
      <c r="DU13">
        <v>422</v>
      </c>
      <c r="DV13">
        <v>213</v>
      </c>
      <c r="DW13">
        <v>392</v>
      </c>
      <c r="DX13">
        <v>204</v>
      </c>
      <c r="DY13">
        <v>411</v>
      </c>
      <c r="EA13">
        <v>221</v>
      </c>
      <c r="EB13">
        <v>371</v>
      </c>
      <c r="EC13">
        <v>225</v>
      </c>
      <c r="ED13">
        <v>451</v>
      </c>
      <c r="EE13">
        <v>232</v>
      </c>
      <c r="EF13">
        <v>520</v>
      </c>
      <c r="EH13">
        <v>273</v>
      </c>
      <c r="EI13">
        <v>394</v>
      </c>
      <c r="EJ13">
        <v>307</v>
      </c>
      <c r="EK13">
        <v>440</v>
      </c>
      <c r="EL13">
        <v>302</v>
      </c>
      <c r="EM13">
        <v>472</v>
      </c>
      <c r="EO13">
        <v>980</v>
      </c>
      <c r="EP13">
        <v>401</v>
      </c>
      <c r="EQ13">
        <v>941</v>
      </c>
      <c r="ER13">
        <v>383</v>
      </c>
      <c r="ES13">
        <v>940</v>
      </c>
      <c r="ET13">
        <v>378</v>
      </c>
      <c r="EV13">
        <v>938</v>
      </c>
      <c r="EW13">
        <v>400</v>
      </c>
      <c r="EX13">
        <v>998</v>
      </c>
      <c r="EY13">
        <v>389</v>
      </c>
      <c r="EZ13">
        <v>949</v>
      </c>
      <c r="FA13">
        <v>393</v>
      </c>
      <c r="FC13">
        <v>1067</v>
      </c>
      <c r="FD13">
        <v>384</v>
      </c>
      <c r="FE13">
        <v>1052</v>
      </c>
      <c r="FF13">
        <v>408</v>
      </c>
      <c r="FG13">
        <v>1070</v>
      </c>
      <c r="FH13">
        <v>381</v>
      </c>
      <c r="FJ13">
        <v>1087</v>
      </c>
      <c r="FK13">
        <v>392</v>
      </c>
      <c r="FL13">
        <v>1000</v>
      </c>
      <c r="FM13">
        <v>374</v>
      </c>
      <c r="FN13">
        <v>1068</v>
      </c>
      <c r="FO13">
        <v>390</v>
      </c>
      <c r="FQ13">
        <v>1072</v>
      </c>
      <c r="FR13">
        <v>413</v>
      </c>
      <c r="FS13">
        <v>1154</v>
      </c>
      <c r="FT13">
        <v>451</v>
      </c>
      <c r="FU13">
        <v>1142</v>
      </c>
      <c r="FV13">
        <v>439</v>
      </c>
      <c r="FX13">
        <v>1133</v>
      </c>
      <c r="FY13">
        <v>377</v>
      </c>
      <c r="FZ13">
        <v>1036</v>
      </c>
      <c r="GA13">
        <v>361</v>
      </c>
      <c r="GB13">
        <v>1070</v>
      </c>
      <c r="GC13">
        <v>368</v>
      </c>
      <c r="GE13">
        <v>1248</v>
      </c>
      <c r="GF13">
        <v>417</v>
      </c>
      <c r="GG13">
        <v>1286</v>
      </c>
      <c r="GH13">
        <v>439</v>
      </c>
      <c r="GI13">
        <v>1176</v>
      </c>
      <c r="GJ13">
        <v>423</v>
      </c>
      <c r="GL13">
        <v>1248</v>
      </c>
      <c r="GM13">
        <v>408</v>
      </c>
      <c r="GN13">
        <v>1242</v>
      </c>
      <c r="GO13">
        <v>406</v>
      </c>
      <c r="GP13">
        <v>1150</v>
      </c>
      <c r="GQ13">
        <v>394</v>
      </c>
      <c r="GS13">
        <v>5</v>
      </c>
      <c r="GT13" s="3">
        <v>1.01E-2</v>
      </c>
      <c r="GU13">
        <v>300</v>
      </c>
      <c r="GV13">
        <v>25</v>
      </c>
      <c r="GW13">
        <v>302</v>
      </c>
      <c r="GX13">
        <v>23</v>
      </c>
      <c r="GY13">
        <v>304</v>
      </c>
      <c r="GZ13">
        <v>23</v>
      </c>
      <c r="HB13">
        <v>330</v>
      </c>
      <c r="HC13">
        <v>786</v>
      </c>
      <c r="HD13">
        <v>331</v>
      </c>
      <c r="HE13">
        <v>709</v>
      </c>
      <c r="HF13">
        <v>319</v>
      </c>
      <c r="HG13">
        <v>655</v>
      </c>
      <c r="HI13">
        <v>1144</v>
      </c>
      <c r="HJ13">
        <v>645</v>
      </c>
      <c r="HK13">
        <v>1154</v>
      </c>
      <c r="HL13">
        <v>657</v>
      </c>
      <c r="HM13">
        <v>1133</v>
      </c>
      <c r="HN13">
        <v>644</v>
      </c>
      <c r="HP13">
        <v>5</v>
      </c>
      <c r="HQ13" s="3">
        <v>1.01E-2</v>
      </c>
      <c r="HR13">
        <v>173</v>
      </c>
      <c r="HS13">
        <v>234</v>
      </c>
      <c r="HT13">
        <v>174</v>
      </c>
      <c r="HU13">
        <v>238</v>
      </c>
      <c r="HV13">
        <v>176</v>
      </c>
      <c r="HW13">
        <v>232</v>
      </c>
      <c r="HY13">
        <v>198</v>
      </c>
      <c r="HZ13">
        <v>363</v>
      </c>
      <c r="IA13">
        <v>202</v>
      </c>
      <c r="IB13">
        <v>337</v>
      </c>
      <c r="IC13">
        <v>210</v>
      </c>
      <c r="ID13">
        <v>342</v>
      </c>
      <c r="IF13">
        <v>223</v>
      </c>
      <c r="IG13">
        <v>340</v>
      </c>
      <c r="IH13">
        <v>205</v>
      </c>
      <c r="II13">
        <v>341</v>
      </c>
      <c r="IJ13">
        <v>222</v>
      </c>
      <c r="IK13">
        <v>332</v>
      </c>
      <c r="IM13">
        <v>600</v>
      </c>
      <c r="IN13">
        <v>324</v>
      </c>
      <c r="IO13">
        <v>635</v>
      </c>
      <c r="IP13">
        <v>326</v>
      </c>
      <c r="IQ13">
        <v>577</v>
      </c>
      <c r="IR13">
        <v>330</v>
      </c>
      <c r="IT13">
        <v>738</v>
      </c>
      <c r="IU13">
        <v>324</v>
      </c>
      <c r="IV13">
        <v>687</v>
      </c>
      <c r="IW13">
        <v>325</v>
      </c>
      <c r="IX13">
        <v>684</v>
      </c>
      <c r="IY13">
        <v>320</v>
      </c>
      <c r="JA13">
        <v>748</v>
      </c>
      <c r="JB13">
        <v>340</v>
      </c>
      <c r="JC13">
        <v>806</v>
      </c>
      <c r="JD13">
        <v>388</v>
      </c>
      <c r="JE13">
        <v>832</v>
      </c>
      <c r="JF13">
        <v>388</v>
      </c>
      <c r="JH13">
        <v>679</v>
      </c>
      <c r="JI13">
        <v>323</v>
      </c>
      <c r="JJ13">
        <v>735</v>
      </c>
      <c r="JK13">
        <v>322</v>
      </c>
      <c r="JL13">
        <v>752</v>
      </c>
      <c r="JM13">
        <v>323</v>
      </c>
      <c r="JO13">
        <v>702</v>
      </c>
      <c r="JP13">
        <v>303</v>
      </c>
      <c r="JQ13">
        <v>684</v>
      </c>
      <c r="JR13">
        <v>283</v>
      </c>
      <c r="JS13">
        <v>693</v>
      </c>
      <c r="JT13">
        <v>309</v>
      </c>
      <c r="JV13">
        <v>679</v>
      </c>
      <c r="JW13">
        <v>339</v>
      </c>
      <c r="JX13">
        <v>655</v>
      </c>
      <c r="JY13">
        <v>377</v>
      </c>
      <c r="JZ13">
        <v>759</v>
      </c>
      <c r="KA13">
        <v>362</v>
      </c>
      <c r="KC13">
        <v>743</v>
      </c>
      <c r="KD13">
        <v>335</v>
      </c>
      <c r="KE13">
        <v>687</v>
      </c>
      <c r="KF13">
        <v>340</v>
      </c>
      <c r="KG13">
        <v>717</v>
      </c>
      <c r="KH13">
        <v>332</v>
      </c>
      <c r="KJ13">
        <v>661</v>
      </c>
      <c r="KK13">
        <v>344</v>
      </c>
      <c r="KL13">
        <v>691</v>
      </c>
      <c r="KM13">
        <v>353</v>
      </c>
      <c r="KN13">
        <v>686</v>
      </c>
      <c r="KO13">
        <v>345</v>
      </c>
      <c r="KQ13">
        <v>790</v>
      </c>
      <c r="KR13">
        <v>385</v>
      </c>
      <c r="KS13">
        <v>818</v>
      </c>
      <c r="KT13">
        <v>391</v>
      </c>
      <c r="KU13">
        <v>819</v>
      </c>
      <c r="KV13">
        <v>374</v>
      </c>
      <c r="KX13">
        <v>5</v>
      </c>
      <c r="KY13" s="3">
        <v>1.0100000072270601E-2</v>
      </c>
      <c r="KZ13">
        <v>305</v>
      </c>
      <c r="LA13">
        <v>27</v>
      </c>
      <c r="LB13">
        <v>313</v>
      </c>
      <c r="LC13">
        <v>27</v>
      </c>
      <c r="LD13">
        <v>309</v>
      </c>
      <c r="LE13">
        <v>28</v>
      </c>
      <c r="LG13">
        <v>336</v>
      </c>
      <c r="LH13">
        <v>575</v>
      </c>
      <c r="LI13">
        <v>317</v>
      </c>
      <c r="LJ13">
        <v>593</v>
      </c>
      <c r="LK13">
        <v>328</v>
      </c>
      <c r="LL13">
        <v>547</v>
      </c>
      <c r="LN13">
        <v>791</v>
      </c>
      <c r="LO13">
        <v>468</v>
      </c>
      <c r="LP13">
        <v>835</v>
      </c>
      <c r="LQ13">
        <v>505</v>
      </c>
      <c r="LR13">
        <v>854</v>
      </c>
      <c r="LS13">
        <v>491</v>
      </c>
      <c r="LV13">
        <v>5</v>
      </c>
      <c r="LW13" s="3">
        <v>1.01E-2</v>
      </c>
      <c r="LX13">
        <v>318</v>
      </c>
      <c r="LY13">
        <v>92</v>
      </c>
      <c r="LZ13">
        <v>307</v>
      </c>
      <c r="MA13">
        <v>103</v>
      </c>
      <c r="MB13">
        <v>313</v>
      </c>
      <c r="MC13">
        <v>102</v>
      </c>
      <c r="ME13">
        <v>319</v>
      </c>
      <c r="MF13">
        <v>582</v>
      </c>
      <c r="MG13">
        <v>324</v>
      </c>
      <c r="MH13">
        <v>586</v>
      </c>
      <c r="MI13">
        <v>340</v>
      </c>
      <c r="MJ13">
        <v>597</v>
      </c>
      <c r="ML13">
        <v>359</v>
      </c>
      <c r="MM13">
        <v>659</v>
      </c>
      <c r="MN13">
        <v>343</v>
      </c>
      <c r="MO13">
        <v>684</v>
      </c>
      <c r="MP13">
        <v>332</v>
      </c>
      <c r="MQ13">
        <v>682</v>
      </c>
      <c r="MS13">
        <v>351</v>
      </c>
      <c r="MT13">
        <v>596</v>
      </c>
      <c r="MU13">
        <v>403</v>
      </c>
      <c r="MV13">
        <v>607</v>
      </c>
      <c r="MW13">
        <v>392</v>
      </c>
      <c r="MX13">
        <v>605</v>
      </c>
      <c r="MZ13">
        <v>543</v>
      </c>
      <c r="NA13">
        <v>533</v>
      </c>
      <c r="NB13">
        <v>600</v>
      </c>
      <c r="NC13">
        <v>542</v>
      </c>
      <c r="ND13">
        <v>593</v>
      </c>
      <c r="NE13">
        <v>550</v>
      </c>
      <c r="NG13">
        <v>780</v>
      </c>
      <c r="NH13">
        <v>641</v>
      </c>
      <c r="NI13">
        <v>826</v>
      </c>
      <c r="NJ13">
        <v>689</v>
      </c>
      <c r="NK13">
        <v>836</v>
      </c>
      <c r="NL13">
        <v>634</v>
      </c>
      <c r="NN13">
        <v>812</v>
      </c>
      <c r="NO13">
        <v>554</v>
      </c>
      <c r="NP13">
        <v>766</v>
      </c>
      <c r="NQ13">
        <v>557</v>
      </c>
      <c r="NR13">
        <v>763</v>
      </c>
      <c r="NS13">
        <v>542</v>
      </c>
      <c r="NU13">
        <v>779</v>
      </c>
      <c r="NV13">
        <v>538</v>
      </c>
      <c r="NW13">
        <v>720</v>
      </c>
      <c r="NX13">
        <v>521</v>
      </c>
      <c r="NY13">
        <v>720</v>
      </c>
      <c r="NZ13">
        <v>521</v>
      </c>
      <c r="OB13">
        <v>767</v>
      </c>
      <c r="OC13">
        <v>626</v>
      </c>
      <c r="OD13">
        <v>830</v>
      </c>
      <c r="OE13">
        <v>644</v>
      </c>
      <c r="OF13">
        <v>795</v>
      </c>
      <c r="OG13">
        <v>628</v>
      </c>
      <c r="OI13">
        <v>755</v>
      </c>
      <c r="OJ13">
        <v>523</v>
      </c>
      <c r="OK13">
        <v>844</v>
      </c>
      <c r="OL13">
        <v>539</v>
      </c>
      <c r="OM13">
        <v>753</v>
      </c>
      <c r="ON13">
        <v>534</v>
      </c>
      <c r="OP13">
        <v>886</v>
      </c>
      <c r="OQ13">
        <v>732</v>
      </c>
      <c r="OR13">
        <v>867</v>
      </c>
      <c r="OS13">
        <v>662</v>
      </c>
      <c r="OT13">
        <v>935</v>
      </c>
      <c r="OU13">
        <v>669</v>
      </c>
      <c r="OW13">
        <v>931</v>
      </c>
      <c r="OX13">
        <v>539</v>
      </c>
      <c r="OY13">
        <v>765</v>
      </c>
      <c r="OZ13">
        <v>526</v>
      </c>
      <c r="PA13">
        <v>812</v>
      </c>
      <c r="PB13">
        <v>529</v>
      </c>
    </row>
    <row r="14" spans="1:420">
      <c r="A14" s="47">
        <v>10</v>
      </c>
      <c r="B14" s="10">
        <v>10</v>
      </c>
      <c r="C14">
        <v>0</v>
      </c>
      <c r="D14">
        <v>2</v>
      </c>
      <c r="E14">
        <f>0.00200147  *1000000</f>
        <v>2001.47</v>
      </c>
      <c r="F14" s="26">
        <f>0.5*(0.32+(0.01*4)+(0.012*4)+(0.002*2*1))</f>
        <v>0.20599999999999999</v>
      </c>
      <c r="H14">
        <v>100</v>
      </c>
      <c r="I14">
        <v>0</v>
      </c>
      <c r="J14">
        <v>20</v>
      </c>
      <c r="K14" s="4">
        <v>1.25</v>
      </c>
      <c r="L14" s="4">
        <v>1.25</v>
      </c>
      <c r="M14" s="4">
        <v>800</v>
      </c>
      <c r="N14" s="4">
        <f>1000-(SUM(H14:M14))</f>
        <v>77.5</v>
      </c>
      <c r="O14" s="14">
        <f t="shared" si="67"/>
        <v>0</v>
      </c>
      <c r="P14" s="47">
        <v>10</v>
      </c>
      <c r="Q14">
        <f t="shared" si="63"/>
        <v>50</v>
      </c>
      <c r="R14">
        <f t="shared" si="63"/>
        <v>0</v>
      </c>
      <c r="S14">
        <f t="shared" si="63"/>
        <v>10</v>
      </c>
      <c r="T14" s="4">
        <f t="shared" si="64"/>
        <v>400</v>
      </c>
      <c r="U14" s="4">
        <f t="shared" si="65"/>
        <v>0.625</v>
      </c>
      <c r="V14" s="4">
        <f t="shared" si="65"/>
        <v>0.625</v>
      </c>
      <c r="W14" s="4">
        <f t="shared" si="68"/>
        <v>38.75</v>
      </c>
      <c r="X14">
        <f t="shared" si="68"/>
        <v>0</v>
      </c>
      <c r="Y14" s="14" t="s">
        <v>148</v>
      </c>
      <c r="AB14">
        <v>6</v>
      </c>
      <c r="AC14" s="3">
        <v>1.21E-2</v>
      </c>
      <c r="AD14">
        <v>325</v>
      </c>
      <c r="AE14">
        <v>148</v>
      </c>
      <c r="AF14">
        <v>336</v>
      </c>
      <c r="AG14">
        <v>144</v>
      </c>
      <c r="AH14">
        <v>323</v>
      </c>
      <c r="AI14">
        <v>149</v>
      </c>
      <c r="AK14">
        <v>352</v>
      </c>
      <c r="AL14">
        <v>227</v>
      </c>
      <c r="AM14">
        <v>353</v>
      </c>
      <c r="AN14">
        <v>217</v>
      </c>
      <c r="AO14">
        <v>368</v>
      </c>
      <c r="AP14">
        <v>212</v>
      </c>
      <c r="AR14">
        <v>399</v>
      </c>
      <c r="AS14">
        <v>223</v>
      </c>
      <c r="AT14">
        <v>415</v>
      </c>
      <c r="AU14">
        <v>229</v>
      </c>
      <c r="AV14">
        <v>413</v>
      </c>
      <c r="AW14">
        <v>235</v>
      </c>
      <c r="AY14">
        <v>821</v>
      </c>
      <c r="AZ14">
        <v>233</v>
      </c>
      <c r="BA14">
        <v>825</v>
      </c>
      <c r="BB14">
        <v>246</v>
      </c>
      <c r="BC14">
        <v>741</v>
      </c>
      <c r="BD14">
        <v>240</v>
      </c>
      <c r="BF14">
        <v>891</v>
      </c>
      <c r="BG14">
        <v>222</v>
      </c>
      <c r="BH14">
        <v>897</v>
      </c>
      <c r="BI14">
        <v>217</v>
      </c>
      <c r="BJ14">
        <v>922</v>
      </c>
      <c r="BK14">
        <v>217</v>
      </c>
      <c r="BM14">
        <v>989</v>
      </c>
      <c r="BN14">
        <v>205</v>
      </c>
      <c r="BO14">
        <v>932</v>
      </c>
      <c r="BP14">
        <v>200</v>
      </c>
      <c r="BQ14">
        <v>924</v>
      </c>
      <c r="BR14">
        <v>208</v>
      </c>
      <c r="BT14">
        <v>936</v>
      </c>
      <c r="BU14">
        <v>185</v>
      </c>
      <c r="BV14">
        <v>962</v>
      </c>
      <c r="BW14">
        <v>187</v>
      </c>
      <c r="BX14">
        <v>922</v>
      </c>
      <c r="BY14">
        <v>189</v>
      </c>
      <c r="CA14">
        <v>1014</v>
      </c>
      <c r="CB14">
        <v>209</v>
      </c>
      <c r="CC14">
        <v>940</v>
      </c>
      <c r="CD14">
        <v>199</v>
      </c>
      <c r="CE14">
        <v>922</v>
      </c>
      <c r="CF14">
        <v>191</v>
      </c>
      <c r="CH14">
        <v>850</v>
      </c>
      <c r="CI14">
        <v>176</v>
      </c>
      <c r="CJ14">
        <v>902</v>
      </c>
      <c r="CK14">
        <v>186</v>
      </c>
      <c r="CL14">
        <v>956</v>
      </c>
      <c r="CM14">
        <v>195</v>
      </c>
      <c r="CO14">
        <v>886</v>
      </c>
      <c r="CP14">
        <v>173</v>
      </c>
      <c r="CQ14">
        <v>911</v>
      </c>
      <c r="CR14">
        <v>172</v>
      </c>
      <c r="CS14">
        <v>957</v>
      </c>
      <c r="CT14">
        <v>177</v>
      </c>
      <c r="CV14">
        <v>927</v>
      </c>
      <c r="CW14">
        <v>170</v>
      </c>
      <c r="CX14">
        <v>934</v>
      </c>
      <c r="CY14">
        <v>180</v>
      </c>
      <c r="CZ14">
        <v>888</v>
      </c>
      <c r="DA14">
        <v>174</v>
      </c>
      <c r="DC14">
        <v>920</v>
      </c>
      <c r="DD14">
        <v>177</v>
      </c>
      <c r="DE14">
        <v>919</v>
      </c>
      <c r="DF14">
        <v>170</v>
      </c>
      <c r="DG14">
        <v>924</v>
      </c>
      <c r="DH14">
        <v>173</v>
      </c>
      <c r="DK14">
        <v>6</v>
      </c>
      <c r="DL14" s="3">
        <v>1.21E-2</v>
      </c>
      <c r="DM14">
        <v>176</v>
      </c>
      <c r="DN14">
        <v>249</v>
      </c>
      <c r="DO14">
        <v>167</v>
      </c>
      <c r="DP14">
        <v>244</v>
      </c>
      <c r="DQ14">
        <v>168</v>
      </c>
      <c r="DR14">
        <v>248</v>
      </c>
      <c r="DT14">
        <v>216</v>
      </c>
      <c r="DU14">
        <v>416</v>
      </c>
      <c r="DV14">
        <v>222</v>
      </c>
      <c r="DW14">
        <v>398</v>
      </c>
      <c r="DX14">
        <v>213</v>
      </c>
      <c r="DY14">
        <v>414</v>
      </c>
      <c r="EA14">
        <v>214</v>
      </c>
      <c r="EB14">
        <v>378</v>
      </c>
      <c r="EC14">
        <v>204</v>
      </c>
      <c r="ED14">
        <v>437</v>
      </c>
      <c r="EE14">
        <v>219</v>
      </c>
      <c r="EF14">
        <v>514</v>
      </c>
      <c r="EH14">
        <v>298</v>
      </c>
      <c r="EI14">
        <v>409</v>
      </c>
      <c r="EJ14">
        <v>267</v>
      </c>
      <c r="EK14">
        <v>435</v>
      </c>
      <c r="EL14">
        <v>290</v>
      </c>
      <c r="EM14">
        <v>461</v>
      </c>
      <c r="EO14">
        <v>902</v>
      </c>
      <c r="EP14">
        <v>390</v>
      </c>
      <c r="EQ14">
        <v>981</v>
      </c>
      <c r="ER14">
        <v>387</v>
      </c>
      <c r="ES14">
        <v>897</v>
      </c>
      <c r="ET14">
        <v>384</v>
      </c>
      <c r="EV14">
        <v>1009</v>
      </c>
      <c r="EW14">
        <v>404</v>
      </c>
      <c r="EX14">
        <v>966</v>
      </c>
      <c r="EY14">
        <v>384</v>
      </c>
      <c r="EZ14">
        <v>917</v>
      </c>
      <c r="FA14">
        <v>395</v>
      </c>
      <c r="FC14">
        <v>1113</v>
      </c>
      <c r="FD14">
        <v>380</v>
      </c>
      <c r="FE14">
        <v>1140</v>
      </c>
      <c r="FF14">
        <v>392</v>
      </c>
      <c r="FG14">
        <v>1021</v>
      </c>
      <c r="FH14">
        <v>392</v>
      </c>
      <c r="FJ14">
        <v>1036</v>
      </c>
      <c r="FK14">
        <v>391</v>
      </c>
      <c r="FL14">
        <v>998</v>
      </c>
      <c r="FM14">
        <v>390</v>
      </c>
      <c r="FN14">
        <v>1029</v>
      </c>
      <c r="FO14">
        <v>364</v>
      </c>
      <c r="FQ14">
        <v>1145</v>
      </c>
      <c r="FR14">
        <v>414</v>
      </c>
      <c r="FS14">
        <v>1215</v>
      </c>
      <c r="FT14">
        <v>462</v>
      </c>
      <c r="FU14">
        <v>1056</v>
      </c>
      <c r="FV14">
        <v>441</v>
      </c>
      <c r="FX14">
        <v>1082</v>
      </c>
      <c r="FY14">
        <v>370</v>
      </c>
      <c r="FZ14">
        <v>1057</v>
      </c>
      <c r="GA14">
        <v>374</v>
      </c>
      <c r="GB14">
        <v>1059</v>
      </c>
      <c r="GC14">
        <v>374</v>
      </c>
      <c r="GE14">
        <v>1108</v>
      </c>
      <c r="GF14">
        <v>422</v>
      </c>
      <c r="GG14">
        <v>1241</v>
      </c>
      <c r="GH14">
        <v>449</v>
      </c>
      <c r="GI14">
        <v>1208</v>
      </c>
      <c r="GJ14">
        <v>418</v>
      </c>
      <c r="GL14">
        <v>1299</v>
      </c>
      <c r="GM14">
        <v>413</v>
      </c>
      <c r="GN14">
        <v>1203</v>
      </c>
      <c r="GO14">
        <v>401</v>
      </c>
      <c r="GP14">
        <v>1215</v>
      </c>
      <c r="GQ14">
        <v>386</v>
      </c>
      <c r="GS14">
        <v>6</v>
      </c>
      <c r="GT14" s="3">
        <v>1.21E-2</v>
      </c>
      <c r="GU14">
        <v>299</v>
      </c>
      <c r="GV14">
        <v>24</v>
      </c>
      <c r="GW14">
        <v>308</v>
      </c>
      <c r="GX14">
        <v>24</v>
      </c>
      <c r="GY14">
        <v>312</v>
      </c>
      <c r="GZ14">
        <v>24</v>
      </c>
      <c r="HB14">
        <v>325</v>
      </c>
      <c r="HC14">
        <v>795</v>
      </c>
      <c r="HD14">
        <v>327</v>
      </c>
      <c r="HE14">
        <v>675</v>
      </c>
      <c r="HF14">
        <v>310</v>
      </c>
      <c r="HG14">
        <v>625</v>
      </c>
      <c r="HI14">
        <v>1162</v>
      </c>
      <c r="HJ14">
        <v>662</v>
      </c>
      <c r="HK14">
        <v>1164</v>
      </c>
      <c r="HL14">
        <v>644</v>
      </c>
      <c r="HM14">
        <v>1119</v>
      </c>
      <c r="HN14">
        <v>647</v>
      </c>
      <c r="HP14">
        <v>6</v>
      </c>
      <c r="HQ14" s="3">
        <v>1.21E-2</v>
      </c>
      <c r="HR14">
        <v>173</v>
      </c>
      <c r="HS14">
        <v>237</v>
      </c>
      <c r="HT14">
        <v>182</v>
      </c>
      <c r="HU14">
        <v>231</v>
      </c>
      <c r="HV14">
        <v>183</v>
      </c>
      <c r="HW14">
        <v>233</v>
      </c>
      <c r="HY14">
        <v>186</v>
      </c>
      <c r="HZ14">
        <v>352</v>
      </c>
      <c r="IA14">
        <v>198</v>
      </c>
      <c r="IB14">
        <v>337</v>
      </c>
      <c r="IC14">
        <v>210</v>
      </c>
      <c r="ID14">
        <v>359</v>
      </c>
      <c r="IF14">
        <v>203</v>
      </c>
      <c r="IG14">
        <v>331</v>
      </c>
      <c r="IH14">
        <v>233</v>
      </c>
      <c r="II14">
        <v>332</v>
      </c>
      <c r="IJ14">
        <v>227</v>
      </c>
      <c r="IK14">
        <v>323</v>
      </c>
      <c r="IM14">
        <v>590</v>
      </c>
      <c r="IN14">
        <v>324</v>
      </c>
      <c r="IO14">
        <v>609</v>
      </c>
      <c r="IP14">
        <v>336</v>
      </c>
      <c r="IQ14">
        <v>590</v>
      </c>
      <c r="IR14">
        <v>322</v>
      </c>
      <c r="IT14">
        <v>696</v>
      </c>
      <c r="IU14">
        <v>317</v>
      </c>
      <c r="IV14">
        <v>730</v>
      </c>
      <c r="IW14">
        <v>338</v>
      </c>
      <c r="IX14">
        <v>718</v>
      </c>
      <c r="IY14">
        <v>332</v>
      </c>
      <c r="JA14">
        <v>687</v>
      </c>
      <c r="JB14">
        <v>351</v>
      </c>
      <c r="JC14">
        <v>821</v>
      </c>
      <c r="JD14">
        <v>400</v>
      </c>
      <c r="JE14">
        <v>792</v>
      </c>
      <c r="JF14">
        <v>395</v>
      </c>
      <c r="JH14">
        <v>713</v>
      </c>
      <c r="JI14">
        <v>323</v>
      </c>
      <c r="JJ14">
        <v>665</v>
      </c>
      <c r="JK14">
        <v>331</v>
      </c>
      <c r="JL14">
        <v>687</v>
      </c>
      <c r="JM14">
        <v>335</v>
      </c>
      <c r="JO14">
        <v>735</v>
      </c>
      <c r="JP14">
        <v>306</v>
      </c>
      <c r="JQ14">
        <v>697</v>
      </c>
      <c r="JR14">
        <v>297</v>
      </c>
      <c r="JS14">
        <v>704</v>
      </c>
      <c r="JT14">
        <v>315</v>
      </c>
      <c r="JV14">
        <v>706</v>
      </c>
      <c r="JW14">
        <v>347</v>
      </c>
      <c r="JX14">
        <v>707</v>
      </c>
      <c r="JY14">
        <v>368</v>
      </c>
      <c r="JZ14">
        <v>707</v>
      </c>
      <c r="KA14">
        <v>357</v>
      </c>
      <c r="KC14">
        <v>696</v>
      </c>
      <c r="KD14">
        <v>338</v>
      </c>
      <c r="KE14">
        <v>704</v>
      </c>
      <c r="KF14">
        <v>339</v>
      </c>
      <c r="KG14">
        <v>735</v>
      </c>
      <c r="KH14">
        <v>319</v>
      </c>
      <c r="KJ14">
        <v>582</v>
      </c>
      <c r="KK14">
        <v>339</v>
      </c>
      <c r="KL14">
        <v>646</v>
      </c>
      <c r="KM14">
        <v>337</v>
      </c>
      <c r="KN14">
        <v>695</v>
      </c>
      <c r="KO14">
        <v>343</v>
      </c>
      <c r="KQ14">
        <v>747</v>
      </c>
      <c r="KR14">
        <v>365</v>
      </c>
      <c r="KS14">
        <v>766</v>
      </c>
      <c r="KT14">
        <v>391</v>
      </c>
      <c r="KU14">
        <v>751</v>
      </c>
      <c r="KV14">
        <v>386</v>
      </c>
      <c r="KX14">
        <v>6</v>
      </c>
      <c r="KY14" s="3">
        <v>1.21200000867248E-2</v>
      </c>
      <c r="KZ14">
        <v>313</v>
      </c>
      <c r="LA14">
        <v>27</v>
      </c>
      <c r="LB14">
        <v>317</v>
      </c>
      <c r="LC14">
        <v>27</v>
      </c>
      <c r="LD14">
        <v>304</v>
      </c>
      <c r="LE14">
        <v>28</v>
      </c>
      <c r="LG14">
        <v>326</v>
      </c>
      <c r="LH14">
        <v>587</v>
      </c>
      <c r="LI14">
        <v>342</v>
      </c>
      <c r="LJ14">
        <v>584</v>
      </c>
      <c r="LK14">
        <v>324</v>
      </c>
      <c r="LL14">
        <v>535</v>
      </c>
      <c r="LN14">
        <v>761</v>
      </c>
      <c r="LO14">
        <v>479</v>
      </c>
      <c r="LP14">
        <v>804</v>
      </c>
      <c r="LQ14">
        <v>509</v>
      </c>
      <c r="LR14">
        <v>799</v>
      </c>
      <c r="LS14">
        <v>524</v>
      </c>
      <c r="LV14">
        <v>6</v>
      </c>
      <c r="LW14" s="3">
        <v>1.21E-2</v>
      </c>
      <c r="LX14">
        <v>318</v>
      </c>
      <c r="LY14">
        <v>92</v>
      </c>
      <c r="LZ14">
        <v>297</v>
      </c>
      <c r="MA14">
        <v>101</v>
      </c>
      <c r="MB14">
        <v>319</v>
      </c>
      <c r="MC14">
        <v>104</v>
      </c>
      <c r="ME14">
        <v>321</v>
      </c>
      <c r="MF14">
        <v>565</v>
      </c>
      <c r="MG14">
        <v>344</v>
      </c>
      <c r="MH14">
        <v>566</v>
      </c>
      <c r="MI14">
        <v>317</v>
      </c>
      <c r="MJ14">
        <v>571</v>
      </c>
      <c r="ML14">
        <v>332</v>
      </c>
      <c r="MM14">
        <v>632</v>
      </c>
      <c r="MN14">
        <v>327</v>
      </c>
      <c r="MO14">
        <v>680</v>
      </c>
      <c r="MP14">
        <v>338</v>
      </c>
      <c r="MQ14">
        <v>643</v>
      </c>
      <c r="MS14">
        <v>350</v>
      </c>
      <c r="MT14">
        <v>597</v>
      </c>
      <c r="MU14">
        <v>393</v>
      </c>
      <c r="MV14">
        <v>606</v>
      </c>
      <c r="MW14">
        <v>366</v>
      </c>
      <c r="MX14">
        <v>605</v>
      </c>
      <c r="MZ14">
        <v>637</v>
      </c>
      <c r="NA14">
        <v>531</v>
      </c>
      <c r="NB14">
        <v>634</v>
      </c>
      <c r="NC14">
        <v>528</v>
      </c>
      <c r="ND14">
        <v>563</v>
      </c>
      <c r="NE14">
        <v>537</v>
      </c>
      <c r="NG14">
        <v>767</v>
      </c>
      <c r="NH14">
        <v>667</v>
      </c>
      <c r="NI14">
        <v>827</v>
      </c>
      <c r="NJ14">
        <v>666</v>
      </c>
      <c r="NK14">
        <v>840</v>
      </c>
      <c r="NL14">
        <v>664</v>
      </c>
      <c r="NN14">
        <v>811</v>
      </c>
      <c r="NO14">
        <v>573</v>
      </c>
      <c r="NP14">
        <v>741</v>
      </c>
      <c r="NQ14">
        <v>582</v>
      </c>
      <c r="NR14">
        <v>795</v>
      </c>
      <c r="NS14">
        <v>551</v>
      </c>
      <c r="NU14">
        <v>813</v>
      </c>
      <c r="NV14">
        <v>540</v>
      </c>
      <c r="NW14">
        <v>781</v>
      </c>
      <c r="NX14">
        <v>530</v>
      </c>
      <c r="NY14">
        <v>781</v>
      </c>
      <c r="NZ14">
        <v>530</v>
      </c>
      <c r="OB14">
        <v>754</v>
      </c>
      <c r="OC14">
        <v>619</v>
      </c>
      <c r="OD14">
        <v>823</v>
      </c>
      <c r="OE14">
        <v>632</v>
      </c>
      <c r="OF14">
        <v>811</v>
      </c>
      <c r="OG14">
        <v>606</v>
      </c>
      <c r="OI14">
        <v>768</v>
      </c>
      <c r="OJ14">
        <v>536</v>
      </c>
      <c r="OK14">
        <v>819</v>
      </c>
      <c r="OL14">
        <v>530</v>
      </c>
      <c r="OM14">
        <v>775</v>
      </c>
      <c r="ON14">
        <v>520</v>
      </c>
      <c r="OP14">
        <v>936</v>
      </c>
      <c r="OQ14">
        <v>723</v>
      </c>
      <c r="OR14">
        <v>845</v>
      </c>
      <c r="OS14">
        <v>680</v>
      </c>
      <c r="OT14">
        <v>894</v>
      </c>
      <c r="OU14">
        <v>663</v>
      </c>
      <c r="OW14">
        <v>847</v>
      </c>
      <c r="OX14">
        <v>552</v>
      </c>
      <c r="OY14">
        <v>850</v>
      </c>
      <c r="OZ14">
        <v>525</v>
      </c>
      <c r="PA14">
        <v>818</v>
      </c>
      <c r="PB14">
        <v>518</v>
      </c>
    </row>
    <row r="15" spans="1:420">
      <c r="A15" s="47">
        <v>11</v>
      </c>
      <c r="B15" s="10">
        <v>0</v>
      </c>
      <c r="C15">
        <v>0</v>
      </c>
      <c r="D15">
        <v>10</v>
      </c>
      <c r="E15">
        <f>0.01*1000000</f>
        <v>10000</v>
      </c>
      <c r="F15" s="26">
        <f>0.5*(0.32+(0.01*4)+(0.01*2*1))</f>
        <v>0.19</v>
      </c>
      <c r="I15" t="s">
        <v>19</v>
      </c>
      <c r="K15">
        <f>SUM(K5:K14)+K14</f>
        <v>13.75</v>
      </c>
      <c r="L15">
        <f t="shared" ref="L15:M15" si="69">SUM(L5:L14)+L14</f>
        <v>13.75</v>
      </c>
      <c r="M15">
        <f t="shared" si="69"/>
        <v>8800</v>
      </c>
      <c r="N15">
        <f>N14*11</f>
        <v>852.5</v>
      </c>
      <c r="R15" t="s">
        <v>19</v>
      </c>
      <c r="T15">
        <f>SUM(T5:T14)+T14</f>
        <v>4400</v>
      </c>
      <c r="U15">
        <f t="shared" ref="U15" si="70">SUM(U5:U14)+U14</f>
        <v>6.875</v>
      </c>
      <c r="V15">
        <f t="shared" ref="V15" si="71">SUM(V5:V14)+V14</f>
        <v>6.875</v>
      </c>
      <c r="W15">
        <f>W14*11</f>
        <v>426.25</v>
      </c>
      <c r="Y15" s="6"/>
      <c r="AB15">
        <v>7</v>
      </c>
      <c r="AC15" s="3">
        <v>1.41E-2</v>
      </c>
      <c r="AD15">
        <v>326</v>
      </c>
      <c r="AE15">
        <v>146</v>
      </c>
      <c r="AF15">
        <v>335</v>
      </c>
      <c r="AG15">
        <v>144</v>
      </c>
      <c r="AH15">
        <v>327</v>
      </c>
      <c r="AI15">
        <v>147</v>
      </c>
      <c r="AK15">
        <v>348</v>
      </c>
      <c r="AL15">
        <v>211</v>
      </c>
      <c r="AM15">
        <v>356</v>
      </c>
      <c r="AN15">
        <v>209</v>
      </c>
      <c r="AO15">
        <v>360</v>
      </c>
      <c r="AP15">
        <v>218</v>
      </c>
      <c r="AR15">
        <v>403</v>
      </c>
      <c r="AS15">
        <v>223</v>
      </c>
      <c r="AT15">
        <v>400</v>
      </c>
      <c r="AU15">
        <v>237</v>
      </c>
      <c r="AV15">
        <v>397</v>
      </c>
      <c r="AW15">
        <v>241</v>
      </c>
      <c r="AY15">
        <v>801</v>
      </c>
      <c r="AZ15">
        <v>242</v>
      </c>
      <c r="BA15">
        <v>755</v>
      </c>
      <c r="BB15">
        <v>244</v>
      </c>
      <c r="BC15">
        <v>790</v>
      </c>
      <c r="BD15">
        <v>246</v>
      </c>
      <c r="BF15">
        <v>858</v>
      </c>
      <c r="BG15">
        <v>221</v>
      </c>
      <c r="BH15">
        <v>872</v>
      </c>
      <c r="BI15">
        <v>213</v>
      </c>
      <c r="BJ15">
        <v>922</v>
      </c>
      <c r="BK15">
        <v>214</v>
      </c>
      <c r="BM15">
        <v>996</v>
      </c>
      <c r="BN15">
        <v>206</v>
      </c>
      <c r="BO15">
        <v>953</v>
      </c>
      <c r="BP15">
        <v>198</v>
      </c>
      <c r="BQ15">
        <v>940</v>
      </c>
      <c r="BR15">
        <v>207</v>
      </c>
      <c r="BT15">
        <v>971</v>
      </c>
      <c r="BU15">
        <v>189</v>
      </c>
      <c r="BV15">
        <v>1043</v>
      </c>
      <c r="BW15">
        <v>193</v>
      </c>
      <c r="BX15">
        <v>934</v>
      </c>
      <c r="BY15">
        <v>205</v>
      </c>
      <c r="CA15">
        <v>956</v>
      </c>
      <c r="CB15">
        <v>209</v>
      </c>
      <c r="CC15">
        <v>937</v>
      </c>
      <c r="CD15">
        <v>197</v>
      </c>
      <c r="CE15">
        <v>948</v>
      </c>
      <c r="CF15">
        <v>186</v>
      </c>
      <c r="CH15">
        <v>940</v>
      </c>
      <c r="CI15">
        <v>185</v>
      </c>
      <c r="CJ15">
        <v>880</v>
      </c>
      <c r="CK15">
        <v>180</v>
      </c>
      <c r="CL15">
        <v>939</v>
      </c>
      <c r="CM15">
        <v>187</v>
      </c>
      <c r="CO15">
        <v>915</v>
      </c>
      <c r="CP15">
        <v>167</v>
      </c>
      <c r="CQ15">
        <v>995</v>
      </c>
      <c r="CR15">
        <v>182</v>
      </c>
      <c r="CS15">
        <v>929</v>
      </c>
      <c r="CT15">
        <v>174</v>
      </c>
      <c r="CV15">
        <v>920</v>
      </c>
      <c r="CW15">
        <v>161</v>
      </c>
      <c r="CX15">
        <v>904</v>
      </c>
      <c r="CY15">
        <v>175</v>
      </c>
      <c r="CZ15">
        <v>892</v>
      </c>
      <c r="DA15">
        <v>177</v>
      </c>
      <c r="DC15">
        <v>912</v>
      </c>
      <c r="DD15">
        <v>171</v>
      </c>
      <c r="DE15">
        <v>930</v>
      </c>
      <c r="DF15">
        <v>164</v>
      </c>
      <c r="DG15">
        <v>905</v>
      </c>
      <c r="DH15">
        <v>175</v>
      </c>
      <c r="DK15">
        <v>7</v>
      </c>
      <c r="DL15" s="3">
        <v>1.41E-2</v>
      </c>
      <c r="DM15">
        <v>172</v>
      </c>
      <c r="DN15">
        <v>251</v>
      </c>
      <c r="DO15">
        <v>167</v>
      </c>
      <c r="DP15">
        <v>250</v>
      </c>
      <c r="DQ15">
        <v>169</v>
      </c>
      <c r="DR15">
        <v>253</v>
      </c>
      <c r="DT15">
        <v>205</v>
      </c>
      <c r="DU15">
        <v>409</v>
      </c>
      <c r="DV15">
        <v>208</v>
      </c>
      <c r="DW15">
        <v>402</v>
      </c>
      <c r="DX15">
        <v>220</v>
      </c>
      <c r="DY15">
        <v>401</v>
      </c>
      <c r="EA15">
        <v>210</v>
      </c>
      <c r="EB15">
        <v>389</v>
      </c>
      <c r="EC15">
        <v>220</v>
      </c>
      <c r="ED15">
        <v>450</v>
      </c>
      <c r="EE15">
        <v>238</v>
      </c>
      <c r="EF15">
        <v>516</v>
      </c>
      <c r="EH15">
        <v>301</v>
      </c>
      <c r="EI15">
        <v>400</v>
      </c>
      <c r="EJ15">
        <v>280</v>
      </c>
      <c r="EK15">
        <v>435</v>
      </c>
      <c r="EL15">
        <v>285</v>
      </c>
      <c r="EM15">
        <v>468</v>
      </c>
      <c r="EO15">
        <v>968</v>
      </c>
      <c r="EP15">
        <v>400</v>
      </c>
      <c r="EQ15">
        <v>955</v>
      </c>
      <c r="ER15">
        <v>386</v>
      </c>
      <c r="ES15">
        <v>986</v>
      </c>
      <c r="ET15">
        <v>384</v>
      </c>
      <c r="EV15">
        <v>1011</v>
      </c>
      <c r="EW15">
        <v>403</v>
      </c>
      <c r="EX15">
        <v>962</v>
      </c>
      <c r="EY15">
        <v>402</v>
      </c>
      <c r="EZ15">
        <v>958</v>
      </c>
      <c r="FA15">
        <v>392</v>
      </c>
      <c r="FC15">
        <v>1010</v>
      </c>
      <c r="FD15">
        <v>388</v>
      </c>
      <c r="FE15">
        <v>1016</v>
      </c>
      <c r="FF15">
        <v>394</v>
      </c>
      <c r="FG15">
        <v>1031</v>
      </c>
      <c r="FH15">
        <v>395</v>
      </c>
      <c r="FJ15">
        <v>964</v>
      </c>
      <c r="FK15">
        <v>383</v>
      </c>
      <c r="FL15">
        <v>979</v>
      </c>
      <c r="FM15">
        <v>396</v>
      </c>
      <c r="FN15">
        <v>1109</v>
      </c>
      <c r="FO15">
        <v>390</v>
      </c>
      <c r="FQ15">
        <v>1110</v>
      </c>
      <c r="FR15">
        <v>405</v>
      </c>
      <c r="FS15">
        <v>1256</v>
      </c>
      <c r="FT15">
        <v>451</v>
      </c>
      <c r="FU15">
        <v>1155</v>
      </c>
      <c r="FV15">
        <v>460</v>
      </c>
      <c r="FX15">
        <v>1078</v>
      </c>
      <c r="FY15">
        <v>388</v>
      </c>
      <c r="FZ15">
        <v>1067</v>
      </c>
      <c r="GA15">
        <v>362</v>
      </c>
      <c r="GB15">
        <v>1101</v>
      </c>
      <c r="GC15">
        <v>372</v>
      </c>
      <c r="GE15">
        <v>1157</v>
      </c>
      <c r="GF15">
        <v>420</v>
      </c>
      <c r="GG15">
        <v>1297</v>
      </c>
      <c r="GH15">
        <v>441</v>
      </c>
      <c r="GI15">
        <v>1282</v>
      </c>
      <c r="GJ15">
        <v>400</v>
      </c>
      <c r="GL15">
        <v>1242</v>
      </c>
      <c r="GM15">
        <v>416</v>
      </c>
      <c r="GN15">
        <v>1126</v>
      </c>
      <c r="GO15">
        <v>404</v>
      </c>
      <c r="GP15">
        <v>1118</v>
      </c>
      <c r="GQ15">
        <v>386</v>
      </c>
      <c r="GS15">
        <v>7</v>
      </c>
      <c r="GT15" s="3">
        <v>1.41E-2</v>
      </c>
      <c r="GU15">
        <v>303</v>
      </c>
      <c r="GV15">
        <v>24</v>
      </c>
      <c r="GW15">
        <v>320</v>
      </c>
      <c r="GX15">
        <v>23</v>
      </c>
      <c r="GY15">
        <v>318</v>
      </c>
      <c r="GZ15">
        <v>23</v>
      </c>
      <c r="HB15">
        <v>382</v>
      </c>
      <c r="HC15">
        <v>774</v>
      </c>
      <c r="HD15">
        <v>325</v>
      </c>
      <c r="HE15">
        <v>715</v>
      </c>
      <c r="HF15">
        <v>336</v>
      </c>
      <c r="HG15">
        <v>650</v>
      </c>
      <c r="HI15">
        <v>1184</v>
      </c>
      <c r="HJ15">
        <v>662</v>
      </c>
      <c r="HK15">
        <v>1193</v>
      </c>
      <c r="HL15">
        <v>649</v>
      </c>
      <c r="HM15">
        <v>1180</v>
      </c>
      <c r="HN15">
        <v>676</v>
      </c>
      <c r="HP15">
        <v>7</v>
      </c>
      <c r="HQ15" s="3">
        <v>1.41E-2</v>
      </c>
      <c r="HR15">
        <v>174</v>
      </c>
      <c r="HS15">
        <v>236</v>
      </c>
      <c r="HT15">
        <v>178</v>
      </c>
      <c r="HU15">
        <v>238</v>
      </c>
      <c r="HV15">
        <v>176</v>
      </c>
      <c r="HW15">
        <v>230</v>
      </c>
      <c r="HY15">
        <v>192</v>
      </c>
      <c r="HZ15">
        <v>350</v>
      </c>
      <c r="IA15">
        <v>202</v>
      </c>
      <c r="IB15">
        <v>339</v>
      </c>
      <c r="IC15">
        <v>196</v>
      </c>
      <c r="ID15">
        <v>346</v>
      </c>
      <c r="IF15">
        <v>212</v>
      </c>
      <c r="IG15">
        <v>338</v>
      </c>
      <c r="IH15">
        <v>223</v>
      </c>
      <c r="II15">
        <v>338</v>
      </c>
      <c r="IJ15">
        <v>223</v>
      </c>
      <c r="IK15">
        <v>328</v>
      </c>
      <c r="IM15">
        <v>639</v>
      </c>
      <c r="IN15">
        <v>341</v>
      </c>
      <c r="IO15">
        <v>613</v>
      </c>
      <c r="IP15">
        <v>335</v>
      </c>
      <c r="IQ15">
        <v>602</v>
      </c>
      <c r="IR15">
        <v>341</v>
      </c>
      <c r="IT15">
        <v>738</v>
      </c>
      <c r="IU15">
        <v>322</v>
      </c>
      <c r="IV15">
        <v>667</v>
      </c>
      <c r="IW15">
        <v>330</v>
      </c>
      <c r="IX15">
        <v>709</v>
      </c>
      <c r="IY15">
        <v>348</v>
      </c>
      <c r="JA15">
        <v>744</v>
      </c>
      <c r="JB15">
        <v>340</v>
      </c>
      <c r="JC15">
        <v>887</v>
      </c>
      <c r="JD15">
        <v>400</v>
      </c>
      <c r="JE15">
        <v>831</v>
      </c>
      <c r="JF15">
        <v>382</v>
      </c>
      <c r="JH15">
        <v>679</v>
      </c>
      <c r="JI15">
        <v>322</v>
      </c>
      <c r="JJ15">
        <v>677</v>
      </c>
      <c r="JK15">
        <v>343</v>
      </c>
      <c r="JL15">
        <v>706</v>
      </c>
      <c r="JM15">
        <v>322</v>
      </c>
      <c r="JO15">
        <v>717</v>
      </c>
      <c r="JP15">
        <v>299</v>
      </c>
      <c r="JQ15">
        <v>687</v>
      </c>
      <c r="JR15">
        <v>294</v>
      </c>
      <c r="JS15">
        <v>713</v>
      </c>
      <c r="JT15">
        <v>312</v>
      </c>
      <c r="JV15">
        <v>704</v>
      </c>
      <c r="JW15">
        <v>342</v>
      </c>
      <c r="JX15">
        <v>735</v>
      </c>
      <c r="JY15">
        <v>382</v>
      </c>
      <c r="JZ15">
        <v>705</v>
      </c>
      <c r="KA15">
        <v>370</v>
      </c>
      <c r="KC15">
        <v>721</v>
      </c>
      <c r="KD15">
        <v>343</v>
      </c>
      <c r="KE15">
        <v>742</v>
      </c>
      <c r="KF15">
        <v>345</v>
      </c>
      <c r="KG15">
        <v>739</v>
      </c>
      <c r="KH15">
        <v>330</v>
      </c>
      <c r="KJ15">
        <v>651</v>
      </c>
      <c r="KK15">
        <v>345</v>
      </c>
      <c r="KL15">
        <v>696</v>
      </c>
      <c r="KM15">
        <v>350</v>
      </c>
      <c r="KN15">
        <v>704</v>
      </c>
      <c r="KO15">
        <v>348</v>
      </c>
      <c r="KQ15">
        <v>793</v>
      </c>
      <c r="KR15">
        <v>373</v>
      </c>
      <c r="KS15">
        <v>865</v>
      </c>
      <c r="KT15">
        <v>405</v>
      </c>
      <c r="KU15">
        <v>741</v>
      </c>
      <c r="KV15">
        <v>368</v>
      </c>
      <c r="KX15">
        <v>7</v>
      </c>
      <c r="KY15" s="3">
        <v>1.41400001011789E-2</v>
      </c>
      <c r="KZ15">
        <v>292</v>
      </c>
      <c r="LA15">
        <v>29</v>
      </c>
      <c r="LB15">
        <v>308</v>
      </c>
      <c r="LC15">
        <v>27</v>
      </c>
      <c r="LD15">
        <v>308</v>
      </c>
      <c r="LE15">
        <v>27</v>
      </c>
      <c r="LG15">
        <v>328</v>
      </c>
      <c r="LH15">
        <v>598</v>
      </c>
      <c r="LI15">
        <v>329</v>
      </c>
      <c r="LJ15">
        <v>581</v>
      </c>
      <c r="LK15">
        <v>322</v>
      </c>
      <c r="LL15">
        <v>561</v>
      </c>
      <c r="LN15">
        <v>811</v>
      </c>
      <c r="LO15">
        <v>490</v>
      </c>
      <c r="LP15">
        <v>827</v>
      </c>
      <c r="LQ15">
        <v>497</v>
      </c>
      <c r="LR15">
        <v>765</v>
      </c>
      <c r="LS15">
        <v>481</v>
      </c>
      <c r="LV15">
        <v>7</v>
      </c>
      <c r="LW15" s="3">
        <v>1.41E-2</v>
      </c>
      <c r="LX15">
        <v>309</v>
      </c>
      <c r="LY15">
        <v>93</v>
      </c>
      <c r="LZ15">
        <v>300</v>
      </c>
      <c r="MA15">
        <v>100</v>
      </c>
      <c r="MB15">
        <v>312</v>
      </c>
      <c r="MC15">
        <v>103</v>
      </c>
      <c r="ME15">
        <v>332</v>
      </c>
      <c r="MF15">
        <v>579</v>
      </c>
      <c r="MG15">
        <v>337</v>
      </c>
      <c r="MH15">
        <v>581</v>
      </c>
      <c r="MI15">
        <v>334</v>
      </c>
      <c r="MJ15">
        <v>557</v>
      </c>
      <c r="ML15">
        <v>337</v>
      </c>
      <c r="MM15">
        <v>652</v>
      </c>
      <c r="MN15">
        <v>339</v>
      </c>
      <c r="MO15">
        <v>671</v>
      </c>
      <c r="MP15">
        <v>346</v>
      </c>
      <c r="MQ15">
        <v>655</v>
      </c>
      <c r="MS15">
        <v>388</v>
      </c>
      <c r="MT15">
        <v>594</v>
      </c>
      <c r="MU15">
        <v>383</v>
      </c>
      <c r="MV15">
        <v>594</v>
      </c>
      <c r="MW15">
        <v>373</v>
      </c>
      <c r="MX15">
        <v>606</v>
      </c>
      <c r="MZ15">
        <v>568</v>
      </c>
      <c r="NA15">
        <v>547</v>
      </c>
      <c r="NB15">
        <v>578</v>
      </c>
      <c r="NC15">
        <v>534</v>
      </c>
      <c r="ND15">
        <v>574</v>
      </c>
      <c r="NE15">
        <v>522</v>
      </c>
      <c r="NG15">
        <v>828</v>
      </c>
      <c r="NH15">
        <v>631</v>
      </c>
      <c r="NI15">
        <v>868</v>
      </c>
      <c r="NJ15">
        <v>671</v>
      </c>
      <c r="NK15">
        <v>843</v>
      </c>
      <c r="NL15">
        <v>666</v>
      </c>
      <c r="NN15">
        <v>900</v>
      </c>
      <c r="NO15">
        <v>573</v>
      </c>
      <c r="NP15">
        <v>819</v>
      </c>
      <c r="NQ15">
        <v>552</v>
      </c>
      <c r="NR15">
        <v>775</v>
      </c>
      <c r="NS15">
        <v>585</v>
      </c>
      <c r="NU15">
        <v>829</v>
      </c>
      <c r="NV15">
        <v>557</v>
      </c>
      <c r="NW15">
        <v>843</v>
      </c>
      <c r="NX15">
        <v>552</v>
      </c>
      <c r="NY15">
        <v>843</v>
      </c>
      <c r="NZ15">
        <v>552</v>
      </c>
      <c r="OB15">
        <v>788</v>
      </c>
      <c r="OC15">
        <v>622</v>
      </c>
      <c r="OD15">
        <v>871</v>
      </c>
      <c r="OE15">
        <v>641</v>
      </c>
      <c r="OF15">
        <v>842</v>
      </c>
      <c r="OG15">
        <v>626</v>
      </c>
      <c r="OI15">
        <v>848</v>
      </c>
      <c r="OJ15">
        <v>519</v>
      </c>
      <c r="OK15">
        <v>807</v>
      </c>
      <c r="OL15">
        <v>509</v>
      </c>
      <c r="OM15">
        <v>776</v>
      </c>
      <c r="ON15">
        <v>537</v>
      </c>
      <c r="OP15">
        <v>919</v>
      </c>
      <c r="OQ15">
        <v>715</v>
      </c>
      <c r="OR15">
        <v>941</v>
      </c>
      <c r="OS15">
        <v>682</v>
      </c>
      <c r="OT15">
        <v>837</v>
      </c>
      <c r="OU15">
        <v>662</v>
      </c>
      <c r="OW15">
        <v>842</v>
      </c>
      <c r="OX15">
        <v>555</v>
      </c>
      <c r="OY15">
        <v>844</v>
      </c>
      <c r="OZ15">
        <v>533</v>
      </c>
      <c r="PA15">
        <v>839</v>
      </c>
      <c r="PB15">
        <v>504</v>
      </c>
    </row>
    <row r="16" spans="1:420">
      <c r="B16" s="43"/>
      <c r="F16" s="26"/>
      <c r="N16">
        <f>SUM(K15:N15)/11</f>
        <v>880</v>
      </c>
      <c r="O16" s="14" t="s">
        <v>83</v>
      </c>
      <c r="W16">
        <f>SUM(T15:W15)/11</f>
        <v>440</v>
      </c>
      <c r="X16" s="14" t="s">
        <v>83</v>
      </c>
      <c r="Y16" s="6"/>
      <c r="AB16">
        <v>8</v>
      </c>
      <c r="AC16">
        <v>1.6160000000000001E-2</v>
      </c>
      <c r="AD16">
        <v>329</v>
      </c>
      <c r="AE16">
        <v>149</v>
      </c>
      <c r="AF16">
        <v>338</v>
      </c>
      <c r="AG16">
        <v>140</v>
      </c>
      <c r="AH16">
        <v>325</v>
      </c>
      <c r="AI16">
        <v>147</v>
      </c>
      <c r="AK16">
        <v>359</v>
      </c>
      <c r="AL16">
        <v>231</v>
      </c>
      <c r="AM16">
        <v>358</v>
      </c>
      <c r="AN16">
        <v>221</v>
      </c>
      <c r="AO16">
        <v>369</v>
      </c>
      <c r="AP16">
        <v>220</v>
      </c>
      <c r="AR16">
        <v>426</v>
      </c>
      <c r="AS16">
        <v>232</v>
      </c>
      <c r="AT16">
        <v>417</v>
      </c>
      <c r="AU16">
        <v>243</v>
      </c>
      <c r="AV16">
        <v>407</v>
      </c>
      <c r="AW16">
        <v>232</v>
      </c>
      <c r="AY16">
        <v>826</v>
      </c>
      <c r="AZ16">
        <v>249</v>
      </c>
      <c r="BA16">
        <v>772</v>
      </c>
      <c r="BB16">
        <v>234</v>
      </c>
      <c r="BC16">
        <v>801</v>
      </c>
      <c r="BD16">
        <v>246</v>
      </c>
      <c r="BF16">
        <v>906</v>
      </c>
      <c r="BG16">
        <v>224</v>
      </c>
      <c r="BH16">
        <v>893</v>
      </c>
      <c r="BI16">
        <v>218</v>
      </c>
      <c r="BJ16">
        <v>871</v>
      </c>
      <c r="BK16">
        <v>214</v>
      </c>
      <c r="BM16">
        <v>938</v>
      </c>
      <c r="BN16">
        <v>201</v>
      </c>
      <c r="BO16">
        <v>946</v>
      </c>
      <c r="BP16">
        <v>200</v>
      </c>
      <c r="BQ16">
        <v>862</v>
      </c>
      <c r="BR16">
        <v>206</v>
      </c>
      <c r="BT16">
        <v>949</v>
      </c>
      <c r="BU16">
        <v>193</v>
      </c>
      <c r="BV16">
        <v>895</v>
      </c>
      <c r="BW16">
        <v>203</v>
      </c>
      <c r="BX16">
        <v>917</v>
      </c>
      <c r="BY16">
        <v>188</v>
      </c>
      <c r="CA16">
        <v>1074</v>
      </c>
      <c r="CB16">
        <v>218</v>
      </c>
      <c r="CC16">
        <v>1016</v>
      </c>
      <c r="CD16">
        <v>192</v>
      </c>
      <c r="CE16">
        <v>992</v>
      </c>
      <c r="CF16">
        <v>181</v>
      </c>
      <c r="CH16">
        <v>946</v>
      </c>
      <c r="CI16">
        <v>171</v>
      </c>
      <c r="CJ16">
        <v>1001</v>
      </c>
      <c r="CK16">
        <v>186</v>
      </c>
      <c r="CL16">
        <v>935</v>
      </c>
      <c r="CM16">
        <v>175</v>
      </c>
      <c r="CO16">
        <v>884</v>
      </c>
      <c r="CP16">
        <v>164</v>
      </c>
      <c r="CQ16">
        <v>853</v>
      </c>
      <c r="CR16">
        <v>167</v>
      </c>
      <c r="CS16">
        <v>936</v>
      </c>
      <c r="CT16">
        <v>177</v>
      </c>
      <c r="CV16">
        <v>947</v>
      </c>
      <c r="CW16">
        <v>176</v>
      </c>
      <c r="CX16">
        <v>936</v>
      </c>
      <c r="CY16">
        <v>171</v>
      </c>
      <c r="CZ16">
        <v>874</v>
      </c>
      <c r="DA16">
        <v>180</v>
      </c>
      <c r="DC16">
        <v>908</v>
      </c>
      <c r="DD16">
        <v>176</v>
      </c>
      <c r="DE16">
        <v>895</v>
      </c>
      <c r="DF16">
        <v>169</v>
      </c>
      <c r="DG16">
        <v>877</v>
      </c>
      <c r="DH16">
        <v>174</v>
      </c>
      <c r="DK16">
        <v>8</v>
      </c>
      <c r="DL16">
        <v>1.6160000000000001E-2</v>
      </c>
      <c r="DM16">
        <v>168</v>
      </c>
      <c r="DN16">
        <v>250</v>
      </c>
      <c r="DO16">
        <v>170</v>
      </c>
      <c r="DP16">
        <v>248</v>
      </c>
      <c r="DQ16">
        <v>169</v>
      </c>
      <c r="DR16">
        <v>248</v>
      </c>
      <c r="DT16">
        <v>194</v>
      </c>
      <c r="DU16">
        <v>412</v>
      </c>
      <c r="DV16">
        <v>203</v>
      </c>
      <c r="DW16">
        <v>400</v>
      </c>
      <c r="DX16">
        <v>209</v>
      </c>
      <c r="DY16">
        <v>400</v>
      </c>
      <c r="EA16">
        <v>226</v>
      </c>
      <c r="EB16">
        <v>383</v>
      </c>
      <c r="EC16">
        <v>222</v>
      </c>
      <c r="ED16">
        <v>456</v>
      </c>
      <c r="EE16">
        <v>224</v>
      </c>
      <c r="EF16">
        <v>499</v>
      </c>
      <c r="EH16">
        <v>284</v>
      </c>
      <c r="EI16">
        <v>407</v>
      </c>
      <c r="EJ16">
        <v>275</v>
      </c>
      <c r="EK16">
        <v>443</v>
      </c>
      <c r="EL16">
        <v>272</v>
      </c>
      <c r="EM16">
        <v>467</v>
      </c>
      <c r="EO16">
        <v>949</v>
      </c>
      <c r="EP16">
        <v>401</v>
      </c>
      <c r="EQ16">
        <v>986</v>
      </c>
      <c r="ER16">
        <v>373</v>
      </c>
      <c r="ES16">
        <v>936</v>
      </c>
      <c r="ET16">
        <v>377</v>
      </c>
      <c r="EV16">
        <v>972</v>
      </c>
      <c r="EW16">
        <v>412</v>
      </c>
      <c r="EX16">
        <v>966</v>
      </c>
      <c r="EY16">
        <v>395</v>
      </c>
      <c r="EZ16">
        <v>1013</v>
      </c>
      <c r="FA16">
        <v>400</v>
      </c>
      <c r="FC16">
        <v>1042</v>
      </c>
      <c r="FD16">
        <v>386</v>
      </c>
      <c r="FE16">
        <v>1080</v>
      </c>
      <c r="FF16">
        <v>389</v>
      </c>
      <c r="FG16">
        <v>1083</v>
      </c>
      <c r="FH16">
        <v>388</v>
      </c>
      <c r="FJ16">
        <v>976</v>
      </c>
      <c r="FK16">
        <v>380</v>
      </c>
      <c r="FL16">
        <v>1003</v>
      </c>
      <c r="FM16">
        <v>400</v>
      </c>
      <c r="FN16">
        <v>953</v>
      </c>
      <c r="FO16">
        <v>386</v>
      </c>
      <c r="FQ16">
        <v>1124</v>
      </c>
      <c r="FR16">
        <v>407</v>
      </c>
      <c r="FS16">
        <v>1137</v>
      </c>
      <c r="FT16">
        <v>444</v>
      </c>
      <c r="FU16">
        <v>1211</v>
      </c>
      <c r="FV16">
        <v>448</v>
      </c>
      <c r="FX16">
        <v>1074</v>
      </c>
      <c r="FY16">
        <v>374</v>
      </c>
      <c r="FZ16">
        <v>1052</v>
      </c>
      <c r="GA16">
        <v>359</v>
      </c>
      <c r="GB16">
        <v>1055</v>
      </c>
      <c r="GC16">
        <v>373</v>
      </c>
      <c r="GE16">
        <v>1218</v>
      </c>
      <c r="GF16">
        <v>412</v>
      </c>
      <c r="GG16">
        <v>1319</v>
      </c>
      <c r="GH16">
        <v>447</v>
      </c>
      <c r="GI16">
        <v>1244</v>
      </c>
      <c r="GJ16">
        <v>423</v>
      </c>
      <c r="GL16">
        <v>1272</v>
      </c>
      <c r="GM16">
        <v>417</v>
      </c>
      <c r="GN16">
        <v>1169</v>
      </c>
      <c r="GO16">
        <v>406</v>
      </c>
      <c r="GP16">
        <v>1145</v>
      </c>
      <c r="GQ16">
        <v>383</v>
      </c>
      <c r="GS16">
        <v>8</v>
      </c>
      <c r="GT16">
        <v>1.6160000000000001E-2</v>
      </c>
      <c r="GU16">
        <v>319</v>
      </c>
      <c r="GV16">
        <v>24</v>
      </c>
      <c r="GW16">
        <v>303</v>
      </c>
      <c r="GX16">
        <v>24</v>
      </c>
      <c r="GY16">
        <v>311</v>
      </c>
      <c r="GZ16">
        <v>29</v>
      </c>
      <c r="HB16">
        <v>310</v>
      </c>
      <c r="HC16">
        <v>803</v>
      </c>
      <c r="HD16">
        <v>322</v>
      </c>
      <c r="HE16">
        <v>706</v>
      </c>
      <c r="HF16">
        <v>319</v>
      </c>
      <c r="HG16">
        <v>650</v>
      </c>
      <c r="HI16">
        <v>1197</v>
      </c>
      <c r="HJ16">
        <v>633</v>
      </c>
      <c r="HK16">
        <v>1110</v>
      </c>
      <c r="HL16">
        <v>626</v>
      </c>
      <c r="HM16">
        <v>1186</v>
      </c>
      <c r="HN16">
        <v>664</v>
      </c>
      <c r="HP16">
        <v>8</v>
      </c>
      <c r="HQ16">
        <v>1.6160000000000001E-2</v>
      </c>
      <c r="HR16">
        <v>170</v>
      </c>
      <c r="HS16">
        <v>237</v>
      </c>
      <c r="HT16">
        <v>178</v>
      </c>
      <c r="HU16">
        <v>239</v>
      </c>
      <c r="HV16">
        <v>173</v>
      </c>
      <c r="HW16">
        <v>233</v>
      </c>
      <c r="HY16">
        <v>188</v>
      </c>
      <c r="HZ16">
        <v>360</v>
      </c>
      <c r="IA16">
        <v>183</v>
      </c>
      <c r="IB16">
        <v>339</v>
      </c>
      <c r="IC16">
        <v>210</v>
      </c>
      <c r="ID16">
        <v>347</v>
      </c>
      <c r="IF16">
        <v>226</v>
      </c>
      <c r="IG16">
        <v>342</v>
      </c>
      <c r="IH16">
        <v>202</v>
      </c>
      <c r="II16">
        <v>332</v>
      </c>
      <c r="IJ16">
        <v>209</v>
      </c>
      <c r="IK16">
        <v>335</v>
      </c>
      <c r="IM16">
        <v>592</v>
      </c>
      <c r="IN16">
        <v>340</v>
      </c>
      <c r="IO16">
        <v>554</v>
      </c>
      <c r="IP16">
        <v>330</v>
      </c>
      <c r="IQ16">
        <v>570</v>
      </c>
      <c r="IR16">
        <v>325</v>
      </c>
      <c r="IT16">
        <v>717</v>
      </c>
      <c r="IU16">
        <v>328</v>
      </c>
      <c r="IV16">
        <v>765</v>
      </c>
      <c r="IW16">
        <v>328</v>
      </c>
      <c r="IX16">
        <v>792</v>
      </c>
      <c r="IY16">
        <v>338</v>
      </c>
      <c r="JA16">
        <v>762</v>
      </c>
      <c r="JB16">
        <v>348</v>
      </c>
      <c r="JC16">
        <v>856</v>
      </c>
      <c r="JD16">
        <v>406</v>
      </c>
      <c r="JE16">
        <v>849</v>
      </c>
      <c r="JF16">
        <v>403</v>
      </c>
      <c r="JH16">
        <v>708</v>
      </c>
      <c r="JI16">
        <v>339</v>
      </c>
      <c r="JJ16">
        <v>699</v>
      </c>
      <c r="JK16">
        <v>330</v>
      </c>
      <c r="JL16">
        <v>705</v>
      </c>
      <c r="JM16">
        <v>321</v>
      </c>
      <c r="JO16">
        <v>715</v>
      </c>
      <c r="JP16">
        <v>310</v>
      </c>
      <c r="JQ16">
        <v>690</v>
      </c>
      <c r="JR16">
        <v>293</v>
      </c>
      <c r="JS16">
        <v>712</v>
      </c>
      <c r="JT16">
        <v>313</v>
      </c>
      <c r="JV16">
        <v>760</v>
      </c>
      <c r="JW16">
        <v>336</v>
      </c>
      <c r="JX16">
        <v>758</v>
      </c>
      <c r="JY16">
        <v>360</v>
      </c>
      <c r="JZ16">
        <v>742</v>
      </c>
      <c r="KA16">
        <v>357</v>
      </c>
      <c r="KC16">
        <v>739</v>
      </c>
      <c r="KD16">
        <v>334</v>
      </c>
      <c r="KE16">
        <v>740</v>
      </c>
      <c r="KF16">
        <v>346</v>
      </c>
      <c r="KG16">
        <v>731</v>
      </c>
      <c r="KH16">
        <v>333</v>
      </c>
      <c r="KJ16">
        <v>678</v>
      </c>
      <c r="KK16">
        <v>347</v>
      </c>
      <c r="KL16">
        <v>679</v>
      </c>
      <c r="KM16">
        <v>358</v>
      </c>
      <c r="KN16">
        <v>701</v>
      </c>
      <c r="KO16">
        <v>352</v>
      </c>
      <c r="KQ16">
        <v>833</v>
      </c>
      <c r="KR16">
        <v>367</v>
      </c>
      <c r="KS16">
        <v>771</v>
      </c>
      <c r="KT16">
        <v>401</v>
      </c>
      <c r="KU16">
        <v>829</v>
      </c>
      <c r="KV16">
        <v>384</v>
      </c>
      <c r="KX16">
        <v>8</v>
      </c>
      <c r="KY16">
        <v>1.6160000115633E-2</v>
      </c>
      <c r="KZ16">
        <v>316</v>
      </c>
      <c r="LA16">
        <v>27</v>
      </c>
      <c r="LB16">
        <v>298</v>
      </c>
      <c r="LC16">
        <v>28</v>
      </c>
      <c r="LD16">
        <v>295</v>
      </c>
      <c r="LE16">
        <v>27</v>
      </c>
      <c r="LG16">
        <v>320</v>
      </c>
      <c r="LH16">
        <v>601</v>
      </c>
      <c r="LI16">
        <v>327</v>
      </c>
      <c r="LJ16">
        <v>580</v>
      </c>
      <c r="LK16">
        <v>329</v>
      </c>
      <c r="LL16">
        <v>561</v>
      </c>
      <c r="LN16">
        <v>849</v>
      </c>
      <c r="LO16">
        <v>478</v>
      </c>
      <c r="LP16">
        <v>839</v>
      </c>
      <c r="LQ16">
        <v>506</v>
      </c>
      <c r="LR16">
        <v>860</v>
      </c>
      <c r="LS16">
        <v>497</v>
      </c>
      <c r="LV16">
        <v>8</v>
      </c>
      <c r="LW16">
        <v>1.6160000000000001E-2</v>
      </c>
      <c r="LX16">
        <v>313</v>
      </c>
      <c r="LY16">
        <v>94</v>
      </c>
      <c r="LZ16">
        <v>299</v>
      </c>
      <c r="MA16">
        <v>101</v>
      </c>
      <c r="MB16">
        <v>312</v>
      </c>
      <c r="MC16">
        <v>105</v>
      </c>
      <c r="ME16">
        <v>326</v>
      </c>
      <c r="MF16">
        <v>579</v>
      </c>
      <c r="MG16">
        <v>337</v>
      </c>
      <c r="MH16">
        <v>591</v>
      </c>
      <c r="MI16">
        <v>320</v>
      </c>
      <c r="MJ16">
        <v>570</v>
      </c>
      <c r="ML16">
        <v>354</v>
      </c>
      <c r="MM16">
        <v>643</v>
      </c>
      <c r="MN16">
        <v>328</v>
      </c>
      <c r="MO16">
        <v>658</v>
      </c>
      <c r="MP16">
        <v>341</v>
      </c>
      <c r="MQ16">
        <v>650</v>
      </c>
      <c r="MS16">
        <v>366</v>
      </c>
      <c r="MT16">
        <v>604</v>
      </c>
      <c r="MU16">
        <v>394</v>
      </c>
      <c r="MV16">
        <v>612</v>
      </c>
      <c r="MW16">
        <v>392</v>
      </c>
      <c r="MX16">
        <v>617</v>
      </c>
      <c r="MZ16">
        <v>539</v>
      </c>
      <c r="NA16">
        <v>524</v>
      </c>
      <c r="NB16">
        <v>593</v>
      </c>
      <c r="NC16">
        <v>529</v>
      </c>
      <c r="ND16">
        <v>566</v>
      </c>
      <c r="NE16">
        <v>551</v>
      </c>
      <c r="NG16">
        <v>781</v>
      </c>
      <c r="NH16">
        <v>667</v>
      </c>
      <c r="NI16">
        <v>788</v>
      </c>
      <c r="NJ16">
        <v>658</v>
      </c>
      <c r="NK16">
        <v>853</v>
      </c>
      <c r="NL16">
        <v>662</v>
      </c>
      <c r="NN16">
        <v>798</v>
      </c>
      <c r="NO16">
        <v>562</v>
      </c>
      <c r="NP16">
        <v>801</v>
      </c>
      <c r="NQ16">
        <v>544</v>
      </c>
      <c r="NR16">
        <v>836</v>
      </c>
      <c r="NS16">
        <v>533</v>
      </c>
      <c r="NU16">
        <v>866</v>
      </c>
      <c r="NV16">
        <v>537</v>
      </c>
      <c r="NW16">
        <v>781</v>
      </c>
      <c r="NX16">
        <v>540</v>
      </c>
      <c r="NY16">
        <v>781</v>
      </c>
      <c r="NZ16">
        <v>540</v>
      </c>
      <c r="OB16">
        <v>812</v>
      </c>
      <c r="OC16">
        <v>617</v>
      </c>
      <c r="OD16">
        <v>831</v>
      </c>
      <c r="OE16">
        <v>641</v>
      </c>
      <c r="OF16">
        <v>781</v>
      </c>
      <c r="OG16">
        <v>621</v>
      </c>
      <c r="OI16">
        <v>792</v>
      </c>
      <c r="OJ16">
        <v>529</v>
      </c>
      <c r="OK16">
        <v>858</v>
      </c>
      <c r="OL16">
        <v>532</v>
      </c>
      <c r="OM16">
        <v>797</v>
      </c>
      <c r="ON16">
        <v>535</v>
      </c>
      <c r="OP16">
        <v>933</v>
      </c>
      <c r="OQ16">
        <v>689</v>
      </c>
      <c r="OR16">
        <v>881</v>
      </c>
      <c r="OS16">
        <v>702</v>
      </c>
      <c r="OT16">
        <v>857</v>
      </c>
      <c r="OU16">
        <v>673</v>
      </c>
      <c r="OW16">
        <v>834</v>
      </c>
      <c r="OX16">
        <v>553</v>
      </c>
      <c r="OY16">
        <v>845</v>
      </c>
      <c r="OZ16">
        <v>537</v>
      </c>
      <c r="PA16">
        <v>855</v>
      </c>
      <c r="PB16">
        <v>524</v>
      </c>
    </row>
    <row r="17" spans="1:418" ht="15.75">
      <c r="J17" s="14" t="s">
        <v>124</v>
      </c>
      <c r="P17" s="54">
        <v>11</v>
      </c>
      <c r="S17" s="14">
        <v>25</v>
      </c>
      <c r="W17">
        <v>220</v>
      </c>
      <c r="X17">
        <v>5</v>
      </c>
      <c r="Y17" s="14" t="s">
        <v>84</v>
      </c>
      <c r="AB17">
        <v>9</v>
      </c>
      <c r="AC17" s="3">
        <v>1.8200000000000001E-2</v>
      </c>
      <c r="AD17">
        <v>326</v>
      </c>
      <c r="AE17">
        <v>145</v>
      </c>
      <c r="AF17">
        <v>335</v>
      </c>
      <c r="AG17">
        <v>140</v>
      </c>
      <c r="AH17">
        <v>326</v>
      </c>
      <c r="AI17">
        <v>148</v>
      </c>
      <c r="AK17">
        <v>357</v>
      </c>
      <c r="AL17">
        <v>222</v>
      </c>
      <c r="AM17">
        <v>359</v>
      </c>
      <c r="AN17">
        <v>217</v>
      </c>
      <c r="AO17">
        <v>357</v>
      </c>
      <c r="AP17">
        <v>222</v>
      </c>
      <c r="AR17">
        <v>421</v>
      </c>
      <c r="AS17">
        <v>234</v>
      </c>
      <c r="AT17">
        <v>399</v>
      </c>
      <c r="AU17">
        <v>236</v>
      </c>
      <c r="AV17">
        <v>398</v>
      </c>
      <c r="AW17">
        <v>245</v>
      </c>
      <c r="AY17">
        <v>823</v>
      </c>
      <c r="AZ17">
        <v>236</v>
      </c>
      <c r="BA17">
        <v>766</v>
      </c>
      <c r="BB17">
        <v>240</v>
      </c>
      <c r="BC17">
        <v>787</v>
      </c>
      <c r="BD17">
        <v>235</v>
      </c>
      <c r="BF17">
        <v>886</v>
      </c>
      <c r="BG17">
        <v>220</v>
      </c>
      <c r="BH17">
        <v>892</v>
      </c>
      <c r="BI17">
        <v>219</v>
      </c>
      <c r="BJ17">
        <v>949</v>
      </c>
      <c r="BK17">
        <v>216</v>
      </c>
      <c r="BM17">
        <v>925</v>
      </c>
      <c r="BN17">
        <v>198</v>
      </c>
      <c r="BO17">
        <v>911</v>
      </c>
      <c r="BP17">
        <v>207</v>
      </c>
      <c r="BQ17">
        <v>1019</v>
      </c>
      <c r="BR17">
        <v>184</v>
      </c>
      <c r="BT17">
        <v>993</v>
      </c>
      <c r="BU17">
        <v>187</v>
      </c>
      <c r="BV17">
        <v>956</v>
      </c>
      <c r="BW17">
        <v>191</v>
      </c>
      <c r="BX17">
        <v>918</v>
      </c>
      <c r="BY17">
        <v>203</v>
      </c>
      <c r="CA17">
        <v>1021</v>
      </c>
      <c r="CB17">
        <v>224</v>
      </c>
      <c r="CC17">
        <v>950</v>
      </c>
      <c r="CD17">
        <v>184</v>
      </c>
      <c r="CE17">
        <v>915</v>
      </c>
      <c r="CF17">
        <v>178</v>
      </c>
      <c r="CH17">
        <v>879</v>
      </c>
      <c r="CI17">
        <v>179</v>
      </c>
      <c r="CJ17">
        <v>904</v>
      </c>
      <c r="CK17">
        <v>189</v>
      </c>
      <c r="CL17">
        <v>885</v>
      </c>
      <c r="CM17">
        <v>178</v>
      </c>
      <c r="CO17">
        <v>870</v>
      </c>
      <c r="CP17">
        <v>166</v>
      </c>
      <c r="CQ17">
        <v>911</v>
      </c>
      <c r="CR17">
        <v>180</v>
      </c>
      <c r="CS17">
        <v>1009</v>
      </c>
      <c r="CT17">
        <v>184</v>
      </c>
      <c r="CV17">
        <v>909</v>
      </c>
      <c r="CW17">
        <v>174</v>
      </c>
      <c r="CX17">
        <v>954</v>
      </c>
      <c r="CY17">
        <v>180</v>
      </c>
      <c r="CZ17">
        <v>936</v>
      </c>
      <c r="DA17">
        <v>163</v>
      </c>
      <c r="DC17">
        <v>918</v>
      </c>
      <c r="DD17">
        <v>172</v>
      </c>
      <c r="DE17">
        <v>930</v>
      </c>
      <c r="DF17">
        <v>167</v>
      </c>
      <c r="DG17">
        <v>878</v>
      </c>
      <c r="DH17">
        <v>168</v>
      </c>
      <c r="DK17">
        <v>9</v>
      </c>
      <c r="DL17" s="3">
        <v>1.8200000000000001E-2</v>
      </c>
      <c r="DM17">
        <v>171</v>
      </c>
      <c r="DN17">
        <v>248</v>
      </c>
      <c r="DO17">
        <v>169</v>
      </c>
      <c r="DP17">
        <v>246</v>
      </c>
      <c r="DQ17">
        <v>169</v>
      </c>
      <c r="DR17">
        <v>246</v>
      </c>
      <c r="DT17">
        <v>209</v>
      </c>
      <c r="DU17">
        <v>413</v>
      </c>
      <c r="DV17">
        <v>207</v>
      </c>
      <c r="DW17">
        <v>390</v>
      </c>
      <c r="DX17">
        <v>213</v>
      </c>
      <c r="DY17">
        <v>407</v>
      </c>
      <c r="EA17">
        <v>208</v>
      </c>
      <c r="EB17">
        <v>380</v>
      </c>
      <c r="EC17">
        <v>216</v>
      </c>
      <c r="ED17">
        <v>463</v>
      </c>
      <c r="EE17">
        <v>241</v>
      </c>
      <c r="EF17">
        <v>499</v>
      </c>
      <c r="EH17">
        <v>284</v>
      </c>
      <c r="EI17">
        <v>394</v>
      </c>
      <c r="EJ17">
        <v>297</v>
      </c>
      <c r="EK17">
        <v>428</v>
      </c>
      <c r="EL17">
        <v>265</v>
      </c>
      <c r="EM17">
        <v>458</v>
      </c>
      <c r="EO17">
        <v>933</v>
      </c>
      <c r="EP17">
        <v>395</v>
      </c>
      <c r="EQ17">
        <v>911</v>
      </c>
      <c r="ER17">
        <v>380</v>
      </c>
      <c r="ES17">
        <v>991</v>
      </c>
      <c r="ET17">
        <v>377</v>
      </c>
      <c r="EV17">
        <v>1045</v>
      </c>
      <c r="EW17">
        <v>402</v>
      </c>
      <c r="EX17">
        <v>948</v>
      </c>
      <c r="EY17">
        <v>378</v>
      </c>
      <c r="EZ17">
        <v>979</v>
      </c>
      <c r="FA17">
        <v>392</v>
      </c>
      <c r="FC17">
        <v>1077</v>
      </c>
      <c r="FD17">
        <v>393</v>
      </c>
      <c r="FE17">
        <v>1011</v>
      </c>
      <c r="FF17">
        <v>383</v>
      </c>
      <c r="FG17">
        <v>1030</v>
      </c>
      <c r="FH17">
        <v>379</v>
      </c>
      <c r="FJ17">
        <v>1054</v>
      </c>
      <c r="FK17">
        <v>390</v>
      </c>
      <c r="FL17">
        <v>1007</v>
      </c>
      <c r="FM17">
        <v>396</v>
      </c>
      <c r="FN17">
        <v>1025</v>
      </c>
      <c r="FO17">
        <v>399</v>
      </c>
      <c r="FQ17">
        <v>1094</v>
      </c>
      <c r="FR17">
        <v>398</v>
      </c>
      <c r="FS17">
        <v>1098</v>
      </c>
      <c r="FT17">
        <v>452</v>
      </c>
      <c r="FU17">
        <v>1137</v>
      </c>
      <c r="FV17">
        <v>447</v>
      </c>
      <c r="FX17">
        <v>1069</v>
      </c>
      <c r="FY17">
        <v>375</v>
      </c>
      <c r="FZ17">
        <v>1017</v>
      </c>
      <c r="GA17">
        <v>356</v>
      </c>
      <c r="GB17">
        <v>1069</v>
      </c>
      <c r="GC17">
        <v>357</v>
      </c>
      <c r="GE17">
        <v>1242</v>
      </c>
      <c r="GF17">
        <v>417</v>
      </c>
      <c r="GG17">
        <v>1307</v>
      </c>
      <c r="GH17">
        <v>452</v>
      </c>
      <c r="GI17">
        <v>1189</v>
      </c>
      <c r="GJ17">
        <v>416</v>
      </c>
      <c r="GL17">
        <v>1259</v>
      </c>
      <c r="GM17">
        <v>429</v>
      </c>
      <c r="GN17">
        <v>1189</v>
      </c>
      <c r="GO17">
        <v>402</v>
      </c>
      <c r="GP17">
        <v>1151</v>
      </c>
      <c r="GQ17">
        <v>391</v>
      </c>
      <c r="GS17">
        <v>9</v>
      </c>
      <c r="GT17" s="3">
        <v>1.8200000000000001E-2</v>
      </c>
      <c r="GU17">
        <v>296</v>
      </c>
      <c r="GV17">
        <v>25</v>
      </c>
      <c r="GW17">
        <v>316</v>
      </c>
      <c r="GX17">
        <v>26</v>
      </c>
      <c r="GY17">
        <v>309</v>
      </c>
      <c r="GZ17">
        <v>23</v>
      </c>
      <c r="HB17">
        <v>318</v>
      </c>
      <c r="HC17">
        <v>785</v>
      </c>
      <c r="HD17">
        <v>330</v>
      </c>
      <c r="HE17">
        <v>679</v>
      </c>
      <c r="HF17">
        <v>328</v>
      </c>
      <c r="HG17">
        <v>649</v>
      </c>
      <c r="HI17">
        <v>1290</v>
      </c>
      <c r="HJ17">
        <v>651</v>
      </c>
      <c r="HK17">
        <v>1145</v>
      </c>
      <c r="HL17">
        <v>651</v>
      </c>
      <c r="HM17">
        <v>1201</v>
      </c>
      <c r="HN17">
        <v>674</v>
      </c>
      <c r="HP17">
        <v>9</v>
      </c>
      <c r="HQ17" s="3">
        <v>1.8200000000000001E-2</v>
      </c>
      <c r="HR17">
        <v>173</v>
      </c>
      <c r="HS17">
        <v>237</v>
      </c>
      <c r="HT17">
        <v>172</v>
      </c>
      <c r="HU17">
        <v>234</v>
      </c>
      <c r="HV17">
        <v>175</v>
      </c>
      <c r="HW17">
        <v>232</v>
      </c>
      <c r="HY17">
        <v>202</v>
      </c>
      <c r="HZ17">
        <v>355</v>
      </c>
      <c r="IA17">
        <v>194</v>
      </c>
      <c r="IB17">
        <v>342</v>
      </c>
      <c r="IC17">
        <v>215</v>
      </c>
      <c r="ID17">
        <v>346</v>
      </c>
      <c r="IF17">
        <v>219</v>
      </c>
      <c r="IG17">
        <v>326</v>
      </c>
      <c r="IH17">
        <v>229</v>
      </c>
      <c r="II17">
        <v>337</v>
      </c>
      <c r="IJ17">
        <v>218</v>
      </c>
      <c r="IK17">
        <v>327</v>
      </c>
      <c r="IM17">
        <v>594</v>
      </c>
      <c r="IN17">
        <v>340</v>
      </c>
      <c r="IO17">
        <v>662</v>
      </c>
      <c r="IP17">
        <v>335</v>
      </c>
      <c r="IQ17">
        <v>581</v>
      </c>
      <c r="IR17">
        <v>328</v>
      </c>
      <c r="IT17">
        <v>648</v>
      </c>
      <c r="IU17">
        <v>319</v>
      </c>
      <c r="IV17">
        <v>758</v>
      </c>
      <c r="IW17">
        <v>340</v>
      </c>
      <c r="IX17">
        <v>693</v>
      </c>
      <c r="IY17">
        <v>325</v>
      </c>
      <c r="JA17">
        <v>771</v>
      </c>
      <c r="JB17">
        <v>341</v>
      </c>
      <c r="JC17">
        <v>952</v>
      </c>
      <c r="JD17">
        <v>403</v>
      </c>
      <c r="JE17">
        <v>827</v>
      </c>
      <c r="JF17">
        <v>404</v>
      </c>
      <c r="JH17">
        <v>713</v>
      </c>
      <c r="JI17">
        <v>329</v>
      </c>
      <c r="JJ17">
        <v>725</v>
      </c>
      <c r="JK17">
        <v>320</v>
      </c>
      <c r="JL17">
        <v>691</v>
      </c>
      <c r="JM17">
        <v>322</v>
      </c>
      <c r="JO17">
        <v>688</v>
      </c>
      <c r="JP17">
        <v>306</v>
      </c>
      <c r="JQ17">
        <v>657</v>
      </c>
      <c r="JR17">
        <v>299</v>
      </c>
      <c r="JS17">
        <v>664</v>
      </c>
      <c r="JT17">
        <v>292</v>
      </c>
      <c r="JV17">
        <v>672</v>
      </c>
      <c r="JW17">
        <v>325</v>
      </c>
      <c r="JX17">
        <v>736</v>
      </c>
      <c r="JY17">
        <v>371</v>
      </c>
      <c r="JZ17">
        <v>741</v>
      </c>
      <c r="KA17">
        <v>359</v>
      </c>
      <c r="KC17">
        <v>752</v>
      </c>
      <c r="KD17">
        <v>340</v>
      </c>
      <c r="KE17">
        <v>722</v>
      </c>
      <c r="KF17">
        <v>347</v>
      </c>
      <c r="KG17">
        <v>693</v>
      </c>
      <c r="KH17">
        <v>334</v>
      </c>
      <c r="KJ17">
        <v>703</v>
      </c>
      <c r="KK17">
        <v>339</v>
      </c>
      <c r="KL17">
        <v>684</v>
      </c>
      <c r="KM17">
        <v>340</v>
      </c>
      <c r="KN17">
        <v>670</v>
      </c>
      <c r="KO17">
        <v>337</v>
      </c>
      <c r="KQ17">
        <v>778</v>
      </c>
      <c r="KR17">
        <v>375</v>
      </c>
      <c r="KS17">
        <v>804</v>
      </c>
      <c r="KT17">
        <v>386</v>
      </c>
      <c r="KU17">
        <v>785</v>
      </c>
      <c r="KV17">
        <v>384</v>
      </c>
      <c r="KX17">
        <v>9</v>
      </c>
      <c r="KY17" s="3">
        <v>1.8180000130087099E-2</v>
      </c>
      <c r="KZ17">
        <v>330</v>
      </c>
      <c r="LA17">
        <v>29</v>
      </c>
      <c r="LB17">
        <v>318</v>
      </c>
      <c r="LC17">
        <v>31</v>
      </c>
      <c r="LD17">
        <v>299</v>
      </c>
      <c r="LE17">
        <v>29</v>
      </c>
      <c r="LG17">
        <v>312</v>
      </c>
      <c r="LH17">
        <v>618</v>
      </c>
      <c r="LI17">
        <v>316</v>
      </c>
      <c r="LJ17">
        <v>595</v>
      </c>
      <c r="LK17">
        <v>317</v>
      </c>
      <c r="LL17">
        <v>550</v>
      </c>
      <c r="LN17">
        <v>823</v>
      </c>
      <c r="LO17">
        <v>489</v>
      </c>
      <c r="LP17">
        <v>860</v>
      </c>
      <c r="LQ17">
        <v>536</v>
      </c>
      <c r="LR17">
        <v>874</v>
      </c>
      <c r="LS17">
        <v>507</v>
      </c>
      <c r="LV17">
        <v>9</v>
      </c>
      <c r="LW17" s="3">
        <v>1.8200000000000001E-2</v>
      </c>
      <c r="LX17">
        <v>318</v>
      </c>
      <c r="LY17">
        <v>94</v>
      </c>
      <c r="LZ17">
        <v>317</v>
      </c>
      <c r="MA17">
        <v>104</v>
      </c>
      <c r="MB17">
        <v>313</v>
      </c>
      <c r="MC17">
        <v>104</v>
      </c>
      <c r="ME17">
        <v>334</v>
      </c>
      <c r="MF17">
        <v>584</v>
      </c>
      <c r="MG17">
        <v>347</v>
      </c>
      <c r="MH17">
        <v>588</v>
      </c>
      <c r="MI17">
        <v>340</v>
      </c>
      <c r="MJ17">
        <v>589</v>
      </c>
      <c r="ML17">
        <v>358</v>
      </c>
      <c r="MM17">
        <v>667</v>
      </c>
      <c r="MN17">
        <v>333</v>
      </c>
      <c r="MO17">
        <v>663</v>
      </c>
      <c r="MP17">
        <v>321</v>
      </c>
      <c r="MQ17">
        <v>665</v>
      </c>
      <c r="MS17">
        <v>393</v>
      </c>
      <c r="MT17">
        <v>619</v>
      </c>
      <c r="MU17">
        <v>390</v>
      </c>
      <c r="MV17">
        <v>615</v>
      </c>
      <c r="MW17">
        <v>414</v>
      </c>
      <c r="MX17">
        <v>609</v>
      </c>
      <c r="MZ17">
        <v>543</v>
      </c>
      <c r="NA17">
        <v>542</v>
      </c>
      <c r="NB17">
        <v>556</v>
      </c>
      <c r="NC17">
        <v>537</v>
      </c>
      <c r="ND17">
        <v>586</v>
      </c>
      <c r="NE17">
        <v>522</v>
      </c>
      <c r="NG17">
        <v>864</v>
      </c>
      <c r="NH17">
        <v>661</v>
      </c>
      <c r="NI17">
        <v>790</v>
      </c>
      <c r="NJ17">
        <v>645</v>
      </c>
      <c r="NK17">
        <v>834</v>
      </c>
      <c r="NL17">
        <v>668</v>
      </c>
      <c r="NN17">
        <v>785</v>
      </c>
      <c r="NO17">
        <v>558</v>
      </c>
      <c r="NP17">
        <v>740</v>
      </c>
      <c r="NQ17">
        <v>571</v>
      </c>
      <c r="NR17">
        <v>881</v>
      </c>
      <c r="NS17">
        <v>557</v>
      </c>
      <c r="NU17">
        <v>795</v>
      </c>
      <c r="NV17">
        <v>536</v>
      </c>
      <c r="NW17">
        <v>813</v>
      </c>
      <c r="NX17">
        <v>538</v>
      </c>
      <c r="NY17">
        <v>813</v>
      </c>
      <c r="NZ17">
        <v>538</v>
      </c>
      <c r="OB17">
        <v>808</v>
      </c>
      <c r="OC17">
        <v>653</v>
      </c>
      <c r="OD17">
        <v>897</v>
      </c>
      <c r="OE17">
        <v>642</v>
      </c>
      <c r="OF17">
        <v>836</v>
      </c>
      <c r="OG17">
        <v>649</v>
      </c>
      <c r="OI17">
        <v>800</v>
      </c>
      <c r="OJ17">
        <v>512</v>
      </c>
      <c r="OK17">
        <v>839</v>
      </c>
      <c r="OL17">
        <v>534</v>
      </c>
      <c r="OM17">
        <v>790</v>
      </c>
      <c r="ON17">
        <v>548</v>
      </c>
      <c r="OP17">
        <v>965</v>
      </c>
      <c r="OQ17">
        <v>717</v>
      </c>
      <c r="OR17">
        <v>881</v>
      </c>
      <c r="OS17">
        <v>723</v>
      </c>
      <c r="OT17">
        <v>912</v>
      </c>
      <c r="OU17">
        <v>678</v>
      </c>
      <c r="OW17">
        <v>835</v>
      </c>
      <c r="OX17">
        <v>542</v>
      </c>
      <c r="OY17">
        <v>808</v>
      </c>
      <c r="OZ17">
        <v>534</v>
      </c>
      <c r="PA17">
        <v>855</v>
      </c>
      <c r="PB17">
        <v>513</v>
      </c>
    </row>
    <row r="18" spans="1:418">
      <c r="A18" t="s">
        <v>34</v>
      </c>
      <c r="B18" s="14" t="s">
        <v>139</v>
      </c>
      <c r="Q18" s="14"/>
      <c r="R18" s="14"/>
      <c r="S18" s="14"/>
      <c r="X18" s="14"/>
      <c r="Y18" s="6"/>
      <c r="AB18">
        <v>10</v>
      </c>
      <c r="AC18" s="3">
        <v>2.0199999999999999E-2</v>
      </c>
      <c r="AD18">
        <v>329</v>
      </c>
      <c r="AE18">
        <v>147</v>
      </c>
      <c r="AF18">
        <v>335</v>
      </c>
      <c r="AG18">
        <v>139</v>
      </c>
      <c r="AH18">
        <v>327</v>
      </c>
      <c r="AI18">
        <v>142</v>
      </c>
      <c r="AK18">
        <v>357</v>
      </c>
      <c r="AL18">
        <v>231</v>
      </c>
      <c r="AM18">
        <v>351</v>
      </c>
      <c r="AN18">
        <v>234</v>
      </c>
      <c r="AO18">
        <v>356</v>
      </c>
      <c r="AP18">
        <v>214</v>
      </c>
      <c r="AR18">
        <v>421</v>
      </c>
      <c r="AS18">
        <v>229</v>
      </c>
      <c r="AT18">
        <v>430</v>
      </c>
      <c r="AU18">
        <v>241</v>
      </c>
      <c r="AV18">
        <v>425</v>
      </c>
      <c r="AW18">
        <v>236</v>
      </c>
      <c r="AY18">
        <v>822</v>
      </c>
      <c r="AZ18">
        <v>243</v>
      </c>
      <c r="BA18">
        <v>765</v>
      </c>
      <c r="BB18">
        <v>244</v>
      </c>
      <c r="BC18">
        <v>801</v>
      </c>
      <c r="BD18">
        <v>245</v>
      </c>
      <c r="BF18">
        <v>952</v>
      </c>
      <c r="BG18">
        <v>213</v>
      </c>
      <c r="BH18">
        <v>881</v>
      </c>
      <c r="BI18">
        <v>225</v>
      </c>
      <c r="BJ18">
        <v>879</v>
      </c>
      <c r="BK18">
        <v>222</v>
      </c>
      <c r="BM18">
        <v>926</v>
      </c>
      <c r="BN18">
        <v>189</v>
      </c>
      <c r="BO18">
        <v>972</v>
      </c>
      <c r="BP18">
        <v>204</v>
      </c>
      <c r="BQ18">
        <v>1028</v>
      </c>
      <c r="BR18">
        <v>199</v>
      </c>
      <c r="BT18">
        <v>914</v>
      </c>
      <c r="BU18">
        <v>191</v>
      </c>
      <c r="BV18">
        <v>929</v>
      </c>
      <c r="BW18">
        <v>200</v>
      </c>
      <c r="BX18">
        <v>955</v>
      </c>
      <c r="BY18">
        <v>195</v>
      </c>
      <c r="CA18">
        <v>1036</v>
      </c>
      <c r="CB18">
        <v>222</v>
      </c>
      <c r="CC18">
        <v>1008</v>
      </c>
      <c r="CD18">
        <v>191</v>
      </c>
      <c r="CE18">
        <v>913</v>
      </c>
      <c r="CF18">
        <v>183</v>
      </c>
      <c r="CH18">
        <v>877</v>
      </c>
      <c r="CI18">
        <v>185</v>
      </c>
      <c r="CJ18">
        <v>882</v>
      </c>
      <c r="CK18">
        <v>181</v>
      </c>
      <c r="CL18">
        <v>974</v>
      </c>
      <c r="CM18">
        <v>185</v>
      </c>
      <c r="CO18">
        <v>881</v>
      </c>
      <c r="CP18">
        <v>164</v>
      </c>
      <c r="CQ18">
        <v>933</v>
      </c>
      <c r="CR18">
        <v>179</v>
      </c>
      <c r="CS18">
        <v>934</v>
      </c>
      <c r="CT18">
        <v>172</v>
      </c>
      <c r="CV18">
        <v>933</v>
      </c>
      <c r="CW18">
        <v>180</v>
      </c>
      <c r="CX18">
        <v>890</v>
      </c>
      <c r="CY18">
        <v>185</v>
      </c>
      <c r="CZ18">
        <v>888</v>
      </c>
      <c r="DA18">
        <v>166</v>
      </c>
      <c r="DC18">
        <v>911</v>
      </c>
      <c r="DD18">
        <v>175</v>
      </c>
      <c r="DE18">
        <v>931</v>
      </c>
      <c r="DF18">
        <v>180</v>
      </c>
      <c r="DG18">
        <v>903</v>
      </c>
      <c r="DH18">
        <v>170</v>
      </c>
      <c r="DK18">
        <v>10</v>
      </c>
      <c r="DL18" s="3">
        <v>2.0199999999999999E-2</v>
      </c>
      <c r="DM18">
        <v>177</v>
      </c>
      <c r="DN18">
        <v>247</v>
      </c>
      <c r="DO18">
        <v>172</v>
      </c>
      <c r="DP18">
        <v>247</v>
      </c>
      <c r="DQ18">
        <v>170</v>
      </c>
      <c r="DR18">
        <v>250</v>
      </c>
      <c r="DT18">
        <v>199</v>
      </c>
      <c r="DU18">
        <v>424</v>
      </c>
      <c r="DV18">
        <v>207</v>
      </c>
      <c r="DW18">
        <v>415</v>
      </c>
      <c r="DX18">
        <v>222</v>
      </c>
      <c r="DY18">
        <v>415</v>
      </c>
      <c r="EA18">
        <v>208</v>
      </c>
      <c r="EB18">
        <v>377</v>
      </c>
      <c r="EC18">
        <v>218</v>
      </c>
      <c r="ED18">
        <v>441</v>
      </c>
      <c r="EE18">
        <v>232</v>
      </c>
      <c r="EF18">
        <v>512</v>
      </c>
      <c r="EH18">
        <v>311</v>
      </c>
      <c r="EI18">
        <v>411</v>
      </c>
      <c r="EJ18">
        <v>284</v>
      </c>
      <c r="EK18">
        <v>435</v>
      </c>
      <c r="EL18">
        <v>295</v>
      </c>
      <c r="EM18">
        <v>478</v>
      </c>
      <c r="EO18">
        <v>968</v>
      </c>
      <c r="EP18">
        <v>399</v>
      </c>
      <c r="EQ18">
        <v>936</v>
      </c>
      <c r="ER18">
        <v>379</v>
      </c>
      <c r="ES18">
        <v>956</v>
      </c>
      <c r="ET18">
        <v>388</v>
      </c>
      <c r="EV18">
        <v>1088</v>
      </c>
      <c r="EW18">
        <v>404</v>
      </c>
      <c r="EX18">
        <v>996</v>
      </c>
      <c r="EY18">
        <v>381</v>
      </c>
      <c r="EZ18">
        <v>1006</v>
      </c>
      <c r="FA18">
        <v>402</v>
      </c>
      <c r="FC18">
        <v>1008</v>
      </c>
      <c r="FD18">
        <v>397</v>
      </c>
      <c r="FE18">
        <v>1048</v>
      </c>
      <c r="FF18">
        <v>400</v>
      </c>
      <c r="FG18">
        <v>987</v>
      </c>
      <c r="FH18">
        <v>397</v>
      </c>
      <c r="FJ18">
        <v>1046</v>
      </c>
      <c r="FK18">
        <v>384</v>
      </c>
      <c r="FL18">
        <v>1007</v>
      </c>
      <c r="FM18">
        <v>397</v>
      </c>
      <c r="FN18">
        <v>994</v>
      </c>
      <c r="FO18">
        <v>393</v>
      </c>
      <c r="FQ18">
        <v>1036</v>
      </c>
      <c r="FR18">
        <v>406</v>
      </c>
      <c r="FS18">
        <v>1040</v>
      </c>
      <c r="FT18">
        <v>444</v>
      </c>
      <c r="FU18">
        <v>1129</v>
      </c>
      <c r="FV18">
        <v>462</v>
      </c>
      <c r="FX18">
        <v>1114</v>
      </c>
      <c r="FY18">
        <v>379</v>
      </c>
      <c r="FZ18">
        <v>1098</v>
      </c>
      <c r="GA18">
        <v>376</v>
      </c>
      <c r="GB18">
        <v>1046</v>
      </c>
      <c r="GC18">
        <v>381</v>
      </c>
      <c r="GE18">
        <v>1137</v>
      </c>
      <c r="GF18">
        <v>424</v>
      </c>
      <c r="GG18">
        <v>1294</v>
      </c>
      <c r="GH18">
        <v>461</v>
      </c>
      <c r="GI18">
        <v>1191</v>
      </c>
      <c r="GJ18">
        <v>417</v>
      </c>
      <c r="GL18">
        <v>1362</v>
      </c>
      <c r="GM18">
        <v>421</v>
      </c>
      <c r="GN18">
        <v>1239</v>
      </c>
      <c r="GO18">
        <v>405</v>
      </c>
      <c r="GP18">
        <v>1169</v>
      </c>
      <c r="GQ18">
        <v>390</v>
      </c>
      <c r="GS18">
        <v>10</v>
      </c>
      <c r="GT18" s="3">
        <v>2.0199999999999999E-2</v>
      </c>
      <c r="GU18">
        <v>300</v>
      </c>
      <c r="GV18">
        <v>24</v>
      </c>
      <c r="GW18">
        <v>310</v>
      </c>
      <c r="GX18">
        <v>24</v>
      </c>
      <c r="GY18">
        <v>308</v>
      </c>
      <c r="GZ18">
        <v>24</v>
      </c>
      <c r="HB18">
        <v>327</v>
      </c>
      <c r="HC18">
        <v>780</v>
      </c>
      <c r="HD18">
        <v>315</v>
      </c>
      <c r="HE18">
        <v>695</v>
      </c>
      <c r="HF18">
        <v>354</v>
      </c>
      <c r="HG18">
        <v>655</v>
      </c>
      <c r="HI18">
        <v>1205</v>
      </c>
      <c r="HJ18">
        <v>648</v>
      </c>
      <c r="HK18">
        <v>1208</v>
      </c>
      <c r="HL18">
        <v>658</v>
      </c>
      <c r="HM18">
        <v>1143</v>
      </c>
      <c r="HN18">
        <v>679</v>
      </c>
      <c r="HP18">
        <v>10</v>
      </c>
      <c r="HQ18" s="3">
        <v>2.0199999999999999E-2</v>
      </c>
      <c r="HR18">
        <v>167</v>
      </c>
      <c r="HS18">
        <v>237</v>
      </c>
      <c r="HT18">
        <v>178</v>
      </c>
      <c r="HU18">
        <v>236</v>
      </c>
      <c r="HV18">
        <v>173</v>
      </c>
      <c r="HW18">
        <v>232</v>
      </c>
      <c r="HY18">
        <v>196</v>
      </c>
      <c r="HZ18">
        <v>367</v>
      </c>
      <c r="IA18">
        <v>199</v>
      </c>
      <c r="IB18">
        <v>340</v>
      </c>
      <c r="IC18">
        <v>214</v>
      </c>
      <c r="ID18">
        <v>343</v>
      </c>
      <c r="IF18">
        <v>209</v>
      </c>
      <c r="IG18">
        <v>339</v>
      </c>
      <c r="IH18">
        <v>201</v>
      </c>
      <c r="II18">
        <v>339</v>
      </c>
      <c r="IJ18">
        <v>197</v>
      </c>
      <c r="IK18">
        <v>336</v>
      </c>
      <c r="IM18">
        <v>632</v>
      </c>
      <c r="IN18">
        <v>324</v>
      </c>
      <c r="IO18">
        <v>601</v>
      </c>
      <c r="IP18">
        <v>328</v>
      </c>
      <c r="IQ18">
        <v>590</v>
      </c>
      <c r="IR18">
        <v>335</v>
      </c>
      <c r="IT18">
        <v>687</v>
      </c>
      <c r="IU18">
        <v>324</v>
      </c>
      <c r="IV18">
        <v>749</v>
      </c>
      <c r="IW18">
        <v>333</v>
      </c>
      <c r="IX18">
        <v>710</v>
      </c>
      <c r="IY18">
        <v>327</v>
      </c>
      <c r="JA18">
        <v>751</v>
      </c>
      <c r="JB18">
        <v>354</v>
      </c>
      <c r="JC18">
        <v>873</v>
      </c>
      <c r="JD18">
        <v>397</v>
      </c>
      <c r="JE18">
        <v>753</v>
      </c>
      <c r="JF18">
        <v>402</v>
      </c>
      <c r="JH18">
        <v>723</v>
      </c>
      <c r="JI18">
        <v>338</v>
      </c>
      <c r="JJ18">
        <v>643</v>
      </c>
      <c r="JK18">
        <v>326</v>
      </c>
      <c r="JL18">
        <v>703</v>
      </c>
      <c r="JM18">
        <v>324</v>
      </c>
      <c r="JO18">
        <v>646</v>
      </c>
      <c r="JP18">
        <v>318</v>
      </c>
      <c r="JQ18">
        <v>654</v>
      </c>
      <c r="JR18">
        <v>297</v>
      </c>
      <c r="JS18">
        <v>673</v>
      </c>
      <c r="JT18">
        <v>304</v>
      </c>
      <c r="JV18">
        <v>721</v>
      </c>
      <c r="JW18">
        <v>330</v>
      </c>
      <c r="JX18">
        <v>749</v>
      </c>
      <c r="JY18">
        <v>379</v>
      </c>
      <c r="JZ18">
        <v>740</v>
      </c>
      <c r="KA18">
        <v>358</v>
      </c>
      <c r="KC18">
        <v>705</v>
      </c>
      <c r="KD18">
        <v>341</v>
      </c>
      <c r="KE18">
        <v>750</v>
      </c>
      <c r="KF18">
        <v>352</v>
      </c>
      <c r="KG18">
        <v>757</v>
      </c>
      <c r="KH18">
        <v>337</v>
      </c>
      <c r="KJ18">
        <v>663</v>
      </c>
      <c r="KK18">
        <v>349</v>
      </c>
      <c r="KL18">
        <v>749</v>
      </c>
      <c r="KM18">
        <v>328</v>
      </c>
      <c r="KN18">
        <v>696</v>
      </c>
      <c r="KO18">
        <v>333</v>
      </c>
      <c r="KQ18">
        <v>697</v>
      </c>
      <c r="KR18">
        <v>387</v>
      </c>
      <c r="KS18">
        <v>769</v>
      </c>
      <c r="KT18">
        <v>383</v>
      </c>
      <c r="KU18">
        <v>792</v>
      </c>
      <c r="KV18">
        <v>380</v>
      </c>
      <c r="KX18">
        <v>10</v>
      </c>
      <c r="KY18" s="3">
        <v>2.0200000144541298E-2</v>
      </c>
      <c r="KZ18">
        <v>307</v>
      </c>
      <c r="LA18">
        <v>29</v>
      </c>
      <c r="LB18">
        <v>298</v>
      </c>
      <c r="LC18">
        <v>30</v>
      </c>
      <c r="LD18">
        <v>299</v>
      </c>
      <c r="LE18">
        <v>29</v>
      </c>
      <c r="LG18">
        <v>336</v>
      </c>
      <c r="LH18">
        <v>607</v>
      </c>
      <c r="LI18">
        <v>319</v>
      </c>
      <c r="LJ18">
        <v>567</v>
      </c>
      <c r="LK18">
        <v>362</v>
      </c>
      <c r="LL18">
        <v>557</v>
      </c>
      <c r="LN18">
        <v>885</v>
      </c>
      <c r="LO18">
        <v>484</v>
      </c>
      <c r="LP18">
        <v>789</v>
      </c>
      <c r="LQ18">
        <v>522</v>
      </c>
      <c r="LR18">
        <v>830</v>
      </c>
      <c r="LS18">
        <v>483</v>
      </c>
      <c r="LV18">
        <v>10</v>
      </c>
      <c r="LW18" s="3">
        <v>2.0199999999999999E-2</v>
      </c>
      <c r="LX18">
        <v>304</v>
      </c>
      <c r="LY18">
        <v>95</v>
      </c>
      <c r="LZ18">
        <v>300</v>
      </c>
      <c r="MA18">
        <v>105</v>
      </c>
      <c r="MB18">
        <v>309</v>
      </c>
      <c r="MC18">
        <v>104</v>
      </c>
      <c r="ME18">
        <v>351</v>
      </c>
      <c r="MF18">
        <v>569</v>
      </c>
      <c r="MG18">
        <v>339</v>
      </c>
      <c r="MH18">
        <v>586</v>
      </c>
      <c r="MI18">
        <v>335</v>
      </c>
      <c r="MJ18">
        <v>593</v>
      </c>
      <c r="ML18">
        <v>330</v>
      </c>
      <c r="MM18">
        <v>636</v>
      </c>
      <c r="MN18">
        <v>387</v>
      </c>
      <c r="MO18">
        <v>650</v>
      </c>
      <c r="MP18">
        <v>339</v>
      </c>
      <c r="MQ18">
        <v>660</v>
      </c>
      <c r="MS18">
        <v>372</v>
      </c>
      <c r="MT18">
        <v>586</v>
      </c>
      <c r="MU18">
        <v>416</v>
      </c>
      <c r="MV18">
        <v>620</v>
      </c>
      <c r="MW18">
        <v>408</v>
      </c>
      <c r="MX18">
        <v>628</v>
      </c>
      <c r="MZ18">
        <v>650</v>
      </c>
      <c r="NA18">
        <v>528</v>
      </c>
      <c r="NB18">
        <v>601</v>
      </c>
      <c r="NC18">
        <v>528</v>
      </c>
      <c r="ND18">
        <v>552</v>
      </c>
      <c r="NE18">
        <v>526</v>
      </c>
      <c r="NG18">
        <v>795</v>
      </c>
      <c r="NH18">
        <v>658</v>
      </c>
      <c r="NI18">
        <v>874</v>
      </c>
      <c r="NJ18">
        <v>661</v>
      </c>
      <c r="NK18">
        <v>853</v>
      </c>
      <c r="NL18">
        <v>662</v>
      </c>
      <c r="NN18">
        <v>863</v>
      </c>
      <c r="NO18">
        <v>570</v>
      </c>
      <c r="NP18">
        <v>888</v>
      </c>
      <c r="NQ18">
        <v>562</v>
      </c>
      <c r="NR18">
        <v>784</v>
      </c>
      <c r="NS18">
        <v>566</v>
      </c>
      <c r="NU18">
        <v>765</v>
      </c>
      <c r="NV18">
        <v>555</v>
      </c>
      <c r="NW18">
        <v>788</v>
      </c>
      <c r="NX18">
        <v>546</v>
      </c>
      <c r="NY18">
        <v>788</v>
      </c>
      <c r="NZ18">
        <v>546</v>
      </c>
      <c r="OB18">
        <v>859</v>
      </c>
      <c r="OC18">
        <v>629</v>
      </c>
      <c r="OD18">
        <v>909</v>
      </c>
      <c r="OE18">
        <v>638</v>
      </c>
      <c r="OF18">
        <v>873</v>
      </c>
      <c r="OG18">
        <v>621</v>
      </c>
      <c r="OI18">
        <v>782</v>
      </c>
      <c r="OJ18">
        <v>538</v>
      </c>
      <c r="OK18">
        <v>815</v>
      </c>
      <c r="OL18">
        <v>523</v>
      </c>
      <c r="OM18">
        <v>748</v>
      </c>
      <c r="ON18">
        <v>552</v>
      </c>
      <c r="OP18">
        <v>939</v>
      </c>
      <c r="OQ18">
        <v>724</v>
      </c>
      <c r="OR18">
        <v>861</v>
      </c>
      <c r="OS18">
        <v>685</v>
      </c>
      <c r="OT18">
        <v>899</v>
      </c>
      <c r="OU18">
        <v>657</v>
      </c>
      <c r="OW18">
        <v>831</v>
      </c>
      <c r="OX18">
        <v>559</v>
      </c>
      <c r="OY18">
        <v>862</v>
      </c>
      <c r="OZ18">
        <v>505</v>
      </c>
      <c r="PA18">
        <v>839</v>
      </c>
      <c r="PB18">
        <v>515</v>
      </c>
    </row>
    <row r="19" spans="1:418">
      <c r="A19" t="s">
        <v>35</v>
      </c>
      <c r="B19" s="14" t="s">
        <v>197</v>
      </c>
      <c r="H19" s="14" t="s">
        <v>146</v>
      </c>
      <c r="Y19" s="6"/>
      <c r="AB19">
        <v>11</v>
      </c>
      <c r="AC19" s="3">
        <v>2.2200000000000001E-2</v>
      </c>
      <c r="AD19">
        <v>331</v>
      </c>
      <c r="AE19">
        <v>144</v>
      </c>
      <c r="AF19">
        <v>336</v>
      </c>
      <c r="AG19">
        <v>140</v>
      </c>
      <c r="AH19">
        <v>329</v>
      </c>
      <c r="AI19">
        <v>151</v>
      </c>
      <c r="AK19">
        <v>362</v>
      </c>
      <c r="AL19">
        <v>225</v>
      </c>
      <c r="AM19">
        <v>371</v>
      </c>
      <c r="AN19">
        <v>226</v>
      </c>
      <c r="AO19">
        <v>350</v>
      </c>
      <c r="AP19">
        <v>212</v>
      </c>
      <c r="AR19">
        <v>395</v>
      </c>
      <c r="AS19">
        <v>231</v>
      </c>
      <c r="AT19">
        <v>400</v>
      </c>
      <c r="AU19">
        <v>232</v>
      </c>
      <c r="AV19">
        <v>418</v>
      </c>
      <c r="AW19">
        <v>245</v>
      </c>
      <c r="AY19">
        <v>801</v>
      </c>
      <c r="AZ19">
        <v>236</v>
      </c>
      <c r="BA19">
        <v>764</v>
      </c>
      <c r="BB19">
        <v>243</v>
      </c>
      <c r="BC19">
        <v>766</v>
      </c>
      <c r="BD19">
        <v>235</v>
      </c>
      <c r="BF19">
        <v>911</v>
      </c>
      <c r="BG19">
        <v>211</v>
      </c>
      <c r="BH19">
        <v>934</v>
      </c>
      <c r="BI19">
        <v>214</v>
      </c>
      <c r="BJ19">
        <v>934</v>
      </c>
      <c r="BK19">
        <v>213</v>
      </c>
      <c r="BM19">
        <v>936</v>
      </c>
      <c r="BN19">
        <v>202</v>
      </c>
      <c r="BO19">
        <v>1007</v>
      </c>
      <c r="BP19">
        <v>203</v>
      </c>
      <c r="BQ19">
        <v>915</v>
      </c>
      <c r="BR19">
        <v>212</v>
      </c>
      <c r="BT19">
        <v>973</v>
      </c>
      <c r="BU19">
        <v>185</v>
      </c>
      <c r="BV19">
        <v>969</v>
      </c>
      <c r="BW19">
        <v>196</v>
      </c>
      <c r="BX19">
        <v>974</v>
      </c>
      <c r="BY19">
        <v>192</v>
      </c>
      <c r="CA19">
        <v>1071</v>
      </c>
      <c r="CB19">
        <v>223</v>
      </c>
      <c r="CC19">
        <v>891</v>
      </c>
      <c r="CD19">
        <v>191</v>
      </c>
      <c r="CE19">
        <v>932</v>
      </c>
      <c r="CF19">
        <v>187</v>
      </c>
      <c r="CH19">
        <v>926</v>
      </c>
      <c r="CI19">
        <v>184</v>
      </c>
      <c r="CJ19">
        <v>892</v>
      </c>
      <c r="CK19">
        <v>181</v>
      </c>
      <c r="CL19">
        <v>913</v>
      </c>
      <c r="CM19">
        <v>185</v>
      </c>
      <c r="CO19">
        <v>903</v>
      </c>
      <c r="CP19">
        <v>172</v>
      </c>
      <c r="CQ19">
        <v>925</v>
      </c>
      <c r="CR19">
        <v>175</v>
      </c>
      <c r="CS19">
        <v>972</v>
      </c>
      <c r="CT19">
        <v>172</v>
      </c>
      <c r="CV19">
        <v>865</v>
      </c>
      <c r="CW19">
        <v>172</v>
      </c>
      <c r="CX19">
        <v>852</v>
      </c>
      <c r="CY19">
        <v>175</v>
      </c>
      <c r="CZ19">
        <v>939</v>
      </c>
      <c r="DA19">
        <v>180</v>
      </c>
      <c r="DC19">
        <v>872</v>
      </c>
      <c r="DD19">
        <v>177</v>
      </c>
      <c r="DE19">
        <v>923</v>
      </c>
      <c r="DF19">
        <v>179</v>
      </c>
      <c r="DG19">
        <v>896</v>
      </c>
      <c r="DH19">
        <v>168</v>
      </c>
      <c r="DK19">
        <v>11</v>
      </c>
      <c r="DL19" s="3">
        <v>2.2200000000000001E-2</v>
      </c>
      <c r="DM19">
        <v>171</v>
      </c>
      <c r="DN19">
        <v>250</v>
      </c>
      <c r="DO19">
        <v>170</v>
      </c>
      <c r="DP19">
        <v>249</v>
      </c>
      <c r="DQ19">
        <v>162</v>
      </c>
      <c r="DR19">
        <v>251</v>
      </c>
      <c r="DT19">
        <v>201</v>
      </c>
      <c r="DU19">
        <v>416</v>
      </c>
      <c r="DV19">
        <v>196</v>
      </c>
      <c r="DW19">
        <v>405</v>
      </c>
      <c r="DX19">
        <v>207</v>
      </c>
      <c r="DY19">
        <v>396</v>
      </c>
      <c r="EA19">
        <v>220</v>
      </c>
      <c r="EB19">
        <v>388</v>
      </c>
      <c r="EC19">
        <v>198</v>
      </c>
      <c r="ED19">
        <v>452</v>
      </c>
      <c r="EE19">
        <v>239</v>
      </c>
      <c r="EF19">
        <v>506</v>
      </c>
      <c r="EH19">
        <v>272</v>
      </c>
      <c r="EI19">
        <v>389</v>
      </c>
      <c r="EJ19">
        <v>286</v>
      </c>
      <c r="EK19">
        <v>439</v>
      </c>
      <c r="EL19">
        <v>282</v>
      </c>
      <c r="EM19">
        <v>480</v>
      </c>
      <c r="EO19">
        <v>1024</v>
      </c>
      <c r="EP19">
        <v>402</v>
      </c>
      <c r="EQ19">
        <v>939</v>
      </c>
      <c r="ER19">
        <v>389</v>
      </c>
      <c r="ES19">
        <v>927</v>
      </c>
      <c r="ET19">
        <v>378</v>
      </c>
      <c r="EV19">
        <v>999</v>
      </c>
      <c r="EW19">
        <v>402</v>
      </c>
      <c r="EX19">
        <v>1028</v>
      </c>
      <c r="EY19">
        <v>375</v>
      </c>
      <c r="EZ19">
        <v>995</v>
      </c>
      <c r="FA19">
        <v>385</v>
      </c>
      <c r="FC19">
        <v>1048</v>
      </c>
      <c r="FD19">
        <v>394</v>
      </c>
      <c r="FE19">
        <v>1076</v>
      </c>
      <c r="FF19">
        <v>374</v>
      </c>
      <c r="FG19">
        <v>981</v>
      </c>
      <c r="FH19">
        <v>399</v>
      </c>
      <c r="FJ19">
        <v>1078</v>
      </c>
      <c r="FK19">
        <v>401</v>
      </c>
      <c r="FL19">
        <v>1010</v>
      </c>
      <c r="FM19">
        <v>390</v>
      </c>
      <c r="FN19">
        <v>1004</v>
      </c>
      <c r="FO19">
        <v>395</v>
      </c>
      <c r="FQ19">
        <v>1062</v>
      </c>
      <c r="FR19">
        <v>406</v>
      </c>
      <c r="FS19">
        <v>1050</v>
      </c>
      <c r="FT19">
        <v>438</v>
      </c>
      <c r="FU19">
        <v>1152</v>
      </c>
      <c r="FV19">
        <v>451</v>
      </c>
      <c r="FX19">
        <v>1083</v>
      </c>
      <c r="FY19">
        <v>388</v>
      </c>
      <c r="FZ19">
        <v>1120</v>
      </c>
      <c r="GA19">
        <v>378</v>
      </c>
      <c r="GB19">
        <v>1041</v>
      </c>
      <c r="GC19">
        <v>367</v>
      </c>
      <c r="GE19">
        <v>1178</v>
      </c>
      <c r="GF19">
        <v>411</v>
      </c>
      <c r="GG19">
        <v>1213</v>
      </c>
      <c r="GH19">
        <v>459</v>
      </c>
      <c r="GI19">
        <v>1172</v>
      </c>
      <c r="GJ19">
        <v>438</v>
      </c>
      <c r="GL19">
        <v>1282</v>
      </c>
      <c r="GM19">
        <v>415</v>
      </c>
      <c r="GN19">
        <v>1164</v>
      </c>
      <c r="GO19">
        <v>405</v>
      </c>
      <c r="GP19">
        <v>1260</v>
      </c>
      <c r="GQ19">
        <v>396</v>
      </c>
      <c r="GS19">
        <v>11</v>
      </c>
      <c r="GT19" s="3">
        <v>2.2200000000000001E-2</v>
      </c>
      <c r="GU19">
        <v>299</v>
      </c>
      <c r="GV19">
        <v>26</v>
      </c>
      <c r="GW19">
        <v>306</v>
      </c>
      <c r="GX19">
        <v>26</v>
      </c>
      <c r="GY19">
        <v>308</v>
      </c>
      <c r="GZ19">
        <v>25</v>
      </c>
      <c r="HB19">
        <v>318</v>
      </c>
      <c r="HC19">
        <v>768</v>
      </c>
      <c r="HD19">
        <v>339</v>
      </c>
      <c r="HE19">
        <v>724</v>
      </c>
      <c r="HF19">
        <v>335</v>
      </c>
      <c r="HG19">
        <v>661</v>
      </c>
      <c r="HI19">
        <v>1204</v>
      </c>
      <c r="HJ19">
        <v>692</v>
      </c>
      <c r="HK19">
        <v>1149</v>
      </c>
      <c r="HL19">
        <v>693</v>
      </c>
      <c r="HM19">
        <v>1198</v>
      </c>
      <c r="HN19">
        <v>648</v>
      </c>
      <c r="HP19">
        <v>11</v>
      </c>
      <c r="HQ19" s="3">
        <v>2.2200000000000001E-2</v>
      </c>
      <c r="HR19">
        <v>171</v>
      </c>
      <c r="HS19">
        <v>235</v>
      </c>
      <c r="HT19">
        <v>176</v>
      </c>
      <c r="HU19">
        <v>237</v>
      </c>
      <c r="HV19">
        <v>174</v>
      </c>
      <c r="HW19">
        <v>235</v>
      </c>
      <c r="HY19">
        <v>200</v>
      </c>
      <c r="HZ19">
        <v>369</v>
      </c>
      <c r="IA19">
        <v>207</v>
      </c>
      <c r="IB19">
        <v>355</v>
      </c>
      <c r="IC19">
        <v>198</v>
      </c>
      <c r="ID19">
        <v>343</v>
      </c>
      <c r="IF19">
        <v>207</v>
      </c>
      <c r="IG19">
        <v>340</v>
      </c>
      <c r="IH19">
        <v>219</v>
      </c>
      <c r="II19">
        <v>340</v>
      </c>
      <c r="IJ19">
        <v>207</v>
      </c>
      <c r="IK19">
        <v>338</v>
      </c>
      <c r="IM19">
        <v>633</v>
      </c>
      <c r="IN19">
        <v>331</v>
      </c>
      <c r="IO19">
        <v>543</v>
      </c>
      <c r="IP19">
        <v>322</v>
      </c>
      <c r="IQ19">
        <v>544</v>
      </c>
      <c r="IR19">
        <v>326</v>
      </c>
      <c r="IT19">
        <v>717</v>
      </c>
      <c r="IU19">
        <v>321</v>
      </c>
      <c r="IV19">
        <v>679</v>
      </c>
      <c r="IW19">
        <v>336</v>
      </c>
      <c r="IX19">
        <v>720</v>
      </c>
      <c r="IY19">
        <v>327</v>
      </c>
      <c r="JA19">
        <v>794</v>
      </c>
      <c r="JB19">
        <v>350</v>
      </c>
      <c r="JC19">
        <v>823</v>
      </c>
      <c r="JD19">
        <v>404</v>
      </c>
      <c r="JE19">
        <v>797</v>
      </c>
      <c r="JF19">
        <v>389</v>
      </c>
      <c r="JH19">
        <v>704</v>
      </c>
      <c r="JI19">
        <v>335</v>
      </c>
      <c r="JJ19">
        <v>686</v>
      </c>
      <c r="JK19">
        <v>325</v>
      </c>
      <c r="JL19">
        <v>722</v>
      </c>
      <c r="JM19">
        <v>323</v>
      </c>
      <c r="JO19">
        <v>692</v>
      </c>
      <c r="JP19">
        <v>300</v>
      </c>
      <c r="JQ19">
        <v>664</v>
      </c>
      <c r="JR19">
        <v>291</v>
      </c>
      <c r="JS19">
        <v>693</v>
      </c>
      <c r="JT19">
        <v>300</v>
      </c>
      <c r="JV19">
        <v>730</v>
      </c>
      <c r="JW19">
        <v>330</v>
      </c>
      <c r="JX19">
        <v>749</v>
      </c>
      <c r="JY19">
        <v>377</v>
      </c>
      <c r="JZ19">
        <v>737</v>
      </c>
      <c r="KA19">
        <v>363</v>
      </c>
      <c r="KC19">
        <v>733</v>
      </c>
      <c r="KD19">
        <v>334</v>
      </c>
      <c r="KE19">
        <v>773</v>
      </c>
      <c r="KF19">
        <v>341</v>
      </c>
      <c r="KG19">
        <v>735</v>
      </c>
      <c r="KH19">
        <v>324</v>
      </c>
      <c r="KJ19">
        <v>675</v>
      </c>
      <c r="KK19">
        <v>348</v>
      </c>
      <c r="KL19">
        <v>673</v>
      </c>
      <c r="KM19">
        <v>351</v>
      </c>
      <c r="KN19">
        <v>716</v>
      </c>
      <c r="KO19">
        <v>337</v>
      </c>
      <c r="KQ19">
        <v>755</v>
      </c>
      <c r="KR19">
        <v>373</v>
      </c>
      <c r="KS19">
        <v>850</v>
      </c>
      <c r="KT19">
        <v>384</v>
      </c>
      <c r="KU19">
        <v>786</v>
      </c>
      <c r="KV19">
        <v>373</v>
      </c>
      <c r="KX19">
        <v>11</v>
      </c>
      <c r="KY19" s="3">
        <v>2.22200001589954E-2</v>
      </c>
      <c r="KZ19">
        <v>307</v>
      </c>
      <c r="LA19">
        <v>29</v>
      </c>
      <c r="LB19">
        <v>313</v>
      </c>
      <c r="LC19">
        <v>29</v>
      </c>
      <c r="LD19">
        <v>318</v>
      </c>
      <c r="LE19">
        <v>28</v>
      </c>
      <c r="LG19">
        <v>326</v>
      </c>
      <c r="LH19">
        <v>593</v>
      </c>
      <c r="LI19">
        <v>337</v>
      </c>
      <c r="LJ19">
        <v>583</v>
      </c>
      <c r="LK19">
        <v>326</v>
      </c>
      <c r="LL19">
        <v>550</v>
      </c>
      <c r="LN19">
        <v>812</v>
      </c>
      <c r="LO19">
        <v>474</v>
      </c>
      <c r="LP19">
        <v>752</v>
      </c>
      <c r="LQ19">
        <v>526</v>
      </c>
      <c r="LR19">
        <v>767</v>
      </c>
      <c r="LS19">
        <v>519</v>
      </c>
      <c r="LV19">
        <v>11</v>
      </c>
      <c r="LW19" s="3">
        <v>2.2200000000000001E-2</v>
      </c>
      <c r="LX19">
        <v>322</v>
      </c>
      <c r="LY19">
        <v>93</v>
      </c>
      <c r="LZ19">
        <v>305</v>
      </c>
      <c r="MA19">
        <v>105</v>
      </c>
      <c r="MB19">
        <v>303</v>
      </c>
      <c r="MC19">
        <v>104</v>
      </c>
      <c r="ME19">
        <v>343</v>
      </c>
      <c r="MF19">
        <v>577</v>
      </c>
      <c r="MG19">
        <v>340</v>
      </c>
      <c r="MH19">
        <v>617</v>
      </c>
      <c r="MI19">
        <v>325</v>
      </c>
      <c r="MJ19">
        <v>588</v>
      </c>
      <c r="ML19">
        <v>348</v>
      </c>
      <c r="MM19">
        <v>641</v>
      </c>
      <c r="MN19">
        <v>344</v>
      </c>
      <c r="MO19">
        <v>685</v>
      </c>
      <c r="MP19">
        <v>348</v>
      </c>
      <c r="MQ19">
        <v>639</v>
      </c>
      <c r="MS19">
        <v>385</v>
      </c>
      <c r="MT19">
        <v>586</v>
      </c>
      <c r="MU19">
        <v>393</v>
      </c>
      <c r="MV19">
        <v>604</v>
      </c>
      <c r="MW19">
        <v>393</v>
      </c>
      <c r="MX19">
        <v>626</v>
      </c>
      <c r="MZ19">
        <v>589</v>
      </c>
      <c r="NA19">
        <v>536</v>
      </c>
      <c r="NB19">
        <v>588</v>
      </c>
      <c r="NC19">
        <v>545</v>
      </c>
      <c r="ND19">
        <v>591</v>
      </c>
      <c r="NE19">
        <v>537</v>
      </c>
      <c r="NG19">
        <v>821</v>
      </c>
      <c r="NH19">
        <v>638</v>
      </c>
      <c r="NI19">
        <v>917</v>
      </c>
      <c r="NJ19">
        <v>663</v>
      </c>
      <c r="NK19">
        <v>887</v>
      </c>
      <c r="NL19">
        <v>663</v>
      </c>
      <c r="NN19">
        <v>831</v>
      </c>
      <c r="NO19">
        <v>560</v>
      </c>
      <c r="NP19">
        <v>828</v>
      </c>
      <c r="NQ19">
        <v>542</v>
      </c>
      <c r="NR19">
        <v>771</v>
      </c>
      <c r="NS19">
        <v>560</v>
      </c>
      <c r="NU19">
        <v>767</v>
      </c>
      <c r="NV19">
        <v>542</v>
      </c>
      <c r="NW19">
        <v>770</v>
      </c>
      <c r="NX19">
        <v>549</v>
      </c>
      <c r="NY19">
        <v>770</v>
      </c>
      <c r="NZ19">
        <v>549</v>
      </c>
      <c r="OB19">
        <v>824</v>
      </c>
      <c r="OC19">
        <v>666</v>
      </c>
      <c r="OD19">
        <v>929</v>
      </c>
      <c r="OE19">
        <v>612</v>
      </c>
      <c r="OF19">
        <v>813</v>
      </c>
      <c r="OG19">
        <v>622</v>
      </c>
      <c r="OI19">
        <v>783</v>
      </c>
      <c r="OJ19">
        <v>531</v>
      </c>
      <c r="OK19">
        <v>697</v>
      </c>
      <c r="OL19">
        <v>535</v>
      </c>
      <c r="OM19">
        <v>848</v>
      </c>
      <c r="ON19">
        <v>536</v>
      </c>
      <c r="OP19">
        <v>892</v>
      </c>
      <c r="OQ19">
        <v>735</v>
      </c>
      <c r="OR19">
        <v>818</v>
      </c>
      <c r="OS19">
        <v>691</v>
      </c>
      <c r="OT19">
        <v>919</v>
      </c>
      <c r="OU19">
        <v>685</v>
      </c>
      <c r="OW19">
        <v>801</v>
      </c>
      <c r="OX19">
        <v>543</v>
      </c>
      <c r="OY19">
        <v>834</v>
      </c>
      <c r="OZ19">
        <v>538</v>
      </c>
      <c r="PA19">
        <v>881</v>
      </c>
      <c r="PB19">
        <v>537</v>
      </c>
    </row>
    <row r="20" spans="1:418">
      <c r="A20" s="12" t="s">
        <v>37</v>
      </c>
      <c r="B20" s="14" t="s">
        <v>186</v>
      </c>
      <c r="C20" t="s">
        <v>85</v>
      </c>
      <c r="D20" s="14" t="s">
        <v>187</v>
      </c>
      <c r="X20" s="14"/>
      <c r="Y20" s="6"/>
      <c r="AB20">
        <v>12</v>
      </c>
      <c r="AC20" s="3">
        <v>2.4199999999999999E-2</v>
      </c>
      <c r="AD20">
        <v>332</v>
      </c>
      <c r="AE20">
        <v>149</v>
      </c>
      <c r="AF20">
        <v>333</v>
      </c>
      <c r="AG20">
        <v>139</v>
      </c>
      <c r="AH20">
        <v>332</v>
      </c>
      <c r="AI20">
        <v>144</v>
      </c>
      <c r="AK20">
        <v>345</v>
      </c>
      <c r="AL20">
        <v>227</v>
      </c>
      <c r="AM20">
        <v>347</v>
      </c>
      <c r="AN20">
        <v>212</v>
      </c>
      <c r="AO20">
        <v>354</v>
      </c>
      <c r="AP20">
        <v>211</v>
      </c>
      <c r="AR20">
        <v>401</v>
      </c>
      <c r="AS20">
        <v>216</v>
      </c>
      <c r="AT20">
        <v>405</v>
      </c>
      <c r="AU20">
        <v>245</v>
      </c>
      <c r="AV20">
        <v>412</v>
      </c>
      <c r="AW20">
        <v>238</v>
      </c>
      <c r="AY20">
        <v>773</v>
      </c>
      <c r="AZ20">
        <v>245</v>
      </c>
      <c r="BA20">
        <v>803</v>
      </c>
      <c r="BB20">
        <v>227</v>
      </c>
      <c r="BC20">
        <v>761</v>
      </c>
      <c r="BD20">
        <v>234</v>
      </c>
      <c r="BF20">
        <v>908</v>
      </c>
      <c r="BG20">
        <v>211</v>
      </c>
      <c r="BH20">
        <v>929</v>
      </c>
      <c r="BI20">
        <v>217</v>
      </c>
      <c r="BJ20">
        <v>933</v>
      </c>
      <c r="BK20">
        <v>222</v>
      </c>
      <c r="BM20">
        <v>964</v>
      </c>
      <c r="BN20">
        <v>202</v>
      </c>
      <c r="BO20">
        <v>996</v>
      </c>
      <c r="BP20">
        <v>203</v>
      </c>
      <c r="BQ20">
        <v>1024</v>
      </c>
      <c r="BR20">
        <v>212</v>
      </c>
      <c r="BT20">
        <v>936</v>
      </c>
      <c r="BU20">
        <v>190</v>
      </c>
      <c r="BV20">
        <v>949</v>
      </c>
      <c r="BW20">
        <v>200</v>
      </c>
      <c r="BX20">
        <v>912</v>
      </c>
      <c r="BY20">
        <v>196</v>
      </c>
      <c r="CA20">
        <v>1004</v>
      </c>
      <c r="CB20">
        <v>223</v>
      </c>
      <c r="CC20">
        <v>950</v>
      </c>
      <c r="CD20">
        <v>194</v>
      </c>
      <c r="CE20">
        <v>906</v>
      </c>
      <c r="CF20">
        <v>187</v>
      </c>
      <c r="CH20">
        <v>860</v>
      </c>
      <c r="CI20">
        <v>178</v>
      </c>
      <c r="CJ20">
        <v>887</v>
      </c>
      <c r="CK20">
        <v>189</v>
      </c>
      <c r="CL20">
        <v>946</v>
      </c>
      <c r="CM20">
        <v>189</v>
      </c>
      <c r="CO20">
        <v>912</v>
      </c>
      <c r="CP20">
        <v>169</v>
      </c>
      <c r="CQ20">
        <v>928</v>
      </c>
      <c r="CR20">
        <v>177</v>
      </c>
      <c r="CS20">
        <v>960</v>
      </c>
      <c r="CT20">
        <v>176</v>
      </c>
      <c r="CV20">
        <v>908</v>
      </c>
      <c r="CW20">
        <v>167</v>
      </c>
      <c r="CX20">
        <v>902</v>
      </c>
      <c r="CY20">
        <v>179</v>
      </c>
      <c r="CZ20">
        <v>938</v>
      </c>
      <c r="DA20">
        <v>174</v>
      </c>
      <c r="DC20">
        <v>925</v>
      </c>
      <c r="DD20">
        <v>175</v>
      </c>
      <c r="DE20">
        <v>902</v>
      </c>
      <c r="DF20">
        <v>174</v>
      </c>
      <c r="DG20">
        <v>907</v>
      </c>
      <c r="DH20">
        <v>176</v>
      </c>
      <c r="DK20">
        <v>12</v>
      </c>
      <c r="DL20" s="3">
        <v>2.4199999999999999E-2</v>
      </c>
      <c r="DM20">
        <v>172</v>
      </c>
      <c r="DN20">
        <v>247</v>
      </c>
      <c r="DO20">
        <v>171</v>
      </c>
      <c r="DP20">
        <v>247</v>
      </c>
      <c r="DQ20">
        <v>165</v>
      </c>
      <c r="DR20">
        <v>249</v>
      </c>
      <c r="DT20">
        <v>197</v>
      </c>
      <c r="DU20">
        <v>413</v>
      </c>
      <c r="DV20">
        <v>207</v>
      </c>
      <c r="DW20">
        <v>399</v>
      </c>
      <c r="DX20">
        <v>205</v>
      </c>
      <c r="DY20">
        <v>396</v>
      </c>
      <c r="EA20">
        <v>213</v>
      </c>
      <c r="EB20">
        <v>387</v>
      </c>
      <c r="EC20">
        <v>206</v>
      </c>
      <c r="ED20">
        <v>444</v>
      </c>
      <c r="EE20">
        <v>212</v>
      </c>
      <c r="EF20">
        <v>511</v>
      </c>
      <c r="EH20">
        <v>277</v>
      </c>
      <c r="EI20">
        <v>401</v>
      </c>
      <c r="EJ20">
        <v>275</v>
      </c>
      <c r="EK20">
        <v>446</v>
      </c>
      <c r="EL20">
        <v>291</v>
      </c>
      <c r="EM20">
        <v>467</v>
      </c>
      <c r="EO20">
        <v>890</v>
      </c>
      <c r="EP20">
        <v>400</v>
      </c>
      <c r="EQ20">
        <v>1007</v>
      </c>
      <c r="ER20">
        <v>384</v>
      </c>
      <c r="ES20">
        <v>947</v>
      </c>
      <c r="ET20">
        <v>385</v>
      </c>
      <c r="EV20">
        <v>943</v>
      </c>
      <c r="EW20">
        <v>395</v>
      </c>
      <c r="EX20">
        <v>1090</v>
      </c>
      <c r="EY20">
        <v>391</v>
      </c>
      <c r="EZ20">
        <v>1034</v>
      </c>
      <c r="FA20">
        <v>396</v>
      </c>
      <c r="FC20">
        <v>1075</v>
      </c>
      <c r="FD20">
        <v>392</v>
      </c>
      <c r="FE20">
        <v>1012</v>
      </c>
      <c r="FF20">
        <v>397</v>
      </c>
      <c r="FG20">
        <v>1000</v>
      </c>
      <c r="FH20">
        <v>399</v>
      </c>
      <c r="FJ20">
        <v>969</v>
      </c>
      <c r="FK20">
        <v>392</v>
      </c>
      <c r="FL20">
        <v>1057</v>
      </c>
      <c r="FM20">
        <v>390</v>
      </c>
      <c r="FN20">
        <v>1058</v>
      </c>
      <c r="FO20">
        <v>391</v>
      </c>
      <c r="FQ20">
        <v>1055</v>
      </c>
      <c r="FR20">
        <v>399</v>
      </c>
      <c r="FS20">
        <v>1114</v>
      </c>
      <c r="FT20">
        <v>468</v>
      </c>
      <c r="FU20">
        <v>1160</v>
      </c>
      <c r="FV20">
        <v>438</v>
      </c>
      <c r="FX20">
        <v>1092</v>
      </c>
      <c r="FY20">
        <v>387</v>
      </c>
      <c r="FZ20">
        <v>1053</v>
      </c>
      <c r="GA20">
        <v>363</v>
      </c>
      <c r="GB20">
        <v>1120</v>
      </c>
      <c r="GC20">
        <v>361</v>
      </c>
      <c r="GE20">
        <v>1174</v>
      </c>
      <c r="GF20">
        <v>404</v>
      </c>
      <c r="GG20">
        <v>1298</v>
      </c>
      <c r="GH20">
        <v>450</v>
      </c>
      <c r="GI20">
        <v>1256</v>
      </c>
      <c r="GJ20">
        <v>426</v>
      </c>
      <c r="GL20">
        <v>1175</v>
      </c>
      <c r="GM20">
        <v>432</v>
      </c>
      <c r="GN20">
        <v>1207</v>
      </c>
      <c r="GO20">
        <v>404</v>
      </c>
      <c r="GP20">
        <v>1113</v>
      </c>
      <c r="GQ20">
        <v>384</v>
      </c>
      <c r="GS20">
        <v>12</v>
      </c>
      <c r="GT20" s="3">
        <v>2.4199999999999999E-2</v>
      </c>
      <c r="GU20">
        <v>309</v>
      </c>
      <c r="GV20">
        <v>26</v>
      </c>
      <c r="GW20">
        <v>311</v>
      </c>
      <c r="GX20">
        <v>26</v>
      </c>
      <c r="GY20">
        <v>316</v>
      </c>
      <c r="GZ20">
        <v>25</v>
      </c>
      <c r="HB20">
        <v>339</v>
      </c>
      <c r="HC20">
        <v>813</v>
      </c>
      <c r="HD20">
        <v>339</v>
      </c>
      <c r="HE20">
        <v>718</v>
      </c>
      <c r="HF20">
        <v>323</v>
      </c>
      <c r="HG20">
        <v>649</v>
      </c>
      <c r="HI20">
        <v>1092</v>
      </c>
      <c r="HJ20">
        <v>681</v>
      </c>
      <c r="HK20">
        <v>1149</v>
      </c>
      <c r="HL20">
        <v>679</v>
      </c>
      <c r="HM20">
        <v>1203</v>
      </c>
      <c r="HN20">
        <v>657</v>
      </c>
      <c r="HP20">
        <v>12</v>
      </c>
      <c r="HQ20" s="3">
        <v>2.4199999999999999E-2</v>
      </c>
      <c r="HR20">
        <v>167</v>
      </c>
      <c r="HS20">
        <v>235</v>
      </c>
      <c r="HT20">
        <v>175</v>
      </c>
      <c r="HU20">
        <v>234</v>
      </c>
      <c r="HV20">
        <v>177</v>
      </c>
      <c r="HW20">
        <v>236</v>
      </c>
      <c r="HY20">
        <v>195</v>
      </c>
      <c r="HZ20">
        <v>359</v>
      </c>
      <c r="IA20">
        <v>203</v>
      </c>
      <c r="IB20">
        <v>343</v>
      </c>
      <c r="IC20">
        <v>210</v>
      </c>
      <c r="ID20">
        <v>342</v>
      </c>
      <c r="IF20">
        <v>218</v>
      </c>
      <c r="IG20">
        <v>344</v>
      </c>
      <c r="IH20">
        <v>214</v>
      </c>
      <c r="II20">
        <v>346</v>
      </c>
      <c r="IJ20">
        <v>226</v>
      </c>
      <c r="IK20">
        <v>328</v>
      </c>
      <c r="IM20">
        <v>634</v>
      </c>
      <c r="IN20">
        <v>333</v>
      </c>
      <c r="IO20">
        <v>576</v>
      </c>
      <c r="IP20">
        <v>337</v>
      </c>
      <c r="IQ20">
        <v>569</v>
      </c>
      <c r="IR20">
        <v>333</v>
      </c>
      <c r="IT20">
        <v>718</v>
      </c>
      <c r="IU20">
        <v>324</v>
      </c>
      <c r="IV20">
        <v>737</v>
      </c>
      <c r="IW20">
        <v>329</v>
      </c>
      <c r="IX20">
        <v>734</v>
      </c>
      <c r="IY20">
        <v>327</v>
      </c>
      <c r="JA20">
        <v>730</v>
      </c>
      <c r="JB20">
        <v>344</v>
      </c>
      <c r="JC20">
        <v>871</v>
      </c>
      <c r="JD20">
        <v>399</v>
      </c>
      <c r="JE20">
        <v>797</v>
      </c>
      <c r="JF20">
        <v>394</v>
      </c>
      <c r="JH20">
        <v>745</v>
      </c>
      <c r="JI20">
        <v>332</v>
      </c>
      <c r="JJ20">
        <v>664</v>
      </c>
      <c r="JK20">
        <v>325</v>
      </c>
      <c r="JL20">
        <v>723</v>
      </c>
      <c r="JM20">
        <v>327</v>
      </c>
      <c r="JO20">
        <v>681</v>
      </c>
      <c r="JP20">
        <v>299</v>
      </c>
      <c r="JQ20">
        <v>675</v>
      </c>
      <c r="JR20">
        <v>299</v>
      </c>
      <c r="JS20">
        <v>728</v>
      </c>
      <c r="JT20">
        <v>321</v>
      </c>
      <c r="JV20">
        <v>677</v>
      </c>
      <c r="JW20">
        <v>333</v>
      </c>
      <c r="JX20">
        <v>714</v>
      </c>
      <c r="JY20">
        <v>375</v>
      </c>
      <c r="JZ20">
        <v>658</v>
      </c>
      <c r="KA20">
        <v>351</v>
      </c>
      <c r="KC20">
        <v>697</v>
      </c>
      <c r="KD20">
        <v>323</v>
      </c>
      <c r="KE20">
        <v>716</v>
      </c>
      <c r="KF20">
        <v>338</v>
      </c>
      <c r="KG20">
        <v>701</v>
      </c>
      <c r="KH20">
        <v>325</v>
      </c>
      <c r="KJ20">
        <v>696</v>
      </c>
      <c r="KK20">
        <v>335</v>
      </c>
      <c r="KL20">
        <v>665</v>
      </c>
      <c r="KM20">
        <v>342</v>
      </c>
      <c r="KN20">
        <v>670</v>
      </c>
      <c r="KO20">
        <v>337</v>
      </c>
      <c r="KQ20">
        <v>771</v>
      </c>
      <c r="KR20">
        <v>381</v>
      </c>
      <c r="KS20">
        <v>799</v>
      </c>
      <c r="KT20">
        <v>388</v>
      </c>
      <c r="KU20">
        <v>789</v>
      </c>
      <c r="KV20">
        <v>365</v>
      </c>
      <c r="KX20">
        <v>12</v>
      </c>
      <c r="KY20" s="3">
        <v>2.4240000173449499E-2</v>
      </c>
      <c r="KZ20">
        <v>314</v>
      </c>
      <c r="LA20">
        <v>27</v>
      </c>
      <c r="LB20">
        <v>309</v>
      </c>
      <c r="LC20">
        <v>29</v>
      </c>
      <c r="LD20">
        <v>307</v>
      </c>
      <c r="LE20">
        <v>29</v>
      </c>
      <c r="LG20">
        <v>326</v>
      </c>
      <c r="LH20">
        <v>593</v>
      </c>
      <c r="LI20">
        <v>331</v>
      </c>
      <c r="LJ20">
        <v>580</v>
      </c>
      <c r="LK20">
        <v>325</v>
      </c>
      <c r="LL20">
        <v>557</v>
      </c>
      <c r="LN20">
        <v>851</v>
      </c>
      <c r="LO20">
        <v>490</v>
      </c>
      <c r="LP20">
        <v>850</v>
      </c>
      <c r="LQ20">
        <v>511</v>
      </c>
      <c r="LR20">
        <v>757</v>
      </c>
      <c r="LS20">
        <v>525</v>
      </c>
      <c r="LV20">
        <v>12</v>
      </c>
      <c r="LW20" s="3">
        <v>2.4199999999999999E-2</v>
      </c>
      <c r="LX20">
        <v>303</v>
      </c>
      <c r="LY20">
        <v>94</v>
      </c>
      <c r="LZ20">
        <v>301</v>
      </c>
      <c r="MA20">
        <v>102</v>
      </c>
      <c r="MB20">
        <v>306</v>
      </c>
      <c r="MC20">
        <v>105</v>
      </c>
      <c r="ME20">
        <v>351</v>
      </c>
      <c r="MF20">
        <v>569</v>
      </c>
      <c r="MG20">
        <v>344</v>
      </c>
      <c r="MH20">
        <v>599</v>
      </c>
      <c r="MI20">
        <v>345</v>
      </c>
      <c r="MJ20">
        <v>590</v>
      </c>
      <c r="ML20">
        <v>318</v>
      </c>
      <c r="MM20">
        <v>666</v>
      </c>
      <c r="MN20">
        <v>338</v>
      </c>
      <c r="MO20">
        <v>680</v>
      </c>
      <c r="MP20">
        <v>338</v>
      </c>
      <c r="MQ20">
        <v>639</v>
      </c>
      <c r="MS20">
        <v>393</v>
      </c>
      <c r="MT20">
        <v>612</v>
      </c>
      <c r="MU20">
        <v>393</v>
      </c>
      <c r="MV20">
        <v>609</v>
      </c>
      <c r="MW20">
        <v>353</v>
      </c>
      <c r="MX20">
        <v>591</v>
      </c>
      <c r="MZ20">
        <v>581</v>
      </c>
      <c r="NA20">
        <v>535</v>
      </c>
      <c r="NB20">
        <v>551</v>
      </c>
      <c r="NC20">
        <v>514</v>
      </c>
      <c r="ND20">
        <v>579</v>
      </c>
      <c r="NE20">
        <v>518</v>
      </c>
      <c r="NG20">
        <v>883</v>
      </c>
      <c r="NH20">
        <v>633</v>
      </c>
      <c r="NI20">
        <v>820</v>
      </c>
      <c r="NJ20">
        <v>668</v>
      </c>
      <c r="NK20">
        <v>805</v>
      </c>
      <c r="NL20">
        <v>654</v>
      </c>
      <c r="NN20">
        <v>915</v>
      </c>
      <c r="NO20">
        <v>568</v>
      </c>
      <c r="NP20">
        <v>818</v>
      </c>
      <c r="NQ20">
        <v>541</v>
      </c>
      <c r="NR20">
        <v>843</v>
      </c>
      <c r="NS20">
        <v>535</v>
      </c>
      <c r="NU20">
        <v>779</v>
      </c>
      <c r="NV20">
        <v>568</v>
      </c>
      <c r="NW20">
        <v>801</v>
      </c>
      <c r="NX20">
        <v>525</v>
      </c>
      <c r="NY20">
        <v>801</v>
      </c>
      <c r="NZ20">
        <v>525</v>
      </c>
      <c r="OB20">
        <v>849</v>
      </c>
      <c r="OC20">
        <v>635</v>
      </c>
      <c r="OD20">
        <v>926</v>
      </c>
      <c r="OE20">
        <v>650</v>
      </c>
      <c r="OF20">
        <v>865</v>
      </c>
      <c r="OG20">
        <v>605</v>
      </c>
      <c r="OI20">
        <v>817</v>
      </c>
      <c r="OJ20">
        <v>517</v>
      </c>
      <c r="OK20">
        <v>903</v>
      </c>
      <c r="OL20">
        <v>542</v>
      </c>
      <c r="OM20">
        <v>861</v>
      </c>
      <c r="ON20">
        <v>508</v>
      </c>
      <c r="OP20">
        <v>971</v>
      </c>
      <c r="OQ20">
        <v>733</v>
      </c>
      <c r="OR20">
        <v>867</v>
      </c>
      <c r="OS20">
        <v>680</v>
      </c>
      <c r="OT20">
        <v>947</v>
      </c>
      <c r="OU20">
        <v>649</v>
      </c>
      <c r="OW20">
        <v>820</v>
      </c>
      <c r="OX20">
        <v>558</v>
      </c>
      <c r="OY20">
        <v>891</v>
      </c>
      <c r="OZ20">
        <v>540</v>
      </c>
      <c r="PA20">
        <v>773</v>
      </c>
      <c r="PB20">
        <v>517</v>
      </c>
    </row>
    <row r="21" spans="1:418">
      <c r="B21" s="14" t="s">
        <v>147</v>
      </c>
      <c r="C21" s="14" t="s">
        <v>61</v>
      </c>
      <c r="D21" s="24">
        <f>0.5*SUM((0.16)+(0.15)+(0.01))</f>
        <v>0.16</v>
      </c>
      <c r="Y21" s="6"/>
      <c r="AB21">
        <v>13</v>
      </c>
      <c r="AC21" s="3">
        <v>2.63E-2</v>
      </c>
      <c r="AD21">
        <v>326</v>
      </c>
      <c r="AE21">
        <v>142</v>
      </c>
      <c r="AF21">
        <v>327</v>
      </c>
      <c r="AG21">
        <v>145</v>
      </c>
      <c r="AH21">
        <v>330</v>
      </c>
      <c r="AI21">
        <v>144</v>
      </c>
      <c r="AK21">
        <v>359</v>
      </c>
      <c r="AL21">
        <v>220</v>
      </c>
      <c r="AM21">
        <v>357</v>
      </c>
      <c r="AN21">
        <v>221</v>
      </c>
      <c r="AO21">
        <v>360</v>
      </c>
      <c r="AP21">
        <v>212</v>
      </c>
      <c r="AR21">
        <v>399</v>
      </c>
      <c r="AS21">
        <v>220</v>
      </c>
      <c r="AT21">
        <v>406</v>
      </c>
      <c r="AU21">
        <v>235</v>
      </c>
      <c r="AV21">
        <v>407</v>
      </c>
      <c r="AW21">
        <v>239</v>
      </c>
      <c r="AY21">
        <v>826</v>
      </c>
      <c r="AZ21">
        <v>252</v>
      </c>
      <c r="BA21">
        <v>756</v>
      </c>
      <c r="BB21">
        <v>234</v>
      </c>
      <c r="BC21">
        <v>751</v>
      </c>
      <c r="BD21">
        <v>235</v>
      </c>
      <c r="BF21">
        <v>947</v>
      </c>
      <c r="BG21">
        <v>210</v>
      </c>
      <c r="BH21">
        <v>905</v>
      </c>
      <c r="BI21">
        <v>218</v>
      </c>
      <c r="BJ21">
        <v>918</v>
      </c>
      <c r="BK21">
        <v>212</v>
      </c>
      <c r="BM21">
        <v>980</v>
      </c>
      <c r="BN21">
        <v>196</v>
      </c>
      <c r="BO21">
        <v>988</v>
      </c>
      <c r="BP21">
        <v>199</v>
      </c>
      <c r="BQ21">
        <v>887</v>
      </c>
      <c r="BR21">
        <v>197</v>
      </c>
      <c r="BT21">
        <v>954</v>
      </c>
      <c r="BU21">
        <v>196</v>
      </c>
      <c r="BV21">
        <v>965</v>
      </c>
      <c r="BW21">
        <v>199</v>
      </c>
      <c r="BX21">
        <v>976</v>
      </c>
      <c r="BY21">
        <v>188</v>
      </c>
      <c r="CA21">
        <v>999</v>
      </c>
      <c r="CB21">
        <v>207</v>
      </c>
      <c r="CC21">
        <v>884</v>
      </c>
      <c r="CD21">
        <v>188</v>
      </c>
      <c r="CE21">
        <v>930</v>
      </c>
      <c r="CF21">
        <v>183</v>
      </c>
      <c r="CH21">
        <v>911</v>
      </c>
      <c r="CI21">
        <v>181</v>
      </c>
      <c r="CJ21">
        <v>983</v>
      </c>
      <c r="CK21">
        <v>195</v>
      </c>
      <c r="CL21">
        <v>913</v>
      </c>
      <c r="CM21">
        <v>179</v>
      </c>
      <c r="CO21">
        <v>896</v>
      </c>
      <c r="CP21">
        <v>169</v>
      </c>
      <c r="CQ21">
        <v>918</v>
      </c>
      <c r="CR21">
        <v>174</v>
      </c>
      <c r="CS21">
        <v>908</v>
      </c>
      <c r="CT21">
        <v>171</v>
      </c>
      <c r="CV21">
        <v>790</v>
      </c>
      <c r="CW21">
        <v>170</v>
      </c>
      <c r="CX21">
        <v>899</v>
      </c>
      <c r="CY21">
        <v>173</v>
      </c>
      <c r="CZ21">
        <v>903</v>
      </c>
      <c r="DA21">
        <v>183</v>
      </c>
      <c r="DC21">
        <v>889</v>
      </c>
      <c r="DD21">
        <v>183</v>
      </c>
      <c r="DE21">
        <v>907</v>
      </c>
      <c r="DF21">
        <v>175</v>
      </c>
      <c r="DG21">
        <v>847</v>
      </c>
      <c r="DH21">
        <v>166</v>
      </c>
      <c r="DK21">
        <v>13</v>
      </c>
      <c r="DL21" s="3">
        <v>2.63E-2</v>
      </c>
      <c r="DM21">
        <v>175</v>
      </c>
      <c r="DN21">
        <v>250</v>
      </c>
      <c r="DO21">
        <v>172</v>
      </c>
      <c r="DP21">
        <v>251</v>
      </c>
      <c r="DQ21">
        <v>165</v>
      </c>
      <c r="DR21">
        <v>252</v>
      </c>
      <c r="DT21">
        <v>213</v>
      </c>
      <c r="DU21">
        <v>416</v>
      </c>
      <c r="DV21">
        <v>196</v>
      </c>
      <c r="DW21">
        <v>406</v>
      </c>
      <c r="DX21">
        <v>203</v>
      </c>
      <c r="DY21">
        <v>400</v>
      </c>
      <c r="EA21">
        <v>224</v>
      </c>
      <c r="EB21">
        <v>388</v>
      </c>
      <c r="EC21">
        <v>211</v>
      </c>
      <c r="ED21">
        <v>433</v>
      </c>
      <c r="EE21">
        <v>220</v>
      </c>
      <c r="EF21">
        <v>495</v>
      </c>
      <c r="EH21">
        <v>272</v>
      </c>
      <c r="EI21">
        <v>400</v>
      </c>
      <c r="EJ21">
        <v>270</v>
      </c>
      <c r="EK21">
        <v>430</v>
      </c>
      <c r="EL21">
        <v>300</v>
      </c>
      <c r="EM21">
        <v>474</v>
      </c>
      <c r="EO21">
        <v>904</v>
      </c>
      <c r="EP21">
        <v>403</v>
      </c>
      <c r="EQ21">
        <v>960</v>
      </c>
      <c r="ER21">
        <v>387</v>
      </c>
      <c r="ES21">
        <v>988</v>
      </c>
      <c r="ET21">
        <v>381</v>
      </c>
      <c r="EV21">
        <v>1005</v>
      </c>
      <c r="EW21">
        <v>411</v>
      </c>
      <c r="EX21">
        <v>936</v>
      </c>
      <c r="EY21">
        <v>387</v>
      </c>
      <c r="EZ21">
        <v>1003</v>
      </c>
      <c r="FA21">
        <v>396</v>
      </c>
      <c r="FC21">
        <v>1017</v>
      </c>
      <c r="FD21">
        <v>396</v>
      </c>
      <c r="FE21">
        <v>1007</v>
      </c>
      <c r="FF21">
        <v>388</v>
      </c>
      <c r="FG21">
        <v>1083</v>
      </c>
      <c r="FH21">
        <v>390</v>
      </c>
      <c r="FJ21">
        <v>1081</v>
      </c>
      <c r="FK21">
        <v>382</v>
      </c>
      <c r="FL21">
        <v>1055</v>
      </c>
      <c r="FM21">
        <v>392</v>
      </c>
      <c r="FN21">
        <v>1022</v>
      </c>
      <c r="FO21">
        <v>388</v>
      </c>
      <c r="FQ21">
        <v>1026</v>
      </c>
      <c r="FR21">
        <v>414</v>
      </c>
      <c r="FS21">
        <v>1135</v>
      </c>
      <c r="FT21">
        <v>455</v>
      </c>
      <c r="FU21">
        <v>1187</v>
      </c>
      <c r="FV21">
        <v>446</v>
      </c>
      <c r="FX21">
        <v>1078</v>
      </c>
      <c r="FY21">
        <v>373</v>
      </c>
      <c r="FZ21">
        <v>1030</v>
      </c>
      <c r="GA21">
        <v>374</v>
      </c>
      <c r="GB21">
        <v>1141</v>
      </c>
      <c r="GC21">
        <v>365</v>
      </c>
      <c r="GE21">
        <v>1258</v>
      </c>
      <c r="GF21">
        <v>415</v>
      </c>
      <c r="GG21">
        <v>1260</v>
      </c>
      <c r="GH21">
        <v>454</v>
      </c>
      <c r="GI21">
        <v>1274</v>
      </c>
      <c r="GJ21">
        <v>414</v>
      </c>
      <c r="GL21">
        <v>1193</v>
      </c>
      <c r="GM21">
        <v>417</v>
      </c>
      <c r="GN21">
        <v>1232</v>
      </c>
      <c r="GO21">
        <v>395</v>
      </c>
      <c r="GP21">
        <v>1190</v>
      </c>
      <c r="GQ21">
        <v>387</v>
      </c>
      <c r="GS21">
        <v>13</v>
      </c>
      <c r="GT21" s="3">
        <v>2.63E-2</v>
      </c>
      <c r="GU21">
        <v>314</v>
      </c>
      <c r="GV21">
        <v>26</v>
      </c>
      <c r="GW21">
        <v>302</v>
      </c>
      <c r="GX21">
        <v>26</v>
      </c>
      <c r="GY21">
        <v>308</v>
      </c>
      <c r="GZ21">
        <v>25</v>
      </c>
      <c r="HB21">
        <v>334</v>
      </c>
      <c r="HC21">
        <v>794</v>
      </c>
      <c r="HD21">
        <v>325</v>
      </c>
      <c r="HE21">
        <v>709</v>
      </c>
      <c r="HF21">
        <v>329</v>
      </c>
      <c r="HG21">
        <v>640</v>
      </c>
      <c r="HI21">
        <v>1194</v>
      </c>
      <c r="HJ21">
        <v>668</v>
      </c>
      <c r="HK21">
        <v>1210</v>
      </c>
      <c r="HL21">
        <v>674</v>
      </c>
      <c r="HM21">
        <v>1140</v>
      </c>
      <c r="HN21">
        <v>666</v>
      </c>
      <c r="HP21">
        <v>13</v>
      </c>
      <c r="HQ21" s="3">
        <v>2.63E-2</v>
      </c>
      <c r="HR21">
        <v>164</v>
      </c>
      <c r="HS21">
        <v>234</v>
      </c>
      <c r="HT21">
        <v>171</v>
      </c>
      <c r="HU21">
        <v>236</v>
      </c>
      <c r="HV21">
        <v>177</v>
      </c>
      <c r="HW21">
        <v>235</v>
      </c>
      <c r="HY21">
        <v>197</v>
      </c>
      <c r="HZ21">
        <v>368</v>
      </c>
      <c r="IA21">
        <v>193</v>
      </c>
      <c r="IB21">
        <v>350</v>
      </c>
      <c r="IC21">
        <v>192</v>
      </c>
      <c r="ID21">
        <v>342</v>
      </c>
      <c r="IF21">
        <v>212</v>
      </c>
      <c r="IG21">
        <v>328</v>
      </c>
      <c r="IH21">
        <v>226</v>
      </c>
      <c r="II21">
        <v>327</v>
      </c>
      <c r="IJ21">
        <v>211</v>
      </c>
      <c r="IK21">
        <v>326</v>
      </c>
      <c r="IM21">
        <v>610</v>
      </c>
      <c r="IN21">
        <v>337</v>
      </c>
      <c r="IO21">
        <v>562</v>
      </c>
      <c r="IP21">
        <v>337</v>
      </c>
      <c r="IQ21">
        <v>621</v>
      </c>
      <c r="IR21">
        <v>328</v>
      </c>
      <c r="IT21">
        <v>682</v>
      </c>
      <c r="IU21">
        <v>323</v>
      </c>
      <c r="IV21">
        <v>743</v>
      </c>
      <c r="IW21">
        <v>337</v>
      </c>
      <c r="IX21">
        <v>707</v>
      </c>
      <c r="IY21">
        <v>324</v>
      </c>
      <c r="JA21">
        <v>748</v>
      </c>
      <c r="JB21">
        <v>354</v>
      </c>
      <c r="JC21">
        <v>834</v>
      </c>
      <c r="JD21">
        <v>411</v>
      </c>
      <c r="JE21">
        <v>851</v>
      </c>
      <c r="JF21">
        <v>395</v>
      </c>
      <c r="JH21">
        <v>725</v>
      </c>
      <c r="JI21">
        <v>327</v>
      </c>
      <c r="JJ21">
        <v>710</v>
      </c>
      <c r="JK21">
        <v>322</v>
      </c>
      <c r="JL21">
        <v>684</v>
      </c>
      <c r="JM21">
        <v>331</v>
      </c>
      <c r="JO21">
        <v>750</v>
      </c>
      <c r="JP21">
        <v>309</v>
      </c>
      <c r="JQ21">
        <v>685</v>
      </c>
      <c r="JR21">
        <v>295</v>
      </c>
      <c r="JS21">
        <v>714</v>
      </c>
      <c r="JT21">
        <v>305</v>
      </c>
      <c r="JV21">
        <v>697</v>
      </c>
      <c r="JW21">
        <v>323</v>
      </c>
      <c r="JX21">
        <v>726</v>
      </c>
      <c r="JY21">
        <v>379</v>
      </c>
      <c r="JZ21">
        <v>746</v>
      </c>
      <c r="KA21">
        <v>372</v>
      </c>
      <c r="KC21">
        <v>687</v>
      </c>
      <c r="KD21">
        <v>342</v>
      </c>
      <c r="KE21">
        <v>706</v>
      </c>
      <c r="KF21">
        <v>336</v>
      </c>
      <c r="KG21">
        <v>750</v>
      </c>
      <c r="KH21">
        <v>334</v>
      </c>
      <c r="KJ21">
        <v>668</v>
      </c>
      <c r="KK21">
        <v>348</v>
      </c>
      <c r="KL21">
        <v>690</v>
      </c>
      <c r="KM21">
        <v>344</v>
      </c>
      <c r="KN21">
        <v>746</v>
      </c>
      <c r="KO21">
        <v>355</v>
      </c>
      <c r="KQ21">
        <v>823</v>
      </c>
      <c r="KR21">
        <v>374</v>
      </c>
      <c r="KS21">
        <v>793</v>
      </c>
      <c r="KT21">
        <v>379</v>
      </c>
      <c r="KU21">
        <v>769</v>
      </c>
      <c r="KV21">
        <v>374</v>
      </c>
      <c r="KX21">
        <v>13</v>
      </c>
      <c r="KY21" s="3">
        <v>2.6260000187903601E-2</v>
      </c>
      <c r="KZ21">
        <v>307</v>
      </c>
      <c r="LA21">
        <v>27</v>
      </c>
      <c r="LB21">
        <v>307</v>
      </c>
      <c r="LC21">
        <v>27</v>
      </c>
      <c r="LD21">
        <v>296</v>
      </c>
      <c r="LE21">
        <v>27</v>
      </c>
      <c r="LG21">
        <v>313</v>
      </c>
      <c r="LH21">
        <v>603</v>
      </c>
      <c r="LI21">
        <v>329</v>
      </c>
      <c r="LJ21">
        <v>581</v>
      </c>
      <c r="LK21">
        <v>331</v>
      </c>
      <c r="LL21">
        <v>550</v>
      </c>
      <c r="LN21">
        <v>813</v>
      </c>
      <c r="LO21">
        <v>469</v>
      </c>
      <c r="LP21">
        <v>836</v>
      </c>
      <c r="LQ21">
        <v>513</v>
      </c>
      <c r="LR21">
        <v>795</v>
      </c>
      <c r="LS21">
        <v>495</v>
      </c>
      <c r="LV21">
        <v>13</v>
      </c>
      <c r="LW21" s="3">
        <v>2.63E-2</v>
      </c>
      <c r="LX21">
        <v>305</v>
      </c>
      <c r="LY21">
        <v>94</v>
      </c>
      <c r="LZ21">
        <v>296</v>
      </c>
      <c r="MA21">
        <v>104</v>
      </c>
      <c r="MB21">
        <v>303</v>
      </c>
      <c r="MC21">
        <v>103</v>
      </c>
      <c r="ME21">
        <v>329</v>
      </c>
      <c r="MF21">
        <v>581</v>
      </c>
      <c r="MG21">
        <v>347</v>
      </c>
      <c r="MH21">
        <v>578</v>
      </c>
      <c r="MI21">
        <v>315</v>
      </c>
      <c r="MJ21">
        <v>596</v>
      </c>
      <c r="ML21">
        <v>341</v>
      </c>
      <c r="MM21">
        <v>660</v>
      </c>
      <c r="MN21">
        <v>337</v>
      </c>
      <c r="MO21">
        <v>670</v>
      </c>
      <c r="MP21">
        <v>346</v>
      </c>
      <c r="MQ21">
        <v>654</v>
      </c>
      <c r="MS21">
        <v>419</v>
      </c>
      <c r="MT21">
        <v>585</v>
      </c>
      <c r="MU21">
        <v>374</v>
      </c>
      <c r="MV21">
        <v>609</v>
      </c>
      <c r="MW21">
        <v>414</v>
      </c>
      <c r="MX21">
        <v>601</v>
      </c>
      <c r="MZ21">
        <v>605</v>
      </c>
      <c r="NA21">
        <v>533</v>
      </c>
      <c r="NB21">
        <v>563</v>
      </c>
      <c r="NC21">
        <v>510</v>
      </c>
      <c r="ND21">
        <v>561</v>
      </c>
      <c r="NE21">
        <v>533</v>
      </c>
      <c r="NG21">
        <v>808</v>
      </c>
      <c r="NH21">
        <v>621</v>
      </c>
      <c r="NI21">
        <v>794</v>
      </c>
      <c r="NJ21">
        <v>644</v>
      </c>
      <c r="NK21">
        <v>854</v>
      </c>
      <c r="NL21">
        <v>662</v>
      </c>
      <c r="NN21">
        <v>815</v>
      </c>
      <c r="NO21">
        <v>550</v>
      </c>
      <c r="NP21">
        <v>815</v>
      </c>
      <c r="NQ21">
        <v>565</v>
      </c>
      <c r="NR21">
        <v>847</v>
      </c>
      <c r="NS21">
        <v>545</v>
      </c>
      <c r="NU21">
        <v>761</v>
      </c>
      <c r="NV21">
        <v>557</v>
      </c>
      <c r="NW21">
        <v>901</v>
      </c>
      <c r="NX21">
        <v>524</v>
      </c>
      <c r="NY21">
        <v>901</v>
      </c>
      <c r="NZ21">
        <v>524</v>
      </c>
      <c r="OB21">
        <v>760</v>
      </c>
      <c r="OC21">
        <v>676</v>
      </c>
      <c r="OD21">
        <v>893</v>
      </c>
      <c r="OE21">
        <v>667</v>
      </c>
      <c r="OF21">
        <v>809</v>
      </c>
      <c r="OG21">
        <v>601</v>
      </c>
      <c r="OI21">
        <v>811</v>
      </c>
      <c r="OJ21">
        <v>525</v>
      </c>
      <c r="OK21">
        <v>858</v>
      </c>
      <c r="OL21">
        <v>537</v>
      </c>
      <c r="OM21">
        <v>786</v>
      </c>
      <c r="ON21">
        <v>562</v>
      </c>
      <c r="OP21">
        <v>875</v>
      </c>
      <c r="OQ21">
        <v>716</v>
      </c>
      <c r="OR21">
        <v>840</v>
      </c>
      <c r="OS21">
        <v>696</v>
      </c>
      <c r="OT21">
        <v>875</v>
      </c>
      <c r="OU21">
        <v>647</v>
      </c>
      <c r="OW21">
        <v>824</v>
      </c>
      <c r="OX21">
        <v>552</v>
      </c>
      <c r="OY21">
        <v>883</v>
      </c>
      <c r="OZ21">
        <v>533</v>
      </c>
      <c r="PA21">
        <v>880</v>
      </c>
      <c r="PB21">
        <v>526</v>
      </c>
    </row>
    <row r="22" spans="1:418">
      <c r="B22" s="14"/>
      <c r="C22" s="14"/>
      <c r="J22" s="14"/>
      <c r="Y22" s="6"/>
      <c r="AB22">
        <v>14</v>
      </c>
      <c r="AC22" s="3">
        <v>2.8299999999999999E-2</v>
      </c>
      <c r="AD22">
        <v>328</v>
      </c>
      <c r="AE22">
        <v>148</v>
      </c>
      <c r="AF22">
        <v>335</v>
      </c>
      <c r="AG22">
        <v>143</v>
      </c>
      <c r="AH22">
        <v>335</v>
      </c>
      <c r="AI22">
        <v>148</v>
      </c>
      <c r="AK22">
        <v>350</v>
      </c>
      <c r="AL22">
        <v>220</v>
      </c>
      <c r="AM22">
        <v>363</v>
      </c>
      <c r="AN22">
        <v>226</v>
      </c>
      <c r="AO22">
        <v>341</v>
      </c>
      <c r="AP22">
        <v>210</v>
      </c>
      <c r="AR22">
        <v>401</v>
      </c>
      <c r="AS22">
        <v>226</v>
      </c>
      <c r="AT22">
        <v>431</v>
      </c>
      <c r="AU22">
        <v>235</v>
      </c>
      <c r="AV22">
        <v>416</v>
      </c>
      <c r="AW22">
        <v>246</v>
      </c>
      <c r="AY22">
        <v>763</v>
      </c>
      <c r="AZ22">
        <v>243</v>
      </c>
      <c r="BA22">
        <v>799</v>
      </c>
      <c r="BB22">
        <v>235</v>
      </c>
      <c r="BC22">
        <v>825</v>
      </c>
      <c r="BD22">
        <v>240</v>
      </c>
      <c r="BF22">
        <v>910</v>
      </c>
      <c r="BG22">
        <v>227</v>
      </c>
      <c r="BH22">
        <v>913</v>
      </c>
      <c r="BI22">
        <v>209</v>
      </c>
      <c r="BJ22">
        <v>906</v>
      </c>
      <c r="BK22">
        <v>224</v>
      </c>
      <c r="BM22">
        <v>885</v>
      </c>
      <c r="BN22">
        <v>204</v>
      </c>
      <c r="BO22">
        <v>973</v>
      </c>
      <c r="BP22">
        <v>208</v>
      </c>
      <c r="BQ22">
        <v>932</v>
      </c>
      <c r="BR22">
        <v>193</v>
      </c>
      <c r="BT22">
        <v>949</v>
      </c>
      <c r="BU22">
        <v>186</v>
      </c>
      <c r="BV22">
        <v>937</v>
      </c>
      <c r="BW22">
        <v>205</v>
      </c>
      <c r="BX22">
        <v>932</v>
      </c>
      <c r="BY22">
        <v>191</v>
      </c>
      <c r="CA22">
        <v>1031</v>
      </c>
      <c r="CB22">
        <v>219</v>
      </c>
      <c r="CC22">
        <v>952</v>
      </c>
      <c r="CD22">
        <v>187</v>
      </c>
      <c r="CE22">
        <v>923</v>
      </c>
      <c r="CF22">
        <v>184</v>
      </c>
      <c r="CH22">
        <v>901</v>
      </c>
      <c r="CI22">
        <v>182</v>
      </c>
      <c r="CJ22">
        <v>934</v>
      </c>
      <c r="CK22">
        <v>188</v>
      </c>
      <c r="CL22">
        <v>929</v>
      </c>
      <c r="CM22">
        <v>182</v>
      </c>
      <c r="CO22">
        <v>939</v>
      </c>
      <c r="CP22">
        <v>163</v>
      </c>
      <c r="CQ22">
        <v>893</v>
      </c>
      <c r="CR22">
        <v>180</v>
      </c>
      <c r="CS22">
        <v>949</v>
      </c>
      <c r="CT22">
        <v>179</v>
      </c>
      <c r="CV22">
        <v>942</v>
      </c>
      <c r="CW22">
        <v>165</v>
      </c>
      <c r="CX22">
        <v>984</v>
      </c>
      <c r="CY22">
        <v>168</v>
      </c>
      <c r="CZ22">
        <v>882</v>
      </c>
      <c r="DA22">
        <v>180</v>
      </c>
      <c r="DC22">
        <v>888</v>
      </c>
      <c r="DD22">
        <v>179</v>
      </c>
      <c r="DE22">
        <v>927</v>
      </c>
      <c r="DF22">
        <v>174</v>
      </c>
      <c r="DG22">
        <v>922</v>
      </c>
      <c r="DH22">
        <v>168</v>
      </c>
      <c r="DK22">
        <v>14</v>
      </c>
      <c r="DL22" s="3">
        <v>2.8299999999999999E-2</v>
      </c>
      <c r="DM22">
        <v>172</v>
      </c>
      <c r="DN22">
        <v>250</v>
      </c>
      <c r="DO22">
        <v>165</v>
      </c>
      <c r="DP22">
        <v>249</v>
      </c>
      <c r="DQ22">
        <v>169</v>
      </c>
      <c r="DR22">
        <v>249</v>
      </c>
      <c r="DT22">
        <v>204</v>
      </c>
      <c r="DU22">
        <v>418</v>
      </c>
      <c r="DV22">
        <v>209</v>
      </c>
      <c r="DW22">
        <v>411</v>
      </c>
      <c r="DX22">
        <v>222</v>
      </c>
      <c r="DY22">
        <v>396</v>
      </c>
      <c r="EA22">
        <v>215</v>
      </c>
      <c r="EB22">
        <v>375</v>
      </c>
      <c r="EC22">
        <v>214</v>
      </c>
      <c r="ED22">
        <v>454</v>
      </c>
      <c r="EE22">
        <v>236</v>
      </c>
      <c r="EF22">
        <v>496</v>
      </c>
      <c r="EH22">
        <v>264</v>
      </c>
      <c r="EI22">
        <v>410</v>
      </c>
      <c r="EJ22">
        <v>293</v>
      </c>
      <c r="EK22">
        <v>433</v>
      </c>
      <c r="EL22">
        <v>290</v>
      </c>
      <c r="EM22">
        <v>490</v>
      </c>
      <c r="EO22">
        <v>960</v>
      </c>
      <c r="EP22">
        <v>402</v>
      </c>
      <c r="EQ22">
        <v>965</v>
      </c>
      <c r="ER22">
        <v>385</v>
      </c>
      <c r="ES22">
        <v>956</v>
      </c>
      <c r="ET22">
        <v>373</v>
      </c>
      <c r="EV22">
        <v>1063</v>
      </c>
      <c r="EW22">
        <v>405</v>
      </c>
      <c r="EX22">
        <v>953</v>
      </c>
      <c r="EY22">
        <v>386</v>
      </c>
      <c r="EZ22">
        <v>966</v>
      </c>
      <c r="FA22">
        <v>399</v>
      </c>
      <c r="FC22">
        <v>1090</v>
      </c>
      <c r="FD22">
        <v>381</v>
      </c>
      <c r="FE22">
        <v>1053</v>
      </c>
      <c r="FF22">
        <v>394</v>
      </c>
      <c r="FG22">
        <v>1030</v>
      </c>
      <c r="FH22">
        <v>375</v>
      </c>
      <c r="FJ22">
        <v>1036</v>
      </c>
      <c r="FK22">
        <v>392</v>
      </c>
      <c r="FL22">
        <v>1023</v>
      </c>
      <c r="FM22">
        <v>393</v>
      </c>
      <c r="FN22">
        <v>1034</v>
      </c>
      <c r="FO22">
        <v>384</v>
      </c>
      <c r="FQ22">
        <v>1102</v>
      </c>
      <c r="FR22">
        <v>405</v>
      </c>
      <c r="FS22">
        <v>1146</v>
      </c>
      <c r="FT22">
        <v>448</v>
      </c>
      <c r="FU22">
        <v>1146</v>
      </c>
      <c r="FV22">
        <v>439</v>
      </c>
      <c r="FX22">
        <v>1060</v>
      </c>
      <c r="FY22">
        <v>369</v>
      </c>
      <c r="FZ22">
        <v>1032</v>
      </c>
      <c r="GA22">
        <v>377</v>
      </c>
      <c r="GB22">
        <v>1078</v>
      </c>
      <c r="GC22">
        <v>364</v>
      </c>
      <c r="GE22">
        <v>1290</v>
      </c>
      <c r="GF22">
        <v>409</v>
      </c>
      <c r="GG22">
        <v>1345</v>
      </c>
      <c r="GH22">
        <v>449</v>
      </c>
      <c r="GI22">
        <v>1194</v>
      </c>
      <c r="GJ22">
        <v>417</v>
      </c>
      <c r="GL22">
        <v>1216</v>
      </c>
      <c r="GM22">
        <v>417</v>
      </c>
      <c r="GN22">
        <v>1221</v>
      </c>
      <c r="GO22">
        <v>395</v>
      </c>
      <c r="GP22">
        <v>1217</v>
      </c>
      <c r="GQ22">
        <v>386</v>
      </c>
      <c r="GS22">
        <v>14</v>
      </c>
      <c r="GT22" s="3">
        <v>2.8299999999999999E-2</v>
      </c>
      <c r="GU22">
        <v>305</v>
      </c>
      <c r="GV22">
        <v>26</v>
      </c>
      <c r="GW22">
        <v>289</v>
      </c>
      <c r="GX22">
        <v>26</v>
      </c>
      <c r="GY22">
        <v>312</v>
      </c>
      <c r="GZ22">
        <v>24</v>
      </c>
      <c r="HB22">
        <v>337</v>
      </c>
      <c r="HC22">
        <v>769</v>
      </c>
      <c r="HD22">
        <v>319</v>
      </c>
      <c r="HE22">
        <v>682</v>
      </c>
      <c r="HF22">
        <v>307</v>
      </c>
      <c r="HG22">
        <v>717</v>
      </c>
      <c r="HI22">
        <v>1141</v>
      </c>
      <c r="HJ22">
        <v>659</v>
      </c>
      <c r="HK22">
        <v>1147</v>
      </c>
      <c r="HL22">
        <v>692</v>
      </c>
      <c r="HM22">
        <v>1190</v>
      </c>
      <c r="HN22">
        <v>640</v>
      </c>
      <c r="HP22">
        <v>14</v>
      </c>
      <c r="HQ22" s="3">
        <v>2.8299999999999999E-2</v>
      </c>
      <c r="HR22">
        <v>172</v>
      </c>
      <c r="HS22">
        <v>236</v>
      </c>
      <c r="HT22">
        <v>173</v>
      </c>
      <c r="HU22">
        <v>233</v>
      </c>
      <c r="HV22">
        <v>169</v>
      </c>
      <c r="HW22">
        <v>229</v>
      </c>
      <c r="HY22">
        <v>191</v>
      </c>
      <c r="HZ22">
        <v>356</v>
      </c>
      <c r="IA22">
        <v>193</v>
      </c>
      <c r="IB22">
        <v>356</v>
      </c>
      <c r="IC22">
        <v>203</v>
      </c>
      <c r="ID22">
        <v>334</v>
      </c>
      <c r="IF22">
        <v>199</v>
      </c>
      <c r="IG22">
        <v>340</v>
      </c>
      <c r="IH22">
        <v>198</v>
      </c>
      <c r="II22">
        <v>335</v>
      </c>
      <c r="IJ22">
        <v>210</v>
      </c>
      <c r="IK22">
        <v>327</v>
      </c>
      <c r="IM22">
        <v>590</v>
      </c>
      <c r="IN22">
        <v>339</v>
      </c>
      <c r="IO22">
        <v>577</v>
      </c>
      <c r="IP22">
        <v>330</v>
      </c>
      <c r="IQ22">
        <v>554</v>
      </c>
      <c r="IR22">
        <v>327</v>
      </c>
      <c r="IT22">
        <v>726</v>
      </c>
      <c r="IU22">
        <v>324</v>
      </c>
      <c r="IV22">
        <v>730</v>
      </c>
      <c r="IW22">
        <v>336</v>
      </c>
      <c r="IX22">
        <v>721</v>
      </c>
      <c r="IY22">
        <v>327</v>
      </c>
      <c r="JA22">
        <v>742</v>
      </c>
      <c r="JB22">
        <v>340</v>
      </c>
      <c r="JC22">
        <v>836</v>
      </c>
      <c r="JD22">
        <v>420</v>
      </c>
      <c r="JE22">
        <v>810</v>
      </c>
      <c r="JF22">
        <v>397</v>
      </c>
      <c r="JH22">
        <v>698</v>
      </c>
      <c r="JI22">
        <v>333</v>
      </c>
      <c r="JJ22">
        <v>708</v>
      </c>
      <c r="JK22">
        <v>326</v>
      </c>
      <c r="JL22">
        <v>671</v>
      </c>
      <c r="JM22">
        <v>312</v>
      </c>
      <c r="JO22">
        <v>710</v>
      </c>
      <c r="JP22">
        <v>302</v>
      </c>
      <c r="JQ22">
        <v>701</v>
      </c>
      <c r="JR22">
        <v>285</v>
      </c>
      <c r="JS22">
        <v>699</v>
      </c>
      <c r="JT22">
        <v>310</v>
      </c>
      <c r="JV22">
        <v>675</v>
      </c>
      <c r="JW22">
        <v>339</v>
      </c>
      <c r="JX22">
        <v>761</v>
      </c>
      <c r="JY22">
        <v>376</v>
      </c>
      <c r="JZ22">
        <v>753</v>
      </c>
      <c r="KA22">
        <v>369</v>
      </c>
      <c r="KC22">
        <v>708</v>
      </c>
      <c r="KD22">
        <v>350</v>
      </c>
      <c r="KE22">
        <v>711</v>
      </c>
      <c r="KF22">
        <v>337</v>
      </c>
      <c r="KG22">
        <v>712</v>
      </c>
      <c r="KH22">
        <v>327</v>
      </c>
      <c r="KJ22">
        <v>661</v>
      </c>
      <c r="KK22">
        <v>344</v>
      </c>
      <c r="KL22">
        <v>752</v>
      </c>
      <c r="KM22">
        <v>341</v>
      </c>
      <c r="KN22">
        <v>737</v>
      </c>
      <c r="KO22">
        <v>331</v>
      </c>
      <c r="KQ22">
        <v>781</v>
      </c>
      <c r="KR22">
        <v>378</v>
      </c>
      <c r="KS22">
        <v>785</v>
      </c>
      <c r="KT22">
        <v>383</v>
      </c>
      <c r="KU22">
        <v>793</v>
      </c>
      <c r="KV22">
        <v>377</v>
      </c>
      <c r="KX22">
        <v>14</v>
      </c>
      <c r="KY22" s="3">
        <v>2.82800002023578E-2</v>
      </c>
      <c r="KZ22">
        <v>300</v>
      </c>
      <c r="LA22">
        <v>27</v>
      </c>
      <c r="LB22">
        <v>314</v>
      </c>
      <c r="LC22">
        <v>27</v>
      </c>
      <c r="LD22">
        <v>308</v>
      </c>
      <c r="LE22">
        <v>28</v>
      </c>
      <c r="LG22">
        <v>325</v>
      </c>
      <c r="LH22">
        <v>616</v>
      </c>
      <c r="LI22">
        <v>322</v>
      </c>
      <c r="LJ22">
        <v>589</v>
      </c>
      <c r="LK22">
        <v>330</v>
      </c>
      <c r="LL22">
        <v>542</v>
      </c>
      <c r="LN22">
        <v>821</v>
      </c>
      <c r="LO22">
        <v>493</v>
      </c>
      <c r="LP22">
        <v>770</v>
      </c>
      <c r="LQ22">
        <v>520</v>
      </c>
      <c r="LR22">
        <v>802</v>
      </c>
      <c r="LS22">
        <v>498</v>
      </c>
      <c r="LV22">
        <v>14</v>
      </c>
      <c r="LW22" s="3">
        <v>2.8299999999999999E-2</v>
      </c>
      <c r="LX22">
        <v>309</v>
      </c>
      <c r="LY22">
        <v>92</v>
      </c>
      <c r="LZ22">
        <v>315</v>
      </c>
      <c r="MA22">
        <v>101</v>
      </c>
      <c r="MB22">
        <v>306</v>
      </c>
      <c r="MC22">
        <v>102</v>
      </c>
      <c r="ME22">
        <v>329</v>
      </c>
      <c r="MF22">
        <v>576</v>
      </c>
      <c r="MG22">
        <v>326</v>
      </c>
      <c r="MH22">
        <v>601</v>
      </c>
      <c r="MI22">
        <v>341</v>
      </c>
      <c r="MJ22">
        <v>591</v>
      </c>
      <c r="ML22">
        <v>329</v>
      </c>
      <c r="MM22">
        <v>643</v>
      </c>
      <c r="MN22">
        <v>347</v>
      </c>
      <c r="MO22">
        <v>659</v>
      </c>
      <c r="MP22">
        <v>315</v>
      </c>
      <c r="MQ22">
        <v>644</v>
      </c>
      <c r="MS22">
        <v>376</v>
      </c>
      <c r="MT22">
        <v>603</v>
      </c>
      <c r="MU22">
        <v>427</v>
      </c>
      <c r="MV22">
        <v>613</v>
      </c>
      <c r="MW22">
        <v>396</v>
      </c>
      <c r="MX22">
        <v>638</v>
      </c>
      <c r="MZ22">
        <v>575</v>
      </c>
      <c r="NA22">
        <v>522</v>
      </c>
      <c r="NB22">
        <v>546</v>
      </c>
      <c r="NC22">
        <v>563</v>
      </c>
      <c r="ND22">
        <v>610</v>
      </c>
      <c r="NE22">
        <v>537</v>
      </c>
      <c r="NG22">
        <v>831</v>
      </c>
      <c r="NH22">
        <v>638</v>
      </c>
      <c r="NI22">
        <v>741</v>
      </c>
      <c r="NJ22">
        <v>672</v>
      </c>
      <c r="NK22">
        <v>863</v>
      </c>
      <c r="NL22">
        <v>689</v>
      </c>
      <c r="NN22">
        <v>811</v>
      </c>
      <c r="NO22">
        <v>544</v>
      </c>
      <c r="NP22">
        <v>807</v>
      </c>
      <c r="NQ22">
        <v>551</v>
      </c>
      <c r="NR22">
        <v>825</v>
      </c>
      <c r="NS22">
        <v>556</v>
      </c>
      <c r="NU22">
        <v>824</v>
      </c>
      <c r="NV22">
        <v>529</v>
      </c>
      <c r="NW22">
        <v>803</v>
      </c>
      <c r="NX22">
        <v>524</v>
      </c>
      <c r="NY22">
        <v>803</v>
      </c>
      <c r="NZ22">
        <v>524</v>
      </c>
      <c r="OB22">
        <v>855</v>
      </c>
      <c r="OC22">
        <v>613</v>
      </c>
      <c r="OD22">
        <v>742</v>
      </c>
      <c r="OE22">
        <v>627</v>
      </c>
      <c r="OF22">
        <v>778</v>
      </c>
      <c r="OG22">
        <v>643</v>
      </c>
      <c r="OI22">
        <v>781</v>
      </c>
      <c r="OJ22">
        <v>527</v>
      </c>
      <c r="OK22">
        <v>849</v>
      </c>
      <c r="OL22">
        <v>558</v>
      </c>
      <c r="OM22">
        <v>813</v>
      </c>
      <c r="ON22">
        <v>548</v>
      </c>
      <c r="OP22">
        <v>856</v>
      </c>
      <c r="OQ22">
        <v>713</v>
      </c>
      <c r="OR22">
        <v>886</v>
      </c>
      <c r="OS22">
        <v>709</v>
      </c>
      <c r="OT22">
        <v>868</v>
      </c>
      <c r="OU22">
        <v>659</v>
      </c>
      <c r="OW22">
        <v>841</v>
      </c>
      <c r="OX22">
        <v>535</v>
      </c>
      <c r="OY22">
        <v>762</v>
      </c>
      <c r="OZ22">
        <v>531</v>
      </c>
      <c r="PA22">
        <v>829</v>
      </c>
      <c r="PB22">
        <v>520</v>
      </c>
    </row>
    <row r="23" spans="1:418">
      <c r="I23" s="14"/>
      <c r="J23" s="14"/>
      <c r="Y23" s="6"/>
      <c r="AB23">
        <v>15</v>
      </c>
      <c r="AC23" s="3">
        <v>3.0300000000000001E-2</v>
      </c>
      <c r="AD23">
        <v>329</v>
      </c>
      <c r="AE23">
        <v>147</v>
      </c>
      <c r="AF23">
        <v>328</v>
      </c>
      <c r="AG23">
        <v>142</v>
      </c>
      <c r="AH23">
        <v>328</v>
      </c>
      <c r="AI23">
        <v>147</v>
      </c>
      <c r="AK23">
        <v>372</v>
      </c>
      <c r="AL23">
        <v>217</v>
      </c>
      <c r="AM23">
        <v>357</v>
      </c>
      <c r="AN23">
        <v>219</v>
      </c>
      <c r="AO23">
        <v>355</v>
      </c>
      <c r="AP23">
        <v>217</v>
      </c>
      <c r="AR23">
        <v>419</v>
      </c>
      <c r="AS23">
        <v>232</v>
      </c>
      <c r="AT23">
        <v>432</v>
      </c>
      <c r="AU23">
        <v>224</v>
      </c>
      <c r="AV23">
        <v>410</v>
      </c>
      <c r="AW23">
        <v>240</v>
      </c>
      <c r="AY23">
        <v>831</v>
      </c>
      <c r="AZ23">
        <v>241</v>
      </c>
      <c r="BA23">
        <v>772</v>
      </c>
      <c r="BB23">
        <v>241</v>
      </c>
      <c r="BC23">
        <v>820</v>
      </c>
      <c r="BD23">
        <v>238</v>
      </c>
      <c r="BF23">
        <v>945</v>
      </c>
      <c r="BG23">
        <v>214</v>
      </c>
      <c r="BH23">
        <v>957</v>
      </c>
      <c r="BI23">
        <v>210</v>
      </c>
      <c r="BJ23">
        <v>967</v>
      </c>
      <c r="BK23">
        <v>217</v>
      </c>
      <c r="BM23">
        <v>1017</v>
      </c>
      <c r="BN23">
        <v>205</v>
      </c>
      <c r="BO23">
        <v>958</v>
      </c>
      <c r="BP23">
        <v>209</v>
      </c>
      <c r="BQ23">
        <v>955</v>
      </c>
      <c r="BR23">
        <v>192</v>
      </c>
      <c r="BT23">
        <v>978</v>
      </c>
      <c r="BU23">
        <v>197</v>
      </c>
      <c r="BV23">
        <v>988</v>
      </c>
      <c r="BW23">
        <v>198</v>
      </c>
      <c r="BX23">
        <v>917</v>
      </c>
      <c r="BY23">
        <v>203</v>
      </c>
      <c r="CA23">
        <v>1015</v>
      </c>
      <c r="CB23">
        <v>212</v>
      </c>
      <c r="CC23">
        <v>904</v>
      </c>
      <c r="CD23">
        <v>176</v>
      </c>
      <c r="CE23">
        <v>951</v>
      </c>
      <c r="CF23">
        <v>197</v>
      </c>
      <c r="CH23">
        <v>900</v>
      </c>
      <c r="CI23">
        <v>179</v>
      </c>
      <c r="CJ23">
        <v>919</v>
      </c>
      <c r="CK23">
        <v>178</v>
      </c>
      <c r="CL23">
        <v>920</v>
      </c>
      <c r="CM23">
        <v>180</v>
      </c>
      <c r="CO23">
        <v>899</v>
      </c>
      <c r="CP23">
        <v>158</v>
      </c>
      <c r="CQ23">
        <v>912</v>
      </c>
      <c r="CR23">
        <v>168</v>
      </c>
      <c r="CS23">
        <v>917</v>
      </c>
      <c r="CT23">
        <v>169</v>
      </c>
      <c r="CV23">
        <v>887</v>
      </c>
      <c r="CW23">
        <v>169</v>
      </c>
      <c r="CX23">
        <v>869</v>
      </c>
      <c r="CY23">
        <v>176</v>
      </c>
      <c r="CZ23">
        <v>887</v>
      </c>
      <c r="DA23">
        <v>172</v>
      </c>
      <c r="DC23">
        <v>859</v>
      </c>
      <c r="DD23">
        <v>175</v>
      </c>
      <c r="DE23">
        <v>922</v>
      </c>
      <c r="DF23">
        <v>169</v>
      </c>
      <c r="DG23">
        <v>943</v>
      </c>
      <c r="DH23">
        <v>166</v>
      </c>
      <c r="DK23">
        <v>15</v>
      </c>
      <c r="DL23" s="3">
        <v>3.0300000000000001E-2</v>
      </c>
      <c r="DM23">
        <v>173</v>
      </c>
      <c r="DN23">
        <v>249</v>
      </c>
      <c r="DO23">
        <v>164</v>
      </c>
      <c r="DP23">
        <v>253</v>
      </c>
      <c r="DQ23">
        <v>165</v>
      </c>
      <c r="DR23">
        <v>249</v>
      </c>
      <c r="DT23">
        <v>214</v>
      </c>
      <c r="DU23">
        <v>404</v>
      </c>
      <c r="DV23">
        <v>216</v>
      </c>
      <c r="DW23">
        <v>417</v>
      </c>
      <c r="DX23">
        <v>209</v>
      </c>
      <c r="DY23">
        <v>392</v>
      </c>
      <c r="EA23">
        <v>222</v>
      </c>
      <c r="EB23">
        <v>388</v>
      </c>
      <c r="EC23">
        <v>221</v>
      </c>
      <c r="ED23">
        <v>457</v>
      </c>
      <c r="EE23">
        <v>229</v>
      </c>
      <c r="EF23">
        <v>504</v>
      </c>
      <c r="EH23">
        <v>281</v>
      </c>
      <c r="EI23">
        <v>386</v>
      </c>
      <c r="EJ23">
        <v>275</v>
      </c>
      <c r="EK23">
        <v>426</v>
      </c>
      <c r="EL23">
        <v>274</v>
      </c>
      <c r="EM23">
        <v>472</v>
      </c>
      <c r="EO23">
        <v>960</v>
      </c>
      <c r="EP23">
        <v>401</v>
      </c>
      <c r="EQ23">
        <v>941</v>
      </c>
      <c r="ER23">
        <v>389</v>
      </c>
      <c r="ES23">
        <v>1031</v>
      </c>
      <c r="ET23">
        <v>376</v>
      </c>
      <c r="EV23">
        <v>993</v>
      </c>
      <c r="EW23">
        <v>402</v>
      </c>
      <c r="EX23">
        <v>955</v>
      </c>
      <c r="EY23">
        <v>377</v>
      </c>
      <c r="EZ23">
        <v>921</v>
      </c>
      <c r="FA23">
        <v>390</v>
      </c>
      <c r="FC23">
        <v>1107</v>
      </c>
      <c r="FD23">
        <v>386</v>
      </c>
      <c r="FE23">
        <v>1138</v>
      </c>
      <c r="FF23">
        <v>391</v>
      </c>
      <c r="FG23">
        <v>980</v>
      </c>
      <c r="FH23">
        <v>392</v>
      </c>
      <c r="FJ23">
        <v>994</v>
      </c>
      <c r="FK23">
        <v>387</v>
      </c>
      <c r="FL23">
        <v>1046</v>
      </c>
      <c r="FM23">
        <v>392</v>
      </c>
      <c r="FN23">
        <v>1055</v>
      </c>
      <c r="FO23">
        <v>393</v>
      </c>
      <c r="FQ23">
        <v>1071</v>
      </c>
      <c r="FR23">
        <v>407</v>
      </c>
      <c r="FS23">
        <v>1223</v>
      </c>
      <c r="FT23">
        <v>457</v>
      </c>
      <c r="FU23">
        <v>1159</v>
      </c>
      <c r="FV23">
        <v>448</v>
      </c>
      <c r="FX23">
        <v>1067</v>
      </c>
      <c r="FY23">
        <v>366</v>
      </c>
      <c r="FZ23">
        <v>1104</v>
      </c>
      <c r="GA23">
        <v>379</v>
      </c>
      <c r="GB23">
        <v>1162</v>
      </c>
      <c r="GC23">
        <v>368</v>
      </c>
      <c r="GE23">
        <v>1190</v>
      </c>
      <c r="GF23">
        <v>414</v>
      </c>
      <c r="GG23">
        <v>1237</v>
      </c>
      <c r="GH23">
        <v>435</v>
      </c>
      <c r="GI23">
        <v>1194</v>
      </c>
      <c r="GJ23">
        <v>420</v>
      </c>
      <c r="GL23">
        <v>1219</v>
      </c>
      <c r="GM23">
        <v>403</v>
      </c>
      <c r="GN23">
        <v>1130</v>
      </c>
      <c r="GO23">
        <v>385</v>
      </c>
      <c r="GP23">
        <v>1127</v>
      </c>
      <c r="GQ23">
        <v>386</v>
      </c>
      <c r="GS23">
        <v>15</v>
      </c>
      <c r="GT23" s="3">
        <v>3.0300000000000001E-2</v>
      </c>
      <c r="GU23">
        <v>311</v>
      </c>
      <c r="GV23">
        <v>23</v>
      </c>
      <c r="GW23">
        <v>309</v>
      </c>
      <c r="GX23">
        <v>24</v>
      </c>
      <c r="GY23">
        <v>301</v>
      </c>
      <c r="GZ23">
        <v>24</v>
      </c>
      <c r="HB23">
        <v>334</v>
      </c>
      <c r="HC23">
        <v>798</v>
      </c>
      <c r="HD23">
        <v>310</v>
      </c>
      <c r="HE23">
        <v>690</v>
      </c>
      <c r="HF23">
        <v>341</v>
      </c>
      <c r="HG23">
        <v>678</v>
      </c>
      <c r="HI23">
        <v>1214</v>
      </c>
      <c r="HJ23">
        <v>654</v>
      </c>
      <c r="HK23">
        <v>1165</v>
      </c>
      <c r="HL23">
        <v>651</v>
      </c>
      <c r="HM23">
        <v>1188</v>
      </c>
      <c r="HN23">
        <v>644</v>
      </c>
      <c r="HP23">
        <v>15</v>
      </c>
      <c r="HQ23" s="3">
        <v>3.0300000000000001E-2</v>
      </c>
      <c r="HR23">
        <v>168</v>
      </c>
      <c r="HS23">
        <v>240</v>
      </c>
      <c r="HT23">
        <v>177</v>
      </c>
      <c r="HU23">
        <v>234</v>
      </c>
      <c r="HV23">
        <v>171</v>
      </c>
      <c r="HW23">
        <v>236</v>
      </c>
      <c r="HY23">
        <v>198</v>
      </c>
      <c r="HZ23">
        <v>352</v>
      </c>
      <c r="IA23">
        <v>203</v>
      </c>
      <c r="IB23">
        <v>339</v>
      </c>
      <c r="IC23">
        <v>210</v>
      </c>
      <c r="ID23">
        <v>341</v>
      </c>
      <c r="IF23">
        <v>206</v>
      </c>
      <c r="IG23">
        <v>335</v>
      </c>
      <c r="IH23">
        <v>214</v>
      </c>
      <c r="II23">
        <v>326</v>
      </c>
      <c r="IJ23">
        <v>200</v>
      </c>
      <c r="IK23">
        <v>326</v>
      </c>
      <c r="IM23">
        <v>654</v>
      </c>
      <c r="IN23">
        <v>337</v>
      </c>
      <c r="IO23">
        <v>593</v>
      </c>
      <c r="IP23">
        <v>337</v>
      </c>
      <c r="IQ23">
        <v>540</v>
      </c>
      <c r="IR23">
        <v>330</v>
      </c>
      <c r="IT23">
        <v>701</v>
      </c>
      <c r="IU23">
        <v>317</v>
      </c>
      <c r="IV23">
        <v>710</v>
      </c>
      <c r="IW23">
        <v>336</v>
      </c>
      <c r="IX23">
        <v>743</v>
      </c>
      <c r="IY23">
        <v>335</v>
      </c>
      <c r="JA23">
        <v>716</v>
      </c>
      <c r="JB23">
        <v>347</v>
      </c>
      <c r="JC23">
        <v>854</v>
      </c>
      <c r="JD23">
        <v>397</v>
      </c>
      <c r="JE23">
        <v>814</v>
      </c>
      <c r="JF23">
        <v>388</v>
      </c>
      <c r="JH23">
        <v>713</v>
      </c>
      <c r="JI23">
        <v>326</v>
      </c>
      <c r="JJ23">
        <v>709</v>
      </c>
      <c r="JK23">
        <v>335</v>
      </c>
      <c r="JL23">
        <v>691</v>
      </c>
      <c r="JM23">
        <v>326</v>
      </c>
      <c r="JO23">
        <v>713</v>
      </c>
      <c r="JP23">
        <v>309</v>
      </c>
      <c r="JQ23">
        <v>626</v>
      </c>
      <c r="JR23">
        <v>295</v>
      </c>
      <c r="JS23">
        <v>731</v>
      </c>
      <c r="JT23">
        <v>298</v>
      </c>
      <c r="JV23">
        <v>681</v>
      </c>
      <c r="JW23">
        <v>332</v>
      </c>
      <c r="JX23">
        <v>696</v>
      </c>
      <c r="JY23">
        <v>385</v>
      </c>
      <c r="JZ23">
        <v>751</v>
      </c>
      <c r="KA23">
        <v>365</v>
      </c>
      <c r="KC23">
        <v>726</v>
      </c>
      <c r="KD23">
        <v>342</v>
      </c>
      <c r="KE23">
        <v>765</v>
      </c>
      <c r="KF23">
        <v>339</v>
      </c>
      <c r="KG23">
        <v>702</v>
      </c>
      <c r="KH23">
        <v>331</v>
      </c>
      <c r="KJ23">
        <v>665</v>
      </c>
      <c r="KK23">
        <v>354</v>
      </c>
      <c r="KL23">
        <v>700</v>
      </c>
      <c r="KM23">
        <v>342</v>
      </c>
      <c r="KN23">
        <v>671</v>
      </c>
      <c r="KO23">
        <v>339</v>
      </c>
      <c r="KQ23">
        <v>790</v>
      </c>
      <c r="KR23">
        <v>387</v>
      </c>
      <c r="KS23">
        <v>776</v>
      </c>
      <c r="KT23">
        <v>390</v>
      </c>
      <c r="KU23">
        <v>754</v>
      </c>
      <c r="KV23">
        <v>375</v>
      </c>
      <c r="KX23">
        <v>15</v>
      </c>
      <c r="KY23" s="3">
        <v>3.0300000216811899E-2</v>
      </c>
      <c r="KZ23">
        <v>294</v>
      </c>
      <c r="LA23">
        <v>27</v>
      </c>
      <c r="LB23">
        <v>313</v>
      </c>
      <c r="LC23">
        <v>27</v>
      </c>
      <c r="LD23">
        <v>304</v>
      </c>
      <c r="LE23">
        <v>26</v>
      </c>
      <c r="LG23">
        <v>343</v>
      </c>
      <c r="LH23">
        <v>604</v>
      </c>
      <c r="LI23">
        <v>347</v>
      </c>
      <c r="LJ23">
        <v>562</v>
      </c>
      <c r="LK23">
        <v>312</v>
      </c>
      <c r="LL23">
        <v>548</v>
      </c>
      <c r="LN23">
        <v>837</v>
      </c>
      <c r="LO23">
        <v>495</v>
      </c>
      <c r="LP23">
        <v>838</v>
      </c>
      <c r="LQ23">
        <v>523</v>
      </c>
      <c r="LR23">
        <v>813</v>
      </c>
      <c r="LS23">
        <v>529</v>
      </c>
      <c r="LV23">
        <v>15</v>
      </c>
      <c r="LW23" s="3">
        <v>3.0300000000000001E-2</v>
      </c>
      <c r="LX23">
        <v>310</v>
      </c>
      <c r="LY23">
        <v>93</v>
      </c>
      <c r="LZ23">
        <v>312</v>
      </c>
      <c r="MA23">
        <v>103</v>
      </c>
      <c r="MB23">
        <v>300</v>
      </c>
      <c r="MC23">
        <v>101</v>
      </c>
      <c r="ME23">
        <v>330</v>
      </c>
      <c r="MF23">
        <v>573</v>
      </c>
      <c r="MG23">
        <v>358</v>
      </c>
      <c r="MH23">
        <v>574</v>
      </c>
      <c r="MI23">
        <v>345</v>
      </c>
      <c r="MJ23">
        <v>584</v>
      </c>
      <c r="ML23">
        <v>328</v>
      </c>
      <c r="MM23">
        <v>646</v>
      </c>
      <c r="MN23">
        <v>342</v>
      </c>
      <c r="MO23">
        <v>654</v>
      </c>
      <c r="MP23">
        <v>338</v>
      </c>
      <c r="MQ23">
        <v>668</v>
      </c>
      <c r="MS23">
        <v>427</v>
      </c>
      <c r="MT23">
        <v>573</v>
      </c>
      <c r="MU23">
        <v>367</v>
      </c>
      <c r="MV23">
        <v>601</v>
      </c>
      <c r="MW23">
        <v>381</v>
      </c>
      <c r="MX23">
        <v>626</v>
      </c>
      <c r="MZ23">
        <v>578</v>
      </c>
      <c r="NA23">
        <v>521</v>
      </c>
      <c r="NB23">
        <v>608</v>
      </c>
      <c r="NC23">
        <v>535</v>
      </c>
      <c r="ND23">
        <v>534</v>
      </c>
      <c r="NE23">
        <v>540</v>
      </c>
      <c r="NG23">
        <v>775</v>
      </c>
      <c r="NH23">
        <v>642</v>
      </c>
      <c r="NI23">
        <v>914</v>
      </c>
      <c r="NJ23">
        <v>690</v>
      </c>
      <c r="NK23">
        <v>904</v>
      </c>
      <c r="NL23">
        <v>654</v>
      </c>
      <c r="NN23">
        <v>821</v>
      </c>
      <c r="NO23">
        <v>559</v>
      </c>
      <c r="NP23">
        <v>825</v>
      </c>
      <c r="NQ23">
        <v>540</v>
      </c>
      <c r="NR23">
        <v>784</v>
      </c>
      <c r="NS23">
        <v>539</v>
      </c>
      <c r="NU23">
        <v>835</v>
      </c>
      <c r="NV23">
        <v>541</v>
      </c>
      <c r="NW23">
        <v>796</v>
      </c>
      <c r="NX23">
        <v>533</v>
      </c>
      <c r="NY23">
        <v>796</v>
      </c>
      <c r="NZ23">
        <v>533</v>
      </c>
      <c r="OB23">
        <v>801</v>
      </c>
      <c r="OC23">
        <v>626</v>
      </c>
      <c r="OD23">
        <v>848</v>
      </c>
      <c r="OE23">
        <v>637</v>
      </c>
      <c r="OF23">
        <v>869</v>
      </c>
      <c r="OG23">
        <v>614</v>
      </c>
      <c r="OI23">
        <v>828</v>
      </c>
      <c r="OJ23">
        <v>539</v>
      </c>
      <c r="OK23">
        <v>821</v>
      </c>
      <c r="OL23">
        <v>527</v>
      </c>
      <c r="OM23">
        <v>826</v>
      </c>
      <c r="ON23">
        <v>559</v>
      </c>
      <c r="OP23">
        <v>888</v>
      </c>
      <c r="OQ23">
        <v>717</v>
      </c>
      <c r="OR23">
        <v>841</v>
      </c>
      <c r="OS23">
        <v>715</v>
      </c>
      <c r="OT23">
        <v>886</v>
      </c>
      <c r="OU23">
        <v>641</v>
      </c>
      <c r="OW23">
        <v>858</v>
      </c>
      <c r="OX23">
        <v>513</v>
      </c>
      <c r="OY23">
        <v>801</v>
      </c>
      <c r="OZ23">
        <v>524</v>
      </c>
      <c r="PA23">
        <v>802</v>
      </c>
      <c r="PB23">
        <v>524</v>
      </c>
    </row>
    <row r="24" spans="1:418">
      <c r="A24" s="13" t="s">
        <v>120</v>
      </c>
      <c r="B24" t="s">
        <v>11</v>
      </c>
      <c r="C24" s="14" t="s">
        <v>68</v>
      </c>
      <c r="D24" s="14" t="s">
        <v>1</v>
      </c>
      <c r="E24" s="12" t="s">
        <v>43</v>
      </c>
      <c r="F24" t="s">
        <v>32</v>
      </c>
      <c r="G24" s="14" t="s">
        <v>140</v>
      </c>
      <c r="H24" s="14" t="s">
        <v>141</v>
      </c>
      <c r="J24" s="2"/>
      <c r="Q24" s="7"/>
      <c r="Y24" s="6"/>
      <c r="AB24">
        <v>16</v>
      </c>
      <c r="AC24">
        <v>3.2320000000000002E-2</v>
      </c>
      <c r="AD24">
        <v>323</v>
      </c>
      <c r="AE24">
        <v>145</v>
      </c>
      <c r="AF24">
        <v>333</v>
      </c>
      <c r="AG24">
        <v>142</v>
      </c>
      <c r="AH24">
        <v>329</v>
      </c>
      <c r="AI24">
        <v>145</v>
      </c>
      <c r="AK24">
        <v>366</v>
      </c>
      <c r="AL24">
        <v>225</v>
      </c>
      <c r="AM24">
        <v>353</v>
      </c>
      <c r="AN24">
        <v>211</v>
      </c>
      <c r="AO24">
        <v>354</v>
      </c>
      <c r="AP24">
        <v>202</v>
      </c>
      <c r="AR24">
        <v>423</v>
      </c>
      <c r="AS24">
        <v>240</v>
      </c>
      <c r="AT24">
        <v>411</v>
      </c>
      <c r="AU24">
        <v>237</v>
      </c>
      <c r="AV24">
        <v>423</v>
      </c>
      <c r="AW24">
        <v>246</v>
      </c>
      <c r="AY24">
        <v>760</v>
      </c>
      <c r="AZ24">
        <v>235</v>
      </c>
      <c r="BA24">
        <v>777</v>
      </c>
      <c r="BB24">
        <v>235</v>
      </c>
      <c r="BC24">
        <v>757</v>
      </c>
      <c r="BD24">
        <v>225</v>
      </c>
      <c r="BF24">
        <v>914</v>
      </c>
      <c r="BG24">
        <v>211</v>
      </c>
      <c r="BH24">
        <v>872</v>
      </c>
      <c r="BI24">
        <v>216</v>
      </c>
      <c r="BJ24">
        <v>860</v>
      </c>
      <c r="BK24">
        <v>220</v>
      </c>
      <c r="BM24">
        <v>943</v>
      </c>
      <c r="BN24">
        <v>201</v>
      </c>
      <c r="BO24">
        <v>943</v>
      </c>
      <c r="BP24">
        <v>215</v>
      </c>
      <c r="BQ24">
        <v>904</v>
      </c>
      <c r="BR24">
        <v>207</v>
      </c>
      <c r="BT24">
        <v>900</v>
      </c>
      <c r="BU24">
        <v>193</v>
      </c>
      <c r="BV24">
        <v>918</v>
      </c>
      <c r="BW24">
        <v>197</v>
      </c>
      <c r="BX24">
        <v>935</v>
      </c>
      <c r="BY24">
        <v>190</v>
      </c>
      <c r="CA24">
        <v>1027</v>
      </c>
      <c r="CB24">
        <v>221</v>
      </c>
      <c r="CC24">
        <v>972</v>
      </c>
      <c r="CD24">
        <v>193</v>
      </c>
      <c r="CE24">
        <v>951</v>
      </c>
      <c r="CF24">
        <v>189</v>
      </c>
      <c r="CH24">
        <v>940</v>
      </c>
      <c r="CI24">
        <v>171</v>
      </c>
      <c r="CJ24">
        <v>941</v>
      </c>
      <c r="CK24">
        <v>193</v>
      </c>
      <c r="CL24">
        <v>880</v>
      </c>
      <c r="CM24">
        <v>177</v>
      </c>
      <c r="CO24">
        <v>856</v>
      </c>
      <c r="CP24">
        <v>173</v>
      </c>
      <c r="CQ24">
        <v>934</v>
      </c>
      <c r="CR24">
        <v>172</v>
      </c>
      <c r="CS24">
        <v>972</v>
      </c>
      <c r="CT24">
        <v>175</v>
      </c>
      <c r="CV24">
        <v>821</v>
      </c>
      <c r="CW24">
        <v>170</v>
      </c>
      <c r="CX24">
        <v>902</v>
      </c>
      <c r="CY24">
        <v>179</v>
      </c>
      <c r="CZ24">
        <v>934</v>
      </c>
      <c r="DA24">
        <v>173</v>
      </c>
      <c r="DC24">
        <v>946</v>
      </c>
      <c r="DD24">
        <v>180</v>
      </c>
      <c r="DE24">
        <v>892</v>
      </c>
      <c r="DF24">
        <v>182</v>
      </c>
      <c r="DG24">
        <v>949</v>
      </c>
      <c r="DH24">
        <v>176</v>
      </c>
      <c r="DK24">
        <v>16</v>
      </c>
      <c r="DL24">
        <v>3.2320000000000002E-2</v>
      </c>
      <c r="DM24">
        <v>175</v>
      </c>
      <c r="DN24">
        <v>248</v>
      </c>
      <c r="DO24">
        <v>166</v>
      </c>
      <c r="DP24">
        <v>252</v>
      </c>
      <c r="DQ24">
        <v>166</v>
      </c>
      <c r="DR24">
        <v>249</v>
      </c>
      <c r="DT24">
        <v>197</v>
      </c>
      <c r="DU24">
        <v>402</v>
      </c>
      <c r="DV24">
        <v>202</v>
      </c>
      <c r="DW24">
        <v>403</v>
      </c>
      <c r="DX24">
        <v>215</v>
      </c>
      <c r="DY24">
        <v>397</v>
      </c>
      <c r="EA24">
        <v>216</v>
      </c>
      <c r="EB24">
        <v>390</v>
      </c>
      <c r="EC24">
        <v>213</v>
      </c>
      <c r="ED24">
        <v>461</v>
      </c>
      <c r="EE24">
        <v>226</v>
      </c>
      <c r="EF24">
        <v>513</v>
      </c>
      <c r="EH24">
        <v>301</v>
      </c>
      <c r="EI24">
        <v>411</v>
      </c>
      <c r="EJ24">
        <v>293</v>
      </c>
      <c r="EK24">
        <v>424</v>
      </c>
      <c r="EL24">
        <v>295</v>
      </c>
      <c r="EM24">
        <v>469</v>
      </c>
      <c r="EO24">
        <v>965</v>
      </c>
      <c r="EP24">
        <v>390</v>
      </c>
      <c r="EQ24">
        <v>970</v>
      </c>
      <c r="ER24">
        <v>377</v>
      </c>
      <c r="ES24">
        <v>974</v>
      </c>
      <c r="ET24">
        <v>390</v>
      </c>
      <c r="EV24">
        <v>1002</v>
      </c>
      <c r="EW24">
        <v>395</v>
      </c>
      <c r="EX24">
        <v>963</v>
      </c>
      <c r="EY24">
        <v>387</v>
      </c>
      <c r="EZ24">
        <v>927</v>
      </c>
      <c r="FA24">
        <v>402</v>
      </c>
      <c r="FC24">
        <v>1077</v>
      </c>
      <c r="FD24">
        <v>383</v>
      </c>
      <c r="FE24">
        <v>1127</v>
      </c>
      <c r="FF24">
        <v>385</v>
      </c>
      <c r="FG24">
        <v>1072</v>
      </c>
      <c r="FH24">
        <v>388</v>
      </c>
      <c r="FJ24">
        <v>1032</v>
      </c>
      <c r="FK24">
        <v>382</v>
      </c>
      <c r="FL24">
        <v>1109</v>
      </c>
      <c r="FM24">
        <v>398</v>
      </c>
      <c r="FN24">
        <v>992</v>
      </c>
      <c r="FO24">
        <v>391</v>
      </c>
      <c r="FQ24">
        <v>1019</v>
      </c>
      <c r="FR24">
        <v>415</v>
      </c>
      <c r="FS24">
        <v>1110</v>
      </c>
      <c r="FT24">
        <v>469</v>
      </c>
      <c r="FU24">
        <v>1115</v>
      </c>
      <c r="FV24">
        <v>439</v>
      </c>
      <c r="FX24">
        <v>1102</v>
      </c>
      <c r="FY24">
        <v>359</v>
      </c>
      <c r="FZ24">
        <v>1099</v>
      </c>
      <c r="GA24">
        <v>374</v>
      </c>
      <c r="GB24">
        <v>1119</v>
      </c>
      <c r="GC24">
        <v>369</v>
      </c>
      <c r="GE24">
        <v>1218</v>
      </c>
      <c r="GF24">
        <v>421</v>
      </c>
      <c r="GG24">
        <v>1253</v>
      </c>
      <c r="GH24">
        <v>446</v>
      </c>
      <c r="GI24">
        <v>1230</v>
      </c>
      <c r="GJ24">
        <v>432</v>
      </c>
      <c r="GL24">
        <v>1283</v>
      </c>
      <c r="GM24">
        <v>420</v>
      </c>
      <c r="GN24">
        <v>1216</v>
      </c>
      <c r="GO24">
        <v>387</v>
      </c>
      <c r="GP24">
        <v>1112</v>
      </c>
      <c r="GQ24">
        <v>385</v>
      </c>
      <c r="GS24">
        <v>16</v>
      </c>
      <c r="GT24">
        <v>3.2320000000000002E-2</v>
      </c>
      <c r="GU24">
        <v>304</v>
      </c>
      <c r="GV24">
        <v>23</v>
      </c>
      <c r="GW24">
        <v>305</v>
      </c>
      <c r="GX24">
        <v>23</v>
      </c>
      <c r="GY24">
        <v>305</v>
      </c>
      <c r="GZ24">
        <v>23</v>
      </c>
      <c r="HB24">
        <v>338</v>
      </c>
      <c r="HC24">
        <v>780</v>
      </c>
      <c r="HD24">
        <v>328</v>
      </c>
      <c r="HE24">
        <v>698</v>
      </c>
      <c r="HF24">
        <v>323</v>
      </c>
      <c r="HG24">
        <v>661</v>
      </c>
      <c r="HI24">
        <v>1151</v>
      </c>
      <c r="HJ24">
        <v>659</v>
      </c>
      <c r="HK24">
        <v>1218</v>
      </c>
      <c r="HL24">
        <v>678</v>
      </c>
      <c r="HM24">
        <v>1237</v>
      </c>
      <c r="HN24">
        <v>634</v>
      </c>
      <c r="HP24">
        <v>16</v>
      </c>
      <c r="HQ24">
        <v>3.2320000000000002E-2</v>
      </c>
      <c r="HR24">
        <v>165</v>
      </c>
      <c r="HS24">
        <v>236</v>
      </c>
      <c r="HT24">
        <v>178</v>
      </c>
      <c r="HU24">
        <v>234</v>
      </c>
      <c r="HV24">
        <v>172</v>
      </c>
      <c r="HW24">
        <v>231</v>
      </c>
      <c r="HY24">
        <v>201</v>
      </c>
      <c r="HZ24">
        <v>358</v>
      </c>
      <c r="IA24">
        <v>183</v>
      </c>
      <c r="IB24">
        <v>341</v>
      </c>
      <c r="IC24">
        <v>192</v>
      </c>
      <c r="ID24">
        <v>350</v>
      </c>
      <c r="IF24">
        <v>210</v>
      </c>
      <c r="IG24">
        <v>331</v>
      </c>
      <c r="IH24">
        <v>201</v>
      </c>
      <c r="II24">
        <v>343</v>
      </c>
      <c r="IJ24">
        <v>197</v>
      </c>
      <c r="IK24">
        <v>326</v>
      </c>
      <c r="IM24">
        <v>631</v>
      </c>
      <c r="IN24">
        <v>332</v>
      </c>
      <c r="IO24">
        <v>605</v>
      </c>
      <c r="IP24">
        <v>327</v>
      </c>
      <c r="IQ24">
        <v>570</v>
      </c>
      <c r="IR24">
        <v>323</v>
      </c>
      <c r="IT24">
        <v>776</v>
      </c>
      <c r="IU24">
        <v>314</v>
      </c>
      <c r="IV24">
        <v>719</v>
      </c>
      <c r="IW24">
        <v>323</v>
      </c>
      <c r="IX24">
        <v>747</v>
      </c>
      <c r="IY24">
        <v>323</v>
      </c>
      <c r="JA24">
        <v>773</v>
      </c>
      <c r="JB24">
        <v>343</v>
      </c>
      <c r="JC24">
        <v>805</v>
      </c>
      <c r="JD24">
        <v>402</v>
      </c>
      <c r="JE24">
        <v>836</v>
      </c>
      <c r="JF24">
        <v>390</v>
      </c>
      <c r="JH24">
        <v>717</v>
      </c>
      <c r="JI24">
        <v>336</v>
      </c>
      <c r="JJ24">
        <v>679</v>
      </c>
      <c r="JK24">
        <v>311</v>
      </c>
      <c r="JL24">
        <v>719</v>
      </c>
      <c r="JM24">
        <v>319</v>
      </c>
      <c r="JO24">
        <v>713</v>
      </c>
      <c r="JP24">
        <v>308</v>
      </c>
      <c r="JQ24">
        <v>775</v>
      </c>
      <c r="JR24">
        <v>281</v>
      </c>
      <c r="JS24">
        <v>653</v>
      </c>
      <c r="JT24">
        <v>301</v>
      </c>
      <c r="JV24">
        <v>679</v>
      </c>
      <c r="JW24">
        <v>330</v>
      </c>
      <c r="JX24">
        <v>714</v>
      </c>
      <c r="JY24">
        <v>376</v>
      </c>
      <c r="JZ24">
        <v>742</v>
      </c>
      <c r="KA24">
        <v>365</v>
      </c>
      <c r="KC24">
        <v>699</v>
      </c>
      <c r="KD24">
        <v>344</v>
      </c>
      <c r="KE24">
        <v>709</v>
      </c>
      <c r="KF24">
        <v>339</v>
      </c>
      <c r="KG24">
        <v>691</v>
      </c>
      <c r="KH24">
        <v>331</v>
      </c>
      <c r="KJ24">
        <v>667</v>
      </c>
      <c r="KK24">
        <v>349</v>
      </c>
      <c r="KL24">
        <v>696</v>
      </c>
      <c r="KM24">
        <v>349</v>
      </c>
      <c r="KN24">
        <v>726</v>
      </c>
      <c r="KO24">
        <v>327</v>
      </c>
      <c r="KQ24">
        <v>750</v>
      </c>
      <c r="KR24">
        <v>382</v>
      </c>
      <c r="KS24">
        <v>796</v>
      </c>
      <c r="KT24">
        <v>390</v>
      </c>
      <c r="KU24">
        <v>867</v>
      </c>
      <c r="KV24">
        <v>382</v>
      </c>
      <c r="KX24">
        <v>16</v>
      </c>
      <c r="KY24">
        <v>3.2320000231266001E-2</v>
      </c>
      <c r="KZ24">
        <v>305</v>
      </c>
      <c r="LA24">
        <v>27</v>
      </c>
      <c r="LB24">
        <v>290</v>
      </c>
      <c r="LC24">
        <v>28</v>
      </c>
      <c r="LD24">
        <v>318</v>
      </c>
      <c r="LE24">
        <v>27</v>
      </c>
      <c r="LG24">
        <v>320</v>
      </c>
      <c r="LH24">
        <v>584</v>
      </c>
      <c r="LI24">
        <v>344</v>
      </c>
      <c r="LJ24">
        <v>572</v>
      </c>
      <c r="LK24">
        <v>305</v>
      </c>
      <c r="LL24">
        <v>545</v>
      </c>
      <c r="LN24">
        <v>804</v>
      </c>
      <c r="LO24">
        <v>488</v>
      </c>
      <c r="LP24">
        <v>816</v>
      </c>
      <c r="LQ24">
        <v>523</v>
      </c>
      <c r="LR24">
        <v>770</v>
      </c>
      <c r="LS24">
        <v>501</v>
      </c>
      <c r="LV24">
        <v>16</v>
      </c>
      <c r="LW24">
        <v>3.2320000000000002E-2</v>
      </c>
      <c r="LX24">
        <v>295</v>
      </c>
      <c r="LY24">
        <v>93</v>
      </c>
      <c r="LZ24">
        <v>292</v>
      </c>
      <c r="MA24">
        <v>102</v>
      </c>
      <c r="MB24">
        <v>302</v>
      </c>
      <c r="MC24">
        <v>103</v>
      </c>
      <c r="ME24">
        <v>359</v>
      </c>
      <c r="MF24">
        <v>593</v>
      </c>
      <c r="MG24">
        <v>347</v>
      </c>
      <c r="MH24">
        <v>586</v>
      </c>
      <c r="MI24">
        <v>329</v>
      </c>
      <c r="MJ24">
        <v>598</v>
      </c>
      <c r="ML24">
        <v>328</v>
      </c>
      <c r="MM24">
        <v>675</v>
      </c>
      <c r="MN24">
        <v>338</v>
      </c>
      <c r="MO24">
        <v>664</v>
      </c>
      <c r="MP24">
        <v>328</v>
      </c>
      <c r="MQ24">
        <v>661</v>
      </c>
      <c r="MS24">
        <v>410</v>
      </c>
      <c r="MT24">
        <v>578</v>
      </c>
      <c r="MU24">
        <v>424</v>
      </c>
      <c r="MV24">
        <v>613</v>
      </c>
      <c r="MW24">
        <v>366</v>
      </c>
      <c r="MX24">
        <v>619</v>
      </c>
      <c r="MZ24">
        <v>586</v>
      </c>
      <c r="NA24">
        <v>530</v>
      </c>
      <c r="NB24">
        <v>565</v>
      </c>
      <c r="NC24">
        <v>513</v>
      </c>
      <c r="ND24">
        <v>671</v>
      </c>
      <c r="NE24">
        <v>531</v>
      </c>
      <c r="NG24">
        <v>764</v>
      </c>
      <c r="NH24">
        <v>637</v>
      </c>
      <c r="NI24">
        <v>838</v>
      </c>
      <c r="NJ24">
        <v>655</v>
      </c>
      <c r="NK24">
        <v>803</v>
      </c>
      <c r="NL24">
        <v>659</v>
      </c>
      <c r="NN24">
        <v>824</v>
      </c>
      <c r="NO24">
        <v>571</v>
      </c>
      <c r="NP24">
        <v>849</v>
      </c>
      <c r="NQ24">
        <v>556</v>
      </c>
      <c r="NR24">
        <v>784</v>
      </c>
      <c r="NS24">
        <v>547</v>
      </c>
      <c r="NU24">
        <v>866</v>
      </c>
      <c r="NV24">
        <v>533</v>
      </c>
      <c r="NW24">
        <v>791</v>
      </c>
      <c r="NX24">
        <v>550</v>
      </c>
      <c r="NY24">
        <v>791</v>
      </c>
      <c r="NZ24">
        <v>550</v>
      </c>
      <c r="OB24">
        <v>877</v>
      </c>
      <c r="OC24">
        <v>655</v>
      </c>
      <c r="OD24">
        <v>786</v>
      </c>
      <c r="OE24">
        <v>633</v>
      </c>
      <c r="OF24">
        <v>817</v>
      </c>
      <c r="OG24">
        <v>597</v>
      </c>
      <c r="OI24">
        <v>826</v>
      </c>
      <c r="OJ24">
        <v>522</v>
      </c>
      <c r="OK24">
        <v>876</v>
      </c>
      <c r="OL24">
        <v>518</v>
      </c>
      <c r="OM24">
        <v>783</v>
      </c>
      <c r="ON24">
        <v>551</v>
      </c>
      <c r="OP24">
        <v>880</v>
      </c>
      <c r="OQ24">
        <v>717</v>
      </c>
      <c r="OR24">
        <v>886</v>
      </c>
      <c r="OS24">
        <v>670</v>
      </c>
      <c r="OT24">
        <v>900</v>
      </c>
      <c r="OU24">
        <v>660</v>
      </c>
      <c r="OW24">
        <v>887</v>
      </c>
      <c r="OX24">
        <v>560</v>
      </c>
      <c r="OY24">
        <v>848</v>
      </c>
      <c r="OZ24">
        <v>518</v>
      </c>
      <c r="PA24">
        <v>858</v>
      </c>
      <c r="PB24">
        <v>520</v>
      </c>
    </row>
    <row r="25" spans="1:418">
      <c r="A25">
        <v>1</v>
      </c>
      <c r="B25">
        <f>0.001</f>
        <v>1E-3</v>
      </c>
      <c r="C25" s="2">
        <f>AJ6</f>
        <v>0.35031359393232175</v>
      </c>
      <c r="D25" s="40">
        <f>AJ4</f>
        <v>25.825268817204289</v>
      </c>
      <c r="E25">
        <f>LOG((C25-E$39)/(E$40-C25))</f>
        <v>-1.7978410379760625</v>
      </c>
      <c r="F25">
        <f>LOG(B25*0.000001)</f>
        <v>-9</v>
      </c>
      <c r="G25" s="7">
        <f>(D25-D$25)/(D$35-D$25)</f>
        <v>0</v>
      </c>
      <c r="H25" s="2">
        <f>C25/E$40</f>
        <v>1.5678195217164417E-2</v>
      </c>
      <c r="Q25" s="7"/>
      <c r="Y25" s="6"/>
      <c r="AB25">
        <v>17</v>
      </c>
      <c r="AC25" s="3">
        <v>3.4299999999999997E-2</v>
      </c>
      <c r="AD25">
        <v>327</v>
      </c>
      <c r="AE25">
        <v>149</v>
      </c>
      <c r="AF25">
        <v>338</v>
      </c>
      <c r="AG25">
        <v>142</v>
      </c>
      <c r="AH25">
        <v>328</v>
      </c>
      <c r="AI25">
        <v>146</v>
      </c>
      <c r="AK25">
        <v>357</v>
      </c>
      <c r="AL25">
        <v>219</v>
      </c>
      <c r="AM25">
        <v>355</v>
      </c>
      <c r="AN25">
        <v>230</v>
      </c>
      <c r="AO25">
        <v>359</v>
      </c>
      <c r="AP25">
        <v>211</v>
      </c>
      <c r="AR25">
        <v>410</v>
      </c>
      <c r="AS25">
        <v>222</v>
      </c>
      <c r="AT25">
        <v>415</v>
      </c>
      <c r="AU25">
        <v>242</v>
      </c>
      <c r="AV25">
        <v>430</v>
      </c>
      <c r="AW25">
        <v>240</v>
      </c>
      <c r="AY25">
        <v>913</v>
      </c>
      <c r="AZ25">
        <v>247</v>
      </c>
      <c r="BA25">
        <v>778</v>
      </c>
      <c r="BB25">
        <v>237</v>
      </c>
      <c r="BC25">
        <v>807</v>
      </c>
      <c r="BD25">
        <v>248</v>
      </c>
      <c r="BF25">
        <v>900</v>
      </c>
      <c r="BG25">
        <v>206</v>
      </c>
      <c r="BH25">
        <v>885</v>
      </c>
      <c r="BI25">
        <v>213</v>
      </c>
      <c r="BJ25">
        <v>858</v>
      </c>
      <c r="BK25">
        <v>223</v>
      </c>
      <c r="BM25">
        <v>960</v>
      </c>
      <c r="BN25">
        <v>199</v>
      </c>
      <c r="BO25">
        <v>959</v>
      </c>
      <c r="BP25">
        <v>207</v>
      </c>
      <c r="BQ25">
        <v>977</v>
      </c>
      <c r="BR25">
        <v>207</v>
      </c>
      <c r="BT25">
        <v>950</v>
      </c>
      <c r="BU25">
        <v>189</v>
      </c>
      <c r="BV25">
        <v>918</v>
      </c>
      <c r="BW25">
        <v>203</v>
      </c>
      <c r="BX25">
        <v>916</v>
      </c>
      <c r="BY25">
        <v>196</v>
      </c>
      <c r="CA25">
        <v>1028</v>
      </c>
      <c r="CB25">
        <v>220</v>
      </c>
      <c r="CC25">
        <v>988</v>
      </c>
      <c r="CD25">
        <v>195</v>
      </c>
      <c r="CE25">
        <v>909</v>
      </c>
      <c r="CF25">
        <v>188</v>
      </c>
      <c r="CH25">
        <v>885</v>
      </c>
      <c r="CI25">
        <v>189</v>
      </c>
      <c r="CJ25">
        <v>951</v>
      </c>
      <c r="CK25">
        <v>191</v>
      </c>
      <c r="CL25">
        <v>892</v>
      </c>
      <c r="CM25">
        <v>177</v>
      </c>
      <c r="CO25">
        <v>914</v>
      </c>
      <c r="CP25">
        <v>171</v>
      </c>
      <c r="CQ25">
        <v>937</v>
      </c>
      <c r="CR25">
        <v>170</v>
      </c>
      <c r="CS25">
        <v>927</v>
      </c>
      <c r="CT25">
        <v>169</v>
      </c>
      <c r="CV25">
        <v>938</v>
      </c>
      <c r="CW25">
        <v>171</v>
      </c>
      <c r="CX25">
        <v>966</v>
      </c>
      <c r="CY25">
        <v>179</v>
      </c>
      <c r="CZ25">
        <v>932</v>
      </c>
      <c r="DA25">
        <v>171</v>
      </c>
      <c r="DC25">
        <v>866</v>
      </c>
      <c r="DD25">
        <v>173</v>
      </c>
      <c r="DE25">
        <v>857</v>
      </c>
      <c r="DF25">
        <v>176</v>
      </c>
      <c r="DG25">
        <v>928</v>
      </c>
      <c r="DH25">
        <v>180</v>
      </c>
      <c r="DK25">
        <v>17</v>
      </c>
      <c r="DL25" s="3">
        <v>3.4299999999999997E-2</v>
      </c>
      <c r="DM25">
        <v>172</v>
      </c>
      <c r="DN25">
        <v>247</v>
      </c>
      <c r="DO25">
        <v>170</v>
      </c>
      <c r="DP25">
        <v>253</v>
      </c>
      <c r="DQ25">
        <v>167</v>
      </c>
      <c r="DR25">
        <v>253</v>
      </c>
      <c r="DT25">
        <v>197</v>
      </c>
      <c r="DU25">
        <v>399</v>
      </c>
      <c r="DV25">
        <v>222</v>
      </c>
      <c r="DW25">
        <v>412</v>
      </c>
      <c r="DX25">
        <v>203</v>
      </c>
      <c r="DY25">
        <v>398</v>
      </c>
      <c r="EA25">
        <v>220</v>
      </c>
      <c r="EB25">
        <v>378</v>
      </c>
      <c r="EC25">
        <v>218</v>
      </c>
      <c r="ED25">
        <v>465</v>
      </c>
      <c r="EE25">
        <v>234</v>
      </c>
      <c r="EF25">
        <v>510</v>
      </c>
      <c r="EH25">
        <v>283</v>
      </c>
      <c r="EI25">
        <v>400</v>
      </c>
      <c r="EJ25">
        <v>285</v>
      </c>
      <c r="EK25">
        <v>447</v>
      </c>
      <c r="EL25">
        <v>309</v>
      </c>
      <c r="EM25">
        <v>472</v>
      </c>
      <c r="EO25">
        <v>990</v>
      </c>
      <c r="EP25">
        <v>392</v>
      </c>
      <c r="EQ25">
        <v>966</v>
      </c>
      <c r="ER25">
        <v>392</v>
      </c>
      <c r="ES25">
        <v>956</v>
      </c>
      <c r="ET25">
        <v>387</v>
      </c>
      <c r="EV25">
        <v>1014</v>
      </c>
      <c r="EW25">
        <v>394</v>
      </c>
      <c r="EX25">
        <v>992</v>
      </c>
      <c r="EY25">
        <v>393</v>
      </c>
      <c r="EZ25">
        <v>969</v>
      </c>
      <c r="FA25">
        <v>384</v>
      </c>
      <c r="FC25">
        <v>1048</v>
      </c>
      <c r="FD25">
        <v>388</v>
      </c>
      <c r="FE25">
        <v>1068</v>
      </c>
      <c r="FF25">
        <v>382</v>
      </c>
      <c r="FG25">
        <v>1081</v>
      </c>
      <c r="FH25">
        <v>378</v>
      </c>
      <c r="FJ25">
        <v>1014</v>
      </c>
      <c r="FK25">
        <v>386</v>
      </c>
      <c r="FL25">
        <v>1029</v>
      </c>
      <c r="FM25">
        <v>397</v>
      </c>
      <c r="FN25">
        <v>1032</v>
      </c>
      <c r="FO25">
        <v>371</v>
      </c>
      <c r="FQ25">
        <v>1110</v>
      </c>
      <c r="FR25">
        <v>418</v>
      </c>
      <c r="FS25">
        <v>1154</v>
      </c>
      <c r="FT25">
        <v>459</v>
      </c>
      <c r="FU25">
        <v>1159</v>
      </c>
      <c r="FV25">
        <v>436</v>
      </c>
      <c r="FX25">
        <v>1125</v>
      </c>
      <c r="FY25">
        <v>376</v>
      </c>
      <c r="FZ25">
        <v>1086</v>
      </c>
      <c r="GA25">
        <v>378</v>
      </c>
      <c r="GB25">
        <v>1044</v>
      </c>
      <c r="GC25">
        <v>383</v>
      </c>
      <c r="GE25">
        <v>1211</v>
      </c>
      <c r="GF25">
        <v>418</v>
      </c>
      <c r="GG25">
        <v>1303</v>
      </c>
      <c r="GH25">
        <v>443</v>
      </c>
      <c r="GI25">
        <v>1222</v>
      </c>
      <c r="GJ25">
        <v>426</v>
      </c>
      <c r="GL25">
        <v>1270</v>
      </c>
      <c r="GM25">
        <v>401</v>
      </c>
      <c r="GN25">
        <v>1231</v>
      </c>
      <c r="GO25">
        <v>402</v>
      </c>
      <c r="GP25">
        <v>1160</v>
      </c>
      <c r="GQ25">
        <v>399</v>
      </c>
      <c r="GS25">
        <v>17</v>
      </c>
      <c r="GT25" s="3">
        <v>3.4299999999999997E-2</v>
      </c>
      <c r="GU25">
        <v>293</v>
      </c>
      <c r="GV25">
        <v>24</v>
      </c>
      <c r="GW25">
        <v>292</v>
      </c>
      <c r="GX25">
        <v>24</v>
      </c>
      <c r="GY25">
        <v>300</v>
      </c>
      <c r="GZ25">
        <v>23</v>
      </c>
      <c r="HB25">
        <v>322</v>
      </c>
      <c r="HC25">
        <v>817</v>
      </c>
      <c r="HD25">
        <v>325</v>
      </c>
      <c r="HE25">
        <v>716</v>
      </c>
      <c r="HF25">
        <v>333</v>
      </c>
      <c r="HG25">
        <v>669</v>
      </c>
      <c r="HI25">
        <v>1223</v>
      </c>
      <c r="HJ25">
        <v>656</v>
      </c>
      <c r="HK25">
        <v>1224</v>
      </c>
      <c r="HL25">
        <v>689</v>
      </c>
      <c r="HM25">
        <v>1165</v>
      </c>
      <c r="HN25">
        <v>645</v>
      </c>
      <c r="HP25">
        <v>17</v>
      </c>
      <c r="HQ25" s="3">
        <v>3.4299999999999997E-2</v>
      </c>
      <c r="HR25">
        <v>166</v>
      </c>
      <c r="HS25">
        <v>237</v>
      </c>
      <c r="HT25">
        <v>171</v>
      </c>
      <c r="HU25">
        <v>234</v>
      </c>
      <c r="HV25">
        <v>173</v>
      </c>
      <c r="HW25">
        <v>234</v>
      </c>
      <c r="HY25">
        <v>198</v>
      </c>
      <c r="HZ25">
        <v>355</v>
      </c>
      <c r="IA25">
        <v>188</v>
      </c>
      <c r="IB25">
        <v>348</v>
      </c>
      <c r="IC25">
        <v>199</v>
      </c>
      <c r="ID25">
        <v>332</v>
      </c>
      <c r="IF25">
        <v>218</v>
      </c>
      <c r="IG25">
        <v>324</v>
      </c>
      <c r="IH25">
        <v>213</v>
      </c>
      <c r="II25">
        <v>342</v>
      </c>
      <c r="IJ25">
        <v>212</v>
      </c>
      <c r="IK25">
        <v>337</v>
      </c>
      <c r="IM25">
        <v>669</v>
      </c>
      <c r="IN25">
        <v>341</v>
      </c>
      <c r="IO25">
        <v>594</v>
      </c>
      <c r="IP25">
        <v>331</v>
      </c>
      <c r="IQ25">
        <v>573</v>
      </c>
      <c r="IR25">
        <v>318</v>
      </c>
      <c r="IT25">
        <v>714</v>
      </c>
      <c r="IU25">
        <v>314</v>
      </c>
      <c r="IV25">
        <v>731</v>
      </c>
      <c r="IW25">
        <v>325</v>
      </c>
      <c r="IX25">
        <v>775</v>
      </c>
      <c r="IY25">
        <v>325</v>
      </c>
      <c r="JA25">
        <v>770</v>
      </c>
      <c r="JB25">
        <v>343</v>
      </c>
      <c r="JC25">
        <v>850</v>
      </c>
      <c r="JD25">
        <v>389</v>
      </c>
      <c r="JE25">
        <v>796</v>
      </c>
      <c r="JF25">
        <v>382</v>
      </c>
      <c r="JH25">
        <v>719</v>
      </c>
      <c r="JI25">
        <v>324</v>
      </c>
      <c r="JJ25">
        <v>714</v>
      </c>
      <c r="JK25">
        <v>330</v>
      </c>
      <c r="JL25">
        <v>693</v>
      </c>
      <c r="JM25">
        <v>329</v>
      </c>
      <c r="JO25">
        <v>705</v>
      </c>
      <c r="JP25">
        <v>308</v>
      </c>
      <c r="JQ25">
        <v>653</v>
      </c>
      <c r="JR25">
        <v>294</v>
      </c>
      <c r="JS25">
        <v>664</v>
      </c>
      <c r="JT25">
        <v>300</v>
      </c>
      <c r="JV25">
        <v>687</v>
      </c>
      <c r="JW25">
        <v>343</v>
      </c>
      <c r="JX25">
        <v>731</v>
      </c>
      <c r="JY25">
        <v>380</v>
      </c>
      <c r="JZ25">
        <v>725</v>
      </c>
      <c r="KA25">
        <v>364</v>
      </c>
      <c r="KC25">
        <v>741</v>
      </c>
      <c r="KD25">
        <v>348</v>
      </c>
      <c r="KE25">
        <v>729</v>
      </c>
      <c r="KF25">
        <v>351</v>
      </c>
      <c r="KG25">
        <v>712</v>
      </c>
      <c r="KH25">
        <v>325</v>
      </c>
      <c r="KJ25">
        <v>659</v>
      </c>
      <c r="KK25">
        <v>344</v>
      </c>
      <c r="KL25">
        <v>659</v>
      </c>
      <c r="KM25">
        <v>349</v>
      </c>
      <c r="KN25">
        <v>738</v>
      </c>
      <c r="KO25">
        <v>331</v>
      </c>
      <c r="KQ25">
        <v>856</v>
      </c>
      <c r="KR25">
        <v>385</v>
      </c>
      <c r="KS25">
        <v>811</v>
      </c>
      <c r="KT25">
        <v>397</v>
      </c>
      <c r="KU25">
        <v>699</v>
      </c>
      <c r="KV25">
        <v>373</v>
      </c>
      <c r="KX25">
        <v>17</v>
      </c>
      <c r="KY25" s="3">
        <v>3.43400002457201E-2</v>
      </c>
      <c r="KZ25">
        <v>298</v>
      </c>
      <c r="LA25">
        <v>28</v>
      </c>
      <c r="LB25">
        <v>312</v>
      </c>
      <c r="LC25">
        <v>27</v>
      </c>
      <c r="LD25">
        <v>305</v>
      </c>
      <c r="LE25">
        <v>28</v>
      </c>
      <c r="LG25">
        <v>335</v>
      </c>
      <c r="LH25">
        <v>598</v>
      </c>
      <c r="LI25">
        <v>332</v>
      </c>
      <c r="LJ25">
        <v>564</v>
      </c>
      <c r="LK25">
        <v>337</v>
      </c>
      <c r="LL25">
        <v>550</v>
      </c>
      <c r="LN25">
        <v>821</v>
      </c>
      <c r="LO25">
        <v>481</v>
      </c>
      <c r="LP25">
        <v>703</v>
      </c>
      <c r="LQ25">
        <v>488</v>
      </c>
      <c r="LR25">
        <v>803</v>
      </c>
      <c r="LS25">
        <v>493</v>
      </c>
      <c r="LV25">
        <v>17</v>
      </c>
      <c r="LW25" s="3">
        <v>3.4299999999999997E-2</v>
      </c>
      <c r="LX25">
        <v>293</v>
      </c>
      <c r="LY25">
        <v>93</v>
      </c>
      <c r="LZ25">
        <v>300</v>
      </c>
      <c r="MA25">
        <v>103</v>
      </c>
      <c r="MB25">
        <v>301</v>
      </c>
      <c r="MC25">
        <v>106</v>
      </c>
      <c r="ME25">
        <v>347</v>
      </c>
      <c r="MF25">
        <v>578</v>
      </c>
      <c r="MG25">
        <v>351</v>
      </c>
      <c r="MH25">
        <v>582</v>
      </c>
      <c r="MI25">
        <v>345</v>
      </c>
      <c r="MJ25">
        <v>591</v>
      </c>
      <c r="ML25">
        <v>343</v>
      </c>
      <c r="MM25">
        <v>660</v>
      </c>
      <c r="MN25">
        <v>356</v>
      </c>
      <c r="MO25">
        <v>670</v>
      </c>
      <c r="MP25">
        <v>351</v>
      </c>
      <c r="MQ25">
        <v>645</v>
      </c>
      <c r="MS25">
        <v>387</v>
      </c>
      <c r="MT25">
        <v>593</v>
      </c>
      <c r="MU25">
        <v>400</v>
      </c>
      <c r="MV25">
        <v>602</v>
      </c>
      <c r="MW25">
        <v>364</v>
      </c>
      <c r="MX25">
        <v>623</v>
      </c>
      <c r="MZ25">
        <v>580</v>
      </c>
      <c r="NA25">
        <v>551</v>
      </c>
      <c r="NB25">
        <v>601</v>
      </c>
      <c r="NC25">
        <v>530</v>
      </c>
      <c r="ND25">
        <v>556</v>
      </c>
      <c r="NE25">
        <v>540</v>
      </c>
      <c r="NG25">
        <v>774</v>
      </c>
      <c r="NH25">
        <v>661</v>
      </c>
      <c r="NI25">
        <v>802</v>
      </c>
      <c r="NJ25">
        <v>652</v>
      </c>
      <c r="NK25">
        <v>823</v>
      </c>
      <c r="NL25">
        <v>684</v>
      </c>
      <c r="NN25">
        <v>836</v>
      </c>
      <c r="NO25">
        <v>554</v>
      </c>
      <c r="NP25">
        <v>812</v>
      </c>
      <c r="NQ25">
        <v>520</v>
      </c>
      <c r="NR25">
        <v>836</v>
      </c>
      <c r="NS25">
        <v>527</v>
      </c>
      <c r="NU25">
        <v>840</v>
      </c>
      <c r="NV25">
        <v>547</v>
      </c>
      <c r="NW25">
        <v>782</v>
      </c>
      <c r="NX25">
        <v>529</v>
      </c>
      <c r="NY25">
        <v>782</v>
      </c>
      <c r="NZ25">
        <v>529</v>
      </c>
      <c r="OB25">
        <v>865</v>
      </c>
      <c r="OC25">
        <v>647</v>
      </c>
      <c r="OD25">
        <v>841</v>
      </c>
      <c r="OE25">
        <v>627</v>
      </c>
      <c r="OF25">
        <v>870</v>
      </c>
      <c r="OG25">
        <v>632</v>
      </c>
      <c r="OI25">
        <v>784</v>
      </c>
      <c r="OJ25">
        <v>520</v>
      </c>
      <c r="OK25">
        <v>794</v>
      </c>
      <c r="OL25">
        <v>521</v>
      </c>
      <c r="OM25">
        <v>898</v>
      </c>
      <c r="ON25">
        <v>537</v>
      </c>
      <c r="OP25">
        <v>828</v>
      </c>
      <c r="OQ25">
        <v>752</v>
      </c>
      <c r="OR25">
        <v>894</v>
      </c>
      <c r="OS25">
        <v>680</v>
      </c>
      <c r="OT25">
        <v>954</v>
      </c>
      <c r="OU25">
        <v>663</v>
      </c>
      <c r="OW25">
        <v>888</v>
      </c>
      <c r="OX25">
        <v>539</v>
      </c>
      <c r="OY25">
        <v>939</v>
      </c>
      <c r="OZ25">
        <v>508</v>
      </c>
      <c r="PA25">
        <v>867</v>
      </c>
      <c r="PB25">
        <v>524</v>
      </c>
    </row>
    <row r="26" spans="1:418">
      <c r="A26">
        <v>2</v>
      </c>
      <c r="B26">
        <f t="shared" ref="B26:B33" si="72">E6</f>
        <v>1.28</v>
      </c>
      <c r="C26" s="26">
        <f>AQ6</f>
        <v>0.93591584467474109</v>
      </c>
      <c r="D26" s="40">
        <f>AQ4</f>
        <v>80.599462365591421</v>
      </c>
      <c r="E26">
        <f>LOG((C26-E$39)/(E$40-C26))</f>
        <v>-1.3593410035381748</v>
      </c>
      <c r="F26">
        <f t="shared" ref="F26:F35" si="73">LOG(B26*0.000001)</f>
        <v>-5.8927900303521312</v>
      </c>
      <c r="G26" s="7">
        <f t="shared" ref="G26:G35" si="74">(D26-D$25)/(D$35-D$25)</f>
        <v>0.10388709874780766</v>
      </c>
      <c r="H26" s="2">
        <f t="shared" ref="H26:H35" si="75">C26/E$40</f>
        <v>4.1886674036642549E-2</v>
      </c>
      <c r="Q26" s="7"/>
      <c r="Y26" s="6"/>
      <c r="AB26">
        <v>18</v>
      </c>
      <c r="AC26" s="3">
        <v>3.6400000000000002E-2</v>
      </c>
      <c r="AD26">
        <v>334</v>
      </c>
      <c r="AE26">
        <v>148</v>
      </c>
      <c r="AF26">
        <v>327</v>
      </c>
      <c r="AG26">
        <v>143</v>
      </c>
      <c r="AH26">
        <v>323</v>
      </c>
      <c r="AI26">
        <v>148</v>
      </c>
      <c r="AK26">
        <v>355</v>
      </c>
      <c r="AL26">
        <v>220</v>
      </c>
      <c r="AM26">
        <v>351</v>
      </c>
      <c r="AN26">
        <v>215</v>
      </c>
      <c r="AO26">
        <v>362</v>
      </c>
      <c r="AP26">
        <v>203</v>
      </c>
      <c r="AR26">
        <v>400</v>
      </c>
      <c r="AS26">
        <v>215</v>
      </c>
      <c r="AT26">
        <v>423</v>
      </c>
      <c r="AU26">
        <v>233</v>
      </c>
      <c r="AV26">
        <v>426</v>
      </c>
      <c r="AW26">
        <v>234</v>
      </c>
      <c r="AY26">
        <v>802</v>
      </c>
      <c r="AZ26">
        <v>245</v>
      </c>
      <c r="BA26">
        <v>760</v>
      </c>
      <c r="BB26">
        <v>238</v>
      </c>
      <c r="BC26">
        <v>793</v>
      </c>
      <c r="BD26">
        <v>231</v>
      </c>
      <c r="BF26">
        <v>899</v>
      </c>
      <c r="BG26">
        <v>209</v>
      </c>
      <c r="BH26">
        <v>926</v>
      </c>
      <c r="BI26">
        <v>225</v>
      </c>
      <c r="BJ26">
        <v>901</v>
      </c>
      <c r="BK26">
        <v>222</v>
      </c>
      <c r="BM26">
        <v>940</v>
      </c>
      <c r="BN26">
        <v>208</v>
      </c>
      <c r="BO26">
        <v>943</v>
      </c>
      <c r="BP26">
        <v>206</v>
      </c>
      <c r="BQ26">
        <v>910</v>
      </c>
      <c r="BR26">
        <v>199</v>
      </c>
      <c r="BT26">
        <v>915</v>
      </c>
      <c r="BU26">
        <v>185</v>
      </c>
      <c r="BV26">
        <v>845</v>
      </c>
      <c r="BW26">
        <v>200</v>
      </c>
      <c r="BX26">
        <v>981</v>
      </c>
      <c r="BY26">
        <v>194</v>
      </c>
      <c r="CA26">
        <v>1027</v>
      </c>
      <c r="CB26">
        <v>208</v>
      </c>
      <c r="CC26">
        <v>963</v>
      </c>
      <c r="CD26">
        <v>196</v>
      </c>
      <c r="CE26">
        <v>944</v>
      </c>
      <c r="CF26">
        <v>193</v>
      </c>
      <c r="CH26">
        <v>946</v>
      </c>
      <c r="CI26">
        <v>183</v>
      </c>
      <c r="CJ26">
        <v>870</v>
      </c>
      <c r="CK26">
        <v>191</v>
      </c>
      <c r="CL26">
        <v>934</v>
      </c>
      <c r="CM26">
        <v>171</v>
      </c>
      <c r="CO26">
        <v>908</v>
      </c>
      <c r="CP26">
        <v>168</v>
      </c>
      <c r="CQ26">
        <v>872</v>
      </c>
      <c r="CR26">
        <v>174</v>
      </c>
      <c r="CS26">
        <v>919</v>
      </c>
      <c r="CT26">
        <v>177</v>
      </c>
      <c r="CV26">
        <v>877</v>
      </c>
      <c r="CW26">
        <v>171</v>
      </c>
      <c r="CX26">
        <v>932</v>
      </c>
      <c r="CY26">
        <v>185</v>
      </c>
      <c r="CZ26">
        <v>918</v>
      </c>
      <c r="DA26">
        <v>184</v>
      </c>
      <c r="DC26">
        <v>934</v>
      </c>
      <c r="DD26">
        <v>179</v>
      </c>
      <c r="DE26">
        <v>950</v>
      </c>
      <c r="DF26">
        <v>179</v>
      </c>
      <c r="DG26">
        <v>912</v>
      </c>
      <c r="DH26">
        <v>172</v>
      </c>
      <c r="DK26">
        <v>18</v>
      </c>
      <c r="DL26" s="3">
        <v>3.6400000000000002E-2</v>
      </c>
      <c r="DM26">
        <v>182</v>
      </c>
      <c r="DN26">
        <v>253</v>
      </c>
      <c r="DO26">
        <v>169</v>
      </c>
      <c r="DP26">
        <v>250</v>
      </c>
      <c r="DQ26">
        <v>162</v>
      </c>
      <c r="DR26">
        <v>250</v>
      </c>
      <c r="DT26">
        <v>211</v>
      </c>
      <c r="DU26">
        <v>414</v>
      </c>
      <c r="DV26">
        <v>223</v>
      </c>
      <c r="DW26">
        <v>408</v>
      </c>
      <c r="DX26">
        <v>198</v>
      </c>
      <c r="DY26">
        <v>392</v>
      </c>
      <c r="EA26">
        <v>223</v>
      </c>
      <c r="EB26">
        <v>385</v>
      </c>
      <c r="EC26">
        <v>240</v>
      </c>
      <c r="ED26">
        <v>453</v>
      </c>
      <c r="EE26">
        <v>233</v>
      </c>
      <c r="EF26">
        <v>515</v>
      </c>
      <c r="EH26">
        <v>292</v>
      </c>
      <c r="EI26">
        <v>398</v>
      </c>
      <c r="EJ26">
        <v>309</v>
      </c>
      <c r="EK26">
        <v>432</v>
      </c>
      <c r="EL26">
        <v>297</v>
      </c>
      <c r="EM26">
        <v>460</v>
      </c>
      <c r="EO26">
        <v>932</v>
      </c>
      <c r="EP26">
        <v>401</v>
      </c>
      <c r="EQ26">
        <v>896</v>
      </c>
      <c r="ER26">
        <v>388</v>
      </c>
      <c r="ES26">
        <v>1024</v>
      </c>
      <c r="ET26">
        <v>389</v>
      </c>
      <c r="EV26">
        <v>1002</v>
      </c>
      <c r="EW26">
        <v>413</v>
      </c>
      <c r="EX26">
        <v>948</v>
      </c>
      <c r="EY26">
        <v>394</v>
      </c>
      <c r="EZ26">
        <v>1023</v>
      </c>
      <c r="FA26">
        <v>397</v>
      </c>
      <c r="FC26">
        <v>1052</v>
      </c>
      <c r="FD26">
        <v>388</v>
      </c>
      <c r="FE26">
        <v>1024</v>
      </c>
      <c r="FF26">
        <v>390</v>
      </c>
      <c r="FG26">
        <v>1084</v>
      </c>
      <c r="FH26">
        <v>389</v>
      </c>
      <c r="FJ26">
        <v>1012</v>
      </c>
      <c r="FK26">
        <v>376</v>
      </c>
      <c r="FL26">
        <v>979</v>
      </c>
      <c r="FM26">
        <v>383</v>
      </c>
      <c r="FN26">
        <v>1033</v>
      </c>
      <c r="FO26">
        <v>381</v>
      </c>
      <c r="FQ26">
        <v>1027</v>
      </c>
      <c r="FR26">
        <v>416</v>
      </c>
      <c r="FS26">
        <v>1172</v>
      </c>
      <c r="FT26">
        <v>457</v>
      </c>
      <c r="FU26">
        <v>1161</v>
      </c>
      <c r="FV26">
        <v>446</v>
      </c>
      <c r="FX26">
        <v>1113</v>
      </c>
      <c r="FY26">
        <v>393</v>
      </c>
      <c r="FZ26">
        <v>1060</v>
      </c>
      <c r="GA26">
        <v>370</v>
      </c>
      <c r="GB26">
        <v>1092</v>
      </c>
      <c r="GC26">
        <v>375</v>
      </c>
      <c r="GE26">
        <v>1254</v>
      </c>
      <c r="GF26">
        <v>411</v>
      </c>
      <c r="GG26">
        <v>1325</v>
      </c>
      <c r="GH26">
        <v>451</v>
      </c>
      <c r="GI26">
        <v>1210</v>
      </c>
      <c r="GJ26">
        <v>423</v>
      </c>
      <c r="GL26">
        <v>1262</v>
      </c>
      <c r="GM26">
        <v>408</v>
      </c>
      <c r="GN26">
        <v>1177</v>
      </c>
      <c r="GO26">
        <v>397</v>
      </c>
      <c r="GP26">
        <v>1073</v>
      </c>
      <c r="GQ26">
        <v>382</v>
      </c>
      <c r="GS26">
        <v>18</v>
      </c>
      <c r="GT26" s="3">
        <v>3.6400000000000002E-2</v>
      </c>
      <c r="GU26">
        <v>303</v>
      </c>
      <c r="GV26">
        <v>23</v>
      </c>
      <c r="GW26">
        <v>303</v>
      </c>
      <c r="GX26">
        <v>24</v>
      </c>
      <c r="GY26">
        <v>306</v>
      </c>
      <c r="GZ26">
        <v>23</v>
      </c>
      <c r="HB26">
        <v>314</v>
      </c>
      <c r="HC26">
        <v>776</v>
      </c>
      <c r="HD26">
        <v>339</v>
      </c>
      <c r="HE26">
        <v>706</v>
      </c>
      <c r="HF26">
        <v>331</v>
      </c>
      <c r="HG26">
        <v>651</v>
      </c>
      <c r="HI26">
        <v>1146</v>
      </c>
      <c r="HJ26">
        <v>651</v>
      </c>
      <c r="HK26">
        <v>1257</v>
      </c>
      <c r="HL26">
        <v>656</v>
      </c>
      <c r="HM26">
        <v>1203</v>
      </c>
      <c r="HN26">
        <v>628</v>
      </c>
      <c r="HP26">
        <v>18</v>
      </c>
      <c r="HQ26" s="3">
        <v>3.6400000000000002E-2</v>
      </c>
      <c r="HR26">
        <v>177</v>
      </c>
      <c r="HS26">
        <v>233</v>
      </c>
      <c r="HT26">
        <v>174</v>
      </c>
      <c r="HU26">
        <v>237</v>
      </c>
      <c r="HV26">
        <v>175</v>
      </c>
      <c r="HW26">
        <v>233</v>
      </c>
      <c r="HY26">
        <v>203</v>
      </c>
      <c r="HZ26">
        <v>360</v>
      </c>
      <c r="IA26">
        <v>194</v>
      </c>
      <c r="IB26">
        <v>344</v>
      </c>
      <c r="IC26">
        <v>198</v>
      </c>
      <c r="ID26">
        <v>336</v>
      </c>
      <c r="IF26">
        <v>218</v>
      </c>
      <c r="IG26">
        <v>337</v>
      </c>
      <c r="IH26">
        <v>226</v>
      </c>
      <c r="II26">
        <v>331</v>
      </c>
      <c r="IJ26">
        <v>214</v>
      </c>
      <c r="IK26">
        <v>325</v>
      </c>
      <c r="IM26">
        <v>571</v>
      </c>
      <c r="IN26">
        <v>327</v>
      </c>
      <c r="IO26">
        <v>570</v>
      </c>
      <c r="IP26">
        <v>330</v>
      </c>
      <c r="IQ26">
        <v>628</v>
      </c>
      <c r="IR26">
        <v>331</v>
      </c>
      <c r="IT26">
        <v>705</v>
      </c>
      <c r="IU26">
        <v>319</v>
      </c>
      <c r="IV26">
        <v>695</v>
      </c>
      <c r="IW26">
        <v>336</v>
      </c>
      <c r="IX26">
        <v>695</v>
      </c>
      <c r="IY26">
        <v>321</v>
      </c>
      <c r="JA26">
        <v>735</v>
      </c>
      <c r="JB26">
        <v>341</v>
      </c>
      <c r="JC26">
        <v>893</v>
      </c>
      <c r="JD26">
        <v>399</v>
      </c>
      <c r="JE26">
        <v>803</v>
      </c>
      <c r="JF26">
        <v>390</v>
      </c>
      <c r="JH26">
        <v>686</v>
      </c>
      <c r="JI26">
        <v>326</v>
      </c>
      <c r="JJ26">
        <v>777</v>
      </c>
      <c r="JK26">
        <v>328</v>
      </c>
      <c r="JL26">
        <v>706</v>
      </c>
      <c r="JM26">
        <v>326</v>
      </c>
      <c r="JO26">
        <v>711</v>
      </c>
      <c r="JP26">
        <v>303</v>
      </c>
      <c r="JQ26">
        <v>718</v>
      </c>
      <c r="JR26">
        <v>293</v>
      </c>
      <c r="JS26">
        <v>698</v>
      </c>
      <c r="JT26">
        <v>300</v>
      </c>
      <c r="JV26">
        <v>678</v>
      </c>
      <c r="JW26">
        <v>335</v>
      </c>
      <c r="JX26">
        <v>761</v>
      </c>
      <c r="JY26">
        <v>372</v>
      </c>
      <c r="JZ26">
        <v>676</v>
      </c>
      <c r="KA26">
        <v>366</v>
      </c>
      <c r="KC26">
        <v>732</v>
      </c>
      <c r="KD26">
        <v>340</v>
      </c>
      <c r="KE26">
        <v>759</v>
      </c>
      <c r="KF26">
        <v>335</v>
      </c>
      <c r="KG26">
        <v>759</v>
      </c>
      <c r="KH26">
        <v>323</v>
      </c>
      <c r="KJ26">
        <v>663</v>
      </c>
      <c r="KK26">
        <v>338</v>
      </c>
      <c r="KL26">
        <v>653</v>
      </c>
      <c r="KM26">
        <v>337</v>
      </c>
      <c r="KN26">
        <v>663</v>
      </c>
      <c r="KO26">
        <v>345</v>
      </c>
      <c r="KQ26">
        <v>782</v>
      </c>
      <c r="KR26">
        <v>374</v>
      </c>
      <c r="KS26">
        <v>807</v>
      </c>
      <c r="KT26">
        <v>389</v>
      </c>
      <c r="KU26">
        <v>822</v>
      </c>
      <c r="KV26">
        <v>377</v>
      </c>
      <c r="KX26">
        <v>18</v>
      </c>
      <c r="KY26" s="3">
        <v>3.6360000260174302E-2</v>
      </c>
      <c r="KZ26">
        <v>299</v>
      </c>
      <c r="LA26">
        <v>27</v>
      </c>
      <c r="LB26">
        <v>313</v>
      </c>
      <c r="LC26">
        <v>27</v>
      </c>
      <c r="LD26">
        <v>308</v>
      </c>
      <c r="LE26">
        <v>28</v>
      </c>
      <c r="LG26">
        <v>332</v>
      </c>
      <c r="LH26">
        <v>581</v>
      </c>
      <c r="LI26">
        <v>334</v>
      </c>
      <c r="LJ26">
        <v>583</v>
      </c>
      <c r="LK26">
        <v>307</v>
      </c>
      <c r="LL26">
        <v>533</v>
      </c>
      <c r="LN26">
        <v>816</v>
      </c>
      <c r="LO26">
        <v>493</v>
      </c>
      <c r="LP26">
        <v>788</v>
      </c>
      <c r="LQ26">
        <v>539</v>
      </c>
      <c r="LR26">
        <v>794</v>
      </c>
      <c r="LS26">
        <v>545</v>
      </c>
      <c r="LV26">
        <v>18</v>
      </c>
      <c r="LW26" s="3">
        <v>3.6400000000000002E-2</v>
      </c>
      <c r="LX26">
        <v>305</v>
      </c>
      <c r="LY26">
        <v>92</v>
      </c>
      <c r="LZ26">
        <v>311</v>
      </c>
      <c r="MA26">
        <v>104</v>
      </c>
      <c r="MB26">
        <v>297</v>
      </c>
      <c r="MC26">
        <v>103</v>
      </c>
      <c r="ME26">
        <v>338</v>
      </c>
      <c r="MF26">
        <v>568</v>
      </c>
      <c r="MG26">
        <v>333</v>
      </c>
      <c r="MH26">
        <v>604</v>
      </c>
      <c r="MI26">
        <v>359</v>
      </c>
      <c r="MJ26">
        <v>565</v>
      </c>
      <c r="ML26">
        <v>325</v>
      </c>
      <c r="MM26">
        <v>656</v>
      </c>
      <c r="MN26">
        <v>335</v>
      </c>
      <c r="MO26">
        <v>663</v>
      </c>
      <c r="MP26">
        <v>362</v>
      </c>
      <c r="MQ26">
        <v>641</v>
      </c>
      <c r="MS26">
        <v>417</v>
      </c>
      <c r="MT26">
        <v>563</v>
      </c>
      <c r="MU26">
        <v>407</v>
      </c>
      <c r="MV26">
        <v>619</v>
      </c>
      <c r="MW26">
        <v>396</v>
      </c>
      <c r="MX26">
        <v>629</v>
      </c>
      <c r="MZ26">
        <v>599</v>
      </c>
      <c r="NA26">
        <v>521</v>
      </c>
      <c r="NB26">
        <v>541</v>
      </c>
      <c r="NC26">
        <v>525</v>
      </c>
      <c r="ND26">
        <v>672</v>
      </c>
      <c r="NE26">
        <v>506</v>
      </c>
      <c r="NG26">
        <v>860</v>
      </c>
      <c r="NH26">
        <v>655</v>
      </c>
      <c r="NI26">
        <v>751</v>
      </c>
      <c r="NJ26">
        <v>671</v>
      </c>
      <c r="NK26">
        <v>888</v>
      </c>
      <c r="NL26">
        <v>664</v>
      </c>
      <c r="NN26">
        <v>781</v>
      </c>
      <c r="NO26">
        <v>569</v>
      </c>
      <c r="NP26">
        <v>821</v>
      </c>
      <c r="NQ26">
        <v>558</v>
      </c>
      <c r="NR26">
        <v>859</v>
      </c>
      <c r="NS26">
        <v>539</v>
      </c>
      <c r="NU26">
        <v>771</v>
      </c>
      <c r="NV26">
        <v>566</v>
      </c>
      <c r="NW26">
        <v>802</v>
      </c>
      <c r="NX26">
        <v>529</v>
      </c>
      <c r="NY26">
        <v>802</v>
      </c>
      <c r="NZ26">
        <v>529</v>
      </c>
      <c r="OB26">
        <v>872</v>
      </c>
      <c r="OC26">
        <v>649</v>
      </c>
      <c r="OD26">
        <v>854</v>
      </c>
      <c r="OE26">
        <v>623</v>
      </c>
      <c r="OF26">
        <v>800</v>
      </c>
      <c r="OG26">
        <v>615</v>
      </c>
      <c r="OI26">
        <v>796</v>
      </c>
      <c r="OJ26">
        <v>503</v>
      </c>
      <c r="OK26">
        <v>848</v>
      </c>
      <c r="OL26">
        <v>537</v>
      </c>
      <c r="OM26">
        <v>851</v>
      </c>
      <c r="ON26">
        <v>545</v>
      </c>
      <c r="OP26">
        <v>882</v>
      </c>
      <c r="OQ26">
        <v>733</v>
      </c>
      <c r="OR26">
        <v>905</v>
      </c>
      <c r="OS26">
        <v>655</v>
      </c>
      <c r="OT26">
        <v>891</v>
      </c>
      <c r="OU26">
        <v>653</v>
      </c>
      <c r="OW26">
        <v>843</v>
      </c>
      <c r="OX26">
        <v>545</v>
      </c>
      <c r="OY26">
        <v>883</v>
      </c>
      <c r="OZ26">
        <v>535</v>
      </c>
      <c r="PA26">
        <v>812</v>
      </c>
      <c r="PB26">
        <v>511</v>
      </c>
    </row>
    <row r="27" spans="1:418">
      <c r="A27" s="50">
        <v>3</v>
      </c>
      <c r="B27" s="50">
        <f t="shared" si="72"/>
        <v>2.69</v>
      </c>
      <c r="C27" s="51">
        <f>AX6</f>
        <v>4.7076037000407238</v>
      </c>
      <c r="D27" s="52">
        <f>AX4</f>
        <v>435.04838709677421</v>
      </c>
      <c r="E27" s="50">
        <f t="shared" ref="E27:E35" si="76">LOG((C27-E$39)/(E$40-C27))</f>
        <v>-0.57360995359026634</v>
      </c>
      <c r="F27">
        <f t="shared" si="73"/>
        <v>-5.5702477199975924</v>
      </c>
      <c r="G27" s="7">
        <f t="shared" si="74"/>
        <v>0.77615022229473396</v>
      </c>
      <c r="H27" s="2">
        <f t="shared" si="75"/>
        <v>0.21068759846225937</v>
      </c>
      <c r="Q27" s="7"/>
      <c r="Y27" s="6"/>
      <c r="AB27">
        <v>19</v>
      </c>
      <c r="AC27" s="3">
        <v>3.8399999999999997E-2</v>
      </c>
      <c r="AD27">
        <v>326</v>
      </c>
      <c r="AE27">
        <v>146</v>
      </c>
      <c r="AF27">
        <v>326</v>
      </c>
      <c r="AG27">
        <v>143</v>
      </c>
      <c r="AH27">
        <v>333</v>
      </c>
      <c r="AI27">
        <v>146</v>
      </c>
      <c r="AK27">
        <v>350</v>
      </c>
      <c r="AL27">
        <v>227</v>
      </c>
      <c r="AM27">
        <v>346</v>
      </c>
      <c r="AN27">
        <v>220</v>
      </c>
      <c r="AO27">
        <v>354</v>
      </c>
      <c r="AP27">
        <v>210</v>
      </c>
      <c r="AR27">
        <v>400</v>
      </c>
      <c r="AS27">
        <v>217</v>
      </c>
      <c r="AT27">
        <v>417</v>
      </c>
      <c r="AU27">
        <v>238</v>
      </c>
      <c r="AV27">
        <v>430</v>
      </c>
      <c r="AW27">
        <v>247</v>
      </c>
      <c r="AY27">
        <v>788</v>
      </c>
      <c r="AZ27">
        <v>244</v>
      </c>
      <c r="BA27">
        <v>768</v>
      </c>
      <c r="BB27">
        <v>240</v>
      </c>
      <c r="BC27">
        <v>771</v>
      </c>
      <c r="BD27">
        <v>239</v>
      </c>
      <c r="BF27">
        <v>890</v>
      </c>
      <c r="BG27">
        <v>213</v>
      </c>
      <c r="BH27">
        <v>959</v>
      </c>
      <c r="BI27">
        <v>212</v>
      </c>
      <c r="BJ27">
        <v>873</v>
      </c>
      <c r="BK27">
        <v>215</v>
      </c>
      <c r="BM27">
        <v>974</v>
      </c>
      <c r="BN27">
        <v>204</v>
      </c>
      <c r="BO27">
        <v>979</v>
      </c>
      <c r="BP27">
        <v>196</v>
      </c>
      <c r="BQ27">
        <v>934</v>
      </c>
      <c r="BR27">
        <v>201</v>
      </c>
      <c r="BT27">
        <v>967</v>
      </c>
      <c r="BU27">
        <v>185</v>
      </c>
      <c r="BV27">
        <v>946</v>
      </c>
      <c r="BW27">
        <v>200</v>
      </c>
      <c r="BX27">
        <v>921</v>
      </c>
      <c r="BY27">
        <v>196</v>
      </c>
      <c r="CA27">
        <v>1014</v>
      </c>
      <c r="CB27">
        <v>212</v>
      </c>
      <c r="CC27">
        <v>955</v>
      </c>
      <c r="CD27">
        <v>185</v>
      </c>
      <c r="CE27">
        <v>937</v>
      </c>
      <c r="CF27">
        <v>186</v>
      </c>
      <c r="CH27">
        <v>943</v>
      </c>
      <c r="CI27">
        <v>179</v>
      </c>
      <c r="CJ27">
        <v>951</v>
      </c>
      <c r="CK27">
        <v>185</v>
      </c>
      <c r="CL27">
        <v>937</v>
      </c>
      <c r="CM27">
        <v>179</v>
      </c>
      <c r="CO27">
        <v>910</v>
      </c>
      <c r="CP27">
        <v>173</v>
      </c>
      <c r="CQ27">
        <v>930</v>
      </c>
      <c r="CR27">
        <v>175</v>
      </c>
      <c r="CS27">
        <v>892</v>
      </c>
      <c r="CT27">
        <v>175</v>
      </c>
      <c r="CV27">
        <v>874</v>
      </c>
      <c r="CW27">
        <v>167</v>
      </c>
      <c r="CX27">
        <v>941</v>
      </c>
      <c r="CY27">
        <v>186</v>
      </c>
      <c r="CZ27">
        <v>917</v>
      </c>
      <c r="DA27">
        <v>175</v>
      </c>
      <c r="DC27">
        <v>953</v>
      </c>
      <c r="DD27">
        <v>180</v>
      </c>
      <c r="DE27">
        <v>910</v>
      </c>
      <c r="DF27">
        <v>174</v>
      </c>
      <c r="DG27">
        <v>890</v>
      </c>
      <c r="DH27">
        <v>162</v>
      </c>
      <c r="DK27">
        <v>19</v>
      </c>
      <c r="DL27" s="3">
        <v>3.8399999999999997E-2</v>
      </c>
      <c r="DM27">
        <v>180</v>
      </c>
      <c r="DN27">
        <v>252</v>
      </c>
      <c r="DO27">
        <v>168</v>
      </c>
      <c r="DP27">
        <v>249</v>
      </c>
      <c r="DQ27">
        <v>174</v>
      </c>
      <c r="DR27">
        <v>247</v>
      </c>
      <c r="DT27">
        <v>200</v>
      </c>
      <c r="DU27">
        <v>411</v>
      </c>
      <c r="DV27">
        <v>208</v>
      </c>
      <c r="DW27">
        <v>409</v>
      </c>
      <c r="DX27">
        <v>212</v>
      </c>
      <c r="DY27">
        <v>402</v>
      </c>
      <c r="EA27">
        <v>223</v>
      </c>
      <c r="EB27">
        <v>393</v>
      </c>
      <c r="EC27">
        <v>223</v>
      </c>
      <c r="ED27">
        <v>445</v>
      </c>
      <c r="EE27">
        <v>236</v>
      </c>
      <c r="EF27">
        <v>505</v>
      </c>
      <c r="EH27">
        <v>293</v>
      </c>
      <c r="EI27">
        <v>404</v>
      </c>
      <c r="EJ27">
        <v>302</v>
      </c>
      <c r="EK27">
        <v>434</v>
      </c>
      <c r="EL27">
        <v>277</v>
      </c>
      <c r="EM27">
        <v>464</v>
      </c>
      <c r="EO27">
        <v>964</v>
      </c>
      <c r="EP27">
        <v>391</v>
      </c>
      <c r="EQ27">
        <v>920</v>
      </c>
      <c r="ER27">
        <v>390</v>
      </c>
      <c r="ES27">
        <v>1037</v>
      </c>
      <c r="ET27">
        <v>378</v>
      </c>
      <c r="EV27">
        <v>1077</v>
      </c>
      <c r="EW27">
        <v>412</v>
      </c>
      <c r="EX27">
        <v>1075</v>
      </c>
      <c r="EY27">
        <v>385</v>
      </c>
      <c r="EZ27">
        <v>945</v>
      </c>
      <c r="FA27">
        <v>382</v>
      </c>
      <c r="FC27">
        <v>986</v>
      </c>
      <c r="FD27">
        <v>394</v>
      </c>
      <c r="FE27">
        <v>1089</v>
      </c>
      <c r="FF27">
        <v>387</v>
      </c>
      <c r="FG27">
        <v>908</v>
      </c>
      <c r="FH27">
        <v>397</v>
      </c>
      <c r="FJ27">
        <v>1016</v>
      </c>
      <c r="FK27">
        <v>391</v>
      </c>
      <c r="FL27">
        <v>1064</v>
      </c>
      <c r="FM27">
        <v>385</v>
      </c>
      <c r="FN27">
        <v>950</v>
      </c>
      <c r="FO27">
        <v>385</v>
      </c>
      <c r="FQ27">
        <v>1113</v>
      </c>
      <c r="FR27">
        <v>408</v>
      </c>
      <c r="FS27">
        <v>1126</v>
      </c>
      <c r="FT27">
        <v>447</v>
      </c>
      <c r="FU27">
        <v>1117</v>
      </c>
      <c r="FV27">
        <v>447</v>
      </c>
      <c r="FX27">
        <v>1069</v>
      </c>
      <c r="FY27">
        <v>379</v>
      </c>
      <c r="FZ27">
        <v>1064</v>
      </c>
      <c r="GA27">
        <v>376</v>
      </c>
      <c r="GB27">
        <v>1119</v>
      </c>
      <c r="GC27">
        <v>370</v>
      </c>
      <c r="GE27">
        <v>1146</v>
      </c>
      <c r="GF27">
        <v>412</v>
      </c>
      <c r="GG27">
        <v>1315</v>
      </c>
      <c r="GH27">
        <v>457</v>
      </c>
      <c r="GI27">
        <v>1181</v>
      </c>
      <c r="GJ27">
        <v>417</v>
      </c>
      <c r="GL27">
        <v>1229</v>
      </c>
      <c r="GM27">
        <v>421</v>
      </c>
      <c r="GN27">
        <v>1252</v>
      </c>
      <c r="GO27">
        <v>404</v>
      </c>
      <c r="GP27">
        <v>1183</v>
      </c>
      <c r="GQ27">
        <v>389</v>
      </c>
      <c r="GS27">
        <v>19</v>
      </c>
      <c r="GT27" s="3">
        <v>3.8399999999999997E-2</v>
      </c>
      <c r="GU27">
        <v>297</v>
      </c>
      <c r="GV27">
        <v>24</v>
      </c>
      <c r="GW27">
        <v>308</v>
      </c>
      <c r="GX27">
        <v>23</v>
      </c>
      <c r="GY27">
        <v>303</v>
      </c>
      <c r="GZ27">
        <v>23</v>
      </c>
      <c r="HB27">
        <v>352</v>
      </c>
      <c r="HC27">
        <v>739</v>
      </c>
      <c r="HD27">
        <v>307</v>
      </c>
      <c r="HE27">
        <v>702</v>
      </c>
      <c r="HF27">
        <v>328</v>
      </c>
      <c r="HG27">
        <v>637</v>
      </c>
      <c r="HI27">
        <v>1191</v>
      </c>
      <c r="HJ27">
        <v>639</v>
      </c>
      <c r="HK27">
        <v>1120</v>
      </c>
      <c r="HL27">
        <v>659</v>
      </c>
      <c r="HM27">
        <v>1148</v>
      </c>
      <c r="HN27">
        <v>651</v>
      </c>
      <c r="HP27">
        <v>19</v>
      </c>
      <c r="HQ27" s="3">
        <v>3.8399999999999997E-2</v>
      </c>
      <c r="HR27">
        <v>172</v>
      </c>
      <c r="HS27">
        <v>234</v>
      </c>
      <c r="HT27">
        <v>172</v>
      </c>
      <c r="HU27">
        <v>235</v>
      </c>
      <c r="HV27">
        <v>173</v>
      </c>
      <c r="HW27">
        <v>234</v>
      </c>
      <c r="HY27">
        <v>188</v>
      </c>
      <c r="HZ27">
        <v>348</v>
      </c>
      <c r="IA27">
        <v>194</v>
      </c>
      <c r="IB27">
        <v>350</v>
      </c>
      <c r="IC27">
        <v>195</v>
      </c>
      <c r="ID27">
        <v>339</v>
      </c>
      <c r="IF27">
        <v>212</v>
      </c>
      <c r="IG27">
        <v>334</v>
      </c>
      <c r="IH27">
        <v>219</v>
      </c>
      <c r="II27">
        <v>324</v>
      </c>
      <c r="IJ27">
        <v>208</v>
      </c>
      <c r="IK27">
        <v>327</v>
      </c>
      <c r="IM27">
        <v>612</v>
      </c>
      <c r="IN27">
        <v>334</v>
      </c>
      <c r="IO27">
        <v>627</v>
      </c>
      <c r="IP27">
        <v>326</v>
      </c>
      <c r="IQ27">
        <v>566</v>
      </c>
      <c r="IR27">
        <v>330</v>
      </c>
      <c r="IT27">
        <v>733</v>
      </c>
      <c r="IU27">
        <v>323</v>
      </c>
      <c r="IV27">
        <v>745</v>
      </c>
      <c r="IW27">
        <v>318</v>
      </c>
      <c r="IX27">
        <v>707</v>
      </c>
      <c r="IY27">
        <v>328</v>
      </c>
      <c r="JA27">
        <v>775</v>
      </c>
      <c r="JB27">
        <v>347</v>
      </c>
      <c r="JC27">
        <v>858</v>
      </c>
      <c r="JD27">
        <v>403</v>
      </c>
      <c r="JE27">
        <v>765</v>
      </c>
      <c r="JF27">
        <v>385</v>
      </c>
      <c r="JH27">
        <v>720</v>
      </c>
      <c r="JI27">
        <v>324</v>
      </c>
      <c r="JJ27">
        <v>701</v>
      </c>
      <c r="JK27">
        <v>320</v>
      </c>
      <c r="JL27">
        <v>702</v>
      </c>
      <c r="JM27">
        <v>321</v>
      </c>
      <c r="JO27">
        <v>699</v>
      </c>
      <c r="JP27">
        <v>315</v>
      </c>
      <c r="JQ27">
        <v>676</v>
      </c>
      <c r="JR27">
        <v>301</v>
      </c>
      <c r="JS27">
        <v>669</v>
      </c>
      <c r="JT27">
        <v>311</v>
      </c>
      <c r="JV27">
        <v>655</v>
      </c>
      <c r="JW27">
        <v>325</v>
      </c>
      <c r="JX27">
        <v>752</v>
      </c>
      <c r="JY27">
        <v>389</v>
      </c>
      <c r="JZ27">
        <v>677</v>
      </c>
      <c r="KA27">
        <v>356</v>
      </c>
      <c r="KC27">
        <v>782</v>
      </c>
      <c r="KD27">
        <v>339</v>
      </c>
      <c r="KE27">
        <v>768</v>
      </c>
      <c r="KF27">
        <v>342</v>
      </c>
      <c r="KG27">
        <v>688</v>
      </c>
      <c r="KH27">
        <v>328</v>
      </c>
      <c r="KJ27">
        <v>719</v>
      </c>
      <c r="KK27">
        <v>336</v>
      </c>
      <c r="KL27">
        <v>662</v>
      </c>
      <c r="KM27">
        <v>337</v>
      </c>
      <c r="KN27">
        <v>681</v>
      </c>
      <c r="KO27">
        <v>336</v>
      </c>
      <c r="KQ27">
        <v>795</v>
      </c>
      <c r="KR27">
        <v>373</v>
      </c>
      <c r="KS27">
        <v>814</v>
      </c>
      <c r="KT27">
        <v>397</v>
      </c>
      <c r="KU27">
        <v>729</v>
      </c>
      <c r="KV27">
        <v>381</v>
      </c>
      <c r="KX27">
        <v>19</v>
      </c>
      <c r="KY27" s="3">
        <v>3.8380000274628401E-2</v>
      </c>
      <c r="KZ27">
        <v>301</v>
      </c>
      <c r="LA27">
        <v>27</v>
      </c>
      <c r="LB27">
        <v>312</v>
      </c>
      <c r="LC27">
        <v>27</v>
      </c>
      <c r="LD27">
        <v>309</v>
      </c>
      <c r="LE27">
        <v>27</v>
      </c>
      <c r="LG27">
        <v>297</v>
      </c>
      <c r="LH27">
        <v>581</v>
      </c>
      <c r="LI27">
        <v>338</v>
      </c>
      <c r="LJ27">
        <v>565</v>
      </c>
      <c r="LK27">
        <v>354</v>
      </c>
      <c r="LL27">
        <v>564</v>
      </c>
      <c r="LN27">
        <v>831</v>
      </c>
      <c r="LO27">
        <v>482</v>
      </c>
      <c r="LP27">
        <v>819</v>
      </c>
      <c r="LQ27">
        <v>514</v>
      </c>
      <c r="LR27">
        <v>767</v>
      </c>
      <c r="LS27">
        <v>519</v>
      </c>
      <c r="LV27">
        <v>19</v>
      </c>
      <c r="LW27" s="3">
        <v>3.8399999999999997E-2</v>
      </c>
      <c r="LX27">
        <v>305</v>
      </c>
      <c r="LY27">
        <v>94</v>
      </c>
      <c r="LZ27">
        <v>303</v>
      </c>
      <c r="MA27">
        <v>102</v>
      </c>
      <c r="MB27">
        <v>302</v>
      </c>
      <c r="MC27">
        <v>104</v>
      </c>
      <c r="ME27">
        <v>338</v>
      </c>
      <c r="MF27">
        <v>564</v>
      </c>
      <c r="MG27">
        <v>360</v>
      </c>
      <c r="MH27">
        <v>593</v>
      </c>
      <c r="MI27">
        <v>337</v>
      </c>
      <c r="MJ27">
        <v>582</v>
      </c>
      <c r="ML27">
        <v>320</v>
      </c>
      <c r="MM27">
        <v>643</v>
      </c>
      <c r="MN27">
        <v>317</v>
      </c>
      <c r="MO27">
        <v>649</v>
      </c>
      <c r="MP27">
        <v>351</v>
      </c>
      <c r="MQ27">
        <v>641</v>
      </c>
      <c r="MS27">
        <v>388</v>
      </c>
      <c r="MT27">
        <v>564</v>
      </c>
      <c r="MU27">
        <v>369</v>
      </c>
      <c r="MV27">
        <v>593</v>
      </c>
      <c r="MW27">
        <v>391</v>
      </c>
      <c r="MX27">
        <v>615</v>
      </c>
      <c r="MZ27">
        <v>543</v>
      </c>
      <c r="NA27">
        <v>518</v>
      </c>
      <c r="NB27">
        <v>625</v>
      </c>
      <c r="NC27">
        <v>545</v>
      </c>
      <c r="ND27">
        <v>548</v>
      </c>
      <c r="NE27">
        <v>545</v>
      </c>
      <c r="NG27">
        <v>836</v>
      </c>
      <c r="NH27">
        <v>658</v>
      </c>
      <c r="NI27">
        <v>840</v>
      </c>
      <c r="NJ27">
        <v>646</v>
      </c>
      <c r="NK27">
        <v>888</v>
      </c>
      <c r="NL27">
        <v>671</v>
      </c>
      <c r="NN27">
        <v>796</v>
      </c>
      <c r="NO27">
        <v>548</v>
      </c>
      <c r="NP27">
        <v>797</v>
      </c>
      <c r="NQ27">
        <v>544</v>
      </c>
      <c r="NR27">
        <v>781</v>
      </c>
      <c r="NS27">
        <v>553</v>
      </c>
      <c r="NU27">
        <v>765</v>
      </c>
      <c r="NV27">
        <v>550</v>
      </c>
      <c r="NW27">
        <v>804</v>
      </c>
      <c r="NX27">
        <v>518</v>
      </c>
      <c r="NY27">
        <v>804</v>
      </c>
      <c r="NZ27">
        <v>518</v>
      </c>
      <c r="OB27">
        <v>813</v>
      </c>
      <c r="OC27">
        <v>616</v>
      </c>
      <c r="OD27">
        <v>814</v>
      </c>
      <c r="OE27">
        <v>631</v>
      </c>
      <c r="OF27">
        <v>842</v>
      </c>
      <c r="OG27">
        <v>641</v>
      </c>
      <c r="OI27">
        <v>762</v>
      </c>
      <c r="OJ27">
        <v>532</v>
      </c>
      <c r="OK27">
        <v>805</v>
      </c>
      <c r="OL27">
        <v>524</v>
      </c>
      <c r="OM27">
        <v>835</v>
      </c>
      <c r="ON27">
        <v>531</v>
      </c>
      <c r="OP27">
        <v>931</v>
      </c>
      <c r="OQ27">
        <v>729</v>
      </c>
      <c r="OR27">
        <v>984</v>
      </c>
      <c r="OS27">
        <v>701</v>
      </c>
      <c r="OT27">
        <v>811</v>
      </c>
      <c r="OU27">
        <v>664</v>
      </c>
      <c r="OW27">
        <v>855</v>
      </c>
      <c r="OX27">
        <v>545</v>
      </c>
      <c r="OY27">
        <v>909</v>
      </c>
      <c r="OZ27">
        <v>532</v>
      </c>
      <c r="PA27">
        <v>874</v>
      </c>
      <c r="PB27">
        <v>522</v>
      </c>
    </row>
    <row r="28" spans="1:418">
      <c r="A28" s="50">
        <v>4</v>
      </c>
      <c r="B28" s="50">
        <f t="shared" si="72"/>
        <v>5.45</v>
      </c>
      <c r="C28" s="51">
        <f>BE6</f>
        <v>8.1622002820874453</v>
      </c>
      <c r="D28" s="52">
        <f>BE4</f>
        <v>560.0322580645161</v>
      </c>
      <c r="E28" s="50">
        <f t="shared" si="76"/>
        <v>-0.2399241005891343</v>
      </c>
      <c r="F28">
        <f t="shared" si="73"/>
        <v>-5.2636034977233574</v>
      </c>
      <c r="G28" s="7">
        <f t="shared" si="74"/>
        <v>1.0132000244728143</v>
      </c>
      <c r="H28" s="2">
        <f t="shared" si="75"/>
        <v>0.3652971841249304</v>
      </c>
      <c r="Q28" s="7"/>
      <c r="Y28" s="6"/>
      <c r="AB28">
        <v>20</v>
      </c>
      <c r="AC28" s="3">
        <v>4.0399999999999998E-2</v>
      </c>
      <c r="AD28">
        <v>327</v>
      </c>
      <c r="AE28">
        <v>141</v>
      </c>
      <c r="AF28">
        <v>333</v>
      </c>
      <c r="AG28">
        <v>145</v>
      </c>
      <c r="AH28">
        <v>327</v>
      </c>
      <c r="AI28">
        <v>145</v>
      </c>
      <c r="AK28">
        <v>355</v>
      </c>
      <c r="AL28">
        <v>221</v>
      </c>
      <c r="AM28">
        <v>362</v>
      </c>
      <c r="AN28">
        <v>221</v>
      </c>
      <c r="AO28">
        <v>358</v>
      </c>
      <c r="AP28">
        <v>213</v>
      </c>
      <c r="AR28">
        <v>430</v>
      </c>
      <c r="AS28">
        <v>226</v>
      </c>
      <c r="AT28">
        <v>416</v>
      </c>
      <c r="AU28">
        <v>235</v>
      </c>
      <c r="AV28">
        <v>434</v>
      </c>
      <c r="AW28">
        <v>251</v>
      </c>
      <c r="AY28">
        <v>821</v>
      </c>
      <c r="AZ28">
        <v>246</v>
      </c>
      <c r="BA28">
        <v>760</v>
      </c>
      <c r="BB28">
        <v>227</v>
      </c>
      <c r="BC28">
        <v>785</v>
      </c>
      <c r="BD28">
        <v>237</v>
      </c>
      <c r="BF28">
        <v>942</v>
      </c>
      <c r="BG28">
        <v>204</v>
      </c>
      <c r="BH28">
        <v>883</v>
      </c>
      <c r="BI28">
        <v>219</v>
      </c>
      <c r="BJ28">
        <v>889</v>
      </c>
      <c r="BK28">
        <v>218</v>
      </c>
      <c r="BM28">
        <v>989</v>
      </c>
      <c r="BN28">
        <v>190</v>
      </c>
      <c r="BO28">
        <v>976</v>
      </c>
      <c r="BP28">
        <v>200</v>
      </c>
      <c r="BQ28">
        <v>938</v>
      </c>
      <c r="BR28">
        <v>199</v>
      </c>
      <c r="BT28">
        <v>961</v>
      </c>
      <c r="BU28">
        <v>196</v>
      </c>
      <c r="BV28">
        <v>924</v>
      </c>
      <c r="BW28">
        <v>210</v>
      </c>
      <c r="BX28">
        <v>946</v>
      </c>
      <c r="BY28">
        <v>186</v>
      </c>
      <c r="CA28">
        <v>1063</v>
      </c>
      <c r="CB28">
        <v>212</v>
      </c>
      <c r="CC28">
        <v>903</v>
      </c>
      <c r="CD28">
        <v>186</v>
      </c>
      <c r="CE28">
        <v>921</v>
      </c>
      <c r="CF28">
        <v>191</v>
      </c>
      <c r="CH28">
        <v>850</v>
      </c>
      <c r="CI28">
        <v>180</v>
      </c>
      <c r="CJ28">
        <v>939</v>
      </c>
      <c r="CK28">
        <v>193</v>
      </c>
      <c r="CL28">
        <v>914</v>
      </c>
      <c r="CM28">
        <v>181</v>
      </c>
      <c r="CO28">
        <v>876</v>
      </c>
      <c r="CP28">
        <v>167</v>
      </c>
      <c r="CQ28">
        <v>947</v>
      </c>
      <c r="CR28">
        <v>178</v>
      </c>
      <c r="CS28">
        <v>918</v>
      </c>
      <c r="CT28">
        <v>184</v>
      </c>
      <c r="CV28">
        <v>899</v>
      </c>
      <c r="CW28">
        <v>162</v>
      </c>
      <c r="CX28">
        <v>923</v>
      </c>
      <c r="CY28">
        <v>183</v>
      </c>
      <c r="CZ28">
        <v>921</v>
      </c>
      <c r="DA28">
        <v>178</v>
      </c>
      <c r="DC28">
        <v>857</v>
      </c>
      <c r="DD28">
        <v>175</v>
      </c>
      <c r="DE28">
        <v>860</v>
      </c>
      <c r="DF28">
        <v>173</v>
      </c>
      <c r="DG28">
        <v>914</v>
      </c>
      <c r="DH28">
        <v>173</v>
      </c>
      <c r="DK28">
        <v>20</v>
      </c>
      <c r="DL28" s="3">
        <v>4.0399999999999998E-2</v>
      </c>
      <c r="DM28">
        <v>177</v>
      </c>
      <c r="DN28">
        <v>249</v>
      </c>
      <c r="DO28">
        <v>168</v>
      </c>
      <c r="DP28">
        <v>250</v>
      </c>
      <c r="DQ28">
        <v>165</v>
      </c>
      <c r="DR28">
        <v>249</v>
      </c>
      <c r="DT28">
        <v>198</v>
      </c>
      <c r="DU28">
        <v>417</v>
      </c>
      <c r="DV28">
        <v>205</v>
      </c>
      <c r="DW28">
        <v>409</v>
      </c>
      <c r="DX28">
        <v>213</v>
      </c>
      <c r="DY28">
        <v>403</v>
      </c>
      <c r="EA28">
        <v>223</v>
      </c>
      <c r="EB28">
        <v>375</v>
      </c>
      <c r="EC28">
        <v>208</v>
      </c>
      <c r="ED28">
        <v>441</v>
      </c>
      <c r="EE28">
        <v>226</v>
      </c>
      <c r="EF28">
        <v>518</v>
      </c>
      <c r="EH28">
        <v>296</v>
      </c>
      <c r="EI28">
        <v>399</v>
      </c>
      <c r="EJ28">
        <v>275</v>
      </c>
      <c r="EK28">
        <v>447</v>
      </c>
      <c r="EL28">
        <v>288</v>
      </c>
      <c r="EM28">
        <v>464</v>
      </c>
      <c r="EO28">
        <v>935</v>
      </c>
      <c r="EP28">
        <v>395</v>
      </c>
      <c r="EQ28">
        <v>1015</v>
      </c>
      <c r="ER28">
        <v>377</v>
      </c>
      <c r="ES28">
        <v>876</v>
      </c>
      <c r="ET28">
        <v>379</v>
      </c>
      <c r="EV28">
        <v>1058</v>
      </c>
      <c r="EW28">
        <v>394</v>
      </c>
      <c r="EX28">
        <v>995</v>
      </c>
      <c r="EY28">
        <v>395</v>
      </c>
      <c r="EZ28">
        <v>984</v>
      </c>
      <c r="FA28">
        <v>388</v>
      </c>
      <c r="FC28">
        <v>1033</v>
      </c>
      <c r="FD28">
        <v>392</v>
      </c>
      <c r="FE28">
        <v>995</v>
      </c>
      <c r="FF28">
        <v>389</v>
      </c>
      <c r="FG28">
        <v>1067</v>
      </c>
      <c r="FH28">
        <v>390</v>
      </c>
      <c r="FJ28">
        <v>1092</v>
      </c>
      <c r="FK28">
        <v>384</v>
      </c>
      <c r="FL28">
        <v>1052</v>
      </c>
      <c r="FM28">
        <v>380</v>
      </c>
      <c r="FN28">
        <v>1006</v>
      </c>
      <c r="FO28">
        <v>387</v>
      </c>
      <c r="FQ28">
        <v>1131</v>
      </c>
      <c r="FR28">
        <v>409</v>
      </c>
      <c r="FS28">
        <v>1116</v>
      </c>
      <c r="FT28">
        <v>452</v>
      </c>
      <c r="FU28">
        <v>1111</v>
      </c>
      <c r="FV28">
        <v>454</v>
      </c>
      <c r="FX28">
        <v>1040</v>
      </c>
      <c r="FY28">
        <v>376</v>
      </c>
      <c r="FZ28">
        <v>1041</v>
      </c>
      <c r="GA28">
        <v>376</v>
      </c>
      <c r="GB28">
        <v>1100</v>
      </c>
      <c r="GC28">
        <v>375</v>
      </c>
      <c r="GE28">
        <v>1245</v>
      </c>
      <c r="GF28">
        <v>413</v>
      </c>
      <c r="GG28">
        <v>1206</v>
      </c>
      <c r="GH28">
        <v>458</v>
      </c>
      <c r="GI28">
        <v>1255</v>
      </c>
      <c r="GJ28">
        <v>425</v>
      </c>
      <c r="GL28">
        <v>1167</v>
      </c>
      <c r="GM28">
        <v>419</v>
      </c>
      <c r="GN28">
        <v>1296</v>
      </c>
      <c r="GO28">
        <v>410</v>
      </c>
      <c r="GP28">
        <v>1187</v>
      </c>
      <c r="GQ28">
        <v>384</v>
      </c>
      <c r="GS28">
        <v>20</v>
      </c>
      <c r="GT28" s="3">
        <v>4.0399999999999998E-2</v>
      </c>
      <c r="GU28">
        <v>295</v>
      </c>
      <c r="GV28">
        <v>24</v>
      </c>
      <c r="GW28">
        <v>302</v>
      </c>
      <c r="GX28">
        <v>24</v>
      </c>
      <c r="GY28">
        <v>304</v>
      </c>
      <c r="GZ28">
        <v>23</v>
      </c>
      <c r="HB28">
        <v>323</v>
      </c>
      <c r="HC28">
        <v>747</v>
      </c>
      <c r="HD28">
        <v>331</v>
      </c>
      <c r="HE28">
        <v>701</v>
      </c>
      <c r="HF28">
        <v>327</v>
      </c>
      <c r="HG28">
        <v>664</v>
      </c>
      <c r="HI28">
        <v>1147</v>
      </c>
      <c r="HJ28">
        <v>652</v>
      </c>
      <c r="HK28">
        <v>1193</v>
      </c>
      <c r="HL28">
        <v>654</v>
      </c>
      <c r="HM28">
        <v>1307</v>
      </c>
      <c r="HN28">
        <v>646</v>
      </c>
      <c r="HP28">
        <v>20</v>
      </c>
      <c r="HQ28" s="3">
        <v>4.0399999999999998E-2</v>
      </c>
      <c r="HR28">
        <v>173</v>
      </c>
      <c r="HS28">
        <v>238</v>
      </c>
      <c r="HT28">
        <v>175</v>
      </c>
      <c r="HU28">
        <v>233</v>
      </c>
      <c r="HV28">
        <v>173</v>
      </c>
      <c r="HW28">
        <v>233</v>
      </c>
      <c r="HY28">
        <v>207</v>
      </c>
      <c r="HZ28">
        <v>351</v>
      </c>
      <c r="IA28">
        <v>194</v>
      </c>
      <c r="IB28">
        <v>338</v>
      </c>
      <c r="IC28">
        <v>205</v>
      </c>
      <c r="ID28">
        <v>332</v>
      </c>
      <c r="IF28">
        <v>233</v>
      </c>
      <c r="IG28">
        <v>335</v>
      </c>
      <c r="IH28">
        <v>212</v>
      </c>
      <c r="II28">
        <v>327</v>
      </c>
      <c r="IJ28">
        <v>206</v>
      </c>
      <c r="IK28">
        <v>325</v>
      </c>
      <c r="IM28">
        <v>609</v>
      </c>
      <c r="IN28">
        <v>335</v>
      </c>
      <c r="IO28">
        <v>574</v>
      </c>
      <c r="IP28">
        <v>329</v>
      </c>
      <c r="IQ28">
        <v>548</v>
      </c>
      <c r="IR28">
        <v>332</v>
      </c>
      <c r="IT28">
        <v>705</v>
      </c>
      <c r="IU28">
        <v>311</v>
      </c>
      <c r="IV28">
        <v>758</v>
      </c>
      <c r="IW28">
        <v>331</v>
      </c>
      <c r="IX28">
        <v>730</v>
      </c>
      <c r="IY28">
        <v>328</v>
      </c>
      <c r="JA28">
        <v>726</v>
      </c>
      <c r="JB28">
        <v>363</v>
      </c>
      <c r="JC28">
        <v>806</v>
      </c>
      <c r="JD28">
        <v>386</v>
      </c>
      <c r="JE28">
        <v>831</v>
      </c>
      <c r="JF28">
        <v>391</v>
      </c>
      <c r="JH28">
        <v>684</v>
      </c>
      <c r="JI28">
        <v>344</v>
      </c>
      <c r="JJ28">
        <v>733</v>
      </c>
      <c r="JK28">
        <v>323</v>
      </c>
      <c r="JL28">
        <v>646</v>
      </c>
      <c r="JM28">
        <v>336</v>
      </c>
      <c r="JO28">
        <v>642</v>
      </c>
      <c r="JP28">
        <v>295</v>
      </c>
      <c r="JQ28">
        <v>676</v>
      </c>
      <c r="JR28">
        <v>285</v>
      </c>
      <c r="JS28">
        <v>736</v>
      </c>
      <c r="JT28">
        <v>304</v>
      </c>
      <c r="JV28">
        <v>656</v>
      </c>
      <c r="JW28">
        <v>332</v>
      </c>
      <c r="JX28">
        <v>757</v>
      </c>
      <c r="JY28">
        <v>381</v>
      </c>
      <c r="JZ28">
        <v>720</v>
      </c>
      <c r="KA28">
        <v>363</v>
      </c>
      <c r="KC28">
        <v>782</v>
      </c>
      <c r="KD28">
        <v>349</v>
      </c>
      <c r="KE28">
        <v>687</v>
      </c>
      <c r="KF28">
        <v>341</v>
      </c>
      <c r="KG28">
        <v>718</v>
      </c>
      <c r="KH28">
        <v>327</v>
      </c>
      <c r="KJ28">
        <v>692</v>
      </c>
      <c r="KK28">
        <v>342</v>
      </c>
      <c r="KL28">
        <v>736</v>
      </c>
      <c r="KM28">
        <v>346</v>
      </c>
      <c r="KN28">
        <v>642</v>
      </c>
      <c r="KO28">
        <v>337</v>
      </c>
      <c r="KQ28">
        <v>737</v>
      </c>
      <c r="KR28">
        <v>382</v>
      </c>
      <c r="KS28">
        <v>780</v>
      </c>
      <c r="KT28">
        <v>388</v>
      </c>
      <c r="KU28">
        <v>725</v>
      </c>
      <c r="KV28">
        <v>380</v>
      </c>
      <c r="KX28">
        <v>20</v>
      </c>
      <c r="KY28" s="3">
        <v>4.0400000289082499E-2</v>
      </c>
      <c r="KZ28">
        <v>312</v>
      </c>
      <c r="LA28">
        <v>27</v>
      </c>
      <c r="LB28">
        <v>295</v>
      </c>
      <c r="LC28">
        <v>27</v>
      </c>
      <c r="LD28">
        <v>303</v>
      </c>
      <c r="LE28">
        <v>28</v>
      </c>
      <c r="LG28">
        <v>318</v>
      </c>
      <c r="LH28">
        <v>586</v>
      </c>
      <c r="LI28">
        <v>318</v>
      </c>
      <c r="LJ28">
        <v>601</v>
      </c>
      <c r="LK28">
        <v>342</v>
      </c>
      <c r="LL28">
        <v>523</v>
      </c>
      <c r="LN28">
        <v>849</v>
      </c>
      <c r="LO28">
        <v>520</v>
      </c>
      <c r="LP28">
        <v>799</v>
      </c>
      <c r="LQ28">
        <v>531</v>
      </c>
      <c r="LR28">
        <v>778</v>
      </c>
      <c r="LS28">
        <v>473</v>
      </c>
      <c r="LV28">
        <v>20</v>
      </c>
      <c r="LW28" s="3">
        <v>4.0399999999999998E-2</v>
      </c>
      <c r="LX28">
        <v>304</v>
      </c>
      <c r="LY28">
        <v>92</v>
      </c>
      <c r="LZ28">
        <v>292</v>
      </c>
      <c r="MA28">
        <v>100</v>
      </c>
      <c r="MB28">
        <v>301</v>
      </c>
      <c r="MC28">
        <v>107</v>
      </c>
      <c r="ME28">
        <v>305</v>
      </c>
      <c r="MF28">
        <v>578</v>
      </c>
      <c r="MG28">
        <v>325</v>
      </c>
      <c r="MH28">
        <v>603</v>
      </c>
      <c r="MI28">
        <v>336</v>
      </c>
      <c r="MJ28">
        <v>589</v>
      </c>
      <c r="ML28">
        <v>327</v>
      </c>
      <c r="MM28">
        <v>637</v>
      </c>
      <c r="MN28">
        <v>311</v>
      </c>
      <c r="MO28">
        <v>674</v>
      </c>
      <c r="MP28">
        <v>316</v>
      </c>
      <c r="MQ28">
        <v>634</v>
      </c>
      <c r="MS28">
        <v>414</v>
      </c>
      <c r="MT28">
        <v>587</v>
      </c>
      <c r="MU28">
        <v>384</v>
      </c>
      <c r="MV28">
        <v>611</v>
      </c>
      <c r="MW28">
        <v>401</v>
      </c>
      <c r="MX28">
        <v>631</v>
      </c>
      <c r="MZ28">
        <v>549</v>
      </c>
      <c r="NA28">
        <v>525</v>
      </c>
      <c r="NB28">
        <v>588</v>
      </c>
      <c r="NC28">
        <v>516</v>
      </c>
      <c r="ND28">
        <v>554</v>
      </c>
      <c r="NE28">
        <v>519</v>
      </c>
      <c r="NG28">
        <v>858</v>
      </c>
      <c r="NH28">
        <v>649</v>
      </c>
      <c r="NI28">
        <v>832</v>
      </c>
      <c r="NJ28">
        <v>661</v>
      </c>
      <c r="NK28">
        <v>783</v>
      </c>
      <c r="NL28">
        <v>658</v>
      </c>
      <c r="NN28">
        <v>834</v>
      </c>
      <c r="NO28">
        <v>535</v>
      </c>
      <c r="NP28">
        <v>795</v>
      </c>
      <c r="NQ28">
        <v>550</v>
      </c>
      <c r="NR28">
        <v>838</v>
      </c>
      <c r="NS28">
        <v>542</v>
      </c>
      <c r="NU28">
        <v>799</v>
      </c>
      <c r="NV28">
        <v>531</v>
      </c>
      <c r="NW28">
        <v>821</v>
      </c>
      <c r="NX28">
        <v>537</v>
      </c>
      <c r="NY28">
        <v>821</v>
      </c>
      <c r="NZ28">
        <v>537</v>
      </c>
      <c r="OB28">
        <v>838</v>
      </c>
      <c r="OC28">
        <v>628</v>
      </c>
      <c r="OD28">
        <v>808</v>
      </c>
      <c r="OE28">
        <v>641</v>
      </c>
      <c r="OF28">
        <v>874</v>
      </c>
      <c r="OG28">
        <v>623</v>
      </c>
      <c r="OI28">
        <v>864</v>
      </c>
      <c r="OJ28">
        <v>532</v>
      </c>
      <c r="OK28">
        <v>836</v>
      </c>
      <c r="OL28">
        <v>562</v>
      </c>
      <c r="OM28">
        <v>790</v>
      </c>
      <c r="ON28">
        <v>536</v>
      </c>
      <c r="OP28">
        <v>943</v>
      </c>
      <c r="OQ28">
        <v>732</v>
      </c>
      <c r="OR28">
        <v>940</v>
      </c>
      <c r="OS28">
        <v>673</v>
      </c>
      <c r="OT28">
        <v>837</v>
      </c>
      <c r="OU28">
        <v>644</v>
      </c>
      <c r="OW28">
        <v>810</v>
      </c>
      <c r="OX28">
        <v>539</v>
      </c>
      <c r="OY28">
        <v>815</v>
      </c>
      <c r="OZ28">
        <v>521</v>
      </c>
      <c r="PA28">
        <v>765</v>
      </c>
      <c r="PB28">
        <v>527</v>
      </c>
    </row>
    <row r="29" spans="1:418">
      <c r="A29">
        <v>5</v>
      </c>
      <c r="B29">
        <f t="shared" si="72"/>
        <v>38.18</v>
      </c>
      <c r="C29" s="2">
        <f>BL6</f>
        <v>10.667804268409927</v>
      </c>
      <c r="D29" s="40">
        <f>BL4</f>
        <v>596.59408602150552</v>
      </c>
      <c r="E29">
        <f t="shared" si="76"/>
        <v>-3.9226327878359203E-2</v>
      </c>
      <c r="F29">
        <f t="shared" si="73"/>
        <v>-4.4181640759423519</v>
      </c>
      <c r="G29" s="7">
        <f t="shared" si="74"/>
        <v>1.0825447648570379</v>
      </c>
      <c r="H29" s="2">
        <f t="shared" si="75"/>
        <v>0.47743484910534939</v>
      </c>
      <c r="Q29" s="7"/>
      <c r="Y29" s="6"/>
      <c r="AB29">
        <v>21</v>
      </c>
      <c r="AC29" s="3">
        <v>4.24E-2</v>
      </c>
      <c r="AD29">
        <v>327</v>
      </c>
      <c r="AE29">
        <v>146</v>
      </c>
      <c r="AF29">
        <v>335</v>
      </c>
      <c r="AG29">
        <v>142</v>
      </c>
      <c r="AH29">
        <v>321</v>
      </c>
      <c r="AI29">
        <v>145</v>
      </c>
      <c r="AK29">
        <v>361</v>
      </c>
      <c r="AL29">
        <v>222</v>
      </c>
      <c r="AM29">
        <v>353</v>
      </c>
      <c r="AN29">
        <v>218</v>
      </c>
      <c r="AO29">
        <v>358</v>
      </c>
      <c r="AP29">
        <v>223</v>
      </c>
      <c r="AR29">
        <v>418</v>
      </c>
      <c r="AS29">
        <v>233</v>
      </c>
      <c r="AT29">
        <v>403</v>
      </c>
      <c r="AU29">
        <v>230</v>
      </c>
      <c r="AV29">
        <v>414</v>
      </c>
      <c r="AW29">
        <v>235</v>
      </c>
      <c r="AY29">
        <v>804</v>
      </c>
      <c r="AZ29">
        <v>250</v>
      </c>
      <c r="BA29">
        <v>771</v>
      </c>
      <c r="BB29">
        <v>235</v>
      </c>
      <c r="BC29">
        <v>777</v>
      </c>
      <c r="BD29">
        <v>230</v>
      </c>
      <c r="BF29">
        <v>937</v>
      </c>
      <c r="BG29">
        <v>208</v>
      </c>
      <c r="BH29">
        <v>892</v>
      </c>
      <c r="BI29">
        <v>221</v>
      </c>
      <c r="BJ29">
        <v>932</v>
      </c>
      <c r="BK29">
        <v>223</v>
      </c>
      <c r="BM29">
        <v>963</v>
      </c>
      <c r="BN29">
        <v>206</v>
      </c>
      <c r="BO29">
        <v>893</v>
      </c>
      <c r="BP29">
        <v>197</v>
      </c>
      <c r="BQ29">
        <v>997</v>
      </c>
      <c r="BR29">
        <v>203</v>
      </c>
      <c r="BT29">
        <v>929</v>
      </c>
      <c r="BU29">
        <v>184</v>
      </c>
      <c r="BV29">
        <v>950</v>
      </c>
      <c r="BW29">
        <v>198</v>
      </c>
      <c r="BX29">
        <v>936</v>
      </c>
      <c r="BY29">
        <v>196</v>
      </c>
      <c r="CA29">
        <v>1032</v>
      </c>
      <c r="CB29">
        <v>217</v>
      </c>
      <c r="CC29">
        <v>1000</v>
      </c>
      <c r="CD29">
        <v>179</v>
      </c>
      <c r="CE29">
        <v>905</v>
      </c>
      <c r="CF29">
        <v>191</v>
      </c>
      <c r="CH29">
        <v>941</v>
      </c>
      <c r="CI29">
        <v>184</v>
      </c>
      <c r="CJ29">
        <v>953</v>
      </c>
      <c r="CK29">
        <v>189</v>
      </c>
      <c r="CL29">
        <v>889</v>
      </c>
      <c r="CM29">
        <v>179</v>
      </c>
      <c r="CO29">
        <v>918</v>
      </c>
      <c r="CP29">
        <v>170</v>
      </c>
      <c r="CQ29">
        <v>878</v>
      </c>
      <c r="CR29">
        <v>172</v>
      </c>
      <c r="CS29">
        <v>891</v>
      </c>
      <c r="CT29">
        <v>178</v>
      </c>
      <c r="CV29">
        <v>885</v>
      </c>
      <c r="CW29">
        <v>159</v>
      </c>
      <c r="CX29">
        <v>991</v>
      </c>
      <c r="CY29">
        <v>179</v>
      </c>
      <c r="CZ29">
        <v>881</v>
      </c>
      <c r="DA29">
        <v>171</v>
      </c>
      <c r="DC29">
        <v>966</v>
      </c>
      <c r="DD29">
        <v>187</v>
      </c>
      <c r="DE29">
        <v>925</v>
      </c>
      <c r="DF29">
        <v>171</v>
      </c>
      <c r="DG29">
        <v>895</v>
      </c>
      <c r="DH29">
        <v>167</v>
      </c>
      <c r="DK29">
        <v>21</v>
      </c>
      <c r="DL29" s="3">
        <v>4.24E-2</v>
      </c>
      <c r="DM29">
        <v>173</v>
      </c>
      <c r="DN29">
        <v>249</v>
      </c>
      <c r="DO29">
        <v>167</v>
      </c>
      <c r="DP29">
        <v>250</v>
      </c>
      <c r="DQ29">
        <v>168</v>
      </c>
      <c r="DR29">
        <v>250</v>
      </c>
      <c r="DT29">
        <v>210</v>
      </c>
      <c r="DU29">
        <v>409</v>
      </c>
      <c r="DV29">
        <v>206</v>
      </c>
      <c r="DW29">
        <v>417</v>
      </c>
      <c r="DX29">
        <v>231</v>
      </c>
      <c r="DY29">
        <v>391</v>
      </c>
      <c r="EA29">
        <v>221</v>
      </c>
      <c r="EB29">
        <v>385</v>
      </c>
      <c r="EC29">
        <v>223</v>
      </c>
      <c r="ED29">
        <v>450</v>
      </c>
      <c r="EE29">
        <v>232</v>
      </c>
      <c r="EF29">
        <v>512</v>
      </c>
      <c r="EH29">
        <v>278</v>
      </c>
      <c r="EI29">
        <v>410</v>
      </c>
      <c r="EJ29">
        <v>299</v>
      </c>
      <c r="EK29">
        <v>441</v>
      </c>
      <c r="EL29">
        <v>326</v>
      </c>
      <c r="EM29">
        <v>490</v>
      </c>
      <c r="EO29">
        <v>938</v>
      </c>
      <c r="EP29">
        <v>396</v>
      </c>
      <c r="EQ29">
        <v>994</v>
      </c>
      <c r="ER29">
        <v>397</v>
      </c>
      <c r="ES29">
        <v>953</v>
      </c>
      <c r="ET29">
        <v>364</v>
      </c>
      <c r="EV29">
        <v>992</v>
      </c>
      <c r="EW29">
        <v>393</v>
      </c>
      <c r="EX29">
        <v>974</v>
      </c>
      <c r="EY29">
        <v>384</v>
      </c>
      <c r="EZ29">
        <v>981</v>
      </c>
      <c r="FA29">
        <v>376</v>
      </c>
      <c r="FC29">
        <v>1098</v>
      </c>
      <c r="FD29">
        <v>372</v>
      </c>
      <c r="FE29">
        <v>1014</v>
      </c>
      <c r="FF29">
        <v>384</v>
      </c>
      <c r="FG29">
        <v>1037</v>
      </c>
      <c r="FH29">
        <v>375</v>
      </c>
      <c r="FJ29">
        <v>1050</v>
      </c>
      <c r="FK29">
        <v>391</v>
      </c>
      <c r="FL29">
        <v>1045</v>
      </c>
      <c r="FM29">
        <v>394</v>
      </c>
      <c r="FN29">
        <v>989</v>
      </c>
      <c r="FO29">
        <v>381</v>
      </c>
      <c r="FQ29">
        <v>1166</v>
      </c>
      <c r="FR29">
        <v>414</v>
      </c>
      <c r="FS29">
        <v>1206</v>
      </c>
      <c r="FT29">
        <v>464</v>
      </c>
      <c r="FU29">
        <v>1110</v>
      </c>
      <c r="FV29">
        <v>445</v>
      </c>
      <c r="FX29">
        <v>1125</v>
      </c>
      <c r="FY29">
        <v>370</v>
      </c>
      <c r="FZ29">
        <v>1071</v>
      </c>
      <c r="GA29">
        <v>372</v>
      </c>
      <c r="GB29">
        <v>984</v>
      </c>
      <c r="GC29">
        <v>369</v>
      </c>
      <c r="GE29">
        <v>1150</v>
      </c>
      <c r="GF29">
        <v>417</v>
      </c>
      <c r="GG29">
        <v>1246</v>
      </c>
      <c r="GH29">
        <v>449</v>
      </c>
      <c r="GI29">
        <v>1230</v>
      </c>
      <c r="GJ29">
        <v>432</v>
      </c>
      <c r="GL29">
        <v>1196</v>
      </c>
      <c r="GM29">
        <v>425</v>
      </c>
      <c r="GN29">
        <v>1156</v>
      </c>
      <c r="GO29">
        <v>408</v>
      </c>
      <c r="GP29">
        <v>1181</v>
      </c>
      <c r="GQ29">
        <v>390</v>
      </c>
      <c r="GS29">
        <v>21</v>
      </c>
      <c r="GT29" s="3">
        <v>4.24E-2</v>
      </c>
      <c r="GU29">
        <v>302</v>
      </c>
      <c r="GV29">
        <v>24</v>
      </c>
      <c r="GW29">
        <v>300</v>
      </c>
      <c r="GX29">
        <v>24</v>
      </c>
      <c r="GY29">
        <v>306</v>
      </c>
      <c r="GZ29">
        <v>26</v>
      </c>
      <c r="HB29">
        <v>352</v>
      </c>
      <c r="HC29">
        <v>780</v>
      </c>
      <c r="HD29">
        <v>349</v>
      </c>
      <c r="HE29">
        <v>706</v>
      </c>
      <c r="HF29">
        <v>310</v>
      </c>
      <c r="HG29">
        <v>643</v>
      </c>
      <c r="HI29">
        <v>1148</v>
      </c>
      <c r="HJ29">
        <v>657</v>
      </c>
      <c r="HK29">
        <v>1196</v>
      </c>
      <c r="HL29">
        <v>640</v>
      </c>
      <c r="HM29">
        <v>1199</v>
      </c>
      <c r="HN29">
        <v>662</v>
      </c>
      <c r="HP29">
        <v>21</v>
      </c>
      <c r="HQ29" s="3">
        <v>4.24E-2</v>
      </c>
      <c r="HR29">
        <v>173</v>
      </c>
      <c r="HS29">
        <v>235</v>
      </c>
      <c r="HT29">
        <v>175</v>
      </c>
      <c r="HU29">
        <v>235</v>
      </c>
      <c r="HV29">
        <v>174</v>
      </c>
      <c r="HW29">
        <v>236</v>
      </c>
      <c r="HY29">
        <v>191</v>
      </c>
      <c r="HZ29">
        <v>353</v>
      </c>
      <c r="IA29">
        <v>195</v>
      </c>
      <c r="IB29">
        <v>348</v>
      </c>
      <c r="IC29">
        <v>203</v>
      </c>
      <c r="ID29">
        <v>338</v>
      </c>
      <c r="IF29">
        <v>222</v>
      </c>
      <c r="IG29">
        <v>331</v>
      </c>
      <c r="IH29">
        <v>209</v>
      </c>
      <c r="II29">
        <v>341</v>
      </c>
      <c r="IJ29">
        <v>216</v>
      </c>
      <c r="IK29">
        <v>330</v>
      </c>
      <c r="IM29">
        <v>608</v>
      </c>
      <c r="IN29">
        <v>334</v>
      </c>
      <c r="IO29">
        <v>593</v>
      </c>
      <c r="IP29">
        <v>327</v>
      </c>
      <c r="IQ29">
        <v>577</v>
      </c>
      <c r="IR29">
        <v>334</v>
      </c>
      <c r="IT29">
        <v>745</v>
      </c>
      <c r="IU29">
        <v>318</v>
      </c>
      <c r="IV29">
        <v>697</v>
      </c>
      <c r="IW29">
        <v>330</v>
      </c>
      <c r="IX29">
        <v>718</v>
      </c>
      <c r="IY29">
        <v>339</v>
      </c>
      <c r="JA29">
        <v>751</v>
      </c>
      <c r="JB29">
        <v>342</v>
      </c>
      <c r="JC29">
        <v>812</v>
      </c>
      <c r="JD29">
        <v>408</v>
      </c>
      <c r="JE29">
        <v>868</v>
      </c>
      <c r="JF29">
        <v>383</v>
      </c>
      <c r="JH29">
        <v>688</v>
      </c>
      <c r="JI29">
        <v>338</v>
      </c>
      <c r="JJ29">
        <v>696</v>
      </c>
      <c r="JK29">
        <v>322</v>
      </c>
      <c r="JL29">
        <v>691</v>
      </c>
      <c r="JM29">
        <v>321</v>
      </c>
      <c r="JO29">
        <v>689</v>
      </c>
      <c r="JP29">
        <v>301</v>
      </c>
      <c r="JQ29">
        <v>733</v>
      </c>
      <c r="JR29">
        <v>287</v>
      </c>
      <c r="JS29">
        <v>688</v>
      </c>
      <c r="JT29">
        <v>310</v>
      </c>
      <c r="JV29">
        <v>702</v>
      </c>
      <c r="JW29">
        <v>331</v>
      </c>
      <c r="JX29">
        <v>727</v>
      </c>
      <c r="JY29">
        <v>379</v>
      </c>
      <c r="JZ29">
        <v>743</v>
      </c>
      <c r="KA29">
        <v>364</v>
      </c>
      <c r="KC29">
        <v>712</v>
      </c>
      <c r="KD29">
        <v>336</v>
      </c>
      <c r="KE29">
        <v>791</v>
      </c>
      <c r="KF29">
        <v>335</v>
      </c>
      <c r="KG29">
        <v>750</v>
      </c>
      <c r="KH29">
        <v>332</v>
      </c>
      <c r="KJ29">
        <v>636</v>
      </c>
      <c r="KK29">
        <v>338</v>
      </c>
      <c r="KL29">
        <v>707</v>
      </c>
      <c r="KM29">
        <v>335</v>
      </c>
      <c r="KN29">
        <v>674</v>
      </c>
      <c r="KO29">
        <v>335</v>
      </c>
      <c r="KQ29">
        <v>790</v>
      </c>
      <c r="KR29">
        <v>377</v>
      </c>
      <c r="KS29">
        <v>840</v>
      </c>
      <c r="KT29">
        <v>388</v>
      </c>
      <c r="KU29">
        <v>760</v>
      </c>
      <c r="KV29">
        <v>384</v>
      </c>
      <c r="KX29">
        <v>21</v>
      </c>
      <c r="KY29" s="3">
        <v>4.2420000303536702E-2</v>
      </c>
      <c r="KZ29">
        <v>302</v>
      </c>
      <c r="LA29">
        <v>27</v>
      </c>
      <c r="LB29">
        <v>299</v>
      </c>
      <c r="LC29">
        <v>27</v>
      </c>
      <c r="LD29">
        <v>308</v>
      </c>
      <c r="LE29">
        <v>27</v>
      </c>
      <c r="LG29">
        <v>331</v>
      </c>
      <c r="LH29">
        <v>603</v>
      </c>
      <c r="LI29">
        <v>330</v>
      </c>
      <c r="LJ29">
        <v>560</v>
      </c>
      <c r="LK29">
        <v>309</v>
      </c>
      <c r="LL29">
        <v>568</v>
      </c>
      <c r="LN29">
        <v>809</v>
      </c>
      <c r="LO29">
        <v>482</v>
      </c>
      <c r="LP29">
        <v>801</v>
      </c>
      <c r="LQ29">
        <v>539</v>
      </c>
      <c r="LR29">
        <v>832</v>
      </c>
      <c r="LS29">
        <v>534</v>
      </c>
      <c r="LV29">
        <v>21</v>
      </c>
      <c r="LW29" s="3">
        <v>4.24E-2</v>
      </c>
      <c r="LX29">
        <v>303</v>
      </c>
      <c r="LY29">
        <v>91</v>
      </c>
      <c r="LZ29">
        <v>305</v>
      </c>
      <c r="MA29">
        <v>102</v>
      </c>
      <c r="MB29">
        <v>317</v>
      </c>
      <c r="MC29">
        <v>103</v>
      </c>
      <c r="ME29">
        <v>321</v>
      </c>
      <c r="MF29">
        <v>559</v>
      </c>
      <c r="MG29">
        <v>344</v>
      </c>
      <c r="MH29">
        <v>582</v>
      </c>
      <c r="MI29">
        <v>325</v>
      </c>
      <c r="MJ29">
        <v>606</v>
      </c>
      <c r="ML29">
        <v>332</v>
      </c>
      <c r="MM29">
        <v>633</v>
      </c>
      <c r="MN29">
        <v>336</v>
      </c>
      <c r="MO29">
        <v>677</v>
      </c>
      <c r="MP29">
        <v>331</v>
      </c>
      <c r="MQ29">
        <v>648</v>
      </c>
      <c r="MS29">
        <v>389</v>
      </c>
      <c r="MT29">
        <v>565</v>
      </c>
      <c r="MU29">
        <v>396</v>
      </c>
      <c r="MV29">
        <v>600</v>
      </c>
      <c r="MW29">
        <v>364</v>
      </c>
      <c r="MX29">
        <v>619</v>
      </c>
      <c r="MZ29">
        <v>531</v>
      </c>
      <c r="NA29">
        <v>528</v>
      </c>
      <c r="NB29">
        <v>626</v>
      </c>
      <c r="NC29">
        <v>512</v>
      </c>
      <c r="ND29">
        <v>615</v>
      </c>
      <c r="NE29">
        <v>511</v>
      </c>
      <c r="NG29">
        <v>808</v>
      </c>
      <c r="NH29">
        <v>640</v>
      </c>
      <c r="NI29">
        <v>843</v>
      </c>
      <c r="NJ29">
        <v>656</v>
      </c>
      <c r="NK29">
        <v>813</v>
      </c>
      <c r="NL29">
        <v>642</v>
      </c>
      <c r="NN29">
        <v>830</v>
      </c>
      <c r="NO29">
        <v>562</v>
      </c>
      <c r="NP29">
        <v>798</v>
      </c>
      <c r="NQ29">
        <v>548</v>
      </c>
      <c r="NR29">
        <v>783</v>
      </c>
      <c r="NS29">
        <v>520</v>
      </c>
      <c r="NU29">
        <v>774</v>
      </c>
      <c r="NV29">
        <v>542</v>
      </c>
      <c r="NW29">
        <v>779</v>
      </c>
      <c r="NX29">
        <v>523</v>
      </c>
      <c r="NY29">
        <v>779</v>
      </c>
      <c r="NZ29">
        <v>523</v>
      </c>
      <c r="OB29">
        <v>796</v>
      </c>
      <c r="OC29">
        <v>598</v>
      </c>
      <c r="OD29">
        <v>824</v>
      </c>
      <c r="OE29">
        <v>630</v>
      </c>
      <c r="OF29">
        <v>776</v>
      </c>
      <c r="OG29">
        <v>611</v>
      </c>
      <c r="OI29">
        <v>805</v>
      </c>
      <c r="OJ29">
        <v>530</v>
      </c>
      <c r="OK29">
        <v>866</v>
      </c>
      <c r="OL29">
        <v>537</v>
      </c>
      <c r="OM29">
        <v>763</v>
      </c>
      <c r="ON29">
        <v>538</v>
      </c>
      <c r="OP29">
        <v>941</v>
      </c>
      <c r="OQ29">
        <v>726</v>
      </c>
      <c r="OR29">
        <v>852</v>
      </c>
      <c r="OS29">
        <v>696</v>
      </c>
      <c r="OT29">
        <v>843</v>
      </c>
      <c r="OU29">
        <v>661</v>
      </c>
      <c r="OW29">
        <v>872</v>
      </c>
      <c r="OX29">
        <v>554</v>
      </c>
      <c r="OY29">
        <v>794</v>
      </c>
      <c r="OZ29">
        <v>551</v>
      </c>
      <c r="PA29">
        <v>799</v>
      </c>
      <c r="PB29">
        <v>523</v>
      </c>
    </row>
    <row r="30" spans="1:418">
      <c r="A30">
        <v>6</v>
      </c>
      <c r="B30">
        <f t="shared" si="72"/>
        <v>113.52</v>
      </c>
      <c r="C30" s="2">
        <f>BS6</f>
        <v>12.270084507042252</v>
      </c>
      <c r="D30" s="40">
        <f>BS4</f>
        <v>585.4677419354839</v>
      </c>
      <c r="E30">
        <f t="shared" si="76"/>
        <v>8.5649250457134354E-2</v>
      </c>
      <c r="F30">
        <f t="shared" si="73"/>
        <v>-3.9449276175505825</v>
      </c>
      <c r="G30" s="7">
        <f t="shared" si="74"/>
        <v>1.0614420606110044</v>
      </c>
      <c r="H30" s="2">
        <f t="shared" si="75"/>
        <v>0.54914449100618745</v>
      </c>
      <c r="Q30" s="7"/>
      <c r="Y30" s="6"/>
      <c r="AB30">
        <v>22</v>
      </c>
      <c r="AC30" s="3">
        <v>4.4400000000000002E-2</v>
      </c>
      <c r="AD30">
        <v>327</v>
      </c>
      <c r="AE30">
        <v>147</v>
      </c>
      <c r="AF30">
        <v>329</v>
      </c>
      <c r="AG30">
        <v>138</v>
      </c>
      <c r="AH30">
        <v>321</v>
      </c>
      <c r="AI30">
        <v>146</v>
      </c>
      <c r="AK30">
        <v>368</v>
      </c>
      <c r="AL30">
        <v>224</v>
      </c>
      <c r="AM30">
        <v>359</v>
      </c>
      <c r="AN30">
        <v>217</v>
      </c>
      <c r="AO30">
        <v>352</v>
      </c>
      <c r="AP30">
        <v>203</v>
      </c>
      <c r="AR30">
        <v>399</v>
      </c>
      <c r="AS30">
        <v>226</v>
      </c>
      <c r="AT30">
        <v>417</v>
      </c>
      <c r="AU30">
        <v>236</v>
      </c>
      <c r="AV30">
        <v>404</v>
      </c>
      <c r="AW30">
        <v>251</v>
      </c>
      <c r="AY30">
        <v>790</v>
      </c>
      <c r="AZ30">
        <v>255</v>
      </c>
      <c r="BA30">
        <v>782</v>
      </c>
      <c r="BB30">
        <v>241</v>
      </c>
      <c r="BC30">
        <v>745</v>
      </c>
      <c r="BD30">
        <v>237</v>
      </c>
      <c r="BF30">
        <v>909</v>
      </c>
      <c r="BG30">
        <v>216</v>
      </c>
      <c r="BH30">
        <v>913</v>
      </c>
      <c r="BI30">
        <v>204</v>
      </c>
      <c r="BJ30">
        <v>940</v>
      </c>
      <c r="BK30">
        <v>213</v>
      </c>
      <c r="BM30">
        <v>973</v>
      </c>
      <c r="BN30">
        <v>201</v>
      </c>
      <c r="BO30">
        <v>927</v>
      </c>
      <c r="BP30">
        <v>207</v>
      </c>
      <c r="BQ30">
        <v>999</v>
      </c>
      <c r="BR30">
        <v>211</v>
      </c>
      <c r="BT30">
        <v>958</v>
      </c>
      <c r="BU30">
        <v>191</v>
      </c>
      <c r="BV30">
        <v>949</v>
      </c>
      <c r="BW30">
        <v>197</v>
      </c>
      <c r="BX30">
        <v>959</v>
      </c>
      <c r="BY30">
        <v>195</v>
      </c>
      <c r="CA30">
        <v>948</v>
      </c>
      <c r="CB30">
        <v>215</v>
      </c>
      <c r="CC30">
        <v>957</v>
      </c>
      <c r="CD30">
        <v>186</v>
      </c>
      <c r="CE30">
        <v>998</v>
      </c>
      <c r="CF30">
        <v>192</v>
      </c>
      <c r="CH30">
        <v>874</v>
      </c>
      <c r="CI30">
        <v>185</v>
      </c>
      <c r="CJ30">
        <v>930</v>
      </c>
      <c r="CK30">
        <v>188</v>
      </c>
      <c r="CL30">
        <v>955</v>
      </c>
      <c r="CM30">
        <v>182</v>
      </c>
      <c r="CO30">
        <v>879</v>
      </c>
      <c r="CP30">
        <v>170</v>
      </c>
      <c r="CQ30">
        <v>892</v>
      </c>
      <c r="CR30">
        <v>184</v>
      </c>
      <c r="CS30">
        <v>891</v>
      </c>
      <c r="CT30">
        <v>185</v>
      </c>
      <c r="CV30">
        <v>905</v>
      </c>
      <c r="CW30">
        <v>181</v>
      </c>
      <c r="CX30">
        <v>906</v>
      </c>
      <c r="CY30">
        <v>181</v>
      </c>
      <c r="CZ30">
        <v>913</v>
      </c>
      <c r="DA30">
        <v>174</v>
      </c>
      <c r="DC30">
        <v>977</v>
      </c>
      <c r="DD30">
        <v>184</v>
      </c>
      <c r="DE30">
        <v>941</v>
      </c>
      <c r="DF30">
        <v>182</v>
      </c>
      <c r="DG30">
        <v>872</v>
      </c>
      <c r="DH30">
        <v>172</v>
      </c>
      <c r="DK30">
        <v>22</v>
      </c>
      <c r="DL30" s="3">
        <v>4.4400000000000002E-2</v>
      </c>
      <c r="DM30">
        <v>172</v>
      </c>
      <c r="DN30">
        <v>255</v>
      </c>
      <c r="DO30">
        <v>165</v>
      </c>
      <c r="DP30">
        <v>252</v>
      </c>
      <c r="DQ30">
        <v>169</v>
      </c>
      <c r="DR30">
        <v>247</v>
      </c>
      <c r="DT30">
        <v>210</v>
      </c>
      <c r="DU30">
        <v>402</v>
      </c>
      <c r="DV30">
        <v>210</v>
      </c>
      <c r="DW30">
        <v>418</v>
      </c>
      <c r="DX30">
        <v>212</v>
      </c>
      <c r="DY30">
        <v>403</v>
      </c>
      <c r="EA30">
        <v>206</v>
      </c>
      <c r="EB30">
        <v>383</v>
      </c>
      <c r="EC30">
        <v>239</v>
      </c>
      <c r="ED30">
        <v>434</v>
      </c>
      <c r="EE30">
        <v>219</v>
      </c>
      <c r="EF30">
        <v>524</v>
      </c>
      <c r="EH30">
        <v>267</v>
      </c>
      <c r="EI30">
        <v>395</v>
      </c>
      <c r="EJ30">
        <v>279</v>
      </c>
      <c r="EK30">
        <v>437</v>
      </c>
      <c r="EL30">
        <v>292</v>
      </c>
      <c r="EM30">
        <v>468</v>
      </c>
      <c r="EO30">
        <v>920</v>
      </c>
      <c r="EP30">
        <v>389</v>
      </c>
      <c r="EQ30">
        <v>969</v>
      </c>
      <c r="ER30">
        <v>399</v>
      </c>
      <c r="ES30">
        <v>945</v>
      </c>
      <c r="ET30">
        <v>371</v>
      </c>
      <c r="EV30">
        <v>983</v>
      </c>
      <c r="EW30">
        <v>394</v>
      </c>
      <c r="EX30">
        <v>976</v>
      </c>
      <c r="EY30">
        <v>397</v>
      </c>
      <c r="EZ30">
        <v>1077</v>
      </c>
      <c r="FA30">
        <v>384</v>
      </c>
      <c r="FC30">
        <v>1030</v>
      </c>
      <c r="FD30">
        <v>407</v>
      </c>
      <c r="FE30">
        <v>1087</v>
      </c>
      <c r="FF30">
        <v>387</v>
      </c>
      <c r="FG30">
        <v>1014</v>
      </c>
      <c r="FH30">
        <v>401</v>
      </c>
      <c r="FJ30">
        <v>1027</v>
      </c>
      <c r="FK30">
        <v>384</v>
      </c>
      <c r="FL30">
        <v>1090</v>
      </c>
      <c r="FM30">
        <v>386</v>
      </c>
      <c r="FN30">
        <v>1048</v>
      </c>
      <c r="FO30">
        <v>396</v>
      </c>
      <c r="FQ30">
        <v>1062</v>
      </c>
      <c r="FR30">
        <v>415</v>
      </c>
      <c r="FS30">
        <v>1126</v>
      </c>
      <c r="FT30">
        <v>461</v>
      </c>
      <c r="FU30">
        <v>1157</v>
      </c>
      <c r="FV30">
        <v>445</v>
      </c>
      <c r="FX30">
        <v>1096</v>
      </c>
      <c r="FY30">
        <v>375</v>
      </c>
      <c r="FZ30">
        <v>1042</v>
      </c>
      <c r="GA30">
        <v>375</v>
      </c>
      <c r="GB30">
        <v>1002</v>
      </c>
      <c r="GC30">
        <v>379</v>
      </c>
      <c r="GE30">
        <v>1140</v>
      </c>
      <c r="GF30">
        <v>419</v>
      </c>
      <c r="GG30">
        <v>1266</v>
      </c>
      <c r="GH30">
        <v>450</v>
      </c>
      <c r="GI30">
        <v>1183</v>
      </c>
      <c r="GJ30">
        <v>428</v>
      </c>
      <c r="GL30">
        <v>1293</v>
      </c>
      <c r="GM30">
        <v>404</v>
      </c>
      <c r="GN30">
        <v>1119</v>
      </c>
      <c r="GO30">
        <v>414</v>
      </c>
      <c r="GP30">
        <v>1205</v>
      </c>
      <c r="GQ30">
        <v>391</v>
      </c>
      <c r="GS30">
        <v>22</v>
      </c>
      <c r="GT30" s="3">
        <v>4.4400000000000002E-2</v>
      </c>
      <c r="GU30">
        <v>290</v>
      </c>
      <c r="GV30">
        <v>24</v>
      </c>
      <c r="GW30">
        <v>309</v>
      </c>
      <c r="GX30">
        <v>23</v>
      </c>
      <c r="GY30">
        <v>317</v>
      </c>
      <c r="GZ30">
        <v>23</v>
      </c>
      <c r="HB30">
        <v>332</v>
      </c>
      <c r="HC30">
        <v>778</v>
      </c>
      <c r="HD30">
        <v>351</v>
      </c>
      <c r="HE30">
        <v>722</v>
      </c>
      <c r="HF30">
        <v>297</v>
      </c>
      <c r="HG30">
        <v>646</v>
      </c>
      <c r="HI30">
        <v>1163</v>
      </c>
      <c r="HJ30">
        <v>673</v>
      </c>
      <c r="HK30">
        <v>1120</v>
      </c>
      <c r="HL30">
        <v>673</v>
      </c>
      <c r="HM30">
        <v>1154</v>
      </c>
      <c r="HN30">
        <v>651</v>
      </c>
      <c r="HP30">
        <v>22</v>
      </c>
      <c r="HQ30" s="3">
        <v>4.4400000000000002E-2</v>
      </c>
      <c r="HR30">
        <v>168</v>
      </c>
      <c r="HS30">
        <v>236</v>
      </c>
      <c r="HT30">
        <v>174</v>
      </c>
      <c r="HU30">
        <v>231</v>
      </c>
      <c r="HV30">
        <v>177</v>
      </c>
      <c r="HW30">
        <v>235</v>
      </c>
      <c r="HY30">
        <v>196</v>
      </c>
      <c r="HZ30">
        <v>347</v>
      </c>
      <c r="IA30">
        <v>186</v>
      </c>
      <c r="IB30">
        <v>338</v>
      </c>
      <c r="IC30">
        <v>199</v>
      </c>
      <c r="ID30">
        <v>336</v>
      </c>
      <c r="IF30">
        <v>213</v>
      </c>
      <c r="IG30">
        <v>335</v>
      </c>
      <c r="IH30">
        <v>206</v>
      </c>
      <c r="II30">
        <v>330</v>
      </c>
      <c r="IJ30">
        <v>218</v>
      </c>
      <c r="IK30">
        <v>320</v>
      </c>
      <c r="IM30">
        <v>601</v>
      </c>
      <c r="IN30">
        <v>333</v>
      </c>
      <c r="IO30">
        <v>557</v>
      </c>
      <c r="IP30">
        <v>328</v>
      </c>
      <c r="IQ30">
        <v>578</v>
      </c>
      <c r="IR30">
        <v>320</v>
      </c>
      <c r="IT30">
        <v>733</v>
      </c>
      <c r="IU30">
        <v>323</v>
      </c>
      <c r="IV30">
        <v>764</v>
      </c>
      <c r="IW30">
        <v>335</v>
      </c>
      <c r="IX30">
        <v>687</v>
      </c>
      <c r="IY30">
        <v>339</v>
      </c>
      <c r="JA30">
        <v>784</v>
      </c>
      <c r="JB30">
        <v>346</v>
      </c>
      <c r="JC30">
        <v>858</v>
      </c>
      <c r="JD30">
        <v>394</v>
      </c>
      <c r="JE30">
        <v>792</v>
      </c>
      <c r="JF30">
        <v>401</v>
      </c>
      <c r="JH30">
        <v>683</v>
      </c>
      <c r="JI30">
        <v>327</v>
      </c>
      <c r="JJ30">
        <v>682</v>
      </c>
      <c r="JK30">
        <v>320</v>
      </c>
      <c r="JL30">
        <v>673</v>
      </c>
      <c r="JM30">
        <v>330</v>
      </c>
      <c r="JO30">
        <v>695</v>
      </c>
      <c r="JP30">
        <v>300</v>
      </c>
      <c r="JQ30">
        <v>699</v>
      </c>
      <c r="JR30">
        <v>304</v>
      </c>
      <c r="JS30">
        <v>693</v>
      </c>
      <c r="JT30">
        <v>305</v>
      </c>
      <c r="JV30">
        <v>722</v>
      </c>
      <c r="JW30">
        <v>323</v>
      </c>
      <c r="JX30">
        <v>742</v>
      </c>
      <c r="JY30">
        <v>379</v>
      </c>
      <c r="JZ30">
        <v>709</v>
      </c>
      <c r="KA30">
        <v>363</v>
      </c>
      <c r="KC30">
        <v>692</v>
      </c>
      <c r="KD30">
        <v>347</v>
      </c>
      <c r="KE30">
        <v>763</v>
      </c>
      <c r="KF30">
        <v>325</v>
      </c>
      <c r="KG30">
        <v>750</v>
      </c>
      <c r="KH30">
        <v>317</v>
      </c>
      <c r="KJ30">
        <v>752</v>
      </c>
      <c r="KK30">
        <v>353</v>
      </c>
      <c r="KL30">
        <v>655</v>
      </c>
      <c r="KM30">
        <v>343</v>
      </c>
      <c r="KN30">
        <v>698</v>
      </c>
      <c r="KO30">
        <v>335</v>
      </c>
      <c r="KQ30">
        <v>782</v>
      </c>
      <c r="KR30">
        <v>384</v>
      </c>
      <c r="KS30">
        <v>798</v>
      </c>
      <c r="KT30">
        <v>391</v>
      </c>
      <c r="KU30">
        <v>797</v>
      </c>
      <c r="KV30">
        <v>378</v>
      </c>
      <c r="KX30">
        <v>22</v>
      </c>
      <c r="KY30" s="3">
        <v>4.4440000317990801E-2</v>
      </c>
      <c r="KZ30">
        <v>312</v>
      </c>
      <c r="LA30">
        <v>26</v>
      </c>
      <c r="LB30">
        <v>304</v>
      </c>
      <c r="LC30">
        <v>27</v>
      </c>
      <c r="LD30">
        <v>318</v>
      </c>
      <c r="LE30">
        <v>28</v>
      </c>
      <c r="LG30">
        <v>326</v>
      </c>
      <c r="LH30">
        <v>600</v>
      </c>
      <c r="LI30">
        <v>316</v>
      </c>
      <c r="LJ30">
        <v>547</v>
      </c>
      <c r="LK30">
        <v>320</v>
      </c>
      <c r="LL30">
        <v>575</v>
      </c>
      <c r="LN30">
        <v>805</v>
      </c>
      <c r="LO30">
        <v>485</v>
      </c>
      <c r="LP30">
        <v>865</v>
      </c>
      <c r="LQ30">
        <v>528</v>
      </c>
      <c r="LR30">
        <v>895</v>
      </c>
      <c r="LS30">
        <v>490</v>
      </c>
      <c r="LV30">
        <v>22</v>
      </c>
      <c r="LW30" s="3">
        <v>4.4400000000000002E-2</v>
      </c>
      <c r="LX30">
        <v>312</v>
      </c>
      <c r="LY30">
        <v>92</v>
      </c>
      <c r="LZ30">
        <v>306</v>
      </c>
      <c r="MA30">
        <v>101</v>
      </c>
      <c r="MB30">
        <v>301</v>
      </c>
      <c r="MC30">
        <v>104</v>
      </c>
      <c r="ME30">
        <v>354</v>
      </c>
      <c r="MF30">
        <v>593</v>
      </c>
      <c r="MG30">
        <v>358</v>
      </c>
      <c r="MH30">
        <v>593</v>
      </c>
      <c r="MI30">
        <v>329</v>
      </c>
      <c r="MJ30">
        <v>595</v>
      </c>
      <c r="ML30">
        <v>317</v>
      </c>
      <c r="MM30">
        <v>619</v>
      </c>
      <c r="MN30">
        <v>356</v>
      </c>
      <c r="MO30">
        <v>672</v>
      </c>
      <c r="MP30">
        <v>340</v>
      </c>
      <c r="MQ30">
        <v>666</v>
      </c>
      <c r="MS30">
        <v>365</v>
      </c>
      <c r="MT30">
        <v>608</v>
      </c>
      <c r="MU30">
        <v>406</v>
      </c>
      <c r="MV30">
        <v>592</v>
      </c>
      <c r="MW30">
        <v>419</v>
      </c>
      <c r="MX30">
        <v>595</v>
      </c>
      <c r="MZ30">
        <v>557</v>
      </c>
      <c r="NA30">
        <v>537</v>
      </c>
      <c r="NB30">
        <v>559</v>
      </c>
      <c r="NC30">
        <v>549</v>
      </c>
      <c r="ND30">
        <v>558</v>
      </c>
      <c r="NE30">
        <v>526</v>
      </c>
      <c r="NG30">
        <v>799</v>
      </c>
      <c r="NH30">
        <v>639</v>
      </c>
      <c r="NI30">
        <v>839</v>
      </c>
      <c r="NJ30">
        <v>671</v>
      </c>
      <c r="NK30">
        <v>830</v>
      </c>
      <c r="NL30">
        <v>664</v>
      </c>
      <c r="NN30">
        <v>801</v>
      </c>
      <c r="NO30">
        <v>531</v>
      </c>
      <c r="NP30">
        <v>814</v>
      </c>
      <c r="NQ30">
        <v>555</v>
      </c>
      <c r="NR30">
        <v>802</v>
      </c>
      <c r="NS30">
        <v>546</v>
      </c>
      <c r="NU30">
        <v>816</v>
      </c>
      <c r="NV30">
        <v>552</v>
      </c>
      <c r="NW30">
        <v>783</v>
      </c>
      <c r="NX30">
        <v>529</v>
      </c>
      <c r="NY30">
        <v>783</v>
      </c>
      <c r="NZ30">
        <v>529</v>
      </c>
      <c r="OB30">
        <v>840</v>
      </c>
      <c r="OC30">
        <v>631</v>
      </c>
      <c r="OD30">
        <v>795</v>
      </c>
      <c r="OE30">
        <v>638</v>
      </c>
      <c r="OF30">
        <v>867</v>
      </c>
      <c r="OG30">
        <v>638</v>
      </c>
      <c r="OI30">
        <v>770</v>
      </c>
      <c r="OJ30">
        <v>533</v>
      </c>
      <c r="OK30">
        <v>835</v>
      </c>
      <c r="OL30">
        <v>529</v>
      </c>
      <c r="OM30">
        <v>778</v>
      </c>
      <c r="ON30">
        <v>535</v>
      </c>
      <c r="OP30">
        <v>884</v>
      </c>
      <c r="OQ30">
        <v>714</v>
      </c>
      <c r="OR30">
        <v>893</v>
      </c>
      <c r="OS30">
        <v>677</v>
      </c>
      <c r="OT30">
        <v>892</v>
      </c>
      <c r="OU30">
        <v>659</v>
      </c>
      <c r="OW30">
        <v>774</v>
      </c>
      <c r="OX30">
        <v>545</v>
      </c>
      <c r="OY30">
        <v>914</v>
      </c>
      <c r="OZ30">
        <v>511</v>
      </c>
      <c r="PA30">
        <v>832</v>
      </c>
      <c r="PB30">
        <v>522</v>
      </c>
    </row>
    <row r="31" spans="1:418">
      <c r="A31">
        <v>7</v>
      </c>
      <c r="B31">
        <f t="shared" si="72"/>
        <v>207.82</v>
      </c>
      <c r="C31" s="2">
        <f>BZ6</f>
        <v>12.30955870379417</v>
      </c>
      <c r="D31" s="40">
        <f>BZ4</f>
        <v>609.6209677419356</v>
      </c>
      <c r="E31">
        <f t="shared" si="76"/>
        <v>8.8749287223824622E-2</v>
      </c>
      <c r="F31">
        <f t="shared" si="73"/>
        <v>-3.6823126595138169</v>
      </c>
      <c r="G31" s="7">
        <f t="shared" si="74"/>
        <v>1.1072521107802749</v>
      </c>
      <c r="H31" s="2">
        <f t="shared" si="75"/>
        <v>0.55091114857653822</v>
      </c>
      <c r="J31" s="2"/>
      <c r="Q31" s="7"/>
      <c r="Y31" s="6"/>
      <c r="AB31">
        <v>23</v>
      </c>
      <c r="AC31" s="3">
        <v>4.65E-2</v>
      </c>
      <c r="AD31">
        <v>335</v>
      </c>
      <c r="AE31">
        <v>148</v>
      </c>
      <c r="AF31">
        <v>332</v>
      </c>
      <c r="AG31">
        <v>143</v>
      </c>
      <c r="AH31">
        <v>321</v>
      </c>
      <c r="AI31">
        <v>144</v>
      </c>
      <c r="AK31">
        <v>355</v>
      </c>
      <c r="AL31">
        <v>229</v>
      </c>
      <c r="AM31">
        <v>365</v>
      </c>
      <c r="AN31">
        <v>222</v>
      </c>
      <c r="AO31">
        <v>360</v>
      </c>
      <c r="AP31">
        <v>214</v>
      </c>
      <c r="AR31">
        <v>422</v>
      </c>
      <c r="AS31">
        <v>229</v>
      </c>
      <c r="AT31">
        <v>421</v>
      </c>
      <c r="AU31">
        <v>239</v>
      </c>
      <c r="AV31">
        <v>429</v>
      </c>
      <c r="AW31">
        <v>240</v>
      </c>
      <c r="AY31">
        <v>784</v>
      </c>
      <c r="AZ31">
        <v>238</v>
      </c>
      <c r="BA31">
        <v>796</v>
      </c>
      <c r="BB31">
        <v>229</v>
      </c>
      <c r="BC31">
        <v>800</v>
      </c>
      <c r="BD31">
        <v>229</v>
      </c>
      <c r="BF31">
        <v>917</v>
      </c>
      <c r="BG31">
        <v>212</v>
      </c>
      <c r="BH31">
        <v>1004</v>
      </c>
      <c r="BI31">
        <v>215</v>
      </c>
      <c r="BJ31">
        <v>965</v>
      </c>
      <c r="BK31">
        <v>213</v>
      </c>
      <c r="BM31">
        <v>968</v>
      </c>
      <c r="BN31">
        <v>209</v>
      </c>
      <c r="BO31">
        <v>964</v>
      </c>
      <c r="BP31">
        <v>204</v>
      </c>
      <c r="BQ31">
        <v>967</v>
      </c>
      <c r="BR31">
        <v>199</v>
      </c>
      <c r="BT31">
        <v>923</v>
      </c>
      <c r="BU31">
        <v>186</v>
      </c>
      <c r="BV31">
        <v>967</v>
      </c>
      <c r="BW31">
        <v>194</v>
      </c>
      <c r="BX31">
        <v>879</v>
      </c>
      <c r="BY31">
        <v>201</v>
      </c>
      <c r="CA31">
        <v>1009</v>
      </c>
      <c r="CB31">
        <v>207</v>
      </c>
      <c r="CC31">
        <v>972</v>
      </c>
      <c r="CD31">
        <v>187</v>
      </c>
      <c r="CE31">
        <v>908</v>
      </c>
      <c r="CF31">
        <v>195</v>
      </c>
      <c r="CH31">
        <v>902</v>
      </c>
      <c r="CI31">
        <v>183</v>
      </c>
      <c r="CJ31">
        <v>918</v>
      </c>
      <c r="CK31">
        <v>183</v>
      </c>
      <c r="CL31">
        <v>917</v>
      </c>
      <c r="CM31">
        <v>177</v>
      </c>
      <c r="CO31">
        <v>910</v>
      </c>
      <c r="CP31">
        <v>166</v>
      </c>
      <c r="CQ31">
        <v>909</v>
      </c>
      <c r="CR31">
        <v>179</v>
      </c>
      <c r="CS31">
        <v>910</v>
      </c>
      <c r="CT31">
        <v>185</v>
      </c>
      <c r="CV31">
        <v>923</v>
      </c>
      <c r="CW31">
        <v>182</v>
      </c>
      <c r="CX31">
        <v>929</v>
      </c>
      <c r="CY31">
        <v>190</v>
      </c>
      <c r="CZ31">
        <v>928</v>
      </c>
      <c r="DA31">
        <v>192</v>
      </c>
      <c r="DC31">
        <v>927</v>
      </c>
      <c r="DD31">
        <v>169</v>
      </c>
      <c r="DE31">
        <v>865</v>
      </c>
      <c r="DF31">
        <v>183</v>
      </c>
      <c r="DG31">
        <v>907</v>
      </c>
      <c r="DH31">
        <v>181</v>
      </c>
      <c r="DK31">
        <v>23</v>
      </c>
      <c r="DL31" s="3">
        <v>4.65E-2</v>
      </c>
      <c r="DM31">
        <v>169</v>
      </c>
      <c r="DN31">
        <v>250</v>
      </c>
      <c r="DO31">
        <v>168</v>
      </c>
      <c r="DP31">
        <v>248</v>
      </c>
      <c r="DQ31">
        <v>172</v>
      </c>
      <c r="DR31">
        <v>247</v>
      </c>
      <c r="DT31">
        <v>217</v>
      </c>
      <c r="DU31">
        <v>401</v>
      </c>
      <c r="DV31">
        <v>205</v>
      </c>
      <c r="DW31">
        <v>408</v>
      </c>
      <c r="DX31">
        <v>203</v>
      </c>
      <c r="DY31">
        <v>410</v>
      </c>
      <c r="EA31">
        <v>222</v>
      </c>
      <c r="EB31">
        <v>370</v>
      </c>
      <c r="EC31">
        <v>222</v>
      </c>
      <c r="ED31">
        <v>448</v>
      </c>
      <c r="EE31">
        <v>228</v>
      </c>
      <c r="EF31">
        <v>499</v>
      </c>
      <c r="EH31">
        <v>298</v>
      </c>
      <c r="EI31">
        <v>396</v>
      </c>
      <c r="EJ31">
        <v>262</v>
      </c>
      <c r="EK31">
        <v>437</v>
      </c>
      <c r="EL31">
        <v>302</v>
      </c>
      <c r="EM31">
        <v>453</v>
      </c>
      <c r="EO31">
        <v>920</v>
      </c>
      <c r="EP31">
        <v>407</v>
      </c>
      <c r="EQ31">
        <v>992</v>
      </c>
      <c r="ER31">
        <v>381</v>
      </c>
      <c r="ES31">
        <v>926</v>
      </c>
      <c r="ET31">
        <v>387</v>
      </c>
      <c r="EV31">
        <v>991</v>
      </c>
      <c r="EW31">
        <v>405</v>
      </c>
      <c r="EX31">
        <v>942</v>
      </c>
      <c r="EY31">
        <v>386</v>
      </c>
      <c r="EZ31">
        <v>1027</v>
      </c>
      <c r="FA31">
        <v>383</v>
      </c>
      <c r="FC31">
        <v>992</v>
      </c>
      <c r="FD31">
        <v>375</v>
      </c>
      <c r="FE31">
        <v>1107</v>
      </c>
      <c r="FF31">
        <v>406</v>
      </c>
      <c r="FG31">
        <v>1015</v>
      </c>
      <c r="FH31">
        <v>389</v>
      </c>
      <c r="FJ31">
        <v>1039</v>
      </c>
      <c r="FK31">
        <v>383</v>
      </c>
      <c r="FL31">
        <v>973</v>
      </c>
      <c r="FM31">
        <v>392</v>
      </c>
      <c r="FN31">
        <v>1025</v>
      </c>
      <c r="FO31">
        <v>395</v>
      </c>
      <c r="FQ31">
        <v>1083</v>
      </c>
      <c r="FR31">
        <v>401</v>
      </c>
      <c r="FS31">
        <v>1167</v>
      </c>
      <c r="FT31">
        <v>465</v>
      </c>
      <c r="FU31">
        <v>1103</v>
      </c>
      <c r="FV31">
        <v>450</v>
      </c>
      <c r="FX31">
        <v>1119</v>
      </c>
      <c r="FY31">
        <v>373</v>
      </c>
      <c r="FZ31">
        <v>1112</v>
      </c>
      <c r="GA31">
        <v>366</v>
      </c>
      <c r="GB31">
        <v>1115</v>
      </c>
      <c r="GC31">
        <v>370</v>
      </c>
      <c r="GE31">
        <v>1166</v>
      </c>
      <c r="GF31">
        <v>412</v>
      </c>
      <c r="GG31">
        <v>1205</v>
      </c>
      <c r="GH31">
        <v>435</v>
      </c>
      <c r="GI31">
        <v>1182</v>
      </c>
      <c r="GJ31">
        <v>423</v>
      </c>
      <c r="GL31">
        <v>1184</v>
      </c>
      <c r="GM31">
        <v>412</v>
      </c>
      <c r="GN31">
        <v>1207</v>
      </c>
      <c r="GO31">
        <v>417</v>
      </c>
      <c r="GP31">
        <v>1122</v>
      </c>
      <c r="GQ31">
        <v>376</v>
      </c>
      <c r="GS31">
        <v>23</v>
      </c>
      <c r="GT31" s="3">
        <v>4.65E-2</v>
      </c>
      <c r="GU31">
        <v>291</v>
      </c>
      <c r="GV31">
        <v>24</v>
      </c>
      <c r="GW31">
        <v>292</v>
      </c>
      <c r="GX31">
        <v>24</v>
      </c>
      <c r="GY31">
        <v>312</v>
      </c>
      <c r="GZ31">
        <v>23</v>
      </c>
      <c r="HB31">
        <v>325</v>
      </c>
      <c r="HC31">
        <v>750</v>
      </c>
      <c r="HD31">
        <v>319</v>
      </c>
      <c r="HE31">
        <v>679</v>
      </c>
      <c r="HF31">
        <v>335</v>
      </c>
      <c r="HG31">
        <v>621</v>
      </c>
      <c r="HI31">
        <v>1100</v>
      </c>
      <c r="HJ31">
        <v>649</v>
      </c>
      <c r="HK31">
        <v>1121</v>
      </c>
      <c r="HL31">
        <v>662</v>
      </c>
      <c r="HM31">
        <v>1185</v>
      </c>
      <c r="HN31">
        <v>656</v>
      </c>
      <c r="HP31">
        <v>23</v>
      </c>
      <c r="HQ31" s="3">
        <v>4.65E-2</v>
      </c>
      <c r="HR31">
        <v>172</v>
      </c>
      <c r="HS31">
        <v>239</v>
      </c>
      <c r="HT31">
        <v>176</v>
      </c>
      <c r="HU31">
        <v>231</v>
      </c>
      <c r="HV31">
        <v>177</v>
      </c>
      <c r="HW31">
        <v>233</v>
      </c>
      <c r="HY31">
        <v>196</v>
      </c>
      <c r="HZ31">
        <v>369</v>
      </c>
      <c r="IA31">
        <v>182</v>
      </c>
      <c r="IB31">
        <v>344</v>
      </c>
      <c r="IC31">
        <v>190</v>
      </c>
      <c r="ID31">
        <v>350</v>
      </c>
      <c r="IF31">
        <v>225</v>
      </c>
      <c r="IG31">
        <v>326</v>
      </c>
      <c r="IH31">
        <v>212</v>
      </c>
      <c r="II31">
        <v>333</v>
      </c>
      <c r="IJ31">
        <v>222</v>
      </c>
      <c r="IK31">
        <v>323</v>
      </c>
      <c r="IM31">
        <v>583</v>
      </c>
      <c r="IN31">
        <v>337</v>
      </c>
      <c r="IO31">
        <v>550</v>
      </c>
      <c r="IP31">
        <v>324</v>
      </c>
      <c r="IQ31">
        <v>570</v>
      </c>
      <c r="IR31">
        <v>330</v>
      </c>
      <c r="IT31">
        <v>735</v>
      </c>
      <c r="IU31">
        <v>321</v>
      </c>
      <c r="IV31">
        <v>737</v>
      </c>
      <c r="IW31">
        <v>317</v>
      </c>
      <c r="IX31">
        <v>776</v>
      </c>
      <c r="IY31">
        <v>333</v>
      </c>
      <c r="JA31">
        <v>758</v>
      </c>
      <c r="JB31">
        <v>345</v>
      </c>
      <c r="JC31">
        <v>789</v>
      </c>
      <c r="JD31">
        <v>390</v>
      </c>
      <c r="JE31">
        <v>846</v>
      </c>
      <c r="JF31">
        <v>392</v>
      </c>
      <c r="JH31">
        <v>699</v>
      </c>
      <c r="JI31">
        <v>327</v>
      </c>
      <c r="JJ31">
        <v>728</v>
      </c>
      <c r="JK31">
        <v>317</v>
      </c>
      <c r="JL31">
        <v>738</v>
      </c>
      <c r="JM31">
        <v>339</v>
      </c>
      <c r="JO31">
        <v>695</v>
      </c>
      <c r="JP31">
        <v>309</v>
      </c>
      <c r="JQ31">
        <v>711</v>
      </c>
      <c r="JR31">
        <v>295</v>
      </c>
      <c r="JS31">
        <v>728</v>
      </c>
      <c r="JT31">
        <v>306</v>
      </c>
      <c r="JV31">
        <v>693</v>
      </c>
      <c r="JW31">
        <v>334</v>
      </c>
      <c r="JX31">
        <v>701</v>
      </c>
      <c r="JY31">
        <v>380</v>
      </c>
      <c r="JZ31">
        <v>715</v>
      </c>
      <c r="KA31">
        <v>366</v>
      </c>
      <c r="KC31">
        <v>674</v>
      </c>
      <c r="KD31">
        <v>340</v>
      </c>
      <c r="KE31">
        <v>710</v>
      </c>
      <c r="KF31">
        <v>348</v>
      </c>
      <c r="KG31">
        <v>743</v>
      </c>
      <c r="KH31">
        <v>317</v>
      </c>
      <c r="KJ31">
        <v>685</v>
      </c>
      <c r="KK31">
        <v>354</v>
      </c>
      <c r="KL31">
        <v>681</v>
      </c>
      <c r="KM31">
        <v>347</v>
      </c>
      <c r="KN31">
        <v>704</v>
      </c>
      <c r="KO31">
        <v>345</v>
      </c>
      <c r="KQ31">
        <v>732</v>
      </c>
      <c r="KR31">
        <v>368</v>
      </c>
      <c r="KS31">
        <v>764</v>
      </c>
      <c r="KT31">
        <v>394</v>
      </c>
      <c r="KU31">
        <v>753</v>
      </c>
      <c r="KV31">
        <v>377</v>
      </c>
      <c r="KX31">
        <v>23</v>
      </c>
      <c r="KY31" s="3">
        <v>4.6460000332444899E-2</v>
      </c>
      <c r="KZ31">
        <v>308</v>
      </c>
      <c r="LA31">
        <v>27</v>
      </c>
      <c r="LB31">
        <v>313</v>
      </c>
      <c r="LC31">
        <v>27</v>
      </c>
      <c r="LD31">
        <v>320</v>
      </c>
      <c r="LE31">
        <v>27</v>
      </c>
      <c r="LG31">
        <v>301</v>
      </c>
      <c r="LH31">
        <v>594</v>
      </c>
      <c r="LI31">
        <v>316</v>
      </c>
      <c r="LJ31">
        <v>566</v>
      </c>
      <c r="LK31">
        <v>327</v>
      </c>
      <c r="LL31">
        <v>529</v>
      </c>
      <c r="LN31">
        <v>826</v>
      </c>
      <c r="LO31">
        <v>474</v>
      </c>
      <c r="LP31">
        <v>767</v>
      </c>
      <c r="LQ31">
        <v>501</v>
      </c>
      <c r="LR31">
        <v>786</v>
      </c>
      <c r="LS31">
        <v>499</v>
      </c>
      <c r="LV31">
        <v>23</v>
      </c>
      <c r="LW31" s="3">
        <v>4.65E-2</v>
      </c>
      <c r="LX31">
        <v>318</v>
      </c>
      <c r="LY31">
        <v>92</v>
      </c>
      <c r="LZ31">
        <v>290</v>
      </c>
      <c r="MA31">
        <v>101</v>
      </c>
      <c r="MB31">
        <v>304</v>
      </c>
      <c r="MC31">
        <v>104</v>
      </c>
      <c r="ME31">
        <v>325</v>
      </c>
      <c r="MF31">
        <v>570</v>
      </c>
      <c r="MG31">
        <v>331</v>
      </c>
      <c r="MH31">
        <v>564</v>
      </c>
      <c r="MI31">
        <v>350</v>
      </c>
      <c r="MJ31">
        <v>568</v>
      </c>
      <c r="ML31">
        <v>351</v>
      </c>
      <c r="MM31">
        <v>649</v>
      </c>
      <c r="MN31">
        <v>327</v>
      </c>
      <c r="MO31">
        <v>650</v>
      </c>
      <c r="MP31">
        <v>339</v>
      </c>
      <c r="MQ31">
        <v>661</v>
      </c>
      <c r="MS31">
        <v>374</v>
      </c>
      <c r="MT31">
        <v>580</v>
      </c>
      <c r="MU31">
        <v>371</v>
      </c>
      <c r="MV31">
        <v>610</v>
      </c>
      <c r="MW31">
        <v>378</v>
      </c>
      <c r="MX31">
        <v>619</v>
      </c>
      <c r="MZ31">
        <v>620</v>
      </c>
      <c r="NA31">
        <v>521</v>
      </c>
      <c r="NB31">
        <v>570</v>
      </c>
      <c r="NC31">
        <v>522</v>
      </c>
      <c r="ND31">
        <v>548</v>
      </c>
      <c r="NE31">
        <v>509</v>
      </c>
      <c r="NG31">
        <v>799</v>
      </c>
      <c r="NH31">
        <v>617</v>
      </c>
      <c r="NI31">
        <v>870</v>
      </c>
      <c r="NJ31">
        <v>647</v>
      </c>
      <c r="NK31">
        <v>855</v>
      </c>
      <c r="NL31">
        <v>664</v>
      </c>
      <c r="NN31">
        <v>802</v>
      </c>
      <c r="NO31">
        <v>550</v>
      </c>
      <c r="NP31">
        <v>757</v>
      </c>
      <c r="NQ31">
        <v>546</v>
      </c>
      <c r="NR31">
        <v>859</v>
      </c>
      <c r="NS31">
        <v>538</v>
      </c>
      <c r="NU31">
        <v>776</v>
      </c>
      <c r="NV31">
        <v>530</v>
      </c>
      <c r="NW31">
        <v>719</v>
      </c>
      <c r="NX31">
        <v>551</v>
      </c>
      <c r="NY31">
        <v>719</v>
      </c>
      <c r="NZ31">
        <v>551</v>
      </c>
      <c r="OB31">
        <v>771</v>
      </c>
      <c r="OC31">
        <v>621</v>
      </c>
      <c r="OD31">
        <v>774</v>
      </c>
      <c r="OE31">
        <v>609</v>
      </c>
      <c r="OF31">
        <v>741</v>
      </c>
      <c r="OG31">
        <v>624</v>
      </c>
      <c r="OI31">
        <v>786</v>
      </c>
      <c r="OJ31">
        <v>518</v>
      </c>
      <c r="OK31">
        <v>813</v>
      </c>
      <c r="OL31">
        <v>523</v>
      </c>
      <c r="OM31">
        <v>774</v>
      </c>
      <c r="ON31">
        <v>533</v>
      </c>
      <c r="OP31">
        <v>907</v>
      </c>
      <c r="OQ31">
        <v>735</v>
      </c>
      <c r="OR31">
        <v>885</v>
      </c>
      <c r="OS31">
        <v>676</v>
      </c>
      <c r="OT31">
        <v>849</v>
      </c>
      <c r="OU31">
        <v>665</v>
      </c>
      <c r="OW31">
        <v>840</v>
      </c>
      <c r="OX31">
        <v>550</v>
      </c>
      <c r="OY31">
        <v>845</v>
      </c>
      <c r="OZ31">
        <v>523</v>
      </c>
      <c r="PA31">
        <v>815</v>
      </c>
      <c r="PB31">
        <v>518</v>
      </c>
    </row>
    <row r="32" spans="1:418">
      <c r="A32">
        <v>8</v>
      </c>
      <c r="B32">
        <f t="shared" si="72"/>
        <v>305.62</v>
      </c>
      <c r="C32" s="2">
        <f>CG6</f>
        <v>15.527549128661473</v>
      </c>
      <c r="D32" s="40">
        <f>CG4</f>
        <v>562.87365591397838</v>
      </c>
      <c r="E32">
        <f t="shared" si="76"/>
        <v>0.35754460307484687</v>
      </c>
      <c r="F32">
        <f t="shared" si="73"/>
        <v>-3.5148182286126226</v>
      </c>
      <c r="G32" s="7">
        <f t="shared" si="74"/>
        <v>1.0185891422278415</v>
      </c>
      <c r="H32" s="2">
        <f t="shared" si="75"/>
        <v>0.69493148624514289</v>
      </c>
      <c r="J32" s="2"/>
      <c r="Q32" s="7"/>
      <c r="Y32" s="6"/>
      <c r="AB32">
        <v>24</v>
      </c>
      <c r="AC32">
        <v>4.8480000000000002E-2</v>
      </c>
      <c r="AD32">
        <v>327</v>
      </c>
      <c r="AE32">
        <v>143</v>
      </c>
      <c r="AF32">
        <v>334</v>
      </c>
      <c r="AG32">
        <v>146</v>
      </c>
      <c r="AH32">
        <v>323</v>
      </c>
      <c r="AI32">
        <v>139</v>
      </c>
      <c r="AK32">
        <v>354</v>
      </c>
      <c r="AL32">
        <v>216</v>
      </c>
      <c r="AM32">
        <v>360</v>
      </c>
      <c r="AN32">
        <v>220</v>
      </c>
      <c r="AO32">
        <v>366</v>
      </c>
      <c r="AP32">
        <v>206</v>
      </c>
      <c r="AR32">
        <v>430</v>
      </c>
      <c r="AS32">
        <v>223</v>
      </c>
      <c r="AT32">
        <v>400</v>
      </c>
      <c r="AU32">
        <v>231</v>
      </c>
      <c r="AV32">
        <v>409</v>
      </c>
      <c r="AW32">
        <v>237</v>
      </c>
      <c r="AY32">
        <v>778</v>
      </c>
      <c r="AZ32">
        <v>255</v>
      </c>
      <c r="BA32">
        <v>762</v>
      </c>
      <c r="BB32">
        <v>235</v>
      </c>
      <c r="BC32">
        <v>780</v>
      </c>
      <c r="BD32">
        <v>232</v>
      </c>
      <c r="BF32">
        <v>896</v>
      </c>
      <c r="BG32">
        <v>208</v>
      </c>
      <c r="BH32">
        <v>985</v>
      </c>
      <c r="BI32">
        <v>222</v>
      </c>
      <c r="BJ32">
        <v>946</v>
      </c>
      <c r="BK32">
        <v>219</v>
      </c>
      <c r="BM32">
        <v>953</v>
      </c>
      <c r="BN32">
        <v>201</v>
      </c>
      <c r="BO32">
        <v>980</v>
      </c>
      <c r="BP32">
        <v>196</v>
      </c>
      <c r="BQ32">
        <v>909</v>
      </c>
      <c r="BR32">
        <v>197</v>
      </c>
      <c r="BT32">
        <v>946</v>
      </c>
      <c r="BU32">
        <v>194</v>
      </c>
      <c r="BV32">
        <v>940</v>
      </c>
      <c r="BW32">
        <v>204</v>
      </c>
      <c r="BX32">
        <v>988</v>
      </c>
      <c r="BY32">
        <v>195</v>
      </c>
      <c r="CA32">
        <v>1051</v>
      </c>
      <c r="CB32">
        <v>209</v>
      </c>
      <c r="CC32">
        <v>1030</v>
      </c>
      <c r="CD32">
        <v>193</v>
      </c>
      <c r="CE32">
        <v>950</v>
      </c>
      <c r="CF32">
        <v>179</v>
      </c>
      <c r="CH32">
        <v>880</v>
      </c>
      <c r="CI32">
        <v>185</v>
      </c>
      <c r="CJ32">
        <v>950</v>
      </c>
      <c r="CK32">
        <v>189</v>
      </c>
      <c r="CL32">
        <v>918</v>
      </c>
      <c r="CM32">
        <v>184</v>
      </c>
      <c r="CO32">
        <v>913</v>
      </c>
      <c r="CP32">
        <v>165</v>
      </c>
      <c r="CQ32">
        <v>891</v>
      </c>
      <c r="CR32">
        <v>177</v>
      </c>
      <c r="CS32">
        <v>924</v>
      </c>
      <c r="CT32">
        <v>180</v>
      </c>
      <c r="CV32">
        <v>897</v>
      </c>
      <c r="CW32">
        <v>172</v>
      </c>
      <c r="CX32">
        <v>932</v>
      </c>
      <c r="CY32">
        <v>183</v>
      </c>
      <c r="CZ32">
        <v>903</v>
      </c>
      <c r="DA32">
        <v>182</v>
      </c>
      <c r="DC32">
        <v>873</v>
      </c>
      <c r="DD32">
        <v>176</v>
      </c>
      <c r="DE32">
        <v>879</v>
      </c>
      <c r="DF32">
        <v>175</v>
      </c>
      <c r="DG32">
        <v>909</v>
      </c>
      <c r="DH32">
        <v>168</v>
      </c>
      <c r="DK32">
        <v>24</v>
      </c>
      <c r="DL32">
        <v>4.8480000000000002E-2</v>
      </c>
      <c r="DM32">
        <v>169</v>
      </c>
      <c r="DN32">
        <v>253</v>
      </c>
      <c r="DO32">
        <v>168</v>
      </c>
      <c r="DP32">
        <v>250</v>
      </c>
      <c r="DQ32">
        <v>170</v>
      </c>
      <c r="DR32">
        <v>247</v>
      </c>
      <c r="DT32">
        <v>205</v>
      </c>
      <c r="DU32">
        <v>417</v>
      </c>
      <c r="DV32">
        <v>192</v>
      </c>
      <c r="DW32">
        <v>408</v>
      </c>
      <c r="DX32">
        <v>218</v>
      </c>
      <c r="DY32">
        <v>405</v>
      </c>
      <c r="EA32">
        <v>201</v>
      </c>
      <c r="EB32">
        <v>377</v>
      </c>
      <c r="EC32">
        <v>213</v>
      </c>
      <c r="ED32">
        <v>445</v>
      </c>
      <c r="EE32">
        <v>230</v>
      </c>
      <c r="EF32">
        <v>508</v>
      </c>
      <c r="EH32">
        <v>294</v>
      </c>
      <c r="EI32">
        <v>401</v>
      </c>
      <c r="EJ32">
        <v>289</v>
      </c>
      <c r="EK32">
        <v>445</v>
      </c>
      <c r="EL32">
        <v>279</v>
      </c>
      <c r="EM32">
        <v>474</v>
      </c>
      <c r="EO32">
        <v>965</v>
      </c>
      <c r="EP32">
        <v>407</v>
      </c>
      <c r="EQ32">
        <v>867</v>
      </c>
      <c r="ER32">
        <v>385</v>
      </c>
      <c r="ES32">
        <v>961</v>
      </c>
      <c r="ET32">
        <v>379</v>
      </c>
      <c r="EV32">
        <v>1007</v>
      </c>
      <c r="EW32">
        <v>418</v>
      </c>
      <c r="EX32">
        <v>970</v>
      </c>
      <c r="EY32">
        <v>387</v>
      </c>
      <c r="EZ32">
        <v>1000</v>
      </c>
      <c r="FA32">
        <v>401</v>
      </c>
      <c r="FC32">
        <v>1078</v>
      </c>
      <c r="FD32">
        <v>401</v>
      </c>
      <c r="FE32">
        <v>1036</v>
      </c>
      <c r="FF32">
        <v>408</v>
      </c>
      <c r="FG32">
        <v>1039</v>
      </c>
      <c r="FH32">
        <v>394</v>
      </c>
      <c r="FJ32">
        <v>1011</v>
      </c>
      <c r="FK32">
        <v>382</v>
      </c>
      <c r="FL32">
        <v>1078</v>
      </c>
      <c r="FM32">
        <v>399</v>
      </c>
      <c r="FN32">
        <v>1050</v>
      </c>
      <c r="FO32">
        <v>399</v>
      </c>
      <c r="FQ32">
        <v>1062</v>
      </c>
      <c r="FR32">
        <v>417</v>
      </c>
      <c r="FS32">
        <v>1175</v>
      </c>
      <c r="FT32">
        <v>451</v>
      </c>
      <c r="FU32">
        <v>1159</v>
      </c>
      <c r="FV32">
        <v>461</v>
      </c>
      <c r="FX32">
        <v>1042</v>
      </c>
      <c r="FY32">
        <v>390</v>
      </c>
      <c r="FZ32">
        <v>1081</v>
      </c>
      <c r="GA32">
        <v>377</v>
      </c>
      <c r="GB32">
        <v>1103</v>
      </c>
      <c r="GC32">
        <v>369</v>
      </c>
      <c r="GE32">
        <v>1189</v>
      </c>
      <c r="GF32">
        <v>423</v>
      </c>
      <c r="GG32">
        <v>1289</v>
      </c>
      <c r="GH32">
        <v>440</v>
      </c>
      <c r="GI32">
        <v>1203</v>
      </c>
      <c r="GJ32">
        <v>430</v>
      </c>
      <c r="GL32">
        <v>1227</v>
      </c>
      <c r="GM32">
        <v>414</v>
      </c>
      <c r="GN32">
        <v>1179</v>
      </c>
      <c r="GO32">
        <v>405</v>
      </c>
      <c r="GP32">
        <v>1128</v>
      </c>
      <c r="GQ32">
        <v>385</v>
      </c>
      <c r="GS32">
        <v>24</v>
      </c>
      <c r="GT32">
        <v>4.8480000000000002E-2</v>
      </c>
      <c r="GU32">
        <v>294</v>
      </c>
      <c r="GV32">
        <v>24</v>
      </c>
      <c r="GW32">
        <v>299</v>
      </c>
      <c r="GX32">
        <v>24</v>
      </c>
      <c r="GY32">
        <v>312</v>
      </c>
      <c r="GZ32">
        <v>24</v>
      </c>
      <c r="HB32">
        <v>327</v>
      </c>
      <c r="HC32">
        <v>780</v>
      </c>
      <c r="HD32">
        <v>336</v>
      </c>
      <c r="HE32">
        <v>713</v>
      </c>
      <c r="HF32">
        <v>343</v>
      </c>
      <c r="HG32">
        <v>670</v>
      </c>
      <c r="HI32">
        <v>1206</v>
      </c>
      <c r="HJ32">
        <v>642</v>
      </c>
      <c r="HK32">
        <v>1199</v>
      </c>
      <c r="HL32">
        <v>654</v>
      </c>
      <c r="HM32">
        <v>1179</v>
      </c>
      <c r="HN32">
        <v>657</v>
      </c>
      <c r="HP32">
        <v>24</v>
      </c>
      <c r="HQ32">
        <v>4.8480000000000002E-2</v>
      </c>
      <c r="HR32">
        <v>168</v>
      </c>
      <c r="HS32">
        <v>237</v>
      </c>
      <c r="HT32">
        <v>169</v>
      </c>
      <c r="HU32">
        <v>236</v>
      </c>
      <c r="HV32">
        <v>180</v>
      </c>
      <c r="HW32">
        <v>235</v>
      </c>
      <c r="HY32">
        <v>197</v>
      </c>
      <c r="HZ32">
        <v>368</v>
      </c>
      <c r="IA32">
        <v>198</v>
      </c>
      <c r="IB32">
        <v>342</v>
      </c>
      <c r="IC32">
        <v>203</v>
      </c>
      <c r="ID32">
        <v>349</v>
      </c>
      <c r="IF32">
        <v>229</v>
      </c>
      <c r="IG32">
        <v>324</v>
      </c>
      <c r="IH32">
        <v>214</v>
      </c>
      <c r="II32">
        <v>326</v>
      </c>
      <c r="IJ32">
        <v>216</v>
      </c>
      <c r="IK32">
        <v>339</v>
      </c>
      <c r="IM32">
        <v>599</v>
      </c>
      <c r="IN32">
        <v>322</v>
      </c>
      <c r="IO32">
        <v>566</v>
      </c>
      <c r="IP32">
        <v>331</v>
      </c>
      <c r="IQ32">
        <v>607</v>
      </c>
      <c r="IR32">
        <v>324</v>
      </c>
      <c r="IT32">
        <v>699</v>
      </c>
      <c r="IU32">
        <v>326</v>
      </c>
      <c r="IV32">
        <v>773</v>
      </c>
      <c r="IW32">
        <v>329</v>
      </c>
      <c r="IX32">
        <v>723</v>
      </c>
      <c r="IY32">
        <v>325</v>
      </c>
      <c r="JA32">
        <v>754</v>
      </c>
      <c r="JB32">
        <v>348</v>
      </c>
      <c r="JC32">
        <v>778</v>
      </c>
      <c r="JD32">
        <v>393</v>
      </c>
      <c r="JE32">
        <v>832</v>
      </c>
      <c r="JF32">
        <v>395</v>
      </c>
      <c r="JH32">
        <v>724</v>
      </c>
      <c r="JI32">
        <v>328</v>
      </c>
      <c r="JJ32">
        <v>672</v>
      </c>
      <c r="JK32">
        <v>323</v>
      </c>
      <c r="JL32">
        <v>693</v>
      </c>
      <c r="JM32">
        <v>316</v>
      </c>
      <c r="JO32">
        <v>733</v>
      </c>
      <c r="JP32">
        <v>312</v>
      </c>
      <c r="JQ32">
        <v>671</v>
      </c>
      <c r="JR32">
        <v>293</v>
      </c>
      <c r="JS32">
        <v>716</v>
      </c>
      <c r="JT32">
        <v>301</v>
      </c>
      <c r="JV32">
        <v>683</v>
      </c>
      <c r="JW32">
        <v>336</v>
      </c>
      <c r="JX32">
        <v>743</v>
      </c>
      <c r="JY32">
        <v>360</v>
      </c>
      <c r="JZ32">
        <v>707</v>
      </c>
      <c r="KA32">
        <v>365</v>
      </c>
      <c r="KC32">
        <v>679</v>
      </c>
      <c r="KD32">
        <v>345</v>
      </c>
      <c r="KE32">
        <v>788</v>
      </c>
      <c r="KF32">
        <v>324</v>
      </c>
      <c r="KG32">
        <v>731</v>
      </c>
      <c r="KH32">
        <v>328</v>
      </c>
      <c r="KJ32">
        <v>619</v>
      </c>
      <c r="KK32">
        <v>334</v>
      </c>
      <c r="KL32">
        <v>680</v>
      </c>
      <c r="KM32">
        <v>337</v>
      </c>
      <c r="KN32">
        <v>716</v>
      </c>
      <c r="KO32">
        <v>342</v>
      </c>
      <c r="KQ32">
        <v>784</v>
      </c>
      <c r="KR32">
        <v>382</v>
      </c>
      <c r="KS32">
        <v>758</v>
      </c>
      <c r="KT32">
        <v>394</v>
      </c>
      <c r="KU32">
        <v>802</v>
      </c>
      <c r="KV32">
        <v>372</v>
      </c>
      <c r="KX32">
        <v>24</v>
      </c>
      <c r="KY32">
        <v>4.8480000346898998E-2</v>
      </c>
      <c r="KZ32">
        <v>297</v>
      </c>
      <c r="LA32">
        <v>27</v>
      </c>
      <c r="LB32">
        <v>324</v>
      </c>
      <c r="LC32">
        <v>27</v>
      </c>
      <c r="LD32">
        <v>303</v>
      </c>
      <c r="LE32">
        <v>27</v>
      </c>
      <c r="LG32">
        <v>311</v>
      </c>
      <c r="LH32">
        <v>608</v>
      </c>
      <c r="LI32">
        <v>331</v>
      </c>
      <c r="LJ32">
        <v>569</v>
      </c>
      <c r="LK32">
        <v>339</v>
      </c>
      <c r="LL32">
        <v>547</v>
      </c>
      <c r="LN32">
        <v>813</v>
      </c>
      <c r="LO32">
        <v>470</v>
      </c>
      <c r="LP32">
        <v>806</v>
      </c>
      <c r="LQ32">
        <v>485</v>
      </c>
      <c r="LR32">
        <v>814</v>
      </c>
      <c r="LS32">
        <v>485</v>
      </c>
      <c r="LV32">
        <v>24</v>
      </c>
      <c r="LW32">
        <v>4.8480000000000002E-2</v>
      </c>
      <c r="LX32">
        <v>300</v>
      </c>
      <c r="LY32">
        <v>91</v>
      </c>
      <c r="LZ32">
        <v>311</v>
      </c>
      <c r="MA32">
        <v>102</v>
      </c>
      <c r="MB32">
        <v>294</v>
      </c>
      <c r="MC32">
        <v>104</v>
      </c>
      <c r="ME32">
        <v>358</v>
      </c>
      <c r="MF32">
        <v>597</v>
      </c>
      <c r="MG32">
        <v>323</v>
      </c>
      <c r="MH32">
        <v>594</v>
      </c>
      <c r="MI32">
        <v>346</v>
      </c>
      <c r="MJ32">
        <v>575</v>
      </c>
      <c r="ML32">
        <v>330</v>
      </c>
      <c r="MM32">
        <v>667</v>
      </c>
      <c r="MN32">
        <v>323</v>
      </c>
      <c r="MO32">
        <v>676</v>
      </c>
      <c r="MP32">
        <v>328</v>
      </c>
      <c r="MQ32">
        <v>653</v>
      </c>
      <c r="MS32">
        <v>365</v>
      </c>
      <c r="MT32">
        <v>599</v>
      </c>
      <c r="MU32">
        <v>403</v>
      </c>
      <c r="MV32">
        <v>603</v>
      </c>
      <c r="MW32">
        <v>380</v>
      </c>
      <c r="MX32">
        <v>596</v>
      </c>
      <c r="MZ32">
        <v>614</v>
      </c>
      <c r="NA32">
        <v>513</v>
      </c>
      <c r="NB32">
        <v>597</v>
      </c>
      <c r="NC32">
        <v>547</v>
      </c>
      <c r="ND32">
        <v>548</v>
      </c>
      <c r="NE32">
        <v>541</v>
      </c>
      <c r="NG32">
        <v>836</v>
      </c>
      <c r="NH32">
        <v>652</v>
      </c>
      <c r="NI32">
        <v>867</v>
      </c>
      <c r="NJ32">
        <v>647</v>
      </c>
      <c r="NK32">
        <v>741</v>
      </c>
      <c r="NL32">
        <v>671</v>
      </c>
      <c r="NN32">
        <v>730</v>
      </c>
      <c r="NO32">
        <v>544</v>
      </c>
      <c r="NP32">
        <v>831</v>
      </c>
      <c r="NQ32">
        <v>565</v>
      </c>
      <c r="NR32">
        <v>835</v>
      </c>
      <c r="NS32">
        <v>540</v>
      </c>
      <c r="NU32">
        <v>817</v>
      </c>
      <c r="NV32">
        <v>540</v>
      </c>
      <c r="NW32">
        <v>800</v>
      </c>
      <c r="NX32">
        <v>543</v>
      </c>
      <c r="NY32">
        <v>800</v>
      </c>
      <c r="NZ32">
        <v>543</v>
      </c>
      <c r="OB32">
        <v>839</v>
      </c>
      <c r="OC32">
        <v>615</v>
      </c>
      <c r="OD32">
        <v>823</v>
      </c>
      <c r="OE32">
        <v>626</v>
      </c>
      <c r="OF32">
        <v>840</v>
      </c>
      <c r="OG32">
        <v>613</v>
      </c>
      <c r="OI32">
        <v>713</v>
      </c>
      <c r="OJ32">
        <v>504</v>
      </c>
      <c r="OK32">
        <v>808</v>
      </c>
      <c r="OL32">
        <v>525</v>
      </c>
      <c r="OM32">
        <v>728</v>
      </c>
      <c r="ON32">
        <v>511</v>
      </c>
      <c r="OP32">
        <v>875</v>
      </c>
      <c r="OQ32">
        <v>724</v>
      </c>
      <c r="OR32">
        <v>845</v>
      </c>
      <c r="OS32">
        <v>675</v>
      </c>
      <c r="OT32">
        <v>833</v>
      </c>
      <c r="OU32">
        <v>668</v>
      </c>
      <c r="OW32">
        <v>869</v>
      </c>
      <c r="OX32">
        <v>533</v>
      </c>
      <c r="OY32">
        <v>832</v>
      </c>
      <c r="OZ32">
        <v>542</v>
      </c>
      <c r="PA32">
        <v>884</v>
      </c>
      <c r="PB32">
        <v>515</v>
      </c>
    </row>
    <row r="33" spans="1:418">
      <c r="A33">
        <v>9</v>
      </c>
      <c r="B33">
        <f t="shared" si="72"/>
        <v>1002.27</v>
      </c>
      <c r="C33" s="2">
        <f>CN6</f>
        <v>19.65085877862596</v>
      </c>
      <c r="D33" s="41">
        <f>CN4</f>
        <v>553.60483870967732</v>
      </c>
      <c r="E33">
        <f t="shared" si="76"/>
        <v>0.86312240730256995</v>
      </c>
      <c r="F33">
        <f t="shared" si="73"/>
        <v>-2.9990152687736491</v>
      </c>
      <c r="G33" s="7">
        <f t="shared" si="74"/>
        <v>1.0010095036097397</v>
      </c>
      <c r="H33" s="2">
        <f t="shared" si="75"/>
        <v>0.87946915407384352</v>
      </c>
      <c r="J33" s="2"/>
      <c r="Q33" s="7"/>
      <c r="Y33" s="6"/>
      <c r="AB33">
        <v>25</v>
      </c>
      <c r="AC33" s="3">
        <v>5.0500000000000003E-2</v>
      </c>
      <c r="AD33">
        <v>327</v>
      </c>
      <c r="AE33">
        <v>145</v>
      </c>
      <c r="AF33">
        <v>342</v>
      </c>
      <c r="AG33">
        <v>146</v>
      </c>
      <c r="AH33">
        <v>321</v>
      </c>
      <c r="AI33">
        <v>140</v>
      </c>
      <c r="AK33">
        <v>347</v>
      </c>
      <c r="AL33">
        <v>228</v>
      </c>
      <c r="AM33">
        <v>353</v>
      </c>
      <c r="AN33">
        <v>222</v>
      </c>
      <c r="AO33">
        <v>353</v>
      </c>
      <c r="AP33">
        <v>213</v>
      </c>
      <c r="AR33">
        <v>402</v>
      </c>
      <c r="AS33">
        <v>227</v>
      </c>
      <c r="AT33">
        <v>403</v>
      </c>
      <c r="AU33">
        <v>233</v>
      </c>
      <c r="AV33">
        <v>420</v>
      </c>
      <c r="AW33">
        <v>242</v>
      </c>
      <c r="AY33">
        <v>761</v>
      </c>
      <c r="AZ33">
        <v>238</v>
      </c>
      <c r="BA33">
        <v>736</v>
      </c>
      <c r="BB33">
        <v>239</v>
      </c>
      <c r="BC33">
        <v>808</v>
      </c>
      <c r="BD33">
        <v>228</v>
      </c>
      <c r="BF33">
        <v>953</v>
      </c>
      <c r="BG33">
        <v>205</v>
      </c>
      <c r="BH33">
        <v>896</v>
      </c>
      <c r="BI33">
        <v>211</v>
      </c>
      <c r="BJ33">
        <v>944</v>
      </c>
      <c r="BK33">
        <v>218</v>
      </c>
      <c r="BM33">
        <v>963</v>
      </c>
      <c r="BN33">
        <v>203</v>
      </c>
      <c r="BO33">
        <v>918</v>
      </c>
      <c r="BP33">
        <v>204</v>
      </c>
      <c r="BQ33">
        <v>961</v>
      </c>
      <c r="BR33">
        <v>192</v>
      </c>
      <c r="BT33">
        <v>907</v>
      </c>
      <c r="BU33">
        <v>193</v>
      </c>
      <c r="BV33">
        <v>933</v>
      </c>
      <c r="BW33">
        <v>200</v>
      </c>
      <c r="BX33">
        <v>969</v>
      </c>
      <c r="BY33">
        <v>200</v>
      </c>
      <c r="CA33">
        <v>1047</v>
      </c>
      <c r="CB33">
        <v>216</v>
      </c>
      <c r="CC33">
        <v>943</v>
      </c>
      <c r="CD33">
        <v>192</v>
      </c>
      <c r="CE33">
        <v>888</v>
      </c>
      <c r="CF33">
        <v>189</v>
      </c>
      <c r="CH33">
        <v>981</v>
      </c>
      <c r="CI33">
        <v>184</v>
      </c>
      <c r="CJ33">
        <v>957</v>
      </c>
      <c r="CK33">
        <v>199</v>
      </c>
      <c r="CL33">
        <v>908</v>
      </c>
      <c r="CM33">
        <v>183</v>
      </c>
      <c r="CO33">
        <v>862</v>
      </c>
      <c r="CP33">
        <v>161</v>
      </c>
      <c r="CQ33">
        <v>886</v>
      </c>
      <c r="CR33">
        <v>170</v>
      </c>
      <c r="CS33">
        <v>866</v>
      </c>
      <c r="CT33">
        <v>174</v>
      </c>
      <c r="CV33">
        <v>892</v>
      </c>
      <c r="CW33">
        <v>160</v>
      </c>
      <c r="CX33">
        <v>897</v>
      </c>
      <c r="CY33">
        <v>176</v>
      </c>
      <c r="CZ33">
        <v>925</v>
      </c>
      <c r="DA33">
        <v>178</v>
      </c>
      <c r="DC33">
        <v>831</v>
      </c>
      <c r="DD33">
        <v>178</v>
      </c>
      <c r="DE33">
        <v>960</v>
      </c>
      <c r="DF33">
        <v>169</v>
      </c>
      <c r="DG33">
        <v>940</v>
      </c>
      <c r="DH33">
        <v>169</v>
      </c>
      <c r="DK33">
        <v>25</v>
      </c>
      <c r="DL33" s="3">
        <v>5.0500000000000003E-2</v>
      </c>
      <c r="DM33">
        <v>170</v>
      </c>
      <c r="DN33">
        <v>255</v>
      </c>
      <c r="DO33">
        <v>166</v>
      </c>
      <c r="DP33">
        <v>252</v>
      </c>
      <c r="DQ33">
        <v>167</v>
      </c>
      <c r="DR33">
        <v>246</v>
      </c>
      <c r="DT33">
        <v>215</v>
      </c>
      <c r="DU33">
        <v>418</v>
      </c>
      <c r="DV33">
        <v>198</v>
      </c>
      <c r="DW33">
        <v>408</v>
      </c>
      <c r="DX33">
        <v>225</v>
      </c>
      <c r="DY33">
        <v>408</v>
      </c>
      <c r="EA33">
        <v>211</v>
      </c>
      <c r="EB33">
        <v>381</v>
      </c>
      <c r="EC33">
        <v>232</v>
      </c>
      <c r="ED33">
        <v>433</v>
      </c>
      <c r="EE33">
        <v>206</v>
      </c>
      <c r="EF33">
        <v>508</v>
      </c>
      <c r="EH33">
        <v>304</v>
      </c>
      <c r="EI33">
        <v>392</v>
      </c>
      <c r="EJ33">
        <v>290</v>
      </c>
      <c r="EK33">
        <v>442</v>
      </c>
      <c r="EL33">
        <v>307</v>
      </c>
      <c r="EM33">
        <v>471</v>
      </c>
      <c r="EO33">
        <v>959</v>
      </c>
      <c r="EP33">
        <v>408</v>
      </c>
      <c r="EQ33">
        <v>919</v>
      </c>
      <c r="ER33">
        <v>381</v>
      </c>
      <c r="ES33">
        <v>925</v>
      </c>
      <c r="ET33">
        <v>393</v>
      </c>
      <c r="EV33">
        <v>1061</v>
      </c>
      <c r="EW33">
        <v>403</v>
      </c>
      <c r="EX33">
        <v>949</v>
      </c>
      <c r="EY33">
        <v>389</v>
      </c>
      <c r="EZ33">
        <v>974</v>
      </c>
      <c r="FA33">
        <v>385</v>
      </c>
      <c r="FC33">
        <v>1070</v>
      </c>
      <c r="FD33">
        <v>384</v>
      </c>
      <c r="FE33">
        <v>1111</v>
      </c>
      <c r="FF33">
        <v>395</v>
      </c>
      <c r="FG33">
        <v>1059</v>
      </c>
      <c r="FH33">
        <v>390</v>
      </c>
      <c r="FJ33">
        <v>987</v>
      </c>
      <c r="FK33">
        <v>381</v>
      </c>
      <c r="FL33">
        <v>987</v>
      </c>
      <c r="FM33">
        <v>386</v>
      </c>
      <c r="FN33">
        <v>1029</v>
      </c>
      <c r="FO33">
        <v>383</v>
      </c>
      <c r="FQ33">
        <v>1105</v>
      </c>
      <c r="FR33">
        <v>408</v>
      </c>
      <c r="FS33">
        <v>1136</v>
      </c>
      <c r="FT33">
        <v>462</v>
      </c>
      <c r="FU33">
        <v>1150</v>
      </c>
      <c r="FV33">
        <v>448</v>
      </c>
      <c r="FX33">
        <v>1110</v>
      </c>
      <c r="FY33">
        <v>373</v>
      </c>
      <c r="FZ33">
        <v>1047</v>
      </c>
      <c r="GA33">
        <v>377</v>
      </c>
      <c r="GB33">
        <v>1095</v>
      </c>
      <c r="GC33">
        <v>358</v>
      </c>
      <c r="GE33">
        <v>1160</v>
      </c>
      <c r="GF33">
        <v>408</v>
      </c>
      <c r="GG33">
        <v>1279</v>
      </c>
      <c r="GH33">
        <v>442</v>
      </c>
      <c r="GI33">
        <v>1163</v>
      </c>
      <c r="GJ33">
        <v>427</v>
      </c>
      <c r="GL33">
        <v>1265</v>
      </c>
      <c r="GM33">
        <v>414</v>
      </c>
      <c r="GN33">
        <v>1149</v>
      </c>
      <c r="GO33">
        <v>404</v>
      </c>
      <c r="GP33">
        <v>1146</v>
      </c>
      <c r="GQ33">
        <v>390</v>
      </c>
      <c r="GS33">
        <v>25</v>
      </c>
      <c r="GT33" s="3">
        <v>5.0500000000000003E-2</v>
      </c>
      <c r="GU33">
        <v>297</v>
      </c>
      <c r="GV33">
        <v>24</v>
      </c>
      <c r="GW33">
        <v>318</v>
      </c>
      <c r="GX33">
        <v>24</v>
      </c>
      <c r="GY33">
        <v>308</v>
      </c>
      <c r="GZ33">
        <v>24</v>
      </c>
      <c r="HB33">
        <v>338</v>
      </c>
      <c r="HC33">
        <v>791</v>
      </c>
      <c r="HD33">
        <v>334</v>
      </c>
      <c r="HE33">
        <v>693</v>
      </c>
      <c r="HF33">
        <v>330</v>
      </c>
      <c r="HG33">
        <v>626</v>
      </c>
      <c r="HI33">
        <v>1163</v>
      </c>
      <c r="HJ33">
        <v>656</v>
      </c>
      <c r="HK33">
        <v>1136</v>
      </c>
      <c r="HL33">
        <v>662</v>
      </c>
      <c r="HM33">
        <v>1252</v>
      </c>
      <c r="HN33">
        <v>654</v>
      </c>
      <c r="HP33">
        <v>25</v>
      </c>
      <c r="HQ33" s="3">
        <v>5.0500000000000003E-2</v>
      </c>
      <c r="HR33">
        <v>171</v>
      </c>
      <c r="HS33">
        <v>240</v>
      </c>
      <c r="HT33">
        <v>176</v>
      </c>
      <c r="HU33">
        <v>232</v>
      </c>
      <c r="HV33">
        <v>172</v>
      </c>
      <c r="HW33">
        <v>233</v>
      </c>
      <c r="HY33">
        <v>198</v>
      </c>
      <c r="HZ33">
        <v>363</v>
      </c>
      <c r="IA33">
        <v>199</v>
      </c>
      <c r="IB33">
        <v>342</v>
      </c>
      <c r="IC33">
        <v>199</v>
      </c>
      <c r="ID33">
        <v>345</v>
      </c>
      <c r="IF33">
        <v>219</v>
      </c>
      <c r="IG33">
        <v>329</v>
      </c>
      <c r="IH33">
        <v>210</v>
      </c>
      <c r="II33">
        <v>344</v>
      </c>
      <c r="IJ33">
        <v>214</v>
      </c>
      <c r="IK33">
        <v>326</v>
      </c>
      <c r="IM33">
        <v>621</v>
      </c>
      <c r="IN33">
        <v>334</v>
      </c>
      <c r="IO33">
        <v>605</v>
      </c>
      <c r="IP33">
        <v>323</v>
      </c>
      <c r="IQ33">
        <v>564</v>
      </c>
      <c r="IR33">
        <v>321</v>
      </c>
      <c r="IT33">
        <v>705</v>
      </c>
      <c r="IU33">
        <v>321</v>
      </c>
      <c r="IV33">
        <v>757</v>
      </c>
      <c r="IW33">
        <v>331</v>
      </c>
      <c r="IX33">
        <v>697</v>
      </c>
      <c r="IY33">
        <v>329</v>
      </c>
      <c r="JA33">
        <v>753</v>
      </c>
      <c r="JB33">
        <v>351</v>
      </c>
      <c r="JC33">
        <v>813</v>
      </c>
      <c r="JD33">
        <v>404</v>
      </c>
      <c r="JE33">
        <v>820</v>
      </c>
      <c r="JF33">
        <v>391</v>
      </c>
      <c r="JH33">
        <v>747</v>
      </c>
      <c r="JI33">
        <v>347</v>
      </c>
      <c r="JJ33">
        <v>669</v>
      </c>
      <c r="JK33">
        <v>325</v>
      </c>
      <c r="JL33">
        <v>732</v>
      </c>
      <c r="JM33">
        <v>325</v>
      </c>
      <c r="JO33">
        <v>719</v>
      </c>
      <c r="JP33">
        <v>305</v>
      </c>
      <c r="JQ33">
        <v>680</v>
      </c>
      <c r="JR33">
        <v>307</v>
      </c>
      <c r="JS33">
        <v>714</v>
      </c>
      <c r="JT33">
        <v>302</v>
      </c>
      <c r="JV33">
        <v>657</v>
      </c>
      <c r="JW33">
        <v>344</v>
      </c>
      <c r="JX33">
        <v>778</v>
      </c>
      <c r="JY33">
        <v>361</v>
      </c>
      <c r="JZ33">
        <v>742</v>
      </c>
      <c r="KA33">
        <v>362</v>
      </c>
      <c r="KC33">
        <v>724</v>
      </c>
      <c r="KD33">
        <v>347</v>
      </c>
      <c r="KE33">
        <v>715</v>
      </c>
      <c r="KF33">
        <v>344</v>
      </c>
      <c r="KG33">
        <v>709</v>
      </c>
      <c r="KH33">
        <v>319</v>
      </c>
      <c r="KJ33">
        <v>653</v>
      </c>
      <c r="KK33">
        <v>345</v>
      </c>
      <c r="KL33">
        <v>700</v>
      </c>
      <c r="KM33">
        <v>352</v>
      </c>
      <c r="KN33">
        <v>766</v>
      </c>
      <c r="KO33">
        <v>340</v>
      </c>
      <c r="KQ33">
        <v>825</v>
      </c>
      <c r="KR33">
        <v>374</v>
      </c>
      <c r="KS33">
        <v>777</v>
      </c>
      <c r="KT33">
        <v>391</v>
      </c>
      <c r="KU33">
        <v>744</v>
      </c>
      <c r="KV33">
        <v>377</v>
      </c>
      <c r="KX33">
        <v>25</v>
      </c>
      <c r="KY33" s="3">
        <v>5.0500000361353201E-2</v>
      </c>
      <c r="KZ33">
        <v>315</v>
      </c>
      <c r="LA33">
        <v>29</v>
      </c>
      <c r="LB33">
        <v>306</v>
      </c>
      <c r="LC33">
        <v>28</v>
      </c>
      <c r="LD33">
        <v>303</v>
      </c>
      <c r="LE33">
        <v>28</v>
      </c>
      <c r="LG33">
        <v>323</v>
      </c>
      <c r="LH33">
        <v>584</v>
      </c>
      <c r="LI33">
        <v>332</v>
      </c>
      <c r="LJ33">
        <v>572</v>
      </c>
      <c r="LK33">
        <v>333</v>
      </c>
      <c r="LL33">
        <v>528</v>
      </c>
      <c r="LN33">
        <v>782</v>
      </c>
      <c r="LO33">
        <v>495</v>
      </c>
      <c r="LP33">
        <v>758</v>
      </c>
      <c r="LQ33">
        <v>511</v>
      </c>
      <c r="LR33">
        <v>792</v>
      </c>
      <c r="LS33">
        <v>468</v>
      </c>
      <c r="LV33">
        <v>25</v>
      </c>
      <c r="LW33" s="3">
        <v>5.0500000000000003E-2</v>
      </c>
      <c r="LX33">
        <v>307</v>
      </c>
      <c r="LY33">
        <v>95</v>
      </c>
      <c r="LZ33">
        <v>305</v>
      </c>
      <c r="MA33">
        <v>102</v>
      </c>
      <c r="MB33">
        <v>299</v>
      </c>
      <c r="MC33">
        <v>106</v>
      </c>
      <c r="ME33">
        <v>355</v>
      </c>
      <c r="MF33">
        <v>560</v>
      </c>
      <c r="MG33">
        <v>359</v>
      </c>
      <c r="MH33">
        <v>613</v>
      </c>
      <c r="MI33">
        <v>332</v>
      </c>
      <c r="MJ33">
        <v>559</v>
      </c>
      <c r="ML33">
        <v>338</v>
      </c>
      <c r="MM33">
        <v>628</v>
      </c>
      <c r="MN33">
        <v>339</v>
      </c>
      <c r="MO33">
        <v>671</v>
      </c>
      <c r="MP33">
        <v>351</v>
      </c>
      <c r="MQ33">
        <v>659</v>
      </c>
      <c r="MS33">
        <v>374</v>
      </c>
      <c r="MT33">
        <v>603</v>
      </c>
      <c r="MU33">
        <v>376</v>
      </c>
      <c r="MV33">
        <v>620</v>
      </c>
      <c r="MW33">
        <v>390</v>
      </c>
      <c r="MX33">
        <v>583</v>
      </c>
      <c r="MZ33">
        <v>630</v>
      </c>
      <c r="NA33">
        <v>535</v>
      </c>
      <c r="NB33">
        <v>550</v>
      </c>
      <c r="NC33">
        <v>510</v>
      </c>
      <c r="ND33">
        <v>623</v>
      </c>
      <c r="NE33">
        <v>533</v>
      </c>
      <c r="NG33">
        <v>772</v>
      </c>
      <c r="NH33">
        <v>630</v>
      </c>
      <c r="NI33">
        <v>805</v>
      </c>
      <c r="NJ33">
        <v>633</v>
      </c>
      <c r="NK33">
        <v>850</v>
      </c>
      <c r="NL33">
        <v>670</v>
      </c>
      <c r="NN33">
        <v>747</v>
      </c>
      <c r="NO33">
        <v>557</v>
      </c>
      <c r="NP33">
        <v>787</v>
      </c>
      <c r="NQ33">
        <v>545</v>
      </c>
      <c r="NR33">
        <v>803</v>
      </c>
      <c r="NS33">
        <v>545</v>
      </c>
      <c r="NU33">
        <v>877</v>
      </c>
      <c r="NV33">
        <v>553</v>
      </c>
      <c r="NW33">
        <v>805</v>
      </c>
      <c r="NX33">
        <v>524</v>
      </c>
      <c r="NY33">
        <v>805</v>
      </c>
      <c r="NZ33">
        <v>524</v>
      </c>
      <c r="OB33">
        <v>891</v>
      </c>
      <c r="OC33">
        <v>608</v>
      </c>
      <c r="OD33">
        <v>807</v>
      </c>
      <c r="OE33">
        <v>637</v>
      </c>
      <c r="OF33">
        <v>893</v>
      </c>
      <c r="OG33">
        <v>617</v>
      </c>
      <c r="OI33">
        <v>798</v>
      </c>
      <c r="OJ33">
        <v>523</v>
      </c>
      <c r="OK33">
        <v>808</v>
      </c>
      <c r="OL33">
        <v>555</v>
      </c>
      <c r="OM33">
        <v>847</v>
      </c>
      <c r="ON33">
        <v>518</v>
      </c>
      <c r="OP33">
        <v>866</v>
      </c>
      <c r="OQ33">
        <v>733</v>
      </c>
      <c r="OR33">
        <v>795</v>
      </c>
      <c r="OS33">
        <v>658</v>
      </c>
      <c r="OT33">
        <v>877</v>
      </c>
      <c r="OU33">
        <v>658</v>
      </c>
      <c r="OW33">
        <v>844</v>
      </c>
      <c r="OX33">
        <v>538</v>
      </c>
      <c r="OY33">
        <v>898</v>
      </c>
      <c r="OZ33">
        <v>537</v>
      </c>
      <c r="PA33">
        <v>833</v>
      </c>
      <c r="PB33">
        <v>527</v>
      </c>
    </row>
    <row r="34" spans="1:418">
      <c r="A34">
        <v>10</v>
      </c>
      <c r="B34">
        <f>E14</f>
        <v>2001.47</v>
      </c>
      <c r="C34" s="2">
        <f>CU6</f>
        <v>19.240598012814548</v>
      </c>
      <c r="D34" s="40">
        <f>CU4</f>
        <v>556.99462365591398</v>
      </c>
      <c r="E34">
        <f t="shared" si="76"/>
        <v>0.79238053223775218</v>
      </c>
      <c r="F34">
        <f t="shared" si="73"/>
        <v>-2.6986509151427387</v>
      </c>
      <c r="G34" s="7">
        <f t="shared" si="74"/>
        <v>1.0074387159929841</v>
      </c>
      <c r="H34" s="2">
        <f t="shared" si="75"/>
        <v>0.86110803852553464</v>
      </c>
      <c r="J34" s="2"/>
      <c r="Q34" s="7"/>
      <c r="Y34" s="6"/>
      <c r="AB34">
        <v>26</v>
      </c>
      <c r="AC34" s="3">
        <v>5.2499999999999998E-2</v>
      </c>
      <c r="AD34">
        <v>327</v>
      </c>
      <c r="AE34">
        <v>143</v>
      </c>
      <c r="AF34">
        <v>337</v>
      </c>
      <c r="AG34">
        <v>143</v>
      </c>
      <c r="AH34">
        <v>328</v>
      </c>
      <c r="AI34">
        <v>142</v>
      </c>
      <c r="AK34">
        <v>346</v>
      </c>
      <c r="AL34">
        <v>226</v>
      </c>
      <c r="AM34">
        <v>355</v>
      </c>
      <c r="AN34">
        <v>232</v>
      </c>
      <c r="AO34">
        <v>359</v>
      </c>
      <c r="AP34">
        <v>218</v>
      </c>
      <c r="AR34">
        <v>424</v>
      </c>
      <c r="AS34">
        <v>214</v>
      </c>
      <c r="AT34">
        <v>414</v>
      </c>
      <c r="AU34">
        <v>223</v>
      </c>
      <c r="AV34">
        <v>404</v>
      </c>
      <c r="AW34">
        <v>241</v>
      </c>
      <c r="AY34">
        <v>776</v>
      </c>
      <c r="AZ34">
        <v>239</v>
      </c>
      <c r="BA34">
        <v>759</v>
      </c>
      <c r="BB34">
        <v>238</v>
      </c>
      <c r="BC34">
        <v>797</v>
      </c>
      <c r="BD34">
        <v>239</v>
      </c>
      <c r="BF34">
        <v>903</v>
      </c>
      <c r="BG34">
        <v>210</v>
      </c>
      <c r="BH34">
        <v>920</v>
      </c>
      <c r="BI34">
        <v>216</v>
      </c>
      <c r="BJ34">
        <v>965</v>
      </c>
      <c r="BK34">
        <v>211</v>
      </c>
      <c r="BM34">
        <v>923</v>
      </c>
      <c r="BN34">
        <v>203</v>
      </c>
      <c r="BO34">
        <v>927</v>
      </c>
      <c r="BP34">
        <v>199</v>
      </c>
      <c r="BQ34">
        <v>989</v>
      </c>
      <c r="BR34">
        <v>201</v>
      </c>
      <c r="BT34">
        <v>926</v>
      </c>
      <c r="BU34">
        <v>186</v>
      </c>
      <c r="BV34">
        <v>960</v>
      </c>
      <c r="BW34">
        <v>193</v>
      </c>
      <c r="BX34">
        <v>970</v>
      </c>
      <c r="BY34">
        <v>192</v>
      </c>
      <c r="CA34">
        <v>1041</v>
      </c>
      <c r="CB34">
        <v>215</v>
      </c>
      <c r="CC34">
        <v>908</v>
      </c>
      <c r="CD34">
        <v>193</v>
      </c>
      <c r="CE34">
        <v>849</v>
      </c>
      <c r="CF34">
        <v>182</v>
      </c>
      <c r="CH34">
        <v>922</v>
      </c>
      <c r="CI34">
        <v>186</v>
      </c>
      <c r="CJ34">
        <v>931</v>
      </c>
      <c r="CK34">
        <v>191</v>
      </c>
      <c r="CL34">
        <v>886</v>
      </c>
      <c r="CM34">
        <v>188</v>
      </c>
      <c r="CO34">
        <v>858</v>
      </c>
      <c r="CP34">
        <v>168</v>
      </c>
      <c r="CQ34">
        <v>901</v>
      </c>
      <c r="CR34">
        <v>172</v>
      </c>
      <c r="CS34">
        <v>951</v>
      </c>
      <c r="CT34">
        <v>184</v>
      </c>
      <c r="CV34">
        <v>947</v>
      </c>
      <c r="CW34">
        <v>168</v>
      </c>
      <c r="CX34">
        <v>955</v>
      </c>
      <c r="CY34">
        <v>173</v>
      </c>
      <c r="CZ34">
        <v>960</v>
      </c>
      <c r="DA34">
        <v>176</v>
      </c>
      <c r="DC34">
        <v>954</v>
      </c>
      <c r="DD34">
        <v>186</v>
      </c>
      <c r="DE34">
        <v>879</v>
      </c>
      <c r="DF34">
        <v>181</v>
      </c>
      <c r="DG34">
        <v>936</v>
      </c>
      <c r="DH34">
        <v>175</v>
      </c>
      <c r="DK34">
        <v>26</v>
      </c>
      <c r="DL34" s="3">
        <v>5.2499999999999998E-2</v>
      </c>
      <c r="DM34">
        <v>175</v>
      </c>
      <c r="DN34">
        <v>254</v>
      </c>
      <c r="DO34">
        <v>167</v>
      </c>
      <c r="DP34">
        <v>247</v>
      </c>
      <c r="DQ34">
        <v>162</v>
      </c>
      <c r="DR34">
        <v>245</v>
      </c>
      <c r="DT34">
        <v>214</v>
      </c>
      <c r="DU34">
        <v>423</v>
      </c>
      <c r="DV34">
        <v>214</v>
      </c>
      <c r="DW34">
        <v>401</v>
      </c>
      <c r="DX34">
        <v>209</v>
      </c>
      <c r="DY34">
        <v>409</v>
      </c>
      <c r="EA34">
        <v>225</v>
      </c>
      <c r="EB34">
        <v>382</v>
      </c>
      <c r="EC34">
        <v>212</v>
      </c>
      <c r="ED34">
        <v>452</v>
      </c>
      <c r="EE34">
        <v>225</v>
      </c>
      <c r="EF34">
        <v>501</v>
      </c>
      <c r="EH34">
        <v>265</v>
      </c>
      <c r="EI34">
        <v>394</v>
      </c>
      <c r="EJ34">
        <v>306</v>
      </c>
      <c r="EK34">
        <v>433</v>
      </c>
      <c r="EL34">
        <v>281</v>
      </c>
      <c r="EM34">
        <v>470</v>
      </c>
      <c r="EO34">
        <v>978</v>
      </c>
      <c r="EP34">
        <v>390</v>
      </c>
      <c r="EQ34">
        <v>974</v>
      </c>
      <c r="ER34">
        <v>378</v>
      </c>
      <c r="ES34">
        <v>965</v>
      </c>
      <c r="ET34">
        <v>375</v>
      </c>
      <c r="EV34">
        <v>1044</v>
      </c>
      <c r="EW34">
        <v>393</v>
      </c>
      <c r="EX34">
        <v>987</v>
      </c>
      <c r="EY34">
        <v>390</v>
      </c>
      <c r="EZ34">
        <v>957</v>
      </c>
      <c r="FA34">
        <v>391</v>
      </c>
      <c r="FC34">
        <v>1008</v>
      </c>
      <c r="FD34">
        <v>383</v>
      </c>
      <c r="FE34">
        <v>1014</v>
      </c>
      <c r="FF34">
        <v>387</v>
      </c>
      <c r="FG34">
        <v>1024</v>
      </c>
      <c r="FH34">
        <v>393</v>
      </c>
      <c r="FJ34">
        <v>990</v>
      </c>
      <c r="FK34">
        <v>392</v>
      </c>
      <c r="FL34">
        <v>1070</v>
      </c>
      <c r="FM34">
        <v>391</v>
      </c>
      <c r="FN34">
        <v>1065</v>
      </c>
      <c r="FO34">
        <v>388</v>
      </c>
      <c r="FQ34">
        <v>1108</v>
      </c>
      <c r="FR34">
        <v>411</v>
      </c>
      <c r="FS34">
        <v>1141</v>
      </c>
      <c r="FT34">
        <v>468</v>
      </c>
      <c r="FU34">
        <v>1108</v>
      </c>
      <c r="FV34">
        <v>450</v>
      </c>
      <c r="FX34">
        <v>1075</v>
      </c>
      <c r="FY34">
        <v>366</v>
      </c>
      <c r="FZ34">
        <v>1112</v>
      </c>
      <c r="GA34">
        <v>379</v>
      </c>
      <c r="GB34">
        <v>1039</v>
      </c>
      <c r="GC34">
        <v>371</v>
      </c>
      <c r="GE34">
        <v>1151</v>
      </c>
      <c r="GF34">
        <v>410</v>
      </c>
      <c r="GG34">
        <v>1194</v>
      </c>
      <c r="GH34">
        <v>435</v>
      </c>
      <c r="GI34">
        <v>1211</v>
      </c>
      <c r="GJ34">
        <v>416</v>
      </c>
      <c r="GL34">
        <v>1314</v>
      </c>
      <c r="GM34">
        <v>410</v>
      </c>
      <c r="GN34">
        <v>1207</v>
      </c>
      <c r="GO34">
        <v>401</v>
      </c>
      <c r="GP34">
        <v>1231</v>
      </c>
      <c r="GQ34">
        <v>395</v>
      </c>
      <c r="GS34">
        <v>26</v>
      </c>
      <c r="GT34" s="3">
        <v>5.2499999999999998E-2</v>
      </c>
      <c r="GU34">
        <v>301</v>
      </c>
      <c r="GV34">
        <v>24</v>
      </c>
      <c r="GW34">
        <v>301</v>
      </c>
      <c r="GX34">
        <v>23</v>
      </c>
      <c r="GY34">
        <v>302</v>
      </c>
      <c r="GZ34">
        <v>23</v>
      </c>
      <c r="HB34">
        <v>342</v>
      </c>
      <c r="HC34">
        <v>773</v>
      </c>
      <c r="HD34">
        <v>336</v>
      </c>
      <c r="HE34">
        <v>704</v>
      </c>
      <c r="HF34">
        <v>326</v>
      </c>
      <c r="HG34">
        <v>665</v>
      </c>
      <c r="HI34">
        <v>1164</v>
      </c>
      <c r="HJ34">
        <v>644</v>
      </c>
      <c r="HK34">
        <v>1157</v>
      </c>
      <c r="HL34">
        <v>660</v>
      </c>
      <c r="HM34">
        <v>1230</v>
      </c>
      <c r="HN34">
        <v>649</v>
      </c>
      <c r="HP34">
        <v>26</v>
      </c>
      <c r="HQ34" s="3">
        <v>5.2499999999999998E-2</v>
      </c>
      <c r="HR34">
        <v>168</v>
      </c>
      <c r="HS34">
        <v>238</v>
      </c>
      <c r="HT34">
        <v>178</v>
      </c>
      <c r="HU34">
        <v>236</v>
      </c>
      <c r="HV34">
        <v>175</v>
      </c>
      <c r="HW34">
        <v>231</v>
      </c>
      <c r="HY34">
        <v>202</v>
      </c>
      <c r="HZ34">
        <v>356</v>
      </c>
      <c r="IA34">
        <v>196</v>
      </c>
      <c r="IB34">
        <v>341</v>
      </c>
      <c r="IC34">
        <v>188</v>
      </c>
      <c r="ID34">
        <v>333</v>
      </c>
      <c r="IF34">
        <v>213</v>
      </c>
      <c r="IG34">
        <v>340</v>
      </c>
      <c r="IH34">
        <v>203</v>
      </c>
      <c r="II34">
        <v>338</v>
      </c>
      <c r="IJ34">
        <v>209</v>
      </c>
      <c r="IK34">
        <v>327</v>
      </c>
      <c r="IM34">
        <v>608</v>
      </c>
      <c r="IN34">
        <v>338</v>
      </c>
      <c r="IO34">
        <v>584</v>
      </c>
      <c r="IP34">
        <v>325</v>
      </c>
      <c r="IQ34">
        <v>585</v>
      </c>
      <c r="IR34">
        <v>317</v>
      </c>
      <c r="IT34">
        <v>729</v>
      </c>
      <c r="IU34">
        <v>321</v>
      </c>
      <c r="IV34">
        <v>685</v>
      </c>
      <c r="IW34">
        <v>333</v>
      </c>
      <c r="IX34">
        <v>727</v>
      </c>
      <c r="IY34">
        <v>340</v>
      </c>
      <c r="JA34">
        <v>735</v>
      </c>
      <c r="JB34">
        <v>346</v>
      </c>
      <c r="JC34">
        <v>867</v>
      </c>
      <c r="JD34">
        <v>400</v>
      </c>
      <c r="JE34">
        <v>864</v>
      </c>
      <c r="JF34">
        <v>387</v>
      </c>
      <c r="JH34">
        <v>736</v>
      </c>
      <c r="JI34">
        <v>344</v>
      </c>
      <c r="JJ34">
        <v>704</v>
      </c>
      <c r="JK34">
        <v>326</v>
      </c>
      <c r="JL34">
        <v>716</v>
      </c>
      <c r="JM34">
        <v>327</v>
      </c>
      <c r="JO34">
        <v>695</v>
      </c>
      <c r="JP34">
        <v>300</v>
      </c>
      <c r="JQ34">
        <v>716</v>
      </c>
      <c r="JR34">
        <v>290</v>
      </c>
      <c r="JS34">
        <v>692</v>
      </c>
      <c r="JT34">
        <v>309</v>
      </c>
      <c r="JV34">
        <v>715</v>
      </c>
      <c r="JW34">
        <v>341</v>
      </c>
      <c r="JX34">
        <v>705</v>
      </c>
      <c r="JY34">
        <v>383</v>
      </c>
      <c r="JZ34">
        <v>705</v>
      </c>
      <c r="KA34">
        <v>359</v>
      </c>
      <c r="KC34">
        <v>780</v>
      </c>
      <c r="KD34">
        <v>342</v>
      </c>
      <c r="KE34">
        <v>719</v>
      </c>
      <c r="KF34">
        <v>341</v>
      </c>
      <c r="KG34">
        <v>701</v>
      </c>
      <c r="KH34">
        <v>331</v>
      </c>
      <c r="KJ34">
        <v>705</v>
      </c>
      <c r="KK34">
        <v>345</v>
      </c>
      <c r="KL34">
        <v>643</v>
      </c>
      <c r="KM34">
        <v>333</v>
      </c>
      <c r="KN34">
        <v>721</v>
      </c>
      <c r="KO34">
        <v>339</v>
      </c>
      <c r="KQ34">
        <v>766</v>
      </c>
      <c r="KR34">
        <v>370</v>
      </c>
      <c r="KS34">
        <v>754</v>
      </c>
      <c r="KT34">
        <v>400</v>
      </c>
      <c r="KU34">
        <v>827</v>
      </c>
      <c r="KV34">
        <v>371</v>
      </c>
      <c r="KX34">
        <v>26</v>
      </c>
      <c r="KY34" s="3">
        <v>5.2520000375807299E-2</v>
      </c>
      <c r="KZ34">
        <v>301</v>
      </c>
      <c r="LA34">
        <v>27</v>
      </c>
      <c r="LB34">
        <v>314</v>
      </c>
      <c r="LC34">
        <v>28</v>
      </c>
      <c r="LD34">
        <v>304</v>
      </c>
      <c r="LE34">
        <v>27</v>
      </c>
      <c r="LG34">
        <v>305</v>
      </c>
      <c r="LH34">
        <v>600</v>
      </c>
      <c r="LI34">
        <v>319</v>
      </c>
      <c r="LJ34">
        <v>568</v>
      </c>
      <c r="LK34">
        <v>321</v>
      </c>
      <c r="LL34">
        <v>544</v>
      </c>
      <c r="LN34">
        <v>770</v>
      </c>
      <c r="LO34">
        <v>487</v>
      </c>
      <c r="LP34">
        <v>867</v>
      </c>
      <c r="LQ34">
        <v>526</v>
      </c>
      <c r="LR34">
        <v>800</v>
      </c>
      <c r="LS34">
        <v>506</v>
      </c>
      <c r="LV34">
        <v>26</v>
      </c>
      <c r="LW34" s="3">
        <v>5.2499999999999998E-2</v>
      </c>
      <c r="LX34">
        <v>317</v>
      </c>
      <c r="LY34">
        <v>94</v>
      </c>
      <c r="LZ34">
        <v>304</v>
      </c>
      <c r="MA34">
        <v>100</v>
      </c>
      <c r="MB34">
        <v>302</v>
      </c>
      <c r="MC34">
        <v>103</v>
      </c>
      <c r="ME34">
        <v>345</v>
      </c>
      <c r="MF34">
        <v>569</v>
      </c>
      <c r="MG34">
        <v>359</v>
      </c>
      <c r="MH34">
        <v>583</v>
      </c>
      <c r="MI34">
        <v>325</v>
      </c>
      <c r="MJ34">
        <v>582</v>
      </c>
      <c r="ML34">
        <v>348</v>
      </c>
      <c r="MM34">
        <v>651</v>
      </c>
      <c r="MN34">
        <v>341</v>
      </c>
      <c r="MO34">
        <v>665</v>
      </c>
      <c r="MP34">
        <v>339</v>
      </c>
      <c r="MQ34">
        <v>629</v>
      </c>
      <c r="MS34">
        <v>376</v>
      </c>
      <c r="MT34">
        <v>569</v>
      </c>
      <c r="MU34">
        <v>395</v>
      </c>
      <c r="MV34">
        <v>613</v>
      </c>
      <c r="MW34">
        <v>384</v>
      </c>
      <c r="MX34">
        <v>589</v>
      </c>
      <c r="MZ34">
        <v>590</v>
      </c>
      <c r="NA34">
        <v>529</v>
      </c>
      <c r="NB34">
        <v>585</v>
      </c>
      <c r="NC34">
        <v>526</v>
      </c>
      <c r="ND34">
        <v>552</v>
      </c>
      <c r="NE34">
        <v>512</v>
      </c>
      <c r="NG34">
        <v>847</v>
      </c>
      <c r="NH34">
        <v>633</v>
      </c>
      <c r="NI34">
        <v>784</v>
      </c>
      <c r="NJ34">
        <v>647</v>
      </c>
      <c r="NK34">
        <v>838</v>
      </c>
      <c r="NL34">
        <v>649</v>
      </c>
      <c r="NN34">
        <v>755</v>
      </c>
      <c r="NO34">
        <v>551</v>
      </c>
      <c r="NP34">
        <v>782</v>
      </c>
      <c r="NQ34">
        <v>542</v>
      </c>
      <c r="NR34">
        <v>721</v>
      </c>
      <c r="NS34">
        <v>548</v>
      </c>
      <c r="NU34">
        <v>836</v>
      </c>
      <c r="NV34">
        <v>531</v>
      </c>
      <c r="NW34">
        <v>814</v>
      </c>
      <c r="NX34">
        <v>520</v>
      </c>
      <c r="NY34">
        <v>814</v>
      </c>
      <c r="NZ34">
        <v>520</v>
      </c>
      <c r="OB34">
        <v>834</v>
      </c>
      <c r="OC34">
        <v>643</v>
      </c>
      <c r="OD34">
        <v>891</v>
      </c>
      <c r="OE34">
        <v>627</v>
      </c>
      <c r="OF34">
        <v>844</v>
      </c>
      <c r="OG34">
        <v>585</v>
      </c>
      <c r="OI34">
        <v>834</v>
      </c>
      <c r="OJ34">
        <v>539</v>
      </c>
      <c r="OK34">
        <v>891</v>
      </c>
      <c r="OL34">
        <v>540</v>
      </c>
      <c r="OM34">
        <v>798</v>
      </c>
      <c r="ON34">
        <v>536</v>
      </c>
      <c r="OP34">
        <v>885</v>
      </c>
      <c r="OQ34">
        <v>737</v>
      </c>
      <c r="OR34">
        <v>842</v>
      </c>
      <c r="OS34">
        <v>683</v>
      </c>
      <c r="OT34">
        <v>794</v>
      </c>
      <c r="OU34">
        <v>641</v>
      </c>
      <c r="OW34">
        <v>833</v>
      </c>
      <c r="OX34">
        <v>545</v>
      </c>
      <c r="OY34">
        <v>881</v>
      </c>
      <c r="OZ34">
        <v>534</v>
      </c>
      <c r="PA34">
        <v>806</v>
      </c>
      <c r="PB34">
        <v>513</v>
      </c>
    </row>
    <row r="35" spans="1:418">
      <c r="A35">
        <v>11</v>
      </c>
      <c r="B35">
        <f>E15</f>
        <v>10000</v>
      </c>
      <c r="C35" s="2">
        <f>DB6</f>
        <v>19.650716332378224</v>
      </c>
      <c r="D35" s="40">
        <f>DB4</f>
        <v>553.07258064516145</v>
      </c>
      <c r="E35">
        <f t="shared" si="76"/>
        <v>0.8630962889563365</v>
      </c>
      <c r="F35">
        <f t="shared" si="73"/>
        <v>-2</v>
      </c>
      <c r="G35" s="7">
        <f t="shared" si="74"/>
        <v>1</v>
      </c>
      <c r="H35" s="2">
        <f t="shared" si="75"/>
        <v>0.8794627789284919</v>
      </c>
      <c r="J35" s="2"/>
      <c r="Q35" s="7"/>
      <c r="Y35" s="6"/>
      <c r="AB35">
        <v>27</v>
      </c>
      <c r="AC35" s="3">
        <v>5.45E-2</v>
      </c>
      <c r="AD35">
        <v>330</v>
      </c>
      <c r="AE35">
        <v>148</v>
      </c>
      <c r="AF35">
        <v>334</v>
      </c>
      <c r="AG35">
        <v>142</v>
      </c>
      <c r="AH35">
        <v>325</v>
      </c>
      <c r="AI35">
        <v>143</v>
      </c>
      <c r="AK35">
        <v>368</v>
      </c>
      <c r="AL35">
        <v>223</v>
      </c>
      <c r="AM35">
        <v>355</v>
      </c>
      <c r="AN35">
        <v>227</v>
      </c>
      <c r="AO35">
        <v>359</v>
      </c>
      <c r="AP35">
        <v>218</v>
      </c>
      <c r="AR35">
        <v>381</v>
      </c>
      <c r="AS35">
        <v>225</v>
      </c>
      <c r="AT35">
        <v>399</v>
      </c>
      <c r="AU35">
        <v>228</v>
      </c>
      <c r="AV35">
        <v>414</v>
      </c>
      <c r="AW35">
        <v>234</v>
      </c>
      <c r="AY35">
        <v>749</v>
      </c>
      <c r="AZ35">
        <v>240</v>
      </c>
      <c r="BA35">
        <v>806</v>
      </c>
      <c r="BB35">
        <v>233</v>
      </c>
      <c r="BC35">
        <v>789</v>
      </c>
      <c r="BD35">
        <v>241</v>
      </c>
      <c r="BF35">
        <v>918</v>
      </c>
      <c r="BG35">
        <v>210</v>
      </c>
      <c r="BH35">
        <v>899</v>
      </c>
      <c r="BI35">
        <v>212</v>
      </c>
      <c r="BJ35">
        <v>901</v>
      </c>
      <c r="BK35">
        <v>226</v>
      </c>
      <c r="BM35">
        <v>962</v>
      </c>
      <c r="BN35">
        <v>196</v>
      </c>
      <c r="BO35">
        <v>938</v>
      </c>
      <c r="BP35">
        <v>199</v>
      </c>
      <c r="BQ35">
        <v>920</v>
      </c>
      <c r="BR35">
        <v>202</v>
      </c>
      <c r="BT35">
        <v>886</v>
      </c>
      <c r="BU35">
        <v>184</v>
      </c>
      <c r="BV35">
        <v>944</v>
      </c>
      <c r="BW35">
        <v>193</v>
      </c>
      <c r="BX35">
        <v>892</v>
      </c>
      <c r="BY35">
        <v>190</v>
      </c>
      <c r="CA35">
        <v>1106</v>
      </c>
      <c r="CB35">
        <v>207</v>
      </c>
      <c r="CC35">
        <v>989</v>
      </c>
      <c r="CD35">
        <v>182</v>
      </c>
      <c r="CE35">
        <v>954</v>
      </c>
      <c r="CF35">
        <v>187</v>
      </c>
      <c r="CH35">
        <v>929</v>
      </c>
      <c r="CI35">
        <v>184</v>
      </c>
      <c r="CJ35">
        <v>923</v>
      </c>
      <c r="CK35">
        <v>179</v>
      </c>
      <c r="CL35">
        <v>933</v>
      </c>
      <c r="CM35">
        <v>184</v>
      </c>
      <c r="CO35">
        <v>876</v>
      </c>
      <c r="CP35">
        <v>171</v>
      </c>
      <c r="CQ35">
        <v>901</v>
      </c>
      <c r="CR35">
        <v>179</v>
      </c>
      <c r="CS35">
        <v>927</v>
      </c>
      <c r="CT35">
        <v>171</v>
      </c>
      <c r="CV35">
        <v>897</v>
      </c>
      <c r="CW35">
        <v>170</v>
      </c>
      <c r="CX35">
        <v>949</v>
      </c>
      <c r="CY35">
        <v>173</v>
      </c>
      <c r="CZ35">
        <v>901</v>
      </c>
      <c r="DA35">
        <v>173</v>
      </c>
      <c r="DC35">
        <v>907</v>
      </c>
      <c r="DD35">
        <v>184</v>
      </c>
      <c r="DE35">
        <v>941</v>
      </c>
      <c r="DF35">
        <v>177</v>
      </c>
      <c r="DG35">
        <v>893</v>
      </c>
      <c r="DH35">
        <v>175</v>
      </c>
      <c r="DK35">
        <v>27</v>
      </c>
      <c r="DL35" s="3">
        <v>5.45E-2</v>
      </c>
      <c r="DM35">
        <v>175</v>
      </c>
      <c r="DN35">
        <v>251</v>
      </c>
      <c r="DO35">
        <v>169</v>
      </c>
      <c r="DP35">
        <v>250</v>
      </c>
      <c r="DQ35">
        <v>163</v>
      </c>
      <c r="DR35">
        <v>245</v>
      </c>
      <c r="DT35">
        <v>207</v>
      </c>
      <c r="DU35">
        <v>421</v>
      </c>
      <c r="DV35">
        <v>226</v>
      </c>
      <c r="DW35">
        <v>405</v>
      </c>
      <c r="DX35">
        <v>190</v>
      </c>
      <c r="DY35">
        <v>404</v>
      </c>
      <c r="EA35">
        <v>200</v>
      </c>
      <c r="EB35">
        <v>380</v>
      </c>
      <c r="EC35">
        <v>211</v>
      </c>
      <c r="ED35">
        <v>436</v>
      </c>
      <c r="EE35">
        <v>231</v>
      </c>
      <c r="EF35">
        <v>504</v>
      </c>
      <c r="EH35">
        <v>287</v>
      </c>
      <c r="EI35">
        <v>397</v>
      </c>
      <c r="EJ35">
        <v>288</v>
      </c>
      <c r="EK35">
        <v>446</v>
      </c>
      <c r="EL35">
        <v>291</v>
      </c>
      <c r="EM35">
        <v>468</v>
      </c>
      <c r="EO35">
        <v>1002</v>
      </c>
      <c r="EP35">
        <v>406</v>
      </c>
      <c r="EQ35">
        <v>944</v>
      </c>
      <c r="ER35">
        <v>396</v>
      </c>
      <c r="ES35">
        <v>903</v>
      </c>
      <c r="ET35">
        <v>384</v>
      </c>
      <c r="EV35">
        <v>1071</v>
      </c>
      <c r="EW35">
        <v>390</v>
      </c>
      <c r="EX35">
        <v>979</v>
      </c>
      <c r="EY35">
        <v>375</v>
      </c>
      <c r="EZ35">
        <v>990</v>
      </c>
      <c r="FA35">
        <v>391</v>
      </c>
      <c r="FC35">
        <v>1048</v>
      </c>
      <c r="FD35">
        <v>385</v>
      </c>
      <c r="FE35">
        <v>1017</v>
      </c>
      <c r="FF35">
        <v>379</v>
      </c>
      <c r="FG35">
        <v>1041</v>
      </c>
      <c r="FH35">
        <v>392</v>
      </c>
      <c r="FJ35">
        <v>991</v>
      </c>
      <c r="FK35">
        <v>386</v>
      </c>
      <c r="FL35">
        <v>991</v>
      </c>
      <c r="FM35">
        <v>388</v>
      </c>
      <c r="FN35">
        <v>1016</v>
      </c>
      <c r="FO35">
        <v>383</v>
      </c>
      <c r="FQ35">
        <v>1080</v>
      </c>
      <c r="FR35">
        <v>399</v>
      </c>
      <c r="FS35">
        <v>1078</v>
      </c>
      <c r="FT35">
        <v>462</v>
      </c>
      <c r="FU35">
        <v>1096</v>
      </c>
      <c r="FV35">
        <v>451</v>
      </c>
      <c r="FX35">
        <v>1104</v>
      </c>
      <c r="FY35">
        <v>393</v>
      </c>
      <c r="FZ35">
        <v>1067</v>
      </c>
      <c r="GA35">
        <v>373</v>
      </c>
      <c r="GB35">
        <v>1132</v>
      </c>
      <c r="GC35">
        <v>364</v>
      </c>
      <c r="GE35">
        <v>1180</v>
      </c>
      <c r="GF35">
        <v>426</v>
      </c>
      <c r="GG35">
        <v>1245</v>
      </c>
      <c r="GH35">
        <v>448</v>
      </c>
      <c r="GI35">
        <v>1143</v>
      </c>
      <c r="GJ35">
        <v>412</v>
      </c>
      <c r="GL35">
        <v>1266</v>
      </c>
      <c r="GM35">
        <v>407</v>
      </c>
      <c r="GN35">
        <v>1146</v>
      </c>
      <c r="GO35">
        <v>389</v>
      </c>
      <c r="GP35">
        <v>1146</v>
      </c>
      <c r="GQ35">
        <v>398</v>
      </c>
      <c r="GS35">
        <v>27</v>
      </c>
      <c r="GT35" s="3">
        <v>5.45E-2</v>
      </c>
      <c r="GU35">
        <v>295</v>
      </c>
      <c r="GV35">
        <v>24</v>
      </c>
      <c r="GW35">
        <v>307</v>
      </c>
      <c r="GX35">
        <v>24</v>
      </c>
      <c r="GY35">
        <v>304</v>
      </c>
      <c r="GZ35">
        <v>23</v>
      </c>
      <c r="HB35">
        <v>319</v>
      </c>
      <c r="HC35">
        <v>788</v>
      </c>
      <c r="HD35">
        <v>326</v>
      </c>
      <c r="HE35">
        <v>716</v>
      </c>
      <c r="HF35">
        <v>333</v>
      </c>
      <c r="HG35">
        <v>630</v>
      </c>
      <c r="HI35">
        <v>1142</v>
      </c>
      <c r="HJ35">
        <v>632</v>
      </c>
      <c r="HK35">
        <v>1162</v>
      </c>
      <c r="HL35">
        <v>638</v>
      </c>
      <c r="HM35">
        <v>1249</v>
      </c>
      <c r="HN35">
        <v>632</v>
      </c>
      <c r="HP35">
        <v>27</v>
      </c>
      <c r="HQ35" s="3">
        <v>5.45E-2</v>
      </c>
      <c r="HR35">
        <v>172</v>
      </c>
      <c r="HS35">
        <v>238</v>
      </c>
      <c r="HT35">
        <v>185</v>
      </c>
      <c r="HU35">
        <v>236</v>
      </c>
      <c r="HV35">
        <v>175</v>
      </c>
      <c r="HW35">
        <v>235</v>
      </c>
      <c r="HY35">
        <v>185</v>
      </c>
      <c r="HZ35">
        <v>364</v>
      </c>
      <c r="IA35">
        <v>202</v>
      </c>
      <c r="IB35">
        <v>359</v>
      </c>
      <c r="IC35">
        <v>202</v>
      </c>
      <c r="ID35">
        <v>344</v>
      </c>
      <c r="IF35">
        <v>205</v>
      </c>
      <c r="IG35">
        <v>346</v>
      </c>
      <c r="IH35">
        <v>211</v>
      </c>
      <c r="II35">
        <v>332</v>
      </c>
      <c r="IJ35">
        <v>216</v>
      </c>
      <c r="IK35">
        <v>326</v>
      </c>
      <c r="IM35">
        <v>615</v>
      </c>
      <c r="IN35">
        <v>335</v>
      </c>
      <c r="IO35">
        <v>588</v>
      </c>
      <c r="IP35">
        <v>326</v>
      </c>
      <c r="IQ35">
        <v>556</v>
      </c>
      <c r="IR35">
        <v>321</v>
      </c>
      <c r="IT35">
        <v>737</v>
      </c>
      <c r="IU35">
        <v>309</v>
      </c>
      <c r="IV35">
        <v>695</v>
      </c>
      <c r="IW35">
        <v>328</v>
      </c>
      <c r="IX35">
        <v>697</v>
      </c>
      <c r="IY35">
        <v>331</v>
      </c>
      <c r="JA35">
        <v>799</v>
      </c>
      <c r="JB35">
        <v>339</v>
      </c>
      <c r="JC35">
        <v>908</v>
      </c>
      <c r="JD35">
        <v>397</v>
      </c>
      <c r="JE35">
        <v>779</v>
      </c>
      <c r="JF35">
        <v>390</v>
      </c>
      <c r="JH35">
        <v>701</v>
      </c>
      <c r="JI35">
        <v>327</v>
      </c>
      <c r="JJ35">
        <v>717</v>
      </c>
      <c r="JK35">
        <v>322</v>
      </c>
      <c r="JL35">
        <v>725</v>
      </c>
      <c r="JM35">
        <v>321</v>
      </c>
      <c r="JO35">
        <v>702</v>
      </c>
      <c r="JP35">
        <v>307</v>
      </c>
      <c r="JQ35">
        <v>694</v>
      </c>
      <c r="JR35">
        <v>296</v>
      </c>
      <c r="JS35">
        <v>654</v>
      </c>
      <c r="JT35">
        <v>302</v>
      </c>
      <c r="JV35">
        <v>666</v>
      </c>
      <c r="JW35">
        <v>329</v>
      </c>
      <c r="JX35">
        <v>701</v>
      </c>
      <c r="JY35">
        <v>374</v>
      </c>
      <c r="JZ35">
        <v>712</v>
      </c>
      <c r="KA35">
        <v>354</v>
      </c>
      <c r="KC35">
        <v>729</v>
      </c>
      <c r="KD35">
        <v>336</v>
      </c>
      <c r="KE35">
        <v>716</v>
      </c>
      <c r="KF35">
        <v>346</v>
      </c>
      <c r="KG35">
        <v>730</v>
      </c>
      <c r="KH35">
        <v>329</v>
      </c>
      <c r="KJ35">
        <v>670</v>
      </c>
      <c r="KK35">
        <v>323</v>
      </c>
      <c r="KL35">
        <v>700</v>
      </c>
      <c r="KM35">
        <v>339</v>
      </c>
      <c r="KN35">
        <v>723</v>
      </c>
      <c r="KO35">
        <v>340</v>
      </c>
      <c r="KQ35">
        <v>723</v>
      </c>
      <c r="KR35">
        <v>364</v>
      </c>
      <c r="KS35">
        <v>737</v>
      </c>
      <c r="KT35">
        <v>375</v>
      </c>
      <c r="KU35">
        <v>734</v>
      </c>
      <c r="KV35">
        <v>366</v>
      </c>
      <c r="KX35">
        <v>27</v>
      </c>
      <c r="KY35" s="3">
        <v>5.4540000390261398E-2</v>
      </c>
      <c r="KZ35">
        <v>309</v>
      </c>
      <c r="LA35">
        <v>30</v>
      </c>
      <c r="LB35">
        <v>300</v>
      </c>
      <c r="LC35">
        <v>27</v>
      </c>
      <c r="LD35">
        <v>291</v>
      </c>
      <c r="LE35">
        <v>27</v>
      </c>
      <c r="LG35">
        <v>329</v>
      </c>
      <c r="LH35">
        <v>588</v>
      </c>
      <c r="LI35">
        <v>318</v>
      </c>
      <c r="LJ35">
        <v>582</v>
      </c>
      <c r="LK35">
        <v>312</v>
      </c>
      <c r="LL35">
        <v>553</v>
      </c>
      <c r="LN35">
        <v>812</v>
      </c>
      <c r="LO35">
        <v>496</v>
      </c>
      <c r="LP35">
        <v>830</v>
      </c>
      <c r="LQ35">
        <v>509</v>
      </c>
      <c r="LR35">
        <v>766</v>
      </c>
      <c r="LS35">
        <v>494</v>
      </c>
      <c r="LV35">
        <v>27</v>
      </c>
      <c r="LW35" s="3">
        <v>5.45E-2</v>
      </c>
      <c r="LX35">
        <v>302</v>
      </c>
      <c r="LY35">
        <v>92</v>
      </c>
      <c r="LZ35">
        <v>290</v>
      </c>
      <c r="MA35">
        <v>103</v>
      </c>
      <c r="MB35">
        <v>302</v>
      </c>
      <c r="MC35">
        <v>104</v>
      </c>
      <c r="ME35">
        <v>340</v>
      </c>
      <c r="MF35">
        <v>573</v>
      </c>
      <c r="MG35">
        <v>337</v>
      </c>
      <c r="MH35">
        <v>599</v>
      </c>
      <c r="MI35">
        <v>334</v>
      </c>
      <c r="MJ35">
        <v>578</v>
      </c>
      <c r="ML35">
        <v>330</v>
      </c>
      <c r="MM35">
        <v>660</v>
      </c>
      <c r="MN35">
        <v>337</v>
      </c>
      <c r="MO35">
        <v>670</v>
      </c>
      <c r="MP35">
        <v>330</v>
      </c>
      <c r="MQ35">
        <v>631</v>
      </c>
      <c r="MS35">
        <v>384</v>
      </c>
      <c r="MT35">
        <v>583</v>
      </c>
      <c r="MU35">
        <v>360</v>
      </c>
      <c r="MV35">
        <v>598</v>
      </c>
      <c r="MW35">
        <v>380</v>
      </c>
      <c r="MX35">
        <v>614</v>
      </c>
      <c r="MZ35">
        <v>559</v>
      </c>
      <c r="NA35">
        <v>548</v>
      </c>
      <c r="NB35">
        <v>588</v>
      </c>
      <c r="NC35">
        <v>534</v>
      </c>
      <c r="ND35">
        <v>570</v>
      </c>
      <c r="NE35">
        <v>541</v>
      </c>
      <c r="NG35">
        <v>826</v>
      </c>
      <c r="NH35">
        <v>648</v>
      </c>
      <c r="NI35">
        <v>832</v>
      </c>
      <c r="NJ35">
        <v>663</v>
      </c>
      <c r="NK35">
        <v>813</v>
      </c>
      <c r="NL35">
        <v>661</v>
      </c>
      <c r="NN35">
        <v>781</v>
      </c>
      <c r="NO35">
        <v>551</v>
      </c>
      <c r="NP35">
        <v>883</v>
      </c>
      <c r="NQ35">
        <v>547</v>
      </c>
      <c r="NR35">
        <v>839</v>
      </c>
      <c r="NS35">
        <v>525</v>
      </c>
      <c r="NU35">
        <v>827</v>
      </c>
      <c r="NV35">
        <v>527</v>
      </c>
      <c r="NW35">
        <v>767</v>
      </c>
      <c r="NX35">
        <v>526</v>
      </c>
      <c r="NY35">
        <v>767</v>
      </c>
      <c r="NZ35">
        <v>526</v>
      </c>
      <c r="OB35">
        <v>853</v>
      </c>
      <c r="OC35">
        <v>634</v>
      </c>
      <c r="OD35">
        <v>840</v>
      </c>
      <c r="OE35">
        <v>619</v>
      </c>
      <c r="OF35">
        <v>792</v>
      </c>
      <c r="OG35">
        <v>605</v>
      </c>
      <c r="OI35">
        <v>766</v>
      </c>
      <c r="OJ35">
        <v>525</v>
      </c>
      <c r="OK35">
        <v>748</v>
      </c>
      <c r="OL35">
        <v>551</v>
      </c>
      <c r="OM35">
        <v>831</v>
      </c>
      <c r="ON35">
        <v>550</v>
      </c>
      <c r="OP35">
        <v>838</v>
      </c>
      <c r="OQ35">
        <v>706</v>
      </c>
      <c r="OR35">
        <v>917</v>
      </c>
      <c r="OS35">
        <v>677</v>
      </c>
      <c r="OT35">
        <v>837</v>
      </c>
      <c r="OU35">
        <v>645</v>
      </c>
      <c r="OW35">
        <v>830</v>
      </c>
      <c r="OX35">
        <v>529</v>
      </c>
      <c r="OY35">
        <v>825</v>
      </c>
      <c r="OZ35">
        <v>544</v>
      </c>
      <c r="PA35">
        <v>884</v>
      </c>
      <c r="PB35">
        <v>506</v>
      </c>
    </row>
    <row r="36" spans="1:418">
      <c r="C36" s="2"/>
      <c r="D36" s="40"/>
      <c r="H36" s="7"/>
      <c r="I36" s="2"/>
      <c r="J36" s="2"/>
      <c r="Q36" s="7"/>
      <c r="Y36" s="5"/>
      <c r="AB36">
        <v>28</v>
      </c>
      <c r="AC36" s="3">
        <v>5.6599999999999998E-2</v>
      </c>
      <c r="AD36">
        <v>327</v>
      </c>
      <c r="AE36">
        <v>143</v>
      </c>
      <c r="AF36">
        <v>333</v>
      </c>
      <c r="AG36">
        <v>141</v>
      </c>
      <c r="AH36">
        <v>325</v>
      </c>
      <c r="AI36">
        <v>141</v>
      </c>
      <c r="AK36">
        <v>351</v>
      </c>
      <c r="AL36">
        <v>226</v>
      </c>
      <c r="AM36">
        <v>370</v>
      </c>
      <c r="AN36">
        <v>210</v>
      </c>
      <c r="AO36">
        <v>361</v>
      </c>
      <c r="AP36">
        <v>209</v>
      </c>
      <c r="AR36">
        <v>431</v>
      </c>
      <c r="AS36">
        <v>229</v>
      </c>
      <c r="AT36">
        <v>418</v>
      </c>
      <c r="AU36">
        <v>239</v>
      </c>
      <c r="AV36">
        <v>402</v>
      </c>
      <c r="AW36">
        <v>234</v>
      </c>
      <c r="AY36">
        <v>827</v>
      </c>
      <c r="AZ36">
        <v>231</v>
      </c>
      <c r="BA36">
        <v>753</v>
      </c>
      <c r="BB36">
        <v>236</v>
      </c>
      <c r="BC36">
        <v>733</v>
      </c>
      <c r="BD36">
        <v>244</v>
      </c>
      <c r="BF36">
        <v>976</v>
      </c>
      <c r="BG36">
        <v>212</v>
      </c>
      <c r="BH36">
        <v>883</v>
      </c>
      <c r="BI36">
        <v>216</v>
      </c>
      <c r="BJ36">
        <v>922</v>
      </c>
      <c r="BK36">
        <v>214</v>
      </c>
      <c r="BM36">
        <v>948</v>
      </c>
      <c r="BN36">
        <v>210</v>
      </c>
      <c r="BO36">
        <v>951</v>
      </c>
      <c r="BP36">
        <v>201</v>
      </c>
      <c r="BQ36">
        <v>933</v>
      </c>
      <c r="BR36">
        <v>198</v>
      </c>
      <c r="BT36">
        <v>940</v>
      </c>
      <c r="BU36">
        <v>190</v>
      </c>
      <c r="BV36">
        <v>922</v>
      </c>
      <c r="BW36">
        <v>195</v>
      </c>
      <c r="BX36">
        <v>903</v>
      </c>
      <c r="BY36">
        <v>195</v>
      </c>
      <c r="CA36">
        <v>1000</v>
      </c>
      <c r="CB36">
        <v>209</v>
      </c>
      <c r="CC36">
        <v>904</v>
      </c>
      <c r="CD36">
        <v>180</v>
      </c>
      <c r="CE36">
        <v>903</v>
      </c>
      <c r="CF36">
        <v>187</v>
      </c>
      <c r="CH36">
        <v>902</v>
      </c>
      <c r="CI36">
        <v>174</v>
      </c>
      <c r="CJ36">
        <v>845</v>
      </c>
      <c r="CK36">
        <v>181</v>
      </c>
      <c r="CL36">
        <v>858</v>
      </c>
      <c r="CM36">
        <v>180</v>
      </c>
      <c r="CO36">
        <v>877</v>
      </c>
      <c r="CP36">
        <v>168</v>
      </c>
      <c r="CQ36">
        <v>922</v>
      </c>
      <c r="CR36">
        <v>174</v>
      </c>
      <c r="CS36">
        <v>939</v>
      </c>
      <c r="CT36">
        <v>174</v>
      </c>
      <c r="CV36">
        <v>885</v>
      </c>
      <c r="CW36">
        <v>163</v>
      </c>
      <c r="CX36">
        <v>944</v>
      </c>
      <c r="CY36">
        <v>182</v>
      </c>
      <c r="CZ36">
        <v>915</v>
      </c>
      <c r="DA36">
        <v>173</v>
      </c>
      <c r="DC36">
        <v>964</v>
      </c>
      <c r="DD36">
        <v>174</v>
      </c>
      <c r="DE36">
        <v>954</v>
      </c>
      <c r="DF36">
        <v>187</v>
      </c>
      <c r="DG36">
        <v>875</v>
      </c>
      <c r="DH36">
        <v>171</v>
      </c>
      <c r="DK36">
        <v>28</v>
      </c>
      <c r="DL36" s="3">
        <v>5.6599999999999998E-2</v>
      </c>
      <c r="DM36">
        <v>170</v>
      </c>
      <c r="DN36">
        <v>249</v>
      </c>
      <c r="DO36">
        <v>170</v>
      </c>
      <c r="DP36">
        <v>247</v>
      </c>
      <c r="DQ36">
        <v>166</v>
      </c>
      <c r="DR36">
        <v>245</v>
      </c>
      <c r="DT36">
        <v>212</v>
      </c>
      <c r="DU36">
        <v>398</v>
      </c>
      <c r="DV36">
        <v>214</v>
      </c>
      <c r="DW36">
        <v>407</v>
      </c>
      <c r="DX36">
        <v>217</v>
      </c>
      <c r="DY36">
        <v>404</v>
      </c>
      <c r="EA36">
        <v>223</v>
      </c>
      <c r="EB36">
        <v>374</v>
      </c>
      <c r="EC36">
        <v>206</v>
      </c>
      <c r="ED36">
        <v>465</v>
      </c>
      <c r="EE36">
        <v>216</v>
      </c>
      <c r="EF36">
        <v>505</v>
      </c>
      <c r="EH36">
        <v>276</v>
      </c>
      <c r="EI36">
        <v>412</v>
      </c>
      <c r="EJ36">
        <v>268</v>
      </c>
      <c r="EK36">
        <v>439</v>
      </c>
      <c r="EL36">
        <v>271</v>
      </c>
      <c r="EM36">
        <v>468</v>
      </c>
      <c r="EO36">
        <v>965</v>
      </c>
      <c r="EP36">
        <v>400</v>
      </c>
      <c r="EQ36">
        <v>907</v>
      </c>
      <c r="ER36">
        <v>381</v>
      </c>
      <c r="ES36">
        <v>942</v>
      </c>
      <c r="ET36">
        <v>366</v>
      </c>
      <c r="EV36">
        <v>988</v>
      </c>
      <c r="EW36">
        <v>393</v>
      </c>
      <c r="EX36">
        <v>960</v>
      </c>
      <c r="EY36">
        <v>380</v>
      </c>
      <c r="EZ36">
        <v>1009</v>
      </c>
      <c r="FA36">
        <v>386</v>
      </c>
      <c r="FC36">
        <v>1054</v>
      </c>
      <c r="FD36">
        <v>382</v>
      </c>
      <c r="FE36">
        <v>1008</v>
      </c>
      <c r="FF36">
        <v>398</v>
      </c>
      <c r="FG36">
        <v>1059</v>
      </c>
      <c r="FH36">
        <v>397</v>
      </c>
      <c r="FJ36">
        <v>942</v>
      </c>
      <c r="FK36">
        <v>384</v>
      </c>
      <c r="FL36">
        <v>994</v>
      </c>
      <c r="FM36">
        <v>389</v>
      </c>
      <c r="FN36">
        <v>1121</v>
      </c>
      <c r="FO36">
        <v>379</v>
      </c>
      <c r="FQ36">
        <v>1061</v>
      </c>
      <c r="FR36">
        <v>412</v>
      </c>
      <c r="FS36">
        <v>1151</v>
      </c>
      <c r="FT36">
        <v>461</v>
      </c>
      <c r="FU36">
        <v>1063</v>
      </c>
      <c r="FV36">
        <v>452</v>
      </c>
      <c r="FX36">
        <v>1094</v>
      </c>
      <c r="FY36">
        <v>372</v>
      </c>
      <c r="FZ36">
        <v>1089</v>
      </c>
      <c r="GA36">
        <v>372</v>
      </c>
      <c r="GB36">
        <v>1048</v>
      </c>
      <c r="GC36">
        <v>373</v>
      </c>
      <c r="GE36">
        <v>1219</v>
      </c>
      <c r="GF36">
        <v>419</v>
      </c>
      <c r="GG36">
        <v>1372</v>
      </c>
      <c r="GH36">
        <v>441</v>
      </c>
      <c r="GI36">
        <v>1243</v>
      </c>
      <c r="GJ36">
        <v>420</v>
      </c>
      <c r="GL36">
        <v>1288</v>
      </c>
      <c r="GM36">
        <v>412</v>
      </c>
      <c r="GN36">
        <v>1155</v>
      </c>
      <c r="GO36">
        <v>393</v>
      </c>
      <c r="GP36">
        <v>1191</v>
      </c>
      <c r="GQ36">
        <v>387</v>
      </c>
      <c r="GS36">
        <v>28</v>
      </c>
      <c r="GT36" s="3">
        <v>5.6599999999999998E-2</v>
      </c>
      <c r="GU36">
        <v>311</v>
      </c>
      <c r="GV36">
        <v>24</v>
      </c>
      <c r="GW36">
        <v>299</v>
      </c>
      <c r="GX36">
        <v>24</v>
      </c>
      <c r="GY36">
        <v>307</v>
      </c>
      <c r="GZ36">
        <v>24</v>
      </c>
      <c r="HB36">
        <v>344</v>
      </c>
      <c r="HC36">
        <v>758</v>
      </c>
      <c r="HD36">
        <v>339</v>
      </c>
      <c r="HE36">
        <v>685</v>
      </c>
      <c r="HF36">
        <v>322</v>
      </c>
      <c r="HG36">
        <v>638</v>
      </c>
      <c r="HI36">
        <v>1224</v>
      </c>
      <c r="HJ36">
        <v>651</v>
      </c>
      <c r="HK36">
        <v>1235</v>
      </c>
      <c r="HL36">
        <v>621</v>
      </c>
      <c r="HM36">
        <v>1216</v>
      </c>
      <c r="HN36">
        <v>664</v>
      </c>
      <c r="HP36">
        <v>28</v>
      </c>
      <c r="HQ36" s="3">
        <v>5.6599999999999998E-2</v>
      </c>
      <c r="HR36">
        <v>169</v>
      </c>
      <c r="HS36">
        <v>239</v>
      </c>
      <c r="HT36">
        <v>177</v>
      </c>
      <c r="HU36">
        <v>242</v>
      </c>
      <c r="HV36">
        <v>181</v>
      </c>
      <c r="HW36">
        <v>235</v>
      </c>
      <c r="HY36">
        <v>203</v>
      </c>
      <c r="HZ36">
        <v>362</v>
      </c>
      <c r="IA36">
        <v>193</v>
      </c>
      <c r="IB36">
        <v>348</v>
      </c>
      <c r="IC36">
        <v>199</v>
      </c>
      <c r="ID36">
        <v>347</v>
      </c>
      <c r="IF36">
        <v>220</v>
      </c>
      <c r="IG36">
        <v>337</v>
      </c>
      <c r="IH36">
        <v>204</v>
      </c>
      <c r="II36">
        <v>337</v>
      </c>
      <c r="IJ36">
        <v>214</v>
      </c>
      <c r="IK36">
        <v>330</v>
      </c>
      <c r="IM36">
        <v>557</v>
      </c>
      <c r="IN36">
        <v>340</v>
      </c>
      <c r="IO36">
        <v>562</v>
      </c>
      <c r="IP36">
        <v>319</v>
      </c>
      <c r="IQ36">
        <v>568</v>
      </c>
      <c r="IR36">
        <v>332</v>
      </c>
      <c r="IT36">
        <v>728</v>
      </c>
      <c r="IU36">
        <v>321</v>
      </c>
      <c r="IV36">
        <v>672</v>
      </c>
      <c r="IW36">
        <v>326</v>
      </c>
      <c r="IX36">
        <v>758</v>
      </c>
      <c r="IY36">
        <v>329</v>
      </c>
      <c r="JA36">
        <v>738</v>
      </c>
      <c r="JB36">
        <v>353</v>
      </c>
      <c r="JC36">
        <v>809</v>
      </c>
      <c r="JD36">
        <v>407</v>
      </c>
      <c r="JE36">
        <v>826</v>
      </c>
      <c r="JF36">
        <v>395</v>
      </c>
      <c r="JH36">
        <v>738</v>
      </c>
      <c r="JI36">
        <v>329</v>
      </c>
      <c r="JJ36">
        <v>759</v>
      </c>
      <c r="JK36">
        <v>322</v>
      </c>
      <c r="JL36">
        <v>704</v>
      </c>
      <c r="JM36">
        <v>330</v>
      </c>
      <c r="JO36">
        <v>650</v>
      </c>
      <c r="JP36">
        <v>304</v>
      </c>
      <c r="JQ36">
        <v>677</v>
      </c>
      <c r="JR36">
        <v>301</v>
      </c>
      <c r="JS36">
        <v>682</v>
      </c>
      <c r="JT36">
        <v>303</v>
      </c>
      <c r="JV36">
        <v>708</v>
      </c>
      <c r="JW36">
        <v>326</v>
      </c>
      <c r="JX36">
        <v>783</v>
      </c>
      <c r="JY36">
        <v>370</v>
      </c>
      <c r="JZ36">
        <v>720</v>
      </c>
      <c r="KA36">
        <v>353</v>
      </c>
      <c r="KC36">
        <v>661</v>
      </c>
      <c r="KD36">
        <v>344</v>
      </c>
      <c r="KE36">
        <v>737</v>
      </c>
      <c r="KF36">
        <v>354</v>
      </c>
      <c r="KG36">
        <v>691</v>
      </c>
      <c r="KH36">
        <v>321</v>
      </c>
      <c r="KJ36">
        <v>665</v>
      </c>
      <c r="KK36">
        <v>346</v>
      </c>
      <c r="KL36">
        <v>734</v>
      </c>
      <c r="KM36">
        <v>346</v>
      </c>
      <c r="KN36">
        <v>644</v>
      </c>
      <c r="KO36">
        <v>336</v>
      </c>
      <c r="KQ36">
        <v>703</v>
      </c>
      <c r="KR36">
        <v>364</v>
      </c>
      <c r="KS36">
        <v>781</v>
      </c>
      <c r="KT36">
        <v>382</v>
      </c>
      <c r="KU36">
        <v>695</v>
      </c>
      <c r="KV36">
        <v>379</v>
      </c>
      <c r="KX36">
        <v>28</v>
      </c>
      <c r="KY36" s="3">
        <v>5.6560000404715503E-2</v>
      </c>
      <c r="KZ36">
        <v>312</v>
      </c>
      <c r="LA36">
        <v>27</v>
      </c>
      <c r="LB36">
        <v>322</v>
      </c>
      <c r="LC36">
        <v>29</v>
      </c>
      <c r="LD36">
        <v>325</v>
      </c>
      <c r="LE36">
        <v>27</v>
      </c>
      <c r="LG36">
        <v>324</v>
      </c>
      <c r="LH36">
        <v>587</v>
      </c>
      <c r="LI36">
        <v>347</v>
      </c>
      <c r="LJ36">
        <v>555</v>
      </c>
      <c r="LK36">
        <v>321</v>
      </c>
      <c r="LL36">
        <v>514</v>
      </c>
      <c r="LN36">
        <v>779</v>
      </c>
      <c r="LO36">
        <v>475</v>
      </c>
      <c r="LP36">
        <v>730</v>
      </c>
      <c r="LQ36">
        <v>517</v>
      </c>
      <c r="LR36">
        <v>799</v>
      </c>
      <c r="LS36">
        <v>525</v>
      </c>
      <c r="LV36">
        <v>28</v>
      </c>
      <c r="LW36" s="3">
        <v>5.6599999999999998E-2</v>
      </c>
      <c r="LX36">
        <v>306</v>
      </c>
      <c r="LY36">
        <v>93</v>
      </c>
      <c r="LZ36">
        <v>302</v>
      </c>
      <c r="MA36">
        <v>103</v>
      </c>
      <c r="MB36">
        <v>291</v>
      </c>
      <c r="MC36">
        <v>103</v>
      </c>
      <c r="ME36">
        <v>336</v>
      </c>
      <c r="MF36">
        <v>560</v>
      </c>
      <c r="MG36">
        <v>332</v>
      </c>
      <c r="MH36">
        <v>578</v>
      </c>
      <c r="MI36">
        <v>326</v>
      </c>
      <c r="MJ36">
        <v>591</v>
      </c>
      <c r="ML36">
        <v>330</v>
      </c>
      <c r="MM36">
        <v>623</v>
      </c>
      <c r="MN36">
        <v>322</v>
      </c>
      <c r="MO36">
        <v>670</v>
      </c>
      <c r="MP36">
        <v>336</v>
      </c>
      <c r="MQ36">
        <v>655</v>
      </c>
      <c r="MS36">
        <v>363</v>
      </c>
      <c r="MT36">
        <v>587</v>
      </c>
      <c r="MU36">
        <v>376</v>
      </c>
      <c r="MV36">
        <v>590</v>
      </c>
      <c r="MW36">
        <v>411</v>
      </c>
      <c r="MX36">
        <v>602</v>
      </c>
      <c r="MZ36">
        <v>529</v>
      </c>
      <c r="NA36">
        <v>527</v>
      </c>
      <c r="NB36">
        <v>592</v>
      </c>
      <c r="NC36">
        <v>545</v>
      </c>
      <c r="ND36">
        <v>595</v>
      </c>
      <c r="NE36">
        <v>504</v>
      </c>
      <c r="NG36">
        <v>788</v>
      </c>
      <c r="NH36">
        <v>627</v>
      </c>
      <c r="NI36">
        <v>765</v>
      </c>
      <c r="NJ36">
        <v>646</v>
      </c>
      <c r="NK36">
        <v>839</v>
      </c>
      <c r="NL36">
        <v>664</v>
      </c>
      <c r="NN36">
        <v>816</v>
      </c>
      <c r="NO36">
        <v>552</v>
      </c>
      <c r="NP36">
        <v>853</v>
      </c>
      <c r="NQ36">
        <v>531</v>
      </c>
      <c r="NR36">
        <v>779</v>
      </c>
      <c r="NS36">
        <v>529</v>
      </c>
      <c r="NU36">
        <v>824</v>
      </c>
      <c r="NV36">
        <v>548</v>
      </c>
      <c r="NW36">
        <v>786</v>
      </c>
      <c r="NX36">
        <v>528</v>
      </c>
      <c r="NY36">
        <v>786</v>
      </c>
      <c r="NZ36">
        <v>528</v>
      </c>
      <c r="OB36">
        <v>947</v>
      </c>
      <c r="OC36">
        <v>622</v>
      </c>
      <c r="OD36">
        <v>825</v>
      </c>
      <c r="OE36">
        <v>623</v>
      </c>
      <c r="OF36">
        <v>872</v>
      </c>
      <c r="OG36">
        <v>618</v>
      </c>
      <c r="OI36">
        <v>763</v>
      </c>
      <c r="OJ36">
        <v>533</v>
      </c>
      <c r="OK36">
        <v>837</v>
      </c>
      <c r="OL36">
        <v>534</v>
      </c>
      <c r="OM36">
        <v>761</v>
      </c>
      <c r="ON36">
        <v>517</v>
      </c>
      <c r="OP36">
        <v>896</v>
      </c>
      <c r="OQ36">
        <v>693</v>
      </c>
      <c r="OR36">
        <v>878</v>
      </c>
      <c r="OS36">
        <v>678</v>
      </c>
      <c r="OT36">
        <v>909</v>
      </c>
      <c r="OU36">
        <v>684</v>
      </c>
      <c r="OW36">
        <v>865</v>
      </c>
      <c r="OX36">
        <v>533</v>
      </c>
      <c r="OY36">
        <v>923</v>
      </c>
      <c r="OZ36">
        <v>519</v>
      </c>
      <c r="PA36">
        <v>876</v>
      </c>
      <c r="PB36">
        <v>525</v>
      </c>
    </row>
    <row r="37" spans="1:418">
      <c r="C37" s="2"/>
      <c r="D37" s="40"/>
      <c r="I37" s="2"/>
      <c r="J37" s="2"/>
      <c r="Y37" s="6"/>
      <c r="AB37">
        <v>29</v>
      </c>
      <c r="AC37" s="3">
        <v>5.8599999999999999E-2</v>
      </c>
      <c r="AD37">
        <v>330</v>
      </c>
      <c r="AE37">
        <v>145</v>
      </c>
      <c r="AF37">
        <v>333</v>
      </c>
      <c r="AG37">
        <v>143</v>
      </c>
      <c r="AH37">
        <v>321</v>
      </c>
      <c r="AI37">
        <v>143</v>
      </c>
      <c r="AK37">
        <v>355</v>
      </c>
      <c r="AL37">
        <v>219</v>
      </c>
      <c r="AM37">
        <v>355</v>
      </c>
      <c r="AN37">
        <v>220</v>
      </c>
      <c r="AO37">
        <v>372</v>
      </c>
      <c r="AP37">
        <v>218</v>
      </c>
      <c r="AR37">
        <v>410</v>
      </c>
      <c r="AS37">
        <v>228</v>
      </c>
      <c r="AT37">
        <v>421</v>
      </c>
      <c r="AU37">
        <v>221</v>
      </c>
      <c r="AV37">
        <v>426</v>
      </c>
      <c r="AW37">
        <v>236</v>
      </c>
      <c r="AY37">
        <v>799</v>
      </c>
      <c r="AZ37">
        <v>252</v>
      </c>
      <c r="BA37">
        <v>798</v>
      </c>
      <c r="BB37">
        <v>232</v>
      </c>
      <c r="BC37">
        <v>743</v>
      </c>
      <c r="BD37">
        <v>235</v>
      </c>
      <c r="BF37">
        <v>919</v>
      </c>
      <c r="BG37">
        <v>216</v>
      </c>
      <c r="BH37">
        <v>861</v>
      </c>
      <c r="BI37">
        <v>208</v>
      </c>
      <c r="BJ37">
        <v>897</v>
      </c>
      <c r="BK37">
        <v>223</v>
      </c>
      <c r="BM37">
        <v>959</v>
      </c>
      <c r="BN37">
        <v>208</v>
      </c>
      <c r="BO37">
        <v>1007</v>
      </c>
      <c r="BP37">
        <v>201</v>
      </c>
      <c r="BQ37">
        <v>914</v>
      </c>
      <c r="BR37">
        <v>204</v>
      </c>
      <c r="BT37">
        <v>990</v>
      </c>
      <c r="BU37">
        <v>193</v>
      </c>
      <c r="BV37">
        <v>947</v>
      </c>
      <c r="BW37">
        <v>201</v>
      </c>
      <c r="BX37">
        <v>915</v>
      </c>
      <c r="BY37">
        <v>190</v>
      </c>
      <c r="CA37">
        <v>985</v>
      </c>
      <c r="CB37">
        <v>212</v>
      </c>
      <c r="CC37">
        <v>934</v>
      </c>
      <c r="CD37">
        <v>189</v>
      </c>
      <c r="CE37">
        <v>951</v>
      </c>
      <c r="CF37">
        <v>185</v>
      </c>
      <c r="CH37">
        <v>883</v>
      </c>
      <c r="CI37">
        <v>185</v>
      </c>
      <c r="CJ37">
        <v>944</v>
      </c>
      <c r="CK37">
        <v>182</v>
      </c>
      <c r="CL37">
        <v>942</v>
      </c>
      <c r="CM37">
        <v>173</v>
      </c>
      <c r="CO37">
        <v>933</v>
      </c>
      <c r="CP37">
        <v>165</v>
      </c>
      <c r="CQ37">
        <v>870</v>
      </c>
      <c r="CR37">
        <v>174</v>
      </c>
      <c r="CS37">
        <v>972</v>
      </c>
      <c r="CT37">
        <v>179</v>
      </c>
      <c r="CV37">
        <v>952</v>
      </c>
      <c r="CW37">
        <v>168</v>
      </c>
      <c r="CX37">
        <v>939</v>
      </c>
      <c r="CY37">
        <v>184</v>
      </c>
      <c r="CZ37">
        <v>890</v>
      </c>
      <c r="DA37">
        <v>167</v>
      </c>
      <c r="DC37">
        <v>936</v>
      </c>
      <c r="DD37">
        <v>179</v>
      </c>
      <c r="DE37">
        <v>846</v>
      </c>
      <c r="DF37">
        <v>172</v>
      </c>
      <c r="DG37">
        <v>947</v>
      </c>
      <c r="DH37">
        <v>168</v>
      </c>
      <c r="DK37">
        <v>29</v>
      </c>
      <c r="DL37" s="3">
        <v>5.8599999999999999E-2</v>
      </c>
      <c r="DM37">
        <v>172</v>
      </c>
      <c r="DN37">
        <v>252</v>
      </c>
      <c r="DO37">
        <v>167</v>
      </c>
      <c r="DP37">
        <v>253</v>
      </c>
      <c r="DQ37">
        <v>164</v>
      </c>
      <c r="DR37">
        <v>245</v>
      </c>
      <c r="DT37">
        <v>217</v>
      </c>
      <c r="DU37">
        <v>415</v>
      </c>
      <c r="DV37">
        <v>193</v>
      </c>
      <c r="DW37">
        <v>408</v>
      </c>
      <c r="DX37">
        <v>207</v>
      </c>
      <c r="DY37">
        <v>411</v>
      </c>
      <c r="EA37">
        <v>215</v>
      </c>
      <c r="EB37">
        <v>384</v>
      </c>
      <c r="EC37">
        <v>194</v>
      </c>
      <c r="ED37">
        <v>454</v>
      </c>
      <c r="EE37">
        <v>217</v>
      </c>
      <c r="EF37">
        <v>518</v>
      </c>
      <c r="EH37">
        <v>250</v>
      </c>
      <c r="EI37">
        <v>410</v>
      </c>
      <c r="EJ37">
        <v>290</v>
      </c>
      <c r="EK37">
        <v>444</v>
      </c>
      <c r="EL37">
        <v>300</v>
      </c>
      <c r="EM37">
        <v>452</v>
      </c>
      <c r="EO37">
        <v>969</v>
      </c>
      <c r="EP37">
        <v>396</v>
      </c>
      <c r="EQ37">
        <v>930</v>
      </c>
      <c r="ER37">
        <v>398</v>
      </c>
      <c r="ES37">
        <v>931</v>
      </c>
      <c r="ET37">
        <v>377</v>
      </c>
      <c r="EV37">
        <v>1008</v>
      </c>
      <c r="EW37">
        <v>396</v>
      </c>
      <c r="EX37">
        <v>998</v>
      </c>
      <c r="EY37">
        <v>384</v>
      </c>
      <c r="EZ37">
        <v>1059</v>
      </c>
      <c r="FA37">
        <v>391</v>
      </c>
      <c r="FC37">
        <v>1020</v>
      </c>
      <c r="FD37">
        <v>381</v>
      </c>
      <c r="FE37">
        <v>1049</v>
      </c>
      <c r="FF37">
        <v>382</v>
      </c>
      <c r="FG37">
        <v>1046</v>
      </c>
      <c r="FH37">
        <v>389</v>
      </c>
      <c r="FJ37">
        <v>975</v>
      </c>
      <c r="FK37">
        <v>383</v>
      </c>
      <c r="FL37">
        <v>1071</v>
      </c>
      <c r="FM37">
        <v>391</v>
      </c>
      <c r="FN37">
        <v>994</v>
      </c>
      <c r="FO37">
        <v>396</v>
      </c>
      <c r="FQ37">
        <v>1109</v>
      </c>
      <c r="FR37">
        <v>409</v>
      </c>
      <c r="FS37">
        <v>1140</v>
      </c>
      <c r="FT37">
        <v>457</v>
      </c>
      <c r="FU37">
        <v>1153</v>
      </c>
      <c r="FV37">
        <v>450</v>
      </c>
      <c r="FX37">
        <v>1054</v>
      </c>
      <c r="FY37">
        <v>375</v>
      </c>
      <c r="FZ37">
        <v>1009</v>
      </c>
      <c r="GA37">
        <v>369</v>
      </c>
      <c r="GB37">
        <v>1034</v>
      </c>
      <c r="GC37">
        <v>357</v>
      </c>
      <c r="GE37">
        <v>1175</v>
      </c>
      <c r="GF37">
        <v>408</v>
      </c>
      <c r="GG37">
        <v>1212</v>
      </c>
      <c r="GH37">
        <v>445</v>
      </c>
      <c r="GI37">
        <v>1147</v>
      </c>
      <c r="GJ37">
        <v>424</v>
      </c>
      <c r="GL37">
        <v>1267</v>
      </c>
      <c r="GM37">
        <v>423</v>
      </c>
      <c r="GN37">
        <v>1208</v>
      </c>
      <c r="GO37">
        <v>412</v>
      </c>
      <c r="GP37">
        <v>1141</v>
      </c>
      <c r="GQ37">
        <v>376</v>
      </c>
      <c r="GS37">
        <v>29</v>
      </c>
      <c r="GT37" s="3">
        <v>5.8599999999999999E-2</v>
      </c>
      <c r="GU37">
        <v>303</v>
      </c>
      <c r="GV37">
        <v>24</v>
      </c>
      <c r="GW37">
        <v>305</v>
      </c>
      <c r="GX37">
        <v>24</v>
      </c>
      <c r="GY37">
        <v>306</v>
      </c>
      <c r="GZ37">
        <v>23</v>
      </c>
      <c r="HB37">
        <v>336</v>
      </c>
      <c r="HC37">
        <v>772</v>
      </c>
      <c r="HD37">
        <v>334</v>
      </c>
      <c r="HE37">
        <v>695</v>
      </c>
      <c r="HF37">
        <v>312</v>
      </c>
      <c r="HG37">
        <v>642</v>
      </c>
      <c r="HI37">
        <v>1192</v>
      </c>
      <c r="HJ37">
        <v>684</v>
      </c>
      <c r="HK37">
        <v>1261</v>
      </c>
      <c r="HL37">
        <v>622</v>
      </c>
      <c r="HM37">
        <v>1120</v>
      </c>
      <c r="HN37">
        <v>656</v>
      </c>
      <c r="HP37">
        <v>29</v>
      </c>
      <c r="HQ37" s="3">
        <v>5.8599999999999999E-2</v>
      </c>
      <c r="HR37">
        <v>169</v>
      </c>
      <c r="HS37">
        <v>235</v>
      </c>
      <c r="HT37">
        <v>174</v>
      </c>
      <c r="HU37">
        <v>238</v>
      </c>
      <c r="HV37">
        <v>178</v>
      </c>
      <c r="HW37">
        <v>234</v>
      </c>
      <c r="HY37">
        <v>200</v>
      </c>
      <c r="HZ37">
        <v>358</v>
      </c>
      <c r="IA37">
        <v>193</v>
      </c>
      <c r="IB37">
        <v>341</v>
      </c>
      <c r="IC37">
        <v>194</v>
      </c>
      <c r="ID37">
        <v>353</v>
      </c>
      <c r="IF37">
        <v>214</v>
      </c>
      <c r="IG37">
        <v>340</v>
      </c>
      <c r="IH37">
        <v>205</v>
      </c>
      <c r="II37">
        <v>333</v>
      </c>
      <c r="IJ37">
        <v>205</v>
      </c>
      <c r="IK37">
        <v>328</v>
      </c>
      <c r="IM37">
        <v>660</v>
      </c>
      <c r="IN37">
        <v>335</v>
      </c>
      <c r="IO37">
        <v>540</v>
      </c>
      <c r="IP37">
        <v>328</v>
      </c>
      <c r="IQ37">
        <v>557</v>
      </c>
      <c r="IR37">
        <v>326</v>
      </c>
      <c r="IT37">
        <v>668</v>
      </c>
      <c r="IU37">
        <v>323</v>
      </c>
      <c r="IV37">
        <v>707</v>
      </c>
      <c r="IW37">
        <v>326</v>
      </c>
      <c r="IX37">
        <v>735</v>
      </c>
      <c r="IY37">
        <v>325</v>
      </c>
      <c r="JA37">
        <v>734</v>
      </c>
      <c r="JB37">
        <v>335</v>
      </c>
      <c r="JC37">
        <v>841</v>
      </c>
      <c r="JD37">
        <v>390</v>
      </c>
      <c r="JE37">
        <v>829</v>
      </c>
      <c r="JF37">
        <v>390</v>
      </c>
      <c r="JH37">
        <v>679</v>
      </c>
      <c r="JI37">
        <v>330</v>
      </c>
      <c r="JJ37">
        <v>657</v>
      </c>
      <c r="JK37">
        <v>325</v>
      </c>
      <c r="JL37">
        <v>679</v>
      </c>
      <c r="JM37">
        <v>329</v>
      </c>
      <c r="JO37">
        <v>715</v>
      </c>
      <c r="JP37">
        <v>307</v>
      </c>
      <c r="JQ37">
        <v>674</v>
      </c>
      <c r="JR37">
        <v>291</v>
      </c>
      <c r="JS37">
        <v>735</v>
      </c>
      <c r="JT37">
        <v>306</v>
      </c>
      <c r="JV37">
        <v>678</v>
      </c>
      <c r="JW37">
        <v>330</v>
      </c>
      <c r="JX37">
        <v>706</v>
      </c>
      <c r="JY37">
        <v>375</v>
      </c>
      <c r="JZ37">
        <v>722</v>
      </c>
      <c r="KA37">
        <v>368</v>
      </c>
      <c r="KC37">
        <v>679</v>
      </c>
      <c r="KD37">
        <v>335</v>
      </c>
      <c r="KE37">
        <v>746</v>
      </c>
      <c r="KF37">
        <v>339</v>
      </c>
      <c r="KG37">
        <v>705</v>
      </c>
      <c r="KH37">
        <v>323</v>
      </c>
      <c r="KJ37">
        <v>703</v>
      </c>
      <c r="KK37">
        <v>337</v>
      </c>
      <c r="KL37">
        <v>724</v>
      </c>
      <c r="KM37">
        <v>344</v>
      </c>
      <c r="KN37">
        <v>713</v>
      </c>
      <c r="KO37">
        <v>338</v>
      </c>
      <c r="KQ37">
        <v>805</v>
      </c>
      <c r="KR37">
        <v>373</v>
      </c>
      <c r="KS37">
        <v>769</v>
      </c>
      <c r="KT37">
        <v>388</v>
      </c>
      <c r="KU37">
        <v>782</v>
      </c>
      <c r="KV37">
        <v>373</v>
      </c>
      <c r="KX37">
        <v>29</v>
      </c>
      <c r="KY37" s="3">
        <v>5.8580000419169699E-2</v>
      </c>
      <c r="KZ37">
        <v>321</v>
      </c>
      <c r="LA37">
        <v>27</v>
      </c>
      <c r="LB37">
        <v>310</v>
      </c>
      <c r="LC37">
        <v>28</v>
      </c>
      <c r="LD37">
        <v>304</v>
      </c>
      <c r="LE37">
        <v>27</v>
      </c>
      <c r="LG37">
        <v>324</v>
      </c>
      <c r="LH37">
        <v>581</v>
      </c>
      <c r="LI37">
        <v>329</v>
      </c>
      <c r="LJ37">
        <v>577</v>
      </c>
      <c r="LK37">
        <v>317</v>
      </c>
      <c r="LL37">
        <v>534</v>
      </c>
      <c r="LN37">
        <v>712</v>
      </c>
      <c r="LO37">
        <v>467</v>
      </c>
      <c r="LP37">
        <v>811</v>
      </c>
      <c r="LQ37">
        <v>500</v>
      </c>
      <c r="LR37">
        <v>804</v>
      </c>
      <c r="LS37">
        <v>496</v>
      </c>
      <c r="LV37">
        <v>29</v>
      </c>
      <c r="LW37" s="3">
        <v>5.8599999999999999E-2</v>
      </c>
      <c r="LX37">
        <v>313</v>
      </c>
      <c r="LY37">
        <v>93</v>
      </c>
      <c r="LZ37">
        <v>315</v>
      </c>
      <c r="MA37">
        <v>102</v>
      </c>
      <c r="MB37">
        <v>296</v>
      </c>
      <c r="MC37">
        <v>102</v>
      </c>
      <c r="ME37">
        <v>337</v>
      </c>
      <c r="MF37">
        <v>569</v>
      </c>
      <c r="MG37">
        <v>344</v>
      </c>
      <c r="MH37">
        <v>569</v>
      </c>
      <c r="MI37">
        <v>329</v>
      </c>
      <c r="MJ37">
        <v>580</v>
      </c>
      <c r="ML37">
        <v>350</v>
      </c>
      <c r="MM37">
        <v>657</v>
      </c>
      <c r="MN37">
        <v>331</v>
      </c>
      <c r="MO37">
        <v>663</v>
      </c>
      <c r="MP37">
        <v>335</v>
      </c>
      <c r="MQ37">
        <v>624</v>
      </c>
      <c r="MS37">
        <v>365</v>
      </c>
      <c r="MT37">
        <v>572</v>
      </c>
      <c r="MU37">
        <v>377</v>
      </c>
      <c r="MV37">
        <v>568</v>
      </c>
      <c r="MW37">
        <v>372</v>
      </c>
      <c r="MX37">
        <v>610</v>
      </c>
      <c r="MZ37">
        <v>553</v>
      </c>
      <c r="NA37">
        <v>536</v>
      </c>
      <c r="NB37">
        <v>608</v>
      </c>
      <c r="NC37">
        <v>527</v>
      </c>
      <c r="ND37">
        <v>576</v>
      </c>
      <c r="NE37">
        <v>524</v>
      </c>
      <c r="NG37">
        <v>849</v>
      </c>
      <c r="NH37">
        <v>643</v>
      </c>
      <c r="NI37">
        <v>824</v>
      </c>
      <c r="NJ37">
        <v>637</v>
      </c>
      <c r="NK37">
        <v>882</v>
      </c>
      <c r="NL37">
        <v>643</v>
      </c>
      <c r="NN37">
        <v>831</v>
      </c>
      <c r="NO37">
        <v>559</v>
      </c>
      <c r="NP37">
        <v>744</v>
      </c>
      <c r="NQ37">
        <v>563</v>
      </c>
      <c r="NR37">
        <v>780</v>
      </c>
      <c r="NS37">
        <v>578</v>
      </c>
      <c r="NU37">
        <v>845</v>
      </c>
      <c r="NV37">
        <v>548</v>
      </c>
      <c r="NW37">
        <v>829</v>
      </c>
      <c r="NX37">
        <v>521</v>
      </c>
      <c r="NY37">
        <v>829</v>
      </c>
      <c r="NZ37">
        <v>521</v>
      </c>
      <c r="OB37">
        <v>857</v>
      </c>
      <c r="OC37">
        <v>621</v>
      </c>
      <c r="OD37">
        <v>794</v>
      </c>
      <c r="OE37">
        <v>628</v>
      </c>
      <c r="OF37">
        <v>842</v>
      </c>
      <c r="OG37">
        <v>601</v>
      </c>
      <c r="OI37">
        <v>855</v>
      </c>
      <c r="OJ37">
        <v>521</v>
      </c>
      <c r="OK37">
        <v>870</v>
      </c>
      <c r="OL37">
        <v>527</v>
      </c>
      <c r="OM37">
        <v>784</v>
      </c>
      <c r="ON37">
        <v>559</v>
      </c>
      <c r="OP37">
        <v>823</v>
      </c>
      <c r="OQ37">
        <v>689</v>
      </c>
      <c r="OR37">
        <v>935</v>
      </c>
      <c r="OS37">
        <v>666</v>
      </c>
      <c r="OT37">
        <v>835</v>
      </c>
      <c r="OU37">
        <v>659</v>
      </c>
      <c r="OW37">
        <v>778</v>
      </c>
      <c r="OX37">
        <v>547</v>
      </c>
      <c r="OY37">
        <v>804</v>
      </c>
      <c r="OZ37">
        <v>532</v>
      </c>
      <c r="PA37">
        <v>804</v>
      </c>
      <c r="PB37">
        <v>541</v>
      </c>
    </row>
    <row r="38" spans="1:418">
      <c r="B38" t="s">
        <v>185</v>
      </c>
      <c r="D38" s="20" t="s">
        <v>63</v>
      </c>
      <c r="G38" s="48" t="s">
        <v>71</v>
      </c>
      <c r="H38" s="25"/>
      <c r="J38" s="14"/>
      <c r="Y38" s="6"/>
      <c r="AB38">
        <v>30</v>
      </c>
      <c r="AC38" s="3">
        <v>6.0600000000000001E-2</v>
      </c>
      <c r="AD38">
        <v>332</v>
      </c>
      <c r="AE38">
        <v>144</v>
      </c>
      <c r="AF38">
        <v>338</v>
      </c>
      <c r="AG38">
        <v>144</v>
      </c>
      <c r="AH38">
        <v>328</v>
      </c>
      <c r="AI38">
        <v>142</v>
      </c>
      <c r="AK38">
        <v>346</v>
      </c>
      <c r="AL38">
        <v>226</v>
      </c>
      <c r="AM38">
        <v>352</v>
      </c>
      <c r="AN38">
        <v>221</v>
      </c>
      <c r="AO38">
        <v>356</v>
      </c>
      <c r="AP38">
        <v>208</v>
      </c>
      <c r="AR38">
        <v>399</v>
      </c>
      <c r="AS38">
        <v>218</v>
      </c>
      <c r="AT38">
        <v>429</v>
      </c>
      <c r="AU38">
        <v>249</v>
      </c>
      <c r="AV38">
        <v>427</v>
      </c>
      <c r="AW38">
        <v>238</v>
      </c>
      <c r="AY38">
        <v>816</v>
      </c>
      <c r="AZ38">
        <v>247</v>
      </c>
      <c r="BA38">
        <v>759</v>
      </c>
      <c r="BB38">
        <v>234</v>
      </c>
      <c r="BC38">
        <v>755</v>
      </c>
      <c r="BD38">
        <v>233</v>
      </c>
      <c r="BF38">
        <v>938</v>
      </c>
      <c r="BG38">
        <v>213</v>
      </c>
      <c r="BH38">
        <v>923</v>
      </c>
      <c r="BI38">
        <v>217</v>
      </c>
      <c r="BJ38">
        <v>885</v>
      </c>
      <c r="BK38">
        <v>218</v>
      </c>
      <c r="BM38">
        <v>952</v>
      </c>
      <c r="BN38">
        <v>206</v>
      </c>
      <c r="BO38">
        <v>935</v>
      </c>
      <c r="BP38">
        <v>202</v>
      </c>
      <c r="BQ38">
        <v>936</v>
      </c>
      <c r="BR38">
        <v>198</v>
      </c>
      <c r="BT38">
        <v>915</v>
      </c>
      <c r="BU38">
        <v>193</v>
      </c>
      <c r="BV38">
        <v>936</v>
      </c>
      <c r="BW38">
        <v>199</v>
      </c>
      <c r="BX38">
        <v>932</v>
      </c>
      <c r="BY38">
        <v>189</v>
      </c>
      <c r="CA38">
        <v>987</v>
      </c>
      <c r="CB38">
        <v>213</v>
      </c>
      <c r="CC38">
        <v>933</v>
      </c>
      <c r="CD38">
        <v>187</v>
      </c>
      <c r="CE38">
        <v>914</v>
      </c>
      <c r="CF38">
        <v>182</v>
      </c>
      <c r="CH38">
        <v>946</v>
      </c>
      <c r="CI38">
        <v>183</v>
      </c>
      <c r="CJ38">
        <v>860</v>
      </c>
      <c r="CK38">
        <v>187</v>
      </c>
      <c r="CL38">
        <v>903</v>
      </c>
      <c r="CM38">
        <v>178</v>
      </c>
      <c r="CO38">
        <v>932</v>
      </c>
      <c r="CP38">
        <v>165</v>
      </c>
      <c r="CQ38">
        <v>886</v>
      </c>
      <c r="CR38">
        <v>179</v>
      </c>
      <c r="CS38">
        <v>928</v>
      </c>
      <c r="CT38">
        <v>177</v>
      </c>
      <c r="CV38">
        <v>950</v>
      </c>
      <c r="CW38">
        <v>170</v>
      </c>
      <c r="CX38">
        <v>923</v>
      </c>
      <c r="CY38">
        <v>175</v>
      </c>
      <c r="CZ38">
        <v>938</v>
      </c>
      <c r="DA38">
        <v>178</v>
      </c>
      <c r="DC38">
        <v>918</v>
      </c>
      <c r="DD38">
        <v>171</v>
      </c>
      <c r="DE38">
        <v>869</v>
      </c>
      <c r="DF38">
        <v>171</v>
      </c>
      <c r="DG38">
        <v>852</v>
      </c>
      <c r="DH38">
        <v>165</v>
      </c>
      <c r="DK38">
        <v>30</v>
      </c>
      <c r="DL38" s="3">
        <v>6.0600000000000001E-2</v>
      </c>
      <c r="DM38">
        <v>171</v>
      </c>
      <c r="DN38">
        <v>251</v>
      </c>
      <c r="DO38">
        <v>164</v>
      </c>
      <c r="DP38">
        <v>245</v>
      </c>
      <c r="DQ38">
        <v>166</v>
      </c>
      <c r="DR38">
        <v>243</v>
      </c>
      <c r="DT38">
        <v>223</v>
      </c>
      <c r="DU38">
        <v>424</v>
      </c>
      <c r="DV38">
        <v>220</v>
      </c>
      <c r="DW38">
        <v>399</v>
      </c>
      <c r="DX38">
        <v>200</v>
      </c>
      <c r="DY38">
        <v>414</v>
      </c>
      <c r="EA38">
        <v>214</v>
      </c>
      <c r="EB38">
        <v>381</v>
      </c>
      <c r="EC38">
        <v>214</v>
      </c>
      <c r="ED38">
        <v>455</v>
      </c>
      <c r="EE38">
        <v>224</v>
      </c>
      <c r="EF38">
        <v>500</v>
      </c>
      <c r="EH38">
        <v>286</v>
      </c>
      <c r="EI38">
        <v>401</v>
      </c>
      <c r="EJ38">
        <v>290</v>
      </c>
      <c r="EK38">
        <v>436</v>
      </c>
      <c r="EL38">
        <v>265</v>
      </c>
      <c r="EM38">
        <v>479</v>
      </c>
      <c r="EO38">
        <v>954</v>
      </c>
      <c r="EP38">
        <v>387</v>
      </c>
      <c r="EQ38">
        <v>890</v>
      </c>
      <c r="ER38">
        <v>389</v>
      </c>
      <c r="ES38">
        <v>936</v>
      </c>
      <c r="ET38">
        <v>382</v>
      </c>
      <c r="EV38">
        <v>1035</v>
      </c>
      <c r="EW38">
        <v>407</v>
      </c>
      <c r="EX38">
        <v>968</v>
      </c>
      <c r="EY38">
        <v>383</v>
      </c>
      <c r="EZ38">
        <v>979</v>
      </c>
      <c r="FA38">
        <v>381</v>
      </c>
      <c r="FC38">
        <v>998</v>
      </c>
      <c r="FD38">
        <v>384</v>
      </c>
      <c r="FE38">
        <v>1004</v>
      </c>
      <c r="FF38">
        <v>398</v>
      </c>
      <c r="FG38">
        <v>1074</v>
      </c>
      <c r="FH38">
        <v>382</v>
      </c>
      <c r="FJ38">
        <v>978</v>
      </c>
      <c r="FK38">
        <v>381</v>
      </c>
      <c r="FL38">
        <v>1021</v>
      </c>
      <c r="FM38">
        <v>385</v>
      </c>
      <c r="FN38">
        <v>1026</v>
      </c>
      <c r="FO38">
        <v>397</v>
      </c>
      <c r="FQ38">
        <v>1059</v>
      </c>
      <c r="FR38">
        <v>410</v>
      </c>
      <c r="FS38">
        <v>1151</v>
      </c>
      <c r="FT38">
        <v>470</v>
      </c>
      <c r="FU38">
        <v>1104</v>
      </c>
      <c r="FV38">
        <v>449</v>
      </c>
      <c r="FX38">
        <v>1124</v>
      </c>
      <c r="FY38">
        <v>378</v>
      </c>
      <c r="FZ38">
        <v>1049</v>
      </c>
      <c r="GA38">
        <v>380</v>
      </c>
      <c r="GB38">
        <v>1056</v>
      </c>
      <c r="GC38">
        <v>366</v>
      </c>
      <c r="GE38">
        <v>1107</v>
      </c>
      <c r="GF38">
        <v>409</v>
      </c>
      <c r="GG38">
        <v>1193</v>
      </c>
      <c r="GH38">
        <v>437</v>
      </c>
      <c r="GI38">
        <v>1166</v>
      </c>
      <c r="GJ38">
        <v>426</v>
      </c>
      <c r="GL38">
        <v>1178</v>
      </c>
      <c r="GM38">
        <v>415</v>
      </c>
      <c r="GN38">
        <v>1047</v>
      </c>
      <c r="GO38">
        <v>403</v>
      </c>
      <c r="GP38">
        <v>1169</v>
      </c>
      <c r="GQ38">
        <v>387</v>
      </c>
      <c r="GS38">
        <v>30</v>
      </c>
      <c r="GT38" s="3">
        <v>6.0600000000000001E-2</v>
      </c>
      <c r="GU38">
        <v>292</v>
      </c>
      <c r="GV38">
        <v>24</v>
      </c>
      <c r="GW38">
        <v>304</v>
      </c>
      <c r="GX38">
        <v>25</v>
      </c>
      <c r="GY38">
        <v>293</v>
      </c>
      <c r="GZ38">
        <v>24</v>
      </c>
      <c r="HB38">
        <v>314</v>
      </c>
      <c r="HC38">
        <v>777</v>
      </c>
      <c r="HD38">
        <v>366</v>
      </c>
      <c r="HE38">
        <v>673</v>
      </c>
      <c r="HF38">
        <v>334</v>
      </c>
      <c r="HG38">
        <v>649</v>
      </c>
      <c r="HI38">
        <v>1184</v>
      </c>
      <c r="HJ38">
        <v>676</v>
      </c>
      <c r="HK38">
        <v>1205</v>
      </c>
      <c r="HL38">
        <v>635</v>
      </c>
      <c r="HM38">
        <v>1217</v>
      </c>
      <c r="HN38">
        <v>629</v>
      </c>
      <c r="HP38">
        <v>30</v>
      </c>
      <c r="HQ38" s="3">
        <v>6.0600000000000001E-2</v>
      </c>
      <c r="HR38">
        <v>168</v>
      </c>
      <c r="HS38">
        <v>237</v>
      </c>
      <c r="HT38">
        <v>170</v>
      </c>
      <c r="HU38">
        <v>236</v>
      </c>
      <c r="HV38">
        <v>172</v>
      </c>
      <c r="HW38">
        <v>233</v>
      </c>
      <c r="HY38">
        <v>193</v>
      </c>
      <c r="HZ38">
        <v>364</v>
      </c>
      <c r="IA38">
        <v>199</v>
      </c>
      <c r="IB38">
        <v>353</v>
      </c>
      <c r="IC38">
        <v>201</v>
      </c>
      <c r="ID38">
        <v>338</v>
      </c>
      <c r="IF38">
        <v>218</v>
      </c>
      <c r="IG38">
        <v>341</v>
      </c>
      <c r="IH38">
        <v>210</v>
      </c>
      <c r="II38">
        <v>334</v>
      </c>
      <c r="IJ38">
        <v>217</v>
      </c>
      <c r="IK38">
        <v>332</v>
      </c>
      <c r="IM38">
        <v>592</v>
      </c>
      <c r="IN38">
        <v>333</v>
      </c>
      <c r="IO38">
        <v>570</v>
      </c>
      <c r="IP38">
        <v>327</v>
      </c>
      <c r="IQ38">
        <v>576</v>
      </c>
      <c r="IR38">
        <v>329</v>
      </c>
      <c r="IT38">
        <v>731</v>
      </c>
      <c r="IU38">
        <v>318</v>
      </c>
      <c r="IV38">
        <v>684</v>
      </c>
      <c r="IW38">
        <v>329</v>
      </c>
      <c r="IX38">
        <v>692</v>
      </c>
      <c r="IY38">
        <v>333</v>
      </c>
      <c r="JA38">
        <v>791</v>
      </c>
      <c r="JB38">
        <v>342</v>
      </c>
      <c r="JC38">
        <v>853</v>
      </c>
      <c r="JD38">
        <v>402</v>
      </c>
      <c r="JE38">
        <v>763</v>
      </c>
      <c r="JF38">
        <v>380</v>
      </c>
      <c r="JH38">
        <v>762</v>
      </c>
      <c r="JI38">
        <v>326</v>
      </c>
      <c r="JJ38">
        <v>752</v>
      </c>
      <c r="JK38">
        <v>329</v>
      </c>
      <c r="JL38">
        <v>712</v>
      </c>
      <c r="JM38">
        <v>327</v>
      </c>
      <c r="JO38">
        <v>756</v>
      </c>
      <c r="JP38">
        <v>306</v>
      </c>
      <c r="JQ38">
        <v>676</v>
      </c>
      <c r="JR38">
        <v>294</v>
      </c>
      <c r="JS38">
        <v>670</v>
      </c>
      <c r="JT38">
        <v>303</v>
      </c>
      <c r="JV38">
        <v>669</v>
      </c>
      <c r="JW38">
        <v>337</v>
      </c>
      <c r="JX38">
        <v>726</v>
      </c>
      <c r="JY38">
        <v>371</v>
      </c>
      <c r="JZ38">
        <v>708</v>
      </c>
      <c r="KA38">
        <v>349</v>
      </c>
      <c r="KC38">
        <v>828</v>
      </c>
      <c r="KD38">
        <v>348</v>
      </c>
      <c r="KE38">
        <v>732</v>
      </c>
      <c r="KF38">
        <v>341</v>
      </c>
      <c r="KG38">
        <v>733</v>
      </c>
      <c r="KH38">
        <v>327</v>
      </c>
      <c r="KJ38">
        <v>697</v>
      </c>
      <c r="KK38">
        <v>328</v>
      </c>
      <c r="KL38">
        <v>682</v>
      </c>
      <c r="KM38">
        <v>341</v>
      </c>
      <c r="KN38">
        <v>630</v>
      </c>
      <c r="KO38">
        <v>340</v>
      </c>
      <c r="KQ38">
        <v>742</v>
      </c>
      <c r="KR38">
        <v>374</v>
      </c>
      <c r="KS38">
        <v>735</v>
      </c>
      <c r="KT38">
        <v>413</v>
      </c>
      <c r="KU38">
        <v>730</v>
      </c>
      <c r="KV38">
        <v>347</v>
      </c>
      <c r="KX38">
        <v>30</v>
      </c>
      <c r="KY38" s="3">
        <v>6.0600000433623798E-2</v>
      </c>
      <c r="KZ38">
        <v>320</v>
      </c>
      <c r="LA38">
        <v>26</v>
      </c>
      <c r="LB38">
        <v>297</v>
      </c>
      <c r="LC38">
        <v>27</v>
      </c>
      <c r="LD38">
        <v>306</v>
      </c>
      <c r="LE38">
        <v>28</v>
      </c>
      <c r="LG38">
        <v>329</v>
      </c>
      <c r="LH38">
        <v>590</v>
      </c>
      <c r="LI38">
        <v>308</v>
      </c>
      <c r="LJ38">
        <v>570</v>
      </c>
      <c r="LK38">
        <v>329</v>
      </c>
      <c r="LL38">
        <v>525</v>
      </c>
      <c r="LN38">
        <v>810</v>
      </c>
      <c r="LO38">
        <v>496</v>
      </c>
      <c r="LP38">
        <v>808</v>
      </c>
      <c r="LQ38">
        <v>506</v>
      </c>
      <c r="LR38">
        <v>864</v>
      </c>
      <c r="LS38">
        <v>481</v>
      </c>
      <c r="LV38">
        <v>30</v>
      </c>
      <c r="LW38" s="3">
        <v>6.0600000000000001E-2</v>
      </c>
      <c r="LX38">
        <v>314</v>
      </c>
      <c r="LY38">
        <v>95</v>
      </c>
      <c r="LZ38">
        <v>311</v>
      </c>
      <c r="MA38">
        <v>100</v>
      </c>
      <c r="MB38">
        <v>302</v>
      </c>
      <c r="MC38">
        <v>103</v>
      </c>
      <c r="ME38">
        <v>346</v>
      </c>
      <c r="MF38">
        <v>584</v>
      </c>
      <c r="MG38">
        <v>327</v>
      </c>
      <c r="MH38">
        <v>575</v>
      </c>
      <c r="MI38">
        <v>334</v>
      </c>
      <c r="MJ38">
        <v>562</v>
      </c>
      <c r="ML38">
        <v>352</v>
      </c>
      <c r="MM38">
        <v>678</v>
      </c>
      <c r="MN38">
        <v>361</v>
      </c>
      <c r="MO38">
        <v>652</v>
      </c>
      <c r="MP38">
        <v>339</v>
      </c>
      <c r="MQ38">
        <v>641</v>
      </c>
      <c r="MS38">
        <v>392</v>
      </c>
      <c r="MT38">
        <v>584</v>
      </c>
      <c r="MU38">
        <v>387</v>
      </c>
      <c r="MV38">
        <v>593</v>
      </c>
      <c r="MW38">
        <v>364</v>
      </c>
      <c r="MX38">
        <v>613</v>
      </c>
      <c r="MZ38">
        <v>527</v>
      </c>
      <c r="NA38">
        <v>527</v>
      </c>
      <c r="NB38">
        <v>541</v>
      </c>
      <c r="NC38">
        <v>517</v>
      </c>
      <c r="ND38">
        <v>598</v>
      </c>
      <c r="NE38">
        <v>530</v>
      </c>
      <c r="NG38">
        <v>855</v>
      </c>
      <c r="NH38">
        <v>630</v>
      </c>
      <c r="NI38">
        <v>818</v>
      </c>
      <c r="NJ38">
        <v>649</v>
      </c>
      <c r="NK38">
        <v>814</v>
      </c>
      <c r="NL38">
        <v>653</v>
      </c>
      <c r="NN38">
        <v>797</v>
      </c>
      <c r="NO38">
        <v>537</v>
      </c>
      <c r="NP38">
        <v>848</v>
      </c>
      <c r="NQ38">
        <v>538</v>
      </c>
      <c r="NR38">
        <v>823</v>
      </c>
      <c r="NS38">
        <v>548</v>
      </c>
      <c r="NU38">
        <v>811</v>
      </c>
      <c r="NV38">
        <v>546</v>
      </c>
      <c r="NW38">
        <v>793</v>
      </c>
      <c r="NX38">
        <v>535</v>
      </c>
      <c r="NY38">
        <v>793</v>
      </c>
      <c r="NZ38">
        <v>535</v>
      </c>
      <c r="OB38">
        <v>844</v>
      </c>
      <c r="OC38">
        <v>623</v>
      </c>
      <c r="OD38">
        <v>774</v>
      </c>
      <c r="OE38">
        <v>610</v>
      </c>
      <c r="OF38">
        <v>839</v>
      </c>
      <c r="OG38">
        <v>619</v>
      </c>
      <c r="OI38">
        <v>826</v>
      </c>
      <c r="OJ38">
        <v>514</v>
      </c>
      <c r="OK38">
        <v>769</v>
      </c>
      <c r="OL38">
        <v>507</v>
      </c>
      <c r="OM38">
        <v>774</v>
      </c>
      <c r="ON38">
        <v>512</v>
      </c>
      <c r="OP38">
        <v>887</v>
      </c>
      <c r="OQ38">
        <v>718</v>
      </c>
      <c r="OR38">
        <v>788</v>
      </c>
      <c r="OS38">
        <v>670</v>
      </c>
      <c r="OT38">
        <v>870</v>
      </c>
      <c r="OU38">
        <v>665</v>
      </c>
      <c r="OW38">
        <v>848</v>
      </c>
      <c r="OX38">
        <v>533</v>
      </c>
      <c r="OY38">
        <v>893</v>
      </c>
      <c r="OZ38">
        <v>521</v>
      </c>
      <c r="PA38">
        <v>908</v>
      </c>
      <c r="PB38">
        <v>521</v>
      </c>
    </row>
    <row r="39" spans="1:418">
      <c r="B39" s="14" t="s">
        <v>44</v>
      </c>
      <c r="C39">
        <v>0.45240000000000002</v>
      </c>
      <c r="D39" s="20" t="s">
        <v>64</v>
      </c>
      <c r="E39" s="53">
        <v>0</v>
      </c>
      <c r="F39" s="23" t="s">
        <v>69</v>
      </c>
      <c r="G39" s="40">
        <f>AC4</f>
        <v>329.44086021505376</v>
      </c>
      <c r="H39" s="7"/>
      <c r="J39" s="40"/>
      <c r="Y39" s="6"/>
      <c r="AB39">
        <v>31</v>
      </c>
      <c r="AC39" s="3">
        <v>6.2600000000000003E-2</v>
      </c>
      <c r="AD39">
        <v>332</v>
      </c>
      <c r="AE39">
        <v>146</v>
      </c>
      <c r="AF39">
        <v>333</v>
      </c>
      <c r="AG39">
        <v>140</v>
      </c>
      <c r="AH39">
        <v>331</v>
      </c>
      <c r="AI39">
        <v>143</v>
      </c>
      <c r="AK39">
        <v>355</v>
      </c>
      <c r="AL39">
        <v>222</v>
      </c>
      <c r="AM39">
        <v>352</v>
      </c>
      <c r="AN39">
        <v>219</v>
      </c>
      <c r="AO39">
        <v>335</v>
      </c>
      <c r="AP39">
        <v>216</v>
      </c>
      <c r="AR39">
        <v>422</v>
      </c>
      <c r="AS39">
        <v>230</v>
      </c>
      <c r="AT39">
        <v>400</v>
      </c>
      <c r="AU39">
        <v>223</v>
      </c>
      <c r="AV39">
        <v>421</v>
      </c>
      <c r="AW39">
        <v>237</v>
      </c>
      <c r="AY39">
        <v>747</v>
      </c>
      <c r="AZ39">
        <v>241</v>
      </c>
      <c r="BA39">
        <v>817</v>
      </c>
      <c r="BB39">
        <v>236</v>
      </c>
      <c r="BC39">
        <v>765</v>
      </c>
      <c r="BD39">
        <v>242</v>
      </c>
      <c r="BF39">
        <v>922</v>
      </c>
      <c r="BG39">
        <v>225</v>
      </c>
      <c r="BH39">
        <v>945</v>
      </c>
      <c r="BI39">
        <v>209</v>
      </c>
      <c r="BJ39">
        <v>965</v>
      </c>
      <c r="BK39">
        <v>218</v>
      </c>
      <c r="BM39">
        <v>952</v>
      </c>
      <c r="BN39">
        <v>207</v>
      </c>
      <c r="BO39">
        <v>883</v>
      </c>
      <c r="BP39">
        <v>202</v>
      </c>
      <c r="BQ39">
        <v>928</v>
      </c>
      <c r="BR39">
        <v>195</v>
      </c>
      <c r="BT39">
        <v>970</v>
      </c>
      <c r="BU39">
        <v>186</v>
      </c>
      <c r="BV39">
        <v>935</v>
      </c>
      <c r="BW39">
        <v>203</v>
      </c>
      <c r="BX39">
        <v>934</v>
      </c>
      <c r="BY39">
        <v>197</v>
      </c>
      <c r="CA39">
        <v>1062</v>
      </c>
      <c r="CB39">
        <v>222</v>
      </c>
      <c r="CC39">
        <v>919</v>
      </c>
      <c r="CD39">
        <v>188</v>
      </c>
      <c r="CE39">
        <v>963</v>
      </c>
      <c r="CF39">
        <v>185</v>
      </c>
      <c r="CH39">
        <v>909</v>
      </c>
      <c r="CI39">
        <v>172</v>
      </c>
      <c r="CJ39">
        <v>902</v>
      </c>
      <c r="CK39">
        <v>172</v>
      </c>
      <c r="CL39">
        <v>910</v>
      </c>
      <c r="CM39">
        <v>183</v>
      </c>
      <c r="CO39">
        <v>821</v>
      </c>
      <c r="CP39">
        <v>167</v>
      </c>
      <c r="CQ39">
        <v>928</v>
      </c>
      <c r="CR39">
        <v>170</v>
      </c>
      <c r="CS39">
        <v>983</v>
      </c>
      <c r="CT39">
        <v>177</v>
      </c>
      <c r="CV39">
        <v>891</v>
      </c>
      <c r="CW39">
        <v>166</v>
      </c>
      <c r="CX39">
        <v>878</v>
      </c>
      <c r="CY39">
        <v>176</v>
      </c>
      <c r="CZ39">
        <v>838</v>
      </c>
      <c r="DA39">
        <v>175</v>
      </c>
      <c r="DC39">
        <v>900</v>
      </c>
      <c r="DD39">
        <v>178</v>
      </c>
      <c r="DE39">
        <v>916</v>
      </c>
      <c r="DF39">
        <v>173</v>
      </c>
      <c r="DG39">
        <v>878</v>
      </c>
      <c r="DH39">
        <v>165</v>
      </c>
      <c r="DK39">
        <v>31</v>
      </c>
      <c r="DL39" s="3">
        <v>6.2600000000000003E-2</v>
      </c>
      <c r="DM39">
        <v>170</v>
      </c>
      <c r="DN39">
        <v>254</v>
      </c>
      <c r="DO39">
        <v>164</v>
      </c>
      <c r="DP39">
        <v>249</v>
      </c>
      <c r="DQ39">
        <v>167</v>
      </c>
      <c r="DR39">
        <v>247</v>
      </c>
      <c r="DT39">
        <v>196</v>
      </c>
      <c r="DU39">
        <v>405</v>
      </c>
      <c r="DV39">
        <v>222</v>
      </c>
      <c r="DW39">
        <v>402</v>
      </c>
      <c r="DX39">
        <v>203</v>
      </c>
      <c r="DY39">
        <v>398</v>
      </c>
      <c r="EA39">
        <v>203</v>
      </c>
      <c r="EB39">
        <v>390</v>
      </c>
      <c r="EC39">
        <v>209</v>
      </c>
      <c r="ED39">
        <v>450</v>
      </c>
      <c r="EE39">
        <v>223</v>
      </c>
      <c r="EF39">
        <v>515</v>
      </c>
      <c r="EH39">
        <v>266</v>
      </c>
      <c r="EI39">
        <v>391</v>
      </c>
      <c r="EJ39">
        <v>299</v>
      </c>
      <c r="EK39">
        <v>449</v>
      </c>
      <c r="EL39">
        <v>295</v>
      </c>
      <c r="EM39">
        <v>467</v>
      </c>
      <c r="EO39">
        <v>1001</v>
      </c>
      <c r="EP39">
        <v>404</v>
      </c>
      <c r="EQ39">
        <v>907</v>
      </c>
      <c r="ER39">
        <v>384</v>
      </c>
      <c r="ES39">
        <v>943</v>
      </c>
      <c r="ET39">
        <v>367</v>
      </c>
      <c r="EV39">
        <v>952</v>
      </c>
      <c r="EW39">
        <v>389</v>
      </c>
      <c r="EX39">
        <v>967</v>
      </c>
      <c r="EY39">
        <v>389</v>
      </c>
      <c r="EZ39">
        <v>969</v>
      </c>
      <c r="FA39">
        <v>401</v>
      </c>
      <c r="FC39">
        <v>1033</v>
      </c>
      <c r="FD39">
        <v>385</v>
      </c>
      <c r="FE39">
        <v>960</v>
      </c>
      <c r="FF39">
        <v>378</v>
      </c>
      <c r="FG39">
        <v>1036</v>
      </c>
      <c r="FH39">
        <v>397</v>
      </c>
      <c r="FJ39">
        <v>1005</v>
      </c>
      <c r="FK39">
        <v>383</v>
      </c>
      <c r="FL39">
        <v>996</v>
      </c>
      <c r="FM39">
        <v>402</v>
      </c>
      <c r="FN39">
        <v>1053</v>
      </c>
      <c r="FO39">
        <v>386</v>
      </c>
      <c r="FQ39">
        <v>1040</v>
      </c>
      <c r="FR39">
        <v>405</v>
      </c>
      <c r="FS39">
        <v>1166</v>
      </c>
      <c r="FT39">
        <v>475</v>
      </c>
      <c r="FU39">
        <v>1124</v>
      </c>
      <c r="FV39">
        <v>450</v>
      </c>
      <c r="FX39">
        <v>1048</v>
      </c>
      <c r="FY39">
        <v>362</v>
      </c>
      <c r="FZ39">
        <v>1028</v>
      </c>
      <c r="GA39">
        <v>368</v>
      </c>
      <c r="GB39">
        <v>1092</v>
      </c>
      <c r="GC39">
        <v>366</v>
      </c>
      <c r="GE39">
        <v>1211</v>
      </c>
      <c r="GF39">
        <v>407</v>
      </c>
      <c r="GG39">
        <v>1240</v>
      </c>
      <c r="GH39">
        <v>451</v>
      </c>
      <c r="GI39">
        <v>1281</v>
      </c>
      <c r="GJ39">
        <v>420</v>
      </c>
      <c r="GL39">
        <v>1220</v>
      </c>
      <c r="GM39">
        <v>411</v>
      </c>
      <c r="GN39">
        <v>1182</v>
      </c>
      <c r="GO39">
        <v>416</v>
      </c>
      <c r="GP39">
        <v>1121</v>
      </c>
      <c r="GQ39">
        <v>382</v>
      </c>
      <c r="GS39">
        <v>31</v>
      </c>
      <c r="GT39" s="3">
        <v>6.2600000000000003E-2</v>
      </c>
      <c r="GU39">
        <v>307</v>
      </c>
      <c r="GV39">
        <v>24</v>
      </c>
      <c r="GW39">
        <v>321</v>
      </c>
      <c r="GX39">
        <v>24</v>
      </c>
      <c r="GY39">
        <v>303</v>
      </c>
      <c r="GZ39">
        <v>25</v>
      </c>
      <c r="HB39">
        <v>324</v>
      </c>
      <c r="HC39">
        <v>786</v>
      </c>
      <c r="HD39">
        <v>314</v>
      </c>
      <c r="HE39">
        <v>720</v>
      </c>
      <c r="HF39">
        <v>323</v>
      </c>
      <c r="HG39">
        <v>641</v>
      </c>
      <c r="HI39">
        <v>1036</v>
      </c>
      <c r="HJ39">
        <v>658</v>
      </c>
      <c r="HK39">
        <v>1227</v>
      </c>
      <c r="HL39">
        <v>650</v>
      </c>
      <c r="HM39">
        <v>1224</v>
      </c>
      <c r="HN39">
        <v>637</v>
      </c>
      <c r="HP39">
        <v>31</v>
      </c>
      <c r="HQ39" s="3">
        <v>6.2600000000000003E-2</v>
      </c>
      <c r="HR39">
        <v>169</v>
      </c>
      <c r="HS39">
        <v>235</v>
      </c>
      <c r="HT39">
        <v>173</v>
      </c>
      <c r="HU39">
        <v>235</v>
      </c>
      <c r="HV39">
        <v>178</v>
      </c>
      <c r="HW39">
        <v>233</v>
      </c>
      <c r="HY39">
        <v>196</v>
      </c>
      <c r="HZ39">
        <v>351</v>
      </c>
      <c r="IA39">
        <v>199</v>
      </c>
      <c r="IB39">
        <v>341</v>
      </c>
      <c r="IC39">
        <v>206</v>
      </c>
      <c r="ID39">
        <v>341</v>
      </c>
      <c r="IF39">
        <v>223</v>
      </c>
      <c r="IG39">
        <v>335</v>
      </c>
      <c r="IH39">
        <v>218</v>
      </c>
      <c r="II39">
        <v>321</v>
      </c>
      <c r="IJ39">
        <v>209</v>
      </c>
      <c r="IK39">
        <v>327</v>
      </c>
      <c r="IM39">
        <v>589</v>
      </c>
      <c r="IN39">
        <v>330</v>
      </c>
      <c r="IO39">
        <v>581</v>
      </c>
      <c r="IP39">
        <v>324</v>
      </c>
      <c r="IQ39">
        <v>606</v>
      </c>
      <c r="IR39">
        <v>318</v>
      </c>
      <c r="IT39">
        <v>733</v>
      </c>
      <c r="IU39">
        <v>333</v>
      </c>
      <c r="IV39">
        <v>801</v>
      </c>
      <c r="IW39">
        <v>330</v>
      </c>
      <c r="IX39">
        <v>680</v>
      </c>
      <c r="IY39">
        <v>328</v>
      </c>
      <c r="JA39">
        <v>761</v>
      </c>
      <c r="JB39">
        <v>349</v>
      </c>
      <c r="JC39">
        <v>839</v>
      </c>
      <c r="JD39">
        <v>391</v>
      </c>
      <c r="JE39">
        <v>830</v>
      </c>
      <c r="JF39">
        <v>392</v>
      </c>
      <c r="JH39">
        <v>744</v>
      </c>
      <c r="JI39">
        <v>335</v>
      </c>
      <c r="JJ39">
        <v>690</v>
      </c>
      <c r="JK39">
        <v>328</v>
      </c>
      <c r="JL39">
        <v>720</v>
      </c>
      <c r="JM39">
        <v>321</v>
      </c>
      <c r="JO39">
        <v>676</v>
      </c>
      <c r="JP39">
        <v>310</v>
      </c>
      <c r="JQ39">
        <v>709</v>
      </c>
      <c r="JR39">
        <v>301</v>
      </c>
      <c r="JS39">
        <v>707</v>
      </c>
      <c r="JT39">
        <v>319</v>
      </c>
      <c r="JV39">
        <v>648</v>
      </c>
      <c r="JW39">
        <v>341</v>
      </c>
      <c r="JX39">
        <v>719</v>
      </c>
      <c r="JY39">
        <v>356</v>
      </c>
      <c r="JZ39">
        <v>696</v>
      </c>
      <c r="KA39">
        <v>354</v>
      </c>
      <c r="KC39">
        <v>720</v>
      </c>
      <c r="KD39">
        <v>344</v>
      </c>
      <c r="KE39">
        <v>722</v>
      </c>
      <c r="KF39">
        <v>346</v>
      </c>
      <c r="KG39">
        <v>688</v>
      </c>
      <c r="KH39">
        <v>332</v>
      </c>
      <c r="KJ39">
        <v>684</v>
      </c>
      <c r="KK39">
        <v>329</v>
      </c>
      <c r="KL39">
        <v>689</v>
      </c>
      <c r="KM39">
        <v>347</v>
      </c>
      <c r="KN39">
        <v>700</v>
      </c>
      <c r="KO39">
        <v>337</v>
      </c>
      <c r="KQ39">
        <v>779</v>
      </c>
      <c r="KR39">
        <v>367</v>
      </c>
      <c r="KS39">
        <v>737</v>
      </c>
      <c r="KT39">
        <v>394</v>
      </c>
      <c r="KU39">
        <v>715</v>
      </c>
      <c r="KV39">
        <v>379</v>
      </c>
      <c r="KX39">
        <v>31</v>
      </c>
      <c r="KY39" s="3">
        <v>6.2620000448077903E-2</v>
      </c>
      <c r="KZ39">
        <v>305</v>
      </c>
      <c r="LA39">
        <v>27</v>
      </c>
      <c r="LB39">
        <v>298</v>
      </c>
      <c r="LC39">
        <v>27</v>
      </c>
      <c r="LD39">
        <v>308</v>
      </c>
      <c r="LE39">
        <v>28</v>
      </c>
      <c r="LG39">
        <v>327</v>
      </c>
      <c r="LH39">
        <v>598</v>
      </c>
      <c r="LI39">
        <v>333</v>
      </c>
      <c r="LJ39">
        <v>567</v>
      </c>
      <c r="LK39">
        <v>324</v>
      </c>
      <c r="LL39">
        <v>533</v>
      </c>
      <c r="LN39">
        <v>821</v>
      </c>
      <c r="LO39">
        <v>483</v>
      </c>
      <c r="LP39">
        <v>767</v>
      </c>
      <c r="LQ39">
        <v>525</v>
      </c>
      <c r="LR39">
        <v>784</v>
      </c>
      <c r="LS39">
        <v>484</v>
      </c>
      <c r="LV39">
        <v>31</v>
      </c>
      <c r="LW39" s="3">
        <v>6.2600000000000003E-2</v>
      </c>
      <c r="LX39">
        <v>299</v>
      </c>
      <c r="LY39">
        <v>91</v>
      </c>
      <c r="LZ39">
        <v>308</v>
      </c>
      <c r="MA39">
        <v>103</v>
      </c>
      <c r="MB39">
        <v>292</v>
      </c>
      <c r="MC39">
        <v>103</v>
      </c>
      <c r="ME39">
        <v>346</v>
      </c>
      <c r="MF39">
        <v>575</v>
      </c>
      <c r="MG39">
        <v>351</v>
      </c>
      <c r="MH39">
        <v>577</v>
      </c>
      <c r="MI39">
        <v>344</v>
      </c>
      <c r="MJ39">
        <v>561</v>
      </c>
      <c r="ML39">
        <v>329</v>
      </c>
      <c r="MM39">
        <v>645</v>
      </c>
      <c r="MN39">
        <v>323</v>
      </c>
      <c r="MO39">
        <v>670</v>
      </c>
      <c r="MP39">
        <v>351</v>
      </c>
      <c r="MQ39">
        <v>635</v>
      </c>
      <c r="MS39">
        <v>400</v>
      </c>
      <c r="MT39">
        <v>562</v>
      </c>
      <c r="MU39">
        <v>362</v>
      </c>
      <c r="MV39">
        <v>570</v>
      </c>
      <c r="MW39">
        <v>365</v>
      </c>
      <c r="MX39">
        <v>609</v>
      </c>
      <c r="MZ39">
        <v>595</v>
      </c>
      <c r="NA39">
        <v>531</v>
      </c>
      <c r="NB39">
        <v>590</v>
      </c>
      <c r="NC39">
        <v>540</v>
      </c>
      <c r="ND39">
        <v>589</v>
      </c>
      <c r="NE39">
        <v>526</v>
      </c>
      <c r="NG39">
        <v>798</v>
      </c>
      <c r="NH39">
        <v>662</v>
      </c>
      <c r="NI39">
        <v>778</v>
      </c>
      <c r="NJ39">
        <v>664</v>
      </c>
      <c r="NK39">
        <v>783</v>
      </c>
      <c r="NL39">
        <v>634</v>
      </c>
      <c r="NN39">
        <v>849</v>
      </c>
      <c r="NO39">
        <v>539</v>
      </c>
      <c r="NP39">
        <v>764</v>
      </c>
      <c r="NQ39">
        <v>532</v>
      </c>
      <c r="NR39">
        <v>793</v>
      </c>
      <c r="NS39">
        <v>564</v>
      </c>
      <c r="NU39">
        <v>814</v>
      </c>
      <c r="NV39">
        <v>542</v>
      </c>
      <c r="NW39">
        <v>761</v>
      </c>
      <c r="NX39">
        <v>526</v>
      </c>
      <c r="NY39">
        <v>761</v>
      </c>
      <c r="NZ39">
        <v>526</v>
      </c>
      <c r="OB39">
        <v>888</v>
      </c>
      <c r="OC39">
        <v>588</v>
      </c>
      <c r="OD39">
        <v>834</v>
      </c>
      <c r="OE39">
        <v>603</v>
      </c>
      <c r="OF39">
        <v>832</v>
      </c>
      <c r="OG39">
        <v>616</v>
      </c>
      <c r="OI39">
        <v>790</v>
      </c>
      <c r="OJ39">
        <v>532</v>
      </c>
      <c r="OK39">
        <v>783</v>
      </c>
      <c r="OL39">
        <v>515</v>
      </c>
      <c r="OM39">
        <v>816</v>
      </c>
      <c r="ON39">
        <v>539</v>
      </c>
      <c r="OP39">
        <v>920</v>
      </c>
      <c r="OQ39">
        <v>738</v>
      </c>
      <c r="OR39">
        <v>900</v>
      </c>
      <c r="OS39">
        <v>681</v>
      </c>
      <c r="OT39">
        <v>805</v>
      </c>
      <c r="OU39">
        <v>659</v>
      </c>
      <c r="OW39">
        <v>850</v>
      </c>
      <c r="OX39">
        <v>549</v>
      </c>
      <c r="OY39">
        <v>866</v>
      </c>
      <c r="OZ39">
        <v>503</v>
      </c>
      <c r="PA39">
        <v>829</v>
      </c>
      <c r="PB39">
        <v>495</v>
      </c>
    </row>
    <row r="40" spans="1:418">
      <c r="B40" s="14" t="s">
        <v>45</v>
      </c>
      <c r="C40">
        <v>1.9773000000000001</v>
      </c>
      <c r="D40" s="20" t="s">
        <v>65</v>
      </c>
      <c r="E40" s="53">
        <v>22.344000000000001</v>
      </c>
      <c r="F40" s="23" t="s">
        <v>70</v>
      </c>
      <c r="G40" s="40">
        <f>AC5</f>
        <v>143.75806451612902</v>
      </c>
      <c r="J40" s="40"/>
      <c r="Y40" s="30"/>
      <c r="AB40">
        <v>32</v>
      </c>
      <c r="AC40">
        <v>6.4640000000000003E-2</v>
      </c>
      <c r="AD40">
        <v>324</v>
      </c>
      <c r="AE40">
        <v>147</v>
      </c>
      <c r="AF40">
        <v>337</v>
      </c>
      <c r="AG40">
        <v>143</v>
      </c>
      <c r="AH40">
        <v>326</v>
      </c>
      <c r="AI40">
        <v>141</v>
      </c>
      <c r="AK40">
        <v>368</v>
      </c>
      <c r="AL40">
        <v>210</v>
      </c>
      <c r="AM40">
        <v>362</v>
      </c>
      <c r="AN40">
        <v>212</v>
      </c>
      <c r="AO40">
        <v>362</v>
      </c>
      <c r="AP40">
        <v>209</v>
      </c>
      <c r="AR40">
        <v>414</v>
      </c>
      <c r="AS40">
        <v>221</v>
      </c>
      <c r="AT40">
        <v>414</v>
      </c>
      <c r="AU40">
        <v>233</v>
      </c>
      <c r="AV40">
        <v>407</v>
      </c>
      <c r="AW40">
        <v>234</v>
      </c>
      <c r="AY40">
        <v>773</v>
      </c>
      <c r="AZ40">
        <v>234</v>
      </c>
      <c r="BA40">
        <v>732</v>
      </c>
      <c r="BB40">
        <v>231</v>
      </c>
      <c r="BC40">
        <v>780</v>
      </c>
      <c r="BD40">
        <v>244</v>
      </c>
      <c r="BF40">
        <v>891</v>
      </c>
      <c r="BG40">
        <v>213</v>
      </c>
      <c r="BH40">
        <v>937</v>
      </c>
      <c r="BI40">
        <v>224</v>
      </c>
      <c r="BJ40">
        <v>911</v>
      </c>
      <c r="BK40">
        <v>215</v>
      </c>
      <c r="BM40">
        <v>949</v>
      </c>
      <c r="BN40">
        <v>196</v>
      </c>
      <c r="BO40">
        <v>975</v>
      </c>
      <c r="BP40">
        <v>198</v>
      </c>
      <c r="BQ40">
        <v>973</v>
      </c>
      <c r="BR40">
        <v>194</v>
      </c>
      <c r="BT40">
        <v>958</v>
      </c>
      <c r="BU40">
        <v>193</v>
      </c>
      <c r="BV40">
        <v>925</v>
      </c>
      <c r="BW40">
        <v>209</v>
      </c>
      <c r="BX40">
        <v>909</v>
      </c>
      <c r="BY40">
        <v>192</v>
      </c>
      <c r="CA40">
        <v>1078</v>
      </c>
      <c r="CB40">
        <v>223</v>
      </c>
      <c r="CC40">
        <v>971</v>
      </c>
      <c r="CD40">
        <v>184</v>
      </c>
      <c r="CE40">
        <v>918</v>
      </c>
      <c r="CF40">
        <v>179</v>
      </c>
      <c r="CH40">
        <v>899</v>
      </c>
      <c r="CI40">
        <v>178</v>
      </c>
      <c r="CJ40">
        <v>850</v>
      </c>
      <c r="CK40">
        <v>181</v>
      </c>
      <c r="CL40">
        <v>929</v>
      </c>
      <c r="CM40">
        <v>186</v>
      </c>
      <c r="CO40">
        <v>906</v>
      </c>
      <c r="CP40">
        <v>166</v>
      </c>
      <c r="CQ40">
        <v>923</v>
      </c>
      <c r="CR40">
        <v>179</v>
      </c>
      <c r="CS40">
        <v>927</v>
      </c>
      <c r="CT40">
        <v>178</v>
      </c>
      <c r="CV40">
        <v>829</v>
      </c>
      <c r="CW40">
        <v>168</v>
      </c>
      <c r="CX40">
        <v>939</v>
      </c>
      <c r="CY40">
        <v>185</v>
      </c>
      <c r="CZ40">
        <v>943</v>
      </c>
      <c r="DA40">
        <v>172</v>
      </c>
      <c r="DC40">
        <v>905</v>
      </c>
      <c r="DD40">
        <v>176</v>
      </c>
      <c r="DE40">
        <v>899</v>
      </c>
      <c r="DF40">
        <v>160</v>
      </c>
      <c r="DG40">
        <v>882</v>
      </c>
      <c r="DH40">
        <v>170</v>
      </c>
      <c r="DK40">
        <v>32</v>
      </c>
      <c r="DL40">
        <v>6.4640000000000003E-2</v>
      </c>
      <c r="DM40">
        <v>171</v>
      </c>
      <c r="DN40">
        <v>252</v>
      </c>
      <c r="DO40">
        <v>171</v>
      </c>
      <c r="DP40">
        <v>251</v>
      </c>
      <c r="DQ40">
        <v>167</v>
      </c>
      <c r="DR40">
        <v>247</v>
      </c>
      <c r="DT40">
        <v>213</v>
      </c>
      <c r="DU40">
        <v>403</v>
      </c>
      <c r="DV40">
        <v>200</v>
      </c>
      <c r="DW40">
        <v>397</v>
      </c>
      <c r="DX40">
        <v>206</v>
      </c>
      <c r="DY40">
        <v>399</v>
      </c>
      <c r="EA40">
        <v>214</v>
      </c>
      <c r="EB40">
        <v>383</v>
      </c>
      <c r="EC40">
        <v>208</v>
      </c>
      <c r="ED40">
        <v>436</v>
      </c>
      <c r="EE40">
        <v>237</v>
      </c>
      <c r="EF40">
        <v>512</v>
      </c>
      <c r="EH40">
        <v>263</v>
      </c>
      <c r="EI40">
        <v>399</v>
      </c>
      <c r="EJ40">
        <v>294</v>
      </c>
      <c r="EK40">
        <v>443</v>
      </c>
      <c r="EL40">
        <v>324</v>
      </c>
      <c r="EM40">
        <v>453</v>
      </c>
      <c r="EO40">
        <v>965</v>
      </c>
      <c r="EP40">
        <v>391</v>
      </c>
      <c r="EQ40">
        <v>953</v>
      </c>
      <c r="ER40">
        <v>386</v>
      </c>
      <c r="ES40">
        <v>872</v>
      </c>
      <c r="ET40">
        <v>378</v>
      </c>
      <c r="EV40">
        <v>951</v>
      </c>
      <c r="EW40">
        <v>404</v>
      </c>
      <c r="EX40">
        <v>978</v>
      </c>
      <c r="EY40">
        <v>389</v>
      </c>
      <c r="EZ40">
        <v>972</v>
      </c>
      <c r="FA40">
        <v>379</v>
      </c>
      <c r="FC40">
        <v>1094</v>
      </c>
      <c r="FD40">
        <v>375</v>
      </c>
      <c r="FE40">
        <v>1050</v>
      </c>
      <c r="FF40">
        <v>392</v>
      </c>
      <c r="FG40">
        <v>999</v>
      </c>
      <c r="FH40">
        <v>397</v>
      </c>
      <c r="FJ40">
        <v>1040</v>
      </c>
      <c r="FK40">
        <v>376</v>
      </c>
      <c r="FL40">
        <v>979</v>
      </c>
      <c r="FM40">
        <v>393</v>
      </c>
      <c r="FN40">
        <v>1087</v>
      </c>
      <c r="FO40">
        <v>385</v>
      </c>
      <c r="FQ40">
        <v>1054</v>
      </c>
      <c r="FR40">
        <v>399</v>
      </c>
      <c r="FS40">
        <v>1154</v>
      </c>
      <c r="FT40">
        <v>448</v>
      </c>
      <c r="FU40">
        <v>1165</v>
      </c>
      <c r="FV40">
        <v>429</v>
      </c>
      <c r="FX40">
        <v>1128</v>
      </c>
      <c r="FY40">
        <v>384</v>
      </c>
      <c r="FZ40">
        <v>1032</v>
      </c>
      <c r="GA40">
        <v>372</v>
      </c>
      <c r="GB40">
        <v>1059</v>
      </c>
      <c r="GC40">
        <v>366</v>
      </c>
      <c r="GE40">
        <v>1232</v>
      </c>
      <c r="GF40">
        <v>416</v>
      </c>
      <c r="GG40">
        <v>1228</v>
      </c>
      <c r="GH40">
        <v>445</v>
      </c>
      <c r="GI40">
        <v>1175</v>
      </c>
      <c r="GJ40">
        <v>418</v>
      </c>
      <c r="GL40">
        <v>1203</v>
      </c>
      <c r="GM40">
        <v>408</v>
      </c>
      <c r="GN40">
        <v>1282</v>
      </c>
      <c r="GO40">
        <v>408</v>
      </c>
      <c r="GP40">
        <v>1116</v>
      </c>
      <c r="GQ40">
        <v>398</v>
      </c>
      <c r="GS40">
        <v>32</v>
      </c>
      <c r="GT40">
        <v>6.4640000000000003E-2</v>
      </c>
      <c r="GU40">
        <v>308</v>
      </c>
      <c r="GV40">
        <v>24</v>
      </c>
      <c r="GW40">
        <v>306</v>
      </c>
      <c r="GX40">
        <v>24</v>
      </c>
      <c r="GY40">
        <v>302</v>
      </c>
      <c r="GZ40">
        <v>23</v>
      </c>
      <c r="HB40">
        <v>320</v>
      </c>
      <c r="HC40">
        <v>762</v>
      </c>
      <c r="HD40">
        <v>316</v>
      </c>
      <c r="HE40">
        <v>713</v>
      </c>
      <c r="HF40">
        <v>343</v>
      </c>
      <c r="HG40">
        <v>632</v>
      </c>
      <c r="HI40">
        <v>1156</v>
      </c>
      <c r="HJ40">
        <v>669</v>
      </c>
      <c r="HK40">
        <v>1216</v>
      </c>
      <c r="HL40">
        <v>643</v>
      </c>
      <c r="HM40">
        <v>1233</v>
      </c>
      <c r="HN40">
        <v>642</v>
      </c>
      <c r="HP40">
        <v>32</v>
      </c>
      <c r="HQ40">
        <v>6.4640000000000003E-2</v>
      </c>
      <c r="HR40">
        <v>166</v>
      </c>
      <c r="HS40">
        <v>235</v>
      </c>
      <c r="HT40">
        <v>173</v>
      </c>
      <c r="HU40">
        <v>238</v>
      </c>
      <c r="HV40">
        <v>175</v>
      </c>
      <c r="HW40">
        <v>229</v>
      </c>
      <c r="HY40">
        <v>194</v>
      </c>
      <c r="HZ40">
        <v>356</v>
      </c>
      <c r="IA40">
        <v>203</v>
      </c>
      <c r="IB40">
        <v>339</v>
      </c>
      <c r="IC40">
        <v>196</v>
      </c>
      <c r="ID40">
        <v>341</v>
      </c>
      <c r="IF40">
        <v>218</v>
      </c>
      <c r="IG40">
        <v>328</v>
      </c>
      <c r="IH40">
        <v>212</v>
      </c>
      <c r="II40">
        <v>327</v>
      </c>
      <c r="IJ40">
        <v>225</v>
      </c>
      <c r="IK40">
        <v>328</v>
      </c>
      <c r="IM40">
        <v>610</v>
      </c>
      <c r="IN40">
        <v>332</v>
      </c>
      <c r="IO40">
        <v>545</v>
      </c>
      <c r="IP40">
        <v>318</v>
      </c>
      <c r="IQ40">
        <v>566</v>
      </c>
      <c r="IR40">
        <v>326</v>
      </c>
      <c r="IT40">
        <v>654</v>
      </c>
      <c r="IU40">
        <v>334</v>
      </c>
      <c r="IV40">
        <v>725</v>
      </c>
      <c r="IW40">
        <v>320</v>
      </c>
      <c r="IX40">
        <v>717</v>
      </c>
      <c r="IY40">
        <v>333</v>
      </c>
      <c r="JA40">
        <v>800</v>
      </c>
      <c r="JB40">
        <v>343</v>
      </c>
      <c r="JC40">
        <v>843</v>
      </c>
      <c r="JD40">
        <v>400</v>
      </c>
      <c r="JE40">
        <v>814</v>
      </c>
      <c r="JF40">
        <v>375</v>
      </c>
      <c r="JH40">
        <v>710</v>
      </c>
      <c r="JI40">
        <v>315</v>
      </c>
      <c r="JJ40">
        <v>713</v>
      </c>
      <c r="JK40">
        <v>327</v>
      </c>
      <c r="JL40">
        <v>733</v>
      </c>
      <c r="JM40">
        <v>328</v>
      </c>
      <c r="JO40">
        <v>690</v>
      </c>
      <c r="JP40">
        <v>313</v>
      </c>
      <c r="JQ40">
        <v>707</v>
      </c>
      <c r="JR40">
        <v>288</v>
      </c>
      <c r="JS40">
        <v>647</v>
      </c>
      <c r="JT40">
        <v>321</v>
      </c>
      <c r="JV40">
        <v>677</v>
      </c>
      <c r="JW40">
        <v>336</v>
      </c>
      <c r="JX40">
        <v>741</v>
      </c>
      <c r="JY40">
        <v>371</v>
      </c>
      <c r="JZ40">
        <v>710</v>
      </c>
      <c r="KA40">
        <v>360</v>
      </c>
      <c r="KC40">
        <v>706</v>
      </c>
      <c r="KD40">
        <v>330</v>
      </c>
      <c r="KE40">
        <v>703</v>
      </c>
      <c r="KF40">
        <v>353</v>
      </c>
      <c r="KG40">
        <v>708</v>
      </c>
      <c r="KH40">
        <v>326</v>
      </c>
      <c r="KJ40">
        <v>712</v>
      </c>
      <c r="KK40">
        <v>335</v>
      </c>
      <c r="KL40">
        <v>726</v>
      </c>
      <c r="KM40">
        <v>343</v>
      </c>
      <c r="KN40">
        <v>678</v>
      </c>
      <c r="KO40">
        <v>340</v>
      </c>
      <c r="KQ40">
        <v>790</v>
      </c>
      <c r="KR40">
        <v>379</v>
      </c>
      <c r="KS40">
        <v>738</v>
      </c>
      <c r="KT40">
        <v>381</v>
      </c>
      <c r="KU40">
        <v>734</v>
      </c>
      <c r="KV40">
        <v>370</v>
      </c>
      <c r="KX40">
        <v>32</v>
      </c>
      <c r="KY40">
        <v>6.4640000462532002E-2</v>
      </c>
      <c r="KZ40">
        <v>310</v>
      </c>
      <c r="LA40">
        <v>27</v>
      </c>
      <c r="LB40">
        <v>308</v>
      </c>
      <c r="LC40">
        <v>29</v>
      </c>
      <c r="LD40">
        <v>303</v>
      </c>
      <c r="LE40">
        <v>27</v>
      </c>
      <c r="LG40">
        <v>347</v>
      </c>
      <c r="LH40">
        <v>598</v>
      </c>
      <c r="LI40">
        <v>336</v>
      </c>
      <c r="LJ40">
        <v>545</v>
      </c>
      <c r="LK40">
        <v>337</v>
      </c>
      <c r="LL40">
        <v>539</v>
      </c>
      <c r="LN40">
        <v>760</v>
      </c>
      <c r="LO40">
        <v>473</v>
      </c>
      <c r="LP40">
        <v>853</v>
      </c>
      <c r="LQ40">
        <v>511</v>
      </c>
      <c r="LR40">
        <v>828</v>
      </c>
      <c r="LS40">
        <v>488</v>
      </c>
      <c r="LV40">
        <v>32</v>
      </c>
      <c r="LW40">
        <v>6.4640000000000003E-2</v>
      </c>
      <c r="LX40">
        <v>303</v>
      </c>
      <c r="LY40">
        <v>92</v>
      </c>
      <c r="LZ40">
        <v>299</v>
      </c>
      <c r="MA40">
        <v>100</v>
      </c>
      <c r="MB40">
        <v>296</v>
      </c>
      <c r="MC40">
        <v>104</v>
      </c>
      <c r="ME40">
        <v>317</v>
      </c>
      <c r="MF40">
        <v>559</v>
      </c>
      <c r="MG40">
        <v>353</v>
      </c>
      <c r="MH40">
        <v>598</v>
      </c>
      <c r="MI40">
        <v>338</v>
      </c>
      <c r="MJ40">
        <v>594</v>
      </c>
      <c r="ML40">
        <v>317</v>
      </c>
      <c r="MM40">
        <v>674</v>
      </c>
      <c r="MN40">
        <v>338</v>
      </c>
      <c r="MO40">
        <v>650</v>
      </c>
      <c r="MP40">
        <v>353</v>
      </c>
      <c r="MQ40">
        <v>650</v>
      </c>
      <c r="MS40">
        <v>394</v>
      </c>
      <c r="MT40">
        <v>581</v>
      </c>
      <c r="MU40">
        <v>382</v>
      </c>
      <c r="MV40">
        <v>578</v>
      </c>
      <c r="MW40">
        <v>358</v>
      </c>
      <c r="MX40">
        <v>611</v>
      </c>
      <c r="MZ40">
        <v>584</v>
      </c>
      <c r="NA40">
        <v>548</v>
      </c>
      <c r="NB40">
        <v>594</v>
      </c>
      <c r="NC40">
        <v>524</v>
      </c>
      <c r="ND40">
        <v>565</v>
      </c>
      <c r="NE40">
        <v>534</v>
      </c>
      <c r="NG40">
        <v>792</v>
      </c>
      <c r="NH40">
        <v>640</v>
      </c>
      <c r="NI40">
        <v>826</v>
      </c>
      <c r="NJ40">
        <v>646</v>
      </c>
      <c r="NK40">
        <v>751</v>
      </c>
      <c r="NL40">
        <v>645</v>
      </c>
      <c r="NN40">
        <v>793</v>
      </c>
      <c r="NO40">
        <v>522</v>
      </c>
      <c r="NP40">
        <v>810</v>
      </c>
      <c r="NQ40">
        <v>558</v>
      </c>
      <c r="NR40">
        <v>877</v>
      </c>
      <c r="NS40">
        <v>549</v>
      </c>
      <c r="NU40">
        <v>839</v>
      </c>
      <c r="NV40">
        <v>524</v>
      </c>
      <c r="NW40">
        <v>823</v>
      </c>
      <c r="NX40">
        <v>524</v>
      </c>
      <c r="NY40">
        <v>823</v>
      </c>
      <c r="NZ40">
        <v>524</v>
      </c>
      <c r="OB40">
        <v>732</v>
      </c>
      <c r="OC40">
        <v>634</v>
      </c>
      <c r="OD40">
        <v>836</v>
      </c>
      <c r="OE40">
        <v>640</v>
      </c>
      <c r="OF40">
        <v>895</v>
      </c>
      <c r="OG40">
        <v>594</v>
      </c>
      <c r="OI40">
        <v>780</v>
      </c>
      <c r="OJ40">
        <v>507</v>
      </c>
      <c r="OK40">
        <v>862</v>
      </c>
      <c r="OL40">
        <v>538</v>
      </c>
      <c r="OM40">
        <v>816</v>
      </c>
      <c r="ON40">
        <v>516</v>
      </c>
      <c r="OP40">
        <v>911</v>
      </c>
      <c r="OQ40">
        <v>731</v>
      </c>
      <c r="OR40">
        <v>765</v>
      </c>
      <c r="OS40">
        <v>669</v>
      </c>
      <c r="OT40">
        <v>842</v>
      </c>
      <c r="OU40">
        <v>656</v>
      </c>
      <c r="OW40">
        <v>870</v>
      </c>
      <c r="OX40">
        <v>550</v>
      </c>
      <c r="OY40">
        <v>810</v>
      </c>
      <c r="OZ40">
        <v>537</v>
      </c>
      <c r="PA40">
        <v>838</v>
      </c>
      <c r="PB40">
        <v>537</v>
      </c>
    </row>
    <row r="41" spans="1:418">
      <c r="B41" t="s">
        <v>30</v>
      </c>
      <c r="C41" s="7">
        <f>-C40/C39</f>
        <v>-4.3706896551724137</v>
      </c>
      <c r="D41" s="20" t="s">
        <v>67</v>
      </c>
      <c r="E41" s="53">
        <v>-4.2572999999999999</v>
      </c>
      <c r="F41" s="42"/>
      <c r="Y41" s="6"/>
      <c r="AB41">
        <v>33</v>
      </c>
      <c r="AC41" s="3">
        <v>6.6699999999999995E-2</v>
      </c>
      <c r="AD41">
        <v>325</v>
      </c>
      <c r="AE41">
        <v>144</v>
      </c>
      <c r="AF41">
        <v>336</v>
      </c>
      <c r="AG41">
        <v>141</v>
      </c>
      <c r="AH41">
        <v>326</v>
      </c>
      <c r="AI41">
        <v>141</v>
      </c>
      <c r="AK41">
        <v>353</v>
      </c>
      <c r="AL41">
        <v>225</v>
      </c>
      <c r="AM41">
        <v>354</v>
      </c>
      <c r="AN41">
        <v>224</v>
      </c>
      <c r="AO41">
        <v>356</v>
      </c>
      <c r="AP41">
        <v>225</v>
      </c>
      <c r="AR41">
        <v>410</v>
      </c>
      <c r="AS41">
        <v>227</v>
      </c>
      <c r="AT41">
        <v>420</v>
      </c>
      <c r="AU41">
        <v>238</v>
      </c>
      <c r="AV41">
        <v>421</v>
      </c>
      <c r="AW41">
        <v>232</v>
      </c>
      <c r="AY41">
        <v>807</v>
      </c>
      <c r="AZ41">
        <v>260</v>
      </c>
      <c r="BA41">
        <v>780</v>
      </c>
      <c r="BB41">
        <v>234</v>
      </c>
      <c r="BC41">
        <v>773</v>
      </c>
      <c r="BD41">
        <v>242</v>
      </c>
      <c r="BF41">
        <v>876</v>
      </c>
      <c r="BG41">
        <v>217</v>
      </c>
      <c r="BH41">
        <v>851</v>
      </c>
      <c r="BI41">
        <v>217</v>
      </c>
      <c r="BJ41">
        <v>908</v>
      </c>
      <c r="BK41">
        <v>226</v>
      </c>
      <c r="BM41">
        <v>941</v>
      </c>
      <c r="BN41">
        <v>207</v>
      </c>
      <c r="BO41">
        <v>966</v>
      </c>
      <c r="BP41">
        <v>210</v>
      </c>
      <c r="BQ41">
        <v>942</v>
      </c>
      <c r="BR41">
        <v>197</v>
      </c>
      <c r="BT41">
        <v>903</v>
      </c>
      <c r="BU41">
        <v>189</v>
      </c>
      <c r="BV41">
        <v>901</v>
      </c>
      <c r="BW41">
        <v>196</v>
      </c>
      <c r="BX41">
        <v>967</v>
      </c>
      <c r="BY41">
        <v>194</v>
      </c>
      <c r="CA41">
        <v>965</v>
      </c>
      <c r="CB41">
        <v>210</v>
      </c>
      <c r="CC41">
        <v>965</v>
      </c>
      <c r="CD41">
        <v>189</v>
      </c>
      <c r="CE41">
        <v>895</v>
      </c>
      <c r="CF41">
        <v>190</v>
      </c>
      <c r="CH41">
        <v>896</v>
      </c>
      <c r="CI41">
        <v>176</v>
      </c>
      <c r="CJ41">
        <v>974</v>
      </c>
      <c r="CK41">
        <v>193</v>
      </c>
      <c r="CL41">
        <v>897</v>
      </c>
      <c r="CM41">
        <v>186</v>
      </c>
      <c r="CO41">
        <v>905</v>
      </c>
      <c r="CP41">
        <v>157</v>
      </c>
      <c r="CQ41">
        <v>879</v>
      </c>
      <c r="CR41">
        <v>180</v>
      </c>
      <c r="CS41">
        <v>896</v>
      </c>
      <c r="CT41">
        <v>172</v>
      </c>
      <c r="CV41">
        <v>841</v>
      </c>
      <c r="CW41">
        <v>174</v>
      </c>
      <c r="CX41">
        <v>829</v>
      </c>
      <c r="CY41">
        <v>178</v>
      </c>
      <c r="CZ41">
        <v>915</v>
      </c>
      <c r="DA41">
        <v>174</v>
      </c>
      <c r="DC41">
        <v>900</v>
      </c>
      <c r="DD41">
        <v>176</v>
      </c>
      <c r="DE41">
        <v>922</v>
      </c>
      <c r="DF41">
        <v>166</v>
      </c>
      <c r="DG41">
        <v>910</v>
      </c>
      <c r="DH41">
        <v>172</v>
      </c>
      <c r="DK41">
        <v>33</v>
      </c>
      <c r="DL41" s="3">
        <v>6.6699999999999995E-2</v>
      </c>
      <c r="DM41">
        <v>179</v>
      </c>
      <c r="DN41">
        <v>248</v>
      </c>
      <c r="DO41">
        <v>163</v>
      </c>
      <c r="DP41">
        <v>248</v>
      </c>
      <c r="DQ41">
        <v>165</v>
      </c>
      <c r="DR41">
        <v>248</v>
      </c>
      <c r="DT41">
        <v>199</v>
      </c>
      <c r="DU41">
        <v>413</v>
      </c>
      <c r="DV41">
        <v>200</v>
      </c>
      <c r="DW41">
        <v>406</v>
      </c>
      <c r="DX41">
        <v>195</v>
      </c>
      <c r="DY41">
        <v>407</v>
      </c>
      <c r="EA41">
        <v>219</v>
      </c>
      <c r="EB41">
        <v>369</v>
      </c>
      <c r="EC41">
        <v>228</v>
      </c>
      <c r="ED41">
        <v>450</v>
      </c>
      <c r="EE41">
        <v>216</v>
      </c>
      <c r="EF41">
        <v>512</v>
      </c>
      <c r="EH41">
        <v>274</v>
      </c>
      <c r="EI41">
        <v>389</v>
      </c>
      <c r="EJ41">
        <v>268</v>
      </c>
      <c r="EK41">
        <v>443</v>
      </c>
      <c r="EL41">
        <v>308</v>
      </c>
      <c r="EM41">
        <v>468</v>
      </c>
      <c r="EO41">
        <v>1002</v>
      </c>
      <c r="EP41">
        <v>386</v>
      </c>
      <c r="EQ41">
        <v>953</v>
      </c>
      <c r="ER41">
        <v>385</v>
      </c>
      <c r="ES41">
        <v>829</v>
      </c>
      <c r="ET41">
        <v>374</v>
      </c>
      <c r="EV41">
        <v>986</v>
      </c>
      <c r="EW41">
        <v>397</v>
      </c>
      <c r="EX41">
        <v>865</v>
      </c>
      <c r="EY41">
        <v>372</v>
      </c>
      <c r="EZ41">
        <v>978</v>
      </c>
      <c r="FA41">
        <v>390</v>
      </c>
      <c r="FC41">
        <v>1057</v>
      </c>
      <c r="FD41">
        <v>402</v>
      </c>
      <c r="FE41">
        <v>1079</v>
      </c>
      <c r="FF41">
        <v>383</v>
      </c>
      <c r="FG41">
        <v>988</v>
      </c>
      <c r="FH41">
        <v>396</v>
      </c>
      <c r="FJ41">
        <v>995</v>
      </c>
      <c r="FK41">
        <v>382</v>
      </c>
      <c r="FL41">
        <v>1035</v>
      </c>
      <c r="FM41">
        <v>376</v>
      </c>
      <c r="FN41">
        <v>1096</v>
      </c>
      <c r="FO41">
        <v>387</v>
      </c>
      <c r="FQ41">
        <v>1082</v>
      </c>
      <c r="FR41">
        <v>407</v>
      </c>
      <c r="FS41">
        <v>1100</v>
      </c>
      <c r="FT41">
        <v>465</v>
      </c>
      <c r="FU41">
        <v>1125</v>
      </c>
      <c r="FV41">
        <v>442</v>
      </c>
      <c r="FX41">
        <v>1124</v>
      </c>
      <c r="FY41">
        <v>378</v>
      </c>
      <c r="FZ41">
        <v>1007</v>
      </c>
      <c r="GA41">
        <v>369</v>
      </c>
      <c r="GB41">
        <v>1087</v>
      </c>
      <c r="GC41">
        <v>369</v>
      </c>
      <c r="GE41">
        <v>1143</v>
      </c>
      <c r="GF41">
        <v>406</v>
      </c>
      <c r="GG41">
        <v>1206</v>
      </c>
      <c r="GH41">
        <v>439</v>
      </c>
      <c r="GI41">
        <v>1135</v>
      </c>
      <c r="GJ41">
        <v>415</v>
      </c>
      <c r="GL41">
        <v>1194</v>
      </c>
      <c r="GM41">
        <v>401</v>
      </c>
      <c r="GN41">
        <v>1159</v>
      </c>
      <c r="GO41">
        <v>396</v>
      </c>
      <c r="GP41">
        <v>1071</v>
      </c>
      <c r="GQ41">
        <v>393</v>
      </c>
      <c r="GS41">
        <v>33</v>
      </c>
      <c r="GT41" s="3">
        <v>6.6699999999999995E-2</v>
      </c>
      <c r="GU41">
        <v>294</v>
      </c>
      <c r="GV41">
        <v>24</v>
      </c>
      <c r="GW41">
        <v>313</v>
      </c>
      <c r="GX41">
        <v>24</v>
      </c>
      <c r="GY41">
        <v>304</v>
      </c>
      <c r="GZ41">
        <v>24</v>
      </c>
      <c r="HB41">
        <v>330</v>
      </c>
      <c r="HC41">
        <v>777</v>
      </c>
      <c r="HD41">
        <v>314</v>
      </c>
      <c r="HE41">
        <v>698</v>
      </c>
      <c r="HF41">
        <v>320</v>
      </c>
      <c r="HG41">
        <v>630</v>
      </c>
      <c r="HI41">
        <v>1092</v>
      </c>
      <c r="HJ41">
        <v>632</v>
      </c>
      <c r="HK41">
        <v>1158</v>
      </c>
      <c r="HL41">
        <v>681</v>
      </c>
      <c r="HM41">
        <v>1117</v>
      </c>
      <c r="HN41">
        <v>623</v>
      </c>
      <c r="HP41">
        <v>33</v>
      </c>
      <c r="HQ41" s="3">
        <v>6.6699999999999995E-2</v>
      </c>
      <c r="HR41">
        <v>166</v>
      </c>
      <c r="HS41">
        <v>237</v>
      </c>
      <c r="HT41">
        <v>174</v>
      </c>
      <c r="HU41">
        <v>236</v>
      </c>
      <c r="HV41">
        <v>176</v>
      </c>
      <c r="HW41">
        <v>230</v>
      </c>
      <c r="HY41">
        <v>184</v>
      </c>
      <c r="HZ41">
        <v>345</v>
      </c>
      <c r="IA41">
        <v>200</v>
      </c>
      <c r="IB41">
        <v>349</v>
      </c>
      <c r="IC41">
        <v>201</v>
      </c>
      <c r="ID41">
        <v>355</v>
      </c>
      <c r="IF41">
        <v>206</v>
      </c>
      <c r="IG41">
        <v>327</v>
      </c>
      <c r="IH41">
        <v>223</v>
      </c>
      <c r="II41">
        <v>326</v>
      </c>
      <c r="IJ41">
        <v>216</v>
      </c>
      <c r="IK41">
        <v>328</v>
      </c>
      <c r="IM41">
        <v>649</v>
      </c>
      <c r="IN41">
        <v>331</v>
      </c>
      <c r="IO41">
        <v>560</v>
      </c>
      <c r="IP41">
        <v>324</v>
      </c>
      <c r="IQ41">
        <v>554</v>
      </c>
      <c r="IR41">
        <v>319</v>
      </c>
      <c r="IT41">
        <v>755</v>
      </c>
      <c r="IU41">
        <v>319</v>
      </c>
      <c r="IV41">
        <v>723</v>
      </c>
      <c r="IW41">
        <v>325</v>
      </c>
      <c r="IX41">
        <v>718</v>
      </c>
      <c r="IY41">
        <v>327</v>
      </c>
      <c r="JA41">
        <v>759</v>
      </c>
      <c r="JB41">
        <v>338</v>
      </c>
      <c r="JC41">
        <v>855</v>
      </c>
      <c r="JD41">
        <v>395</v>
      </c>
      <c r="JE41">
        <v>851</v>
      </c>
      <c r="JF41">
        <v>393</v>
      </c>
      <c r="JH41">
        <v>744</v>
      </c>
      <c r="JI41">
        <v>339</v>
      </c>
      <c r="JJ41">
        <v>747</v>
      </c>
      <c r="JK41">
        <v>326</v>
      </c>
      <c r="JL41">
        <v>669</v>
      </c>
      <c r="JM41">
        <v>326</v>
      </c>
      <c r="JO41">
        <v>705</v>
      </c>
      <c r="JP41">
        <v>313</v>
      </c>
      <c r="JQ41">
        <v>725</v>
      </c>
      <c r="JR41">
        <v>295</v>
      </c>
      <c r="JS41">
        <v>632</v>
      </c>
      <c r="JT41">
        <v>299</v>
      </c>
      <c r="JV41">
        <v>679</v>
      </c>
      <c r="JW41">
        <v>335</v>
      </c>
      <c r="JX41">
        <v>699</v>
      </c>
      <c r="JY41">
        <v>371</v>
      </c>
      <c r="JZ41">
        <v>685</v>
      </c>
      <c r="KA41">
        <v>363</v>
      </c>
      <c r="KC41">
        <v>640</v>
      </c>
      <c r="KD41">
        <v>340</v>
      </c>
      <c r="KE41">
        <v>702</v>
      </c>
      <c r="KF41">
        <v>339</v>
      </c>
      <c r="KG41">
        <v>711</v>
      </c>
      <c r="KH41">
        <v>318</v>
      </c>
      <c r="KJ41">
        <v>713</v>
      </c>
      <c r="KK41">
        <v>336</v>
      </c>
      <c r="KL41">
        <v>673</v>
      </c>
      <c r="KM41">
        <v>332</v>
      </c>
      <c r="KN41">
        <v>749</v>
      </c>
      <c r="KO41">
        <v>337</v>
      </c>
      <c r="KQ41">
        <v>784</v>
      </c>
      <c r="KR41">
        <v>389</v>
      </c>
      <c r="KS41">
        <v>818</v>
      </c>
      <c r="KT41">
        <v>396</v>
      </c>
      <c r="KU41">
        <v>763</v>
      </c>
      <c r="KV41">
        <v>382</v>
      </c>
      <c r="KX41">
        <v>33</v>
      </c>
      <c r="KY41" s="3">
        <v>6.6660000476986198E-2</v>
      </c>
      <c r="KZ41">
        <v>300</v>
      </c>
      <c r="LA41">
        <v>27</v>
      </c>
      <c r="LB41">
        <v>298</v>
      </c>
      <c r="LC41">
        <v>27</v>
      </c>
      <c r="LD41">
        <v>298</v>
      </c>
      <c r="LE41">
        <v>26</v>
      </c>
      <c r="LG41">
        <v>331</v>
      </c>
      <c r="LH41">
        <v>589</v>
      </c>
      <c r="LI41">
        <v>308</v>
      </c>
      <c r="LJ41">
        <v>562</v>
      </c>
      <c r="LK41">
        <v>325</v>
      </c>
      <c r="LL41">
        <v>536</v>
      </c>
      <c r="LN41">
        <v>761</v>
      </c>
      <c r="LO41">
        <v>487</v>
      </c>
      <c r="LP41">
        <v>722</v>
      </c>
      <c r="LQ41">
        <v>517</v>
      </c>
      <c r="LR41">
        <v>823</v>
      </c>
      <c r="LS41">
        <v>506</v>
      </c>
      <c r="LV41">
        <v>33</v>
      </c>
      <c r="LW41" s="3">
        <v>6.6699999999999995E-2</v>
      </c>
      <c r="LX41">
        <v>305</v>
      </c>
      <c r="LY41">
        <v>93</v>
      </c>
      <c r="LZ41">
        <v>302</v>
      </c>
      <c r="MA41">
        <v>100</v>
      </c>
      <c r="MB41">
        <v>303</v>
      </c>
      <c r="MC41">
        <v>104</v>
      </c>
      <c r="ME41">
        <v>350</v>
      </c>
      <c r="MF41">
        <v>552</v>
      </c>
      <c r="MG41">
        <v>349</v>
      </c>
      <c r="MH41">
        <v>572</v>
      </c>
      <c r="MI41">
        <v>332</v>
      </c>
      <c r="MJ41">
        <v>583</v>
      </c>
      <c r="ML41">
        <v>315</v>
      </c>
      <c r="MM41">
        <v>660</v>
      </c>
      <c r="MN41">
        <v>344</v>
      </c>
      <c r="MO41">
        <v>652</v>
      </c>
      <c r="MP41">
        <v>345</v>
      </c>
      <c r="MQ41">
        <v>609</v>
      </c>
      <c r="MS41">
        <v>353</v>
      </c>
      <c r="MT41">
        <v>581</v>
      </c>
      <c r="MU41">
        <v>367</v>
      </c>
      <c r="MV41">
        <v>615</v>
      </c>
      <c r="MW41">
        <v>401</v>
      </c>
      <c r="MX41">
        <v>617</v>
      </c>
      <c r="MZ41">
        <v>492</v>
      </c>
      <c r="NA41">
        <v>536</v>
      </c>
      <c r="NB41">
        <v>565</v>
      </c>
      <c r="NC41">
        <v>502</v>
      </c>
      <c r="ND41">
        <v>582</v>
      </c>
      <c r="NE41">
        <v>524</v>
      </c>
      <c r="NG41">
        <v>824</v>
      </c>
      <c r="NH41">
        <v>635</v>
      </c>
      <c r="NI41">
        <v>779</v>
      </c>
      <c r="NJ41">
        <v>657</v>
      </c>
      <c r="NK41">
        <v>857</v>
      </c>
      <c r="NL41">
        <v>659</v>
      </c>
      <c r="NN41">
        <v>780</v>
      </c>
      <c r="NO41">
        <v>524</v>
      </c>
      <c r="NP41">
        <v>773</v>
      </c>
      <c r="NQ41">
        <v>538</v>
      </c>
      <c r="NR41">
        <v>855</v>
      </c>
      <c r="NS41">
        <v>562</v>
      </c>
      <c r="NU41">
        <v>758</v>
      </c>
      <c r="NV41">
        <v>531</v>
      </c>
      <c r="NW41">
        <v>797</v>
      </c>
      <c r="NX41">
        <v>540</v>
      </c>
      <c r="NY41">
        <v>797</v>
      </c>
      <c r="NZ41">
        <v>540</v>
      </c>
      <c r="OB41">
        <v>790</v>
      </c>
      <c r="OC41">
        <v>623</v>
      </c>
      <c r="OD41">
        <v>841</v>
      </c>
      <c r="OE41">
        <v>620</v>
      </c>
      <c r="OF41">
        <v>867</v>
      </c>
      <c r="OG41">
        <v>591</v>
      </c>
      <c r="OI41">
        <v>793</v>
      </c>
      <c r="OJ41">
        <v>501</v>
      </c>
      <c r="OK41">
        <v>784</v>
      </c>
      <c r="OL41">
        <v>520</v>
      </c>
      <c r="OM41">
        <v>816</v>
      </c>
      <c r="ON41">
        <v>527</v>
      </c>
      <c r="OP41">
        <v>933</v>
      </c>
      <c r="OQ41">
        <v>719</v>
      </c>
      <c r="OR41">
        <v>863</v>
      </c>
      <c r="OS41">
        <v>683</v>
      </c>
      <c r="OT41">
        <v>778</v>
      </c>
      <c r="OU41">
        <v>678</v>
      </c>
      <c r="OW41">
        <v>874</v>
      </c>
      <c r="OX41">
        <v>552</v>
      </c>
      <c r="OY41">
        <v>779</v>
      </c>
      <c r="OZ41">
        <v>522</v>
      </c>
      <c r="PA41">
        <v>759</v>
      </c>
      <c r="PB41">
        <v>510</v>
      </c>
    </row>
    <row r="42" spans="1:418">
      <c r="B42" s="10" t="s">
        <v>31</v>
      </c>
      <c r="C42" s="19">
        <f>POWER(10,C41)*1000000</f>
        <v>42.590265248188572</v>
      </c>
      <c r="D42" s="21" t="s">
        <v>66</v>
      </c>
      <c r="E42" s="53">
        <v>0.94206000000000001</v>
      </c>
      <c r="F42" s="42"/>
      <c r="Y42" s="6"/>
      <c r="AB42">
        <v>34</v>
      </c>
      <c r="AC42" s="3">
        <v>6.8699999999999997E-2</v>
      </c>
      <c r="AD42">
        <v>323</v>
      </c>
      <c r="AE42">
        <v>145</v>
      </c>
      <c r="AF42">
        <v>332</v>
      </c>
      <c r="AG42">
        <v>141</v>
      </c>
      <c r="AH42">
        <v>325</v>
      </c>
      <c r="AI42">
        <v>140</v>
      </c>
      <c r="AK42">
        <v>357</v>
      </c>
      <c r="AL42">
        <v>233</v>
      </c>
      <c r="AM42">
        <v>349</v>
      </c>
      <c r="AN42">
        <v>234</v>
      </c>
      <c r="AO42">
        <v>352</v>
      </c>
      <c r="AP42">
        <v>218</v>
      </c>
      <c r="AR42">
        <v>411</v>
      </c>
      <c r="AS42">
        <v>221</v>
      </c>
      <c r="AT42">
        <v>403</v>
      </c>
      <c r="AU42">
        <v>228</v>
      </c>
      <c r="AV42">
        <v>420</v>
      </c>
      <c r="AW42">
        <v>235</v>
      </c>
      <c r="AY42">
        <v>770</v>
      </c>
      <c r="AZ42">
        <v>245</v>
      </c>
      <c r="BA42">
        <v>761</v>
      </c>
      <c r="BB42">
        <v>240</v>
      </c>
      <c r="BC42">
        <v>822</v>
      </c>
      <c r="BD42">
        <v>239</v>
      </c>
      <c r="BF42">
        <v>972</v>
      </c>
      <c r="BG42">
        <v>214</v>
      </c>
      <c r="BH42">
        <v>886</v>
      </c>
      <c r="BI42">
        <v>205</v>
      </c>
      <c r="BJ42">
        <v>903</v>
      </c>
      <c r="BK42">
        <v>215</v>
      </c>
      <c r="BM42">
        <v>968</v>
      </c>
      <c r="BN42">
        <v>201</v>
      </c>
      <c r="BO42">
        <v>941</v>
      </c>
      <c r="BP42">
        <v>210</v>
      </c>
      <c r="BQ42">
        <v>955</v>
      </c>
      <c r="BR42">
        <v>197</v>
      </c>
      <c r="BT42">
        <v>949</v>
      </c>
      <c r="BU42">
        <v>198</v>
      </c>
      <c r="BV42">
        <v>917</v>
      </c>
      <c r="BW42">
        <v>192</v>
      </c>
      <c r="BX42">
        <v>918</v>
      </c>
      <c r="BY42">
        <v>185</v>
      </c>
      <c r="CA42">
        <v>1032</v>
      </c>
      <c r="CB42">
        <v>211</v>
      </c>
      <c r="CC42">
        <v>965</v>
      </c>
      <c r="CD42">
        <v>188</v>
      </c>
      <c r="CE42">
        <v>856</v>
      </c>
      <c r="CF42">
        <v>189</v>
      </c>
      <c r="CH42">
        <v>867</v>
      </c>
      <c r="CI42">
        <v>187</v>
      </c>
      <c r="CJ42">
        <v>885</v>
      </c>
      <c r="CK42">
        <v>183</v>
      </c>
      <c r="CL42">
        <v>860</v>
      </c>
      <c r="CM42">
        <v>188</v>
      </c>
      <c r="CO42">
        <v>952</v>
      </c>
      <c r="CP42">
        <v>165</v>
      </c>
      <c r="CQ42">
        <v>959</v>
      </c>
      <c r="CR42">
        <v>174</v>
      </c>
      <c r="CS42">
        <v>880</v>
      </c>
      <c r="CT42">
        <v>175</v>
      </c>
      <c r="CV42">
        <v>923</v>
      </c>
      <c r="CW42">
        <v>165</v>
      </c>
      <c r="CX42">
        <v>924</v>
      </c>
      <c r="CY42">
        <v>178</v>
      </c>
      <c r="CZ42">
        <v>932</v>
      </c>
      <c r="DA42">
        <v>169</v>
      </c>
      <c r="DC42">
        <v>838</v>
      </c>
      <c r="DD42">
        <v>180</v>
      </c>
      <c r="DE42">
        <v>884</v>
      </c>
      <c r="DF42">
        <v>169</v>
      </c>
      <c r="DG42">
        <v>892</v>
      </c>
      <c r="DH42">
        <v>174</v>
      </c>
      <c r="DK42">
        <v>34</v>
      </c>
      <c r="DL42" s="3">
        <v>6.8699999999999997E-2</v>
      </c>
      <c r="DM42">
        <v>169</v>
      </c>
      <c r="DN42">
        <v>251</v>
      </c>
      <c r="DO42">
        <v>168</v>
      </c>
      <c r="DP42">
        <v>251</v>
      </c>
      <c r="DQ42">
        <v>162</v>
      </c>
      <c r="DR42">
        <v>244</v>
      </c>
      <c r="DT42">
        <v>208</v>
      </c>
      <c r="DU42">
        <v>407</v>
      </c>
      <c r="DV42">
        <v>211</v>
      </c>
      <c r="DW42">
        <v>405</v>
      </c>
      <c r="DX42">
        <v>208</v>
      </c>
      <c r="DY42">
        <v>406</v>
      </c>
      <c r="EA42">
        <v>206</v>
      </c>
      <c r="EB42">
        <v>369</v>
      </c>
      <c r="EC42">
        <v>195</v>
      </c>
      <c r="ED42">
        <v>433</v>
      </c>
      <c r="EE42">
        <v>224</v>
      </c>
      <c r="EF42">
        <v>496</v>
      </c>
      <c r="EH42">
        <v>259</v>
      </c>
      <c r="EI42">
        <v>397</v>
      </c>
      <c r="EJ42">
        <v>264</v>
      </c>
      <c r="EK42">
        <v>443</v>
      </c>
      <c r="EL42">
        <v>290</v>
      </c>
      <c r="EM42">
        <v>475</v>
      </c>
      <c r="EO42">
        <v>927</v>
      </c>
      <c r="EP42">
        <v>389</v>
      </c>
      <c r="EQ42">
        <v>933</v>
      </c>
      <c r="ER42">
        <v>383</v>
      </c>
      <c r="ES42">
        <v>926</v>
      </c>
      <c r="ET42">
        <v>371</v>
      </c>
      <c r="EV42">
        <v>1000</v>
      </c>
      <c r="EW42">
        <v>396</v>
      </c>
      <c r="EX42">
        <v>981</v>
      </c>
      <c r="EY42">
        <v>384</v>
      </c>
      <c r="EZ42">
        <v>1009</v>
      </c>
      <c r="FA42">
        <v>381</v>
      </c>
      <c r="FC42">
        <v>1057</v>
      </c>
      <c r="FD42">
        <v>371</v>
      </c>
      <c r="FE42">
        <v>1059</v>
      </c>
      <c r="FF42">
        <v>384</v>
      </c>
      <c r="FG42">
        <v>1058</v>
      </c>
      <c r="FH42">
        <v>393</v>
      </c>
      <c r="FJ42">
        <v>1004</v>
      </c>
      <c r="FK42">
        <v>393</v>
      </c>
      <c r="FL42">
        <v>991</v>
      </c>
      <c r="FM42">
        <v>393</v>
      </c>
      <c r="FN42">
        <v>1061</v>
      </c>
      <c r="FO42">
        <v>384</v>
      </c>
      <c r="FQ42">
        <v>1052</v>
      </c>
      <c r="FR42">
        <v>403</v>
      </c>
      <c r="FS42">
        <v>1168</v>
      </c>
      <c r="FT42">
        <v>450</v>
      </c>
      <c r="FU42">
        <v>1107</v>
      </c>
      <c r="FV42">
        <v>438</v>
      </c>
      <c r="FX42">
        <v>1076</v>
      </c>
      <c r="FY42">
        <v>375</v>
      </c>
      <c r="FZ42">
        <v>1094</v>
      </c>
      <c r="GA42">
        <v>372</v>
      </c>
      <c r="GB42">
        <v>1071</v>
      </c>
      <c r="GC42">
        <v>359</v>
      </c>
      <c r="GE42">
        <v>1192</v>
      </c>
      <c r="GF42">
        <v>413</v>
      </c>
      <c r="GG42">
        <v>1294</v>
      </c>
      <c r="GH42">
        <v>458</v>
      </c>
      <c r="GI42">
        <v>1255</v>
      </c>
      <c r="GJ42">
        <v>435</v>
      </c>
      <c r="GL42">
        <v>1254</v>
      </c>
      <c r="GM42">
        <v>415</v>
      </c>
      <c r="GN42">
        <v>1162</v>
      </c>
      <c r="GO42">
        <v>393</v>
      </c>
      <c r="GP42">
        <v>1167</v>
      </c>
      <c r="GQ42">
        <v>398</v>
      </c>
      <c r="GS42">
        <v>34</v>
      </c>
      <c r="GT42" s="3">
        <v>6.8699999999999997E-2</v>
      </c>
      <c r="GU42">
        <v>314</v>
      </c>
      <c r="GV42">
        <v>24</v>
      </c>
      <c r="GW42">
        <v>312</v>
      </c>
      <c r="GX42">
        <v>29</v>
      </c>
      <c r="GY42">
        <v>287</v>
      </c>
      <c r="GZ42">
        <v>24</v>
      </c>
      <c r="HB42">
        <v>312</v>
      </c>
      <c r="HC42">
        <v>729</v>
      </c>
      <c r="HD42">
        <v>331</v>
      </c>
      <c r="HE42">
        <v>698</v>
      </c>
      <c r="HF42">
        <v>320</v>
      </c>
      <c r="HG42">
        <v>634</v>
      </c>
      <c r="HI42">
        <v>1176</v>
      </c>
      <c r="HJ42">
        <v>668</v>
      </c>
      <c r="HK42">
        <v>1166</v>
      </c>
      <c r="HL42">
        <v>656</v>
      </c>
      <c r="HM42">
        <v>1194</v>
      </c>
      <c r="HN42">
        <v>628</v>
      </c>
      <c r="HP42">
        <v>34</v>
      </c>
      <c r="HQ42" s="3">
        <v>6.8699999999999997E-2</v>
      </c>
      <c r="HR42">
        <v>166</v>
      </c>
      <c r="HS42">
        <v>236</v>
      </c>
      <c r="HT42">
        <v>175</v>
      </c>
      <c r="HU42">
        <v>235</v>
      </c>
      <c r="HV42">
        <v>172</v>
      </c>
      <c r="HW42">
        <v>231</v>
      </c>
      <c r="HY42">
        <v>197</v>
      </c>
      <c r="HZ42">
        <v>352</v>
      </c>
      <c r="IA42">
        <v>198</v>
      </c>
      <c r="IB42">
        <v>343</v>
      </c>
      <c r="IC42">
        <v>194</v>
      </c>
      <c r="ID42">
        <v>346</v>
      </c>
      <c r="IF42">
        <v>212</v>
      </c>
      <c r="IG42">
        <v>337</v>
      </c>
      <c r="IH42">
        <v>213</v>
      </c>
      <c r="II42">
        <v>328</v>
      </c>
      <c r="IJ42">
        <v>215</v>
      </c>
      <c r="IK42">
        <v>320</v>
      </c>
      <c r="IM42">
        <v>565</v>
      </c>
      <c r="IN42">
        <v>335</v>
      </c>
      <c r="IO42">
        <v>564</v>
      </c>
      <c r="IP42">
        <v>331</v>
      </c>
      <c r="IQ42">
        <v>583</v>
      </c>
      <c r="IR42">
        <v>317</v>
      </c>
      <c r="IT42">
        <v>690</v>
      </c>
      <c r="IU42">
        <v>323</v>
      </c>
      <c r="IV42">
        <v>738</v>
      </c>
      <c r="IW42">
        <v>342</v>
      </c>
      <c r="IX42">
        <v>691</v>
      </c>
      <c r="IY42">
        <v>323</v>
      </c>
      <c r="JA42">
        <v>766</v>
      </c>
      <c r="JB42">
        <v>356</v>
      </c>
      <c r="JC42">
        <v>786</v>
      </c>
      <c r="JD42">
        <v>379</v>
      </c>
      <c r="JE42">
        <v>764</v>
      </c>
      <c r="JF42">
        <v>385</v>
      </c>
      <c r="JH42">
        <v>717</v>
      </c>
      <c r="JI42">
        <v>324</v>
      </c>
      <c r="JJ42">
        <v>654</v>
      </c>
      <c r="JK42">
        <v>319</v>
      </c>
      <c r="JL42">
        <v>686</v>
      </c>
      <c r="JM42">
        <v>324</v>
      </c>
      <c r="JO42">
        <v>693</v>
      </c>
      <c r="JP42">
        <v>301</v>
      </c>
      <c r="JQ42">
        <v>720</v>
      </c>
      <c r="JR42">
        <v>298</v>
      </c>
      <c r="JS42">
        <v>734</v>
      </c>
      <c r="JT42">
        <v>304</v>
      </c>
      <c r="JV42">
        <v>673</v>
      </c>
      <c r="JW42">
        <v>332</v>
      </c>
      <c r="JX42">
        <v>733</v>
      </c>
      <c r="JY42">
        <v>361</v>
      </c>
      <c r="JZ42">
        <v>738</v>
      </c>
      <c r="KA42">
        <v>358</v>
      </c>
      <c r="KC42">
        <v>716</v>
      </c>
      <c r="KD42">
        <v>333</v>
      </c>
      <c r="KE42">
        <v>736</v>
      </c>
      <c r="KF42">
        <v>343</v>
      </c>
      <c r="KG42">
        <v>718</v>
      </c>
      <c r="KH42">
        <v>321</v>
      </c>
      <c r="KJ42">
        <v>682</v>
      </c>
      <c r="KK42">
        <v>333</v>
      </c>
      <c r="KL42">
        <v>705</v>
      </c>
      <c r="KM42">
        <v>327</v>
      </c>
      <c r="KN42">
        <v>686</v>
      </c>
      <c r="KO42">
        <v>337</v>
      </c>
      <c r="KQ42">
        <v>778</v>
      </c>
      <c r="KR42">
        <v>375</v>
      </c>
      <c r="KS42">
        <v>771</v>
      </c>
      <c r="KT42">
        <v>363</v>
      </c>
      <c r="KU42">
        <v>749</v>
      </c>
      <c r="KV42">
        <v>384</v>
      </c>
      <c r="KX42">
        <v>34</v>
      </c>
      <c r="KY42" s="3">
        <v>6.8680000491440296E-2</v>
      </c>
      <c r="KZ42">
        <v>322</v>
      </c>
      <c r="LA42">
        <v>27</v>
      </c>
      <c r="LB42">
        <v>302</v>
      </c>
      <c r="LC42">
        <v>27</v>
      </c>
      <c r="LD42">
        <v>333</v>
      </c>
      <c r="LE42">
        <v>27</v>
      </c>
      <c r="LG42">
        <v>341</v>
      </c>
      <c r="LH42">
        <v>577</v>
      </c>
      <c r="LI42">
        <v>344</v>
      </c>
      <c r="LJ42">
        <v>558</v>
      </c>
      <c r="LK42">
        <v>321</v>
      </c>
      <c r="LL42">
        <v>533</v>
      </c>
      <c r="LN42">
        <v>823</v>
      </c>
      <c r="LO42">
        <v>471</v>
      </c>
      <c r="LP42">
        <v>780</v>
      </c>
      <c r="LQ42">
        <v>494</v>
      </c>
      <c r="LR42">
        <v>798</v>
      </c>
      <c r="LS42">
        <v>518</v>
      </c>
      <c r="LV42">
        <v>34</v>
      </c>
      <c r="LW42" s="3">
        <v>6.8699999999999997E-2</v>
      </c>
      <c r="LX42">
        <v>309</v>
      </c>
      <c r="LY42">
        <v>93</v>
      </c>
      <c r="LZ42">
        <v>299</v>
      </c>
      <c r="MA42">
        <v>103</v>
      </c>
      <c r="MB42">
        <v>314</v>
      </c>
      <c r="MC42">
        <v>105</v>
      </c>
      <c r="ME42">
        <v>313</v>
      </c>
      <c r="MF42">
        <v>590</v>
      </c>
      <c r="MG42">
        <v>317</v>
      </c>
      <c r="MH42">
        <v>585</v>
      </c>
      <c r="MI42">
        <v>344</v>
      </c>
      <c r="MJ42">
        <v>561</v>
      </c>
      <c r="ML42">
        <v>339</v>
      </c>
      <c r="MM42">
        <v>640</v>
      </c>
      <c r="MN42">
        <v>357</v>
      </c>
      <c r="MO42">
        <v>658</v>
      </c>
      <c r="MP42">
        <v>313</v>
      </c>
      <c r="MQ42">
        <v>651</v>
      </c>
      <c r="MS42">
        <v>393</v>
      </c>
      <c r="MT42">
        <v>588</v>
      </c>
      <c r="MU42">
        <v>383</v>
      </c>
      <c r="MV42">
        <v>591</v>
      </c>
      <c r="MW42">
        <v>363</v>
      </c>
      <c r="MX42">
        <v>624</v>
      </c>
      <c r="MZ42">
        <v>581</v>
      </c>
      <c r="NA42">
        <v>495</v>
      </c>
      <c r="NB42">
        <v>542</v>
      </c>
      <c r="NC42">
        <v>544</v>
      </c>
      <c r="ND42">
        <v>544</v>
      </c>
      <c r="NE42">
        <v>534</v>
      </c>
      <c r="NG42">
        <v>864</v>
      </c>
      <c r="NH42">
        <v>619</v>
      </c>
      <c r="NI42">
        <v>751</v>
      </c>
      <c r="NJ42">
        <v>667</v>
      </c>
      <c r="NK42">
        <v>762</v>
      </c>
      <c r="NL42">
        <v>651</v>
      </c>
      <c r="NN42">
        <v>788</v>
      </c>
      <c r="NO42">
        <v>538</v>
      </c>
      <c r="NP42">
        <v>906</v>
      </c>
      <c r="NQ42">
        <v>546</v>
      </c>
      <c r="NR42">
        <v>817</v>
      </c>
      <c r="NS42">
        <v>546</v>
      </c>
      <c r="NU42">
        <v>769</v>
      </c>
      <c r="NV42">
        <v>520</v>
      </c>
      <c r="NW42">
        <v>822</v>
      </c>
      <c r="NX42">
        <v>544</v>
      </c>
      <c r="NY42">
        <v>822</v>
      </c>
      <c r="NZ42">
        <v>544</v>
      </c>
      <c r="OB42">
        <v>806</v>
      </c>
      <c r="OC42">
        <v>621</v>
      </c>
      <c r="OD42">
        <v>843</v>
      </c>
      <c r="OE42">
        <v>624</v>
      </c>
      <c r="OF42">
        <v>828</v>
      </c>
      <c r="OG42">
        <v>605</v>
      </c>
      <c r="OI42">
        <v>732</v>
      </c>
      <c r="OJ42">
        <v>503</v>
      </c>
      <c r="OK42">
        <v>896</v>
      </c>
      <c r="OL42">
        <v>527</v>
      </c>
      <c r="OM42">
        <v>828</v>
      </c>
      <c r="ON42">
        <v>514</v>
      </c>
      <c r="OP42">
        <v>934</v>
      </c>
      <c r="OQ42">
        <v>732</v>
      </c>
      <c r="OR42">
        <v>898</v>
      </c>
      <c r="OS42">
        <v>672</v>
      </c>
      <c r="OT42">
        <v>877</v>
      </c>
      <c r="OU42">
        <v>675</v>
      </c>
      <c r="OW42">
        <v>898</v>
      </c>
      <c r="OX42">
        <v>550</v>
      </c>
      <c r="OY42">
        <v>832</v>
      </c>
      <c r="OZ42">
        <v>540</v>
      </c>
      <c r="PA42">
        <v>772</v>
      </c>
      <c r="PB42">
        <v>529</v>
      </c>
    </row>
    <row r="43" spans="1:418">
      <c r="AB43">
        <v>35</v>
      </c>
      <c r="AC43" s="3">
        <v>7.0699999999999999E-2</v>
      </c>
      <c r="AD43">
        <v>321</v>
      </c>
      <c r="AE43">
        <v>143</v>
      </c>
      <c r="AF43">
        <v>336</v>
      </c>
      <c r="AG43">
        <v>142</v>
      </c>
      <c r="AH43">
        <v>327</v>
      </c>
      <c r="AI43">
        <v>141</v>
      </c>
      <c r="AK43">
        <v>347</v>
      </c>
      <c r="AL43">
        <v>227</v>
      </c>
      <c r="AM43">
        <v>356</v>
      </c>
      <c r="AN43">
        <v>228</v>
      </c>
      <c r="AO43">
        <v>352</v>
      </c>
      <c r="AP43">
        <v>206</v>
      </c>
      <c r="AR43">
        <v>401</v>
      </c>
      <c r="AS43">
        <v>230</v>
      </c>
      <c r="AT43">
        <v>416</v>
      </c>
      <c r="AU43">
        <v>231</v>
      </c>
      <c r="AV43">
        <v>409</v>
      </c>
      <c r="AW43">
        <v>241</v>
      </c>
      <c r="AY43">
        <v>800</v>
      </c>
      <c r="AZ43">
        <v>248</v>
      </c>
      <c r="BA43">
        <v>803</v>
      </c>
      <c r="BB43">
        <v>227</v>
      </c>
      <c r="BC43">
        <v>760</v>
      </c>
      <c r="BD43">
        <v>236</v>
      </c>
      <c r="BF43">
        <v>984</v>
      </c>
      <c r="BG43">
        <v>213</v>
      </c>
      <c r="BH43">
        <v>895</v>
      </c>
      <c r="BI43">
        <v>209</v>
      </c>
      <c r="BJ43">
        <v>880</v>
      </c>
      <c r="BK43">
        <v>222</v>
      </c>
      <c r="BM43">
        <v>917</v>
      </c>
      <c r="BN43">
        <v>196</v>
      </c>
      <c r="BO43">
        <v>955</v>
      </c>
      <c r="BP43">
        <v>202</v>
      </c>
      <c r="BQ43">
        <v>909</v>
      </c>
      <c r="BR43">
        <v>193</v>
      </c>
      <c r="BT43">
        <v>901</v>
      </c>
      <c r="BU43">
        <v>185</v>
      </c>
      <c r="BV43">
        <v>913</v>
      </c>
      <c r="BW43">
        <v>195</v>
      </c>
      <c r="BX43">
        <v>918</v>
      </c>
      <c r="BY43">
        <v>191</v>
      </c>
      <c r="CA43">
        <v>998</v>
      </c>
      <c r="CB43">
        <v>209</v>
      </c>
      <c r="CC43">
        <v>974</v>
      </c>
      <c r="CD43">
        <v>171</v>
      </c>
      <c r="CE43">
        <v>904</v>
      </c>
      <c r="CF43">
        <v>184</v>
      </c>
      <c r="CH43">
        <v>876</v>
      </c>
      <c r="CI43">
        <v>172</v>
      </c>
      <c r="CJ43">
        <v>964</v>
      </c>
      <c r="CK43">
        <v>182</v>
      </c>
      <c r="CL43">
        <v>936</v>
      </c>
      <c r="CM43">
        <v>171</v>
      </c>
      <c r="CO43">
        <v>933</v>
      </c>
      <c r="CP43">
        <v>169</v>
      </c>
      <c r="CQ43">
        <v>982</v>
      </c>
      <c r="CR43">
        <v>181</v>
      </c>
      <c r="CS43">
        <v>938</v>
      </c>
      <c r="CT43">
        <v>177</v>
      </c>
      <c r="CV43">
        <v>938</v>
      </c>
      <c r="CW43">
        <v>176</v>
      </c>
      <c r="CX43">
        <v>895</v>
      </c>
      <c r="CY43">
        <v>191</v>
      </c>
      <c r="CZ43">
        <v>943</v>
      </c>
      <c r="DA43">
        <v>178</v>
      </c>
      <c r="DC43">
        <v>921</v>
      </c>
      <c r="DD43">
        <v>175</v>
      </c>
      <c r="DE43">
        <v>928</v>
      </c>
      <c r="DF43">
        <v>177</v>
      </c>
      <c r="DG43">
        <v>821</v>
      </c>
      <c r="DH43">
        <v>174</v>
      </c>
      <c r="DK43">
        <v>35</v>
      </c>
      <c r="DL43" s="3">
        <v>7.0699999999999999E-2</v>
      </c>
      <c r="DM43">
        <v>168</v>
      </c>
      <c r="DN43">
        <v>254</v>
      </c>
      <c r="DO43">
        <v>168</v>
      </c>
      <c r="DP43">
        <v>248</v>
      </c>
      <c r="DQ43">
        <v>165</v>
      </c>
      <c r="DR43">
        <v>250</v>
      </c>
      <c r="DT43">
        <v>230</v>
      </c>
      <c r="DU43">
        <v>412</v>
      </c>
      <c r="DV43">
        <v>206</v>
      </c>
      <c r="DW43">
        <v>397</v>
      </c>
      <c r="DX43">
        <v>197</v>
      </c>
      <c r="DY43">
        <v>392</v>
      </c>
      <c r="EA43">
        <v>211</v>
      </c>
      <c r="EB43">
        <v>381</v>
      </c>
      <c r="EC43">
        <v>221</v>
      </c>
      <c r="ED43">
        <v>457</v>
      </c>
      <c r="EE43">
        <v>221</v>
      </c>
      <c r="EF43">
        <v>504</v>
      </c>
      <c r="EH43">
        <v>270</v>
      </c>
      <c r="EI43">
        <v>421</v>
      </c>
      <c r="EJ43">
        <v>275</v>
      </c>
      <c r="EK43">
        <v>430</v>
      </c>
      <c r="EL43">
        <v>309</v>
      </c>
      <c r="EM43">
        <v>464</v>
      </c>
      <c r="EO43">
        <v>927</v>
      </c>
      <c r="EP43">
        <v>393</v>
      </c>
      <c r="EQ43">
        <v>941</v>
      </c>
      <c r="ER43">
        <v>386</v>
      </c>
      <c r="ES43">
        <v>910</v>
      </c>
      <c r="ET43">
        <v>371</v>
      </c>
      <c r="EV43">
        <v>962</v>
      </c>
      <c r="EW43">
        <v>389</v>
      </c>
      <c r="EX43">
        <v>974</v>
      </c>
      <c r="EY43">
        <v>379</v>
      </c>
      <c r="EZ43">
        <v>975</v>
      </c>
      <c r="FA43">
        <v>391</v>
      </c>
      <c r="FC43">
        <v>940</v>
      </c>
      <c r="FD43">
        <v>380</v>
      </c>
      <c r="FE43">
        <v>1098</v>
      </c>
      <c r="FF43">
        <v>395</v>
      </c>
      <c r="FG43">
        <v>1019</v>
      </c>
      <c r="FH43">
        <v>389</v>
      </c>
      <c r="FJ43">
        <v>969</v>
      </c>
      <c r="FK43">
        <v>381</v>
      </c>
      <c r="FL43">
        <v>1026</v>
      </c>
      <c r="FM43">
        <v>393</v>
      </c>
      <c r="FN43">
        <v>985</v>
      </c>
      <c r="FO43">
        <v>381</v>
      </c>
      <c r="FQ43">
        <v>1055</v>
      </c>
      <c r="FR43">
        <v>402</v>
      </c>
      <c r="FS43">
        <v>1099</v>
      </c>
      <c r="FT43">
        <v>451</v>
      </c>
      <c r="FU43">
        <v>1082</v>
      </c>
      <c r="FV43">
        <v>445</v>
      </c>
      <c r="FX43">
        <v>1153</v>
      </c>
      <c r="FY43">
        <v>382</v>
      </c>
      <c r="FZ43">
        <v>1092</v>
      </c>
      <c r="GA43">
        <v>360</v>
      </c>
      <c r="GB43">
        <v>1086</v>
      </c>
      <c r="GC43">
        <v>363</v>
      </c>
      <c r="GE43">
        <v>1202</v>
      </c>
      <c r="GF43">
        <v>415</v>
      </c>
      <c r="GG43">
        <v>1339</v>
      </c>
      <c r="GH43">
        <v>452</v>
      </c>
      <c r="GI43">
        <v>1206</v>
      </c>
      <c r="GJ43">
        <v>414</v>
      </c>
      <c r="GL43">
        <v>1165</v>
      </c>
      <c r="GM43">
        <v>429</v>
      </c>
      <c r="GN43">
        <v>1176</v>
      </c>
      <c r="GO43">
        <v>395</v>
      </c>
      <c r="GP43">
        <v>1095</v>
      </c>
      <c r="GQ43">
        <v>380</v>
      </c>
      <c r="GS43">
        <v>35</v>
      </c>
      <c r="GT43" s="3">
        <v>7.0699999999999999E-2</v>
      </c>
      <c r="GU43">
        <v>305</v>
      </c>
      <c r="GV43">
        <v>23</v>
      </c>
      <c r="GW43">
        <v>299</v>
      </c>
      <c r="GX43">
        <v>25</v>
      </c>
      <c r="GY43">
        <v>329</v>
      </c>
      <c r="GZ43">
        <v>23</v>
      </c>
      <c r="HB43">
        <v>334</v>
      </c>
      <c r="HC43">
        <v>814</v>
      </c>
      <c r="HD43">
        <v>346</v>
      </c>
      <c r="HE43">
        <v>703</v>
      </c>
      <c r="HF43">
        <v>331</v>
      </c>
      <c r="HG43">
        <v>635</v>
      </c>
      <c r="HI43">
        <v>1130</v>
      </c>
      <c r="HJ43">
        <v>686</v>
      </c>
      <c r="HK43">
        <v>1214</v>
      </c>
      <c r="HL43">
        <v>651</v>
      </c>
      <c r="HM43">
        <v>1175</v>
      </c>
      <c r="HN43">
        <v>633</v>
      </c>
      <c r="HP43">
        <v>35</v>
      </c>
      <c r="HQ43" s="3">
        <v>7.0699999999999999E-2</v>
      </c>
      <c r="HR43">
        <v>173</v>
      </c>
      <c r="HS43">
        <v>237</v>
      </c>
      <c r="HT43">
        <v>172</v>
      </c>
      <c r="HU43">
        <v>233</v>
      </c>
      <c r="HV43">
        <v>177</v>
      </c>
      <c r="HW43">
        <v>234</v>
      </c>
      <c r="HY43">
        <v>200</v>
      </c>
      <c r="HZ43">
        <v>358</v>
      </c>
      <c r="IA43">
        <v>199</v>
      </c>
      <c r="IB43">
        <v>342</v>
      </c>
      <c r="IC43">
        <v>201</v>
      </c>
      <c r="ID43">
        <v>338</v>
      </c>
      <c r="IF43">
        <v>220</v>
      </c>
      <c r="IG43">
        <v>345</v>
      </c>
      <c r="IH43">
        <v>210</v>
      </c>
      <c r="II43">
        <v>330</v>
      </c>
      <c r="IJ43">
        <v>212</v>
      </c>
      <c r="IK43">
        <v>323</v>
      </c>
      <c r="IM43">
        <v>627</v>
      </c>
      <c r="IN43">
        <v>326</v>
      </c>
      <c r="IO43">
        <v>532</v>
      </c>
      <c r="IP43">
        <v>338</v>
      </c>
      <c r="IQ43">
        <v>574</v>
      </c>
      <c r="IR43">
        <v>336</v>
      </c>
      <c r="IT43">
        <v>727</v>
      </c>
      <c r="IU43">
        <v>323</v>
      </c>
      <c r="IV43">
        <v>768</v>
      </c>
      <c r="IW43">
        <v>316</v>
      </c>
      <c r="IX43">
        <v>684</v>
      </c>
      <c r="IY43">
        <v>328</v>
      </c>
      <c r="JA43">
        <v>776</v>
      </c>
      <c r="JB43">
        <v>360</v>
      </c>
      <c r="JC43">
        <v>818</v>
      </c>
      <c r="JD43">
        <v>409</v>
      </c>
      <c r="JE43">
        <v>827</v>
      </c>
      <c r="JF43">
        <v>382</v>
      </c>
      <c r="JH43">
        <v>692</v>
      </c>
      <c r="JI43">
        <v>320</v>
      </c>
      <c r="JJ43">
        <v>666</v>
      </c>
      <c r="JK43">
        <v>324</v>
      </c>
      <c r="JL43">
        <v>728</v>
      </c>
      <c r="JM43">
        <v>325</v>
      </c>
      <c r="JO43">
        <v>683</v>
      </c>
      <c r="JP43">
        <v>290</v>
      </c>
      <c r="JQ43">
        <v>635</v>
      </c>
      <c r="JR43">
        <v>290</v>
      </c>
      <c r="JS43">
        <v>742</v>
      </c>
      <c r="JT43">
        <v>302</v>
      </c>
      <c r="JV43">
        <v>670</v>
      </c>
      <c r="JW43">
        <v>331</v>
      </c>
      <c r="JX43">
        <v>731</v>
      </c>
      <c r="JY43">
        <v>363</v>
      </c>
      <c r="JZ43">
        <v>705</v>
      </c>
      <c r="KA43">
        <v>361</v>
      </c>
      <c r="KC43">
        <v>680</v>
      </c>
      <c r="KD43">
        <v>337</v>
      </c>
      <c r="KE43">
        <v>735</v>
      </c>
      <c r="KF43">
        <v>342</v>
      </c>
      <c r="KG43">
        <v>720</v>
      </c>
      <c r="KH43">
        <v>324</v>
      </c>
      <c r="KJ43">
        <v>657</v>
      </c>
      <c r="KK43">
        <v>335</v>
      </c>
      <c r="KL43">
        <v>719</v>
      </c>
      <c r="KM43">
        <v>338</v>
      </c>
      <c r="KN43">
        <v>685</v>
      </c>
      <c r="KO43">
        <v>339</v>
      </c>
      <c r="KQ43">
        <v>741</v>
      </c>
      <c r="KR43">
        <v>369</v>
      </c>
      <c r="KS43">
        <v>764</v>
      </c>
      <c r="KT43">
        <v>384</v>
      </c>
      <c r="KU43">
        <v>745</v>
      </c>
      <c r="KV43">
        <v>380</v>
      </c>
      <c r="KX43">
        <v>35</v>
      </c>
      <c r="KY43" s="3">
        <v>7.0700000505894395E-2</v>
      </c>
      <c r="KZ43">
        <v>306</v>
      </c>
      <c r="LA43">
        <v>27</v>
      </c>
      <c r="LB43">
        <v>318</v>
      </c>
      <c r="LC43">
        <v>28</v>
      </c>
      <c r="LD43">
        <v>311</v>
      </c>
      <c r="LE43">
        <v>27</v>
      </c>
      <c r="LG43">
        <v>325</v>
      </c>
      <c r="LH43">
        <v>577</v>
      </c>
      <c r="LI43">
        <v>334</v>
      </c>
      <c r="LJ43">
        <v>557</v>
      </c>
      <c r="LK43">
        <v>321</v>
      </c>
      <c r="LL43">
        <v>544</v>
      </c>
      <c r="LN43">
        <v>722</v>
      </c>
      <c r="LO43">
        <v>486</v>
      </c>
      <c r="LP43">
        <v>765</v>
      </c>
      <c r="LQ43">
        <v>511</v>
      </c>
      <c r="LR43">
        <v>743</v>
      </c>
      <c r="LS43">
        <v>479</v>
      </c>
      <c r="LV43">
        <v>35</v>
      </c>
      <c r="LW43" s="3">
        <v>7.0699999999999999E-2</v>
      </c>
      <c r="LX43">
        <v>330</v>
      </c>
      <c r="LY43">
        <v>95</v>
      </c>
      <c r="LZ43">
        <v>296</v>
      </c>
      <c r="MA43">
        <v>100</v>
      </c>
      <c r="MB43">
        <v>308</v>
      </c>
      <c r="MC43">
        <v>104</v>
      </c>
      <c r="ME43">
        <v>322</v>
      </c>
      <c r="MF43">
        <v>577</v>
      </c>
      <c r="MG43">
        <v>343</v>
      </c>
      <c r="MH43">
        <v>571</v>
      </c>
      <c r="MI43">
        <v>346</v>
      </c>
      <c r="MJ43">
        <v>573</v>
      </c>
      <c r="ML43">
        <v>356</v>
      </c>
      <c r="MM43">
        <v>650</v>
      </c>
      <c r="MN43">
        <v>370</v>
      </c>
      <c r="MO43">
        <v>671</v>
      </c>
      <c r="MP43">
        <v>327</v>
      </c>
      <c r="MQ43">
        <v>639</v>
      </c>
      <c r="MS43">
        <v>418</v>
      </c>
      <c r="MT43">
        <v>565</v>
      </c>
      <c r="MU43">
        <v>413</v>
      </c>
      <c r="MV43">
        <v>597</v>
      </c>
      <c r="MW43">
        <v>407</v>
      </c>
      <c r="MX43">
        <v>603</v>
      </c>
      <c r="MZ43">
        <v>592</v>
      </c>
      <c r="NA43">
        <v>530</v>
      </c>
      <c r="NB43">
        <v>585</v>
      </c>
      <c r="NC43">
        <v>534</v>
      </c>
      <c r="ND43">
        <v>572</v>
      </c>
      <c r="NE43">
        <v>527</v>
      </c>
      <c r="NG43">
        <v>795</v>
      </c>
      <c r="NH43">
        <v>663</v>
      </c>
      <c r="NI43">
        <v>749</v>
      </c>
      <c r="NJ43">
        <v>646</v>
      </c>
      <c r="NK43">
        <v>778</v>
      </c>
      <c r="NL43">
        <v>650</v>
      </c>
      <c r="NN43">
        <v>812</v>
      </c>
      <c r="NO43">
        <v>549</v>
      </c>
      <c r="NP43">
        <v>834</v>
      </c>
      <c r="NQ43">
        <v>538</v>
      </c>
      <c r="NR43">
        <v>803</v>
      </c>
      <c r="NS43">
        <v>542</v>
      </c>
      <c r="NU43">
        <v>809</v>
      </c>
      <c r="NV43">
        <v>543</v>
      </c>
      <c r="NW43">
        <v>853</v>
      </c>
      <c r="NX43">
        <v>530</v>
      </c>
      <c r="NY43">
        <v>853</v>
      </c>
      <c r="NZ43">
        <v>530</v>
      </c>
      <c r="OB43">
        <v>765</v>
      </c>
      <c r="OC43">
        <v>625</v>
      </c>
      <c r="OD43">
        <v>839</v>
      </c>
      <c r="OE43">
        <v>617</v>
      </c>
      <c r="OF43">
        <v>862</v>
      </c>
      <c r="OG43">
        <v>630</v>
      </c>
      <c r="OI43">
        <v>814</v>
      </c>
      <c r="OJ43">
        <v>515</v>
      </c>
      <c r="OK43">
        <v>818</v>
      </c>
      <c r="OL43">
        <v>526</v>
      </c>
      <c r="OM43">
        <v>824</v>
      </c>
      <c r="ON43">
        <v>525</v>
      </c>
      <c r="OP43">
        <v>970</v>
      </c>
      <c r="OQ43">
        <v>731</v>
      </c>
      <c r="OR43">
        <v>875</v>
      </c>
      <c r="OS43">
        <v>662</v>
      </c>
      <c r="OT43">
        <v>820</v>
      </c>
      <c r="OU43">
        <v>667</v>
      </c>
      <c r="OW43">
        <v>836</v>
      </c>
      <c r="OX43">
        <v>537</v>
      </c>
      <c r="OY43">
        <v>812</v>
      </c>
      <c r="OZ43">
        <v>532</v>
      </c>
      <c r="PA43">
        <v>883</v>
      </c>
      <c r="PB43">
        <v>518</v>
      </c>
    </row>
    <row r="44" spans="1:418">
      <c r="AB44">
        <v>36</v>
      </c>
      <c r="AC44" s="3">
        <v>7.2700000000000001E-2</v>
      </c>
      <c r="AD44">
        <v>321</v>
      </c>
      <c r="AE44">
        <v>146</v>
      </c>
      <c r="AF44">
        <v>336</v>
      </c>
      <c r="AG44">
        <v>141</v>
      </c>
      <c r="AH44">
        <v>322</v>
      </c>
      <c r="AI44">
        <v>139</v>
      </c>
      <c r="AK44">
        <v>367</v>
      </c>
      <c r="AL44">
        <v>223</v>
      </c>
      <c r="AM44">
        <v>377</v>
      </c>
      <c r="AN44">
        <v>220</v>
      </c>
      <c r="AO44">
        <v>354</v>
      </c>
      <c r="AP44">
        <v>208</v>
      </c>
      <c r="AR44">
        <v>412</v>
      </c>
      <c r="AS44">
        <v>226</v>
      </c>
      <c r="AT44">
        <v>406</v>
      </c>
      <c r="AU44">
        <v>233</v>
      </c>
      <c r="AV44">
        <v>409</v>
      </c>
      <c r="AW44">
        <v>232</v>
      </c>
      <c r="AY44">
        <v>758</v>
      </c>
      <c r="AZ44">
        <v>249</v>
      </c>
      <c r="BA44">
        <v>729</v>
      </c>
      <c r="BB44">
        <v>238</v>
      </c>
      <c r="BC44">
        <v>780</v>
      </c>
      <c r="BD44">
        <v>234</v>
      </c>
      <c r="BF44">
        <v>822</v>
      </c>
      <c r="BG44">
        <v>221</v>
      </c>
      <c r="BH44">
        <v>863</v>
      </c>
      <c r="BI44">
        <v>205</v>
      </c>
      <c r="BJ44">
        <v>914</v>
      </c>
      <c r="BK44">
        <v>227</v>
      </c>
      <c r="BM44">
        <v>967</v>
      </c>
      <c r="BN44">
        <v>201</v>
      </c>
      <c r="BO44">
        <v>907</v>
      </c>
      <c r="BP44">
        <v>208</v>
      </c>
      <c r="BQ44">
        <v>1018</v>
      </c>
      <c r="BR44">
        <v>197</v>
      </c>
      <c r="BT44">
        <v>911</v>
      </c>
      <c r="BU44">
        <v>184</v>
      </c>
      <c r="BV44">
        <v>928</v>
      </c>
      <c r="BW44">
        <v>194</v>
      </c>
      <c r="BX44">
        <v>854</v>
      </c>
      <c r="BY44">
        <v>187</v>
      </c>
      <c r="CA44">
        <v>1016</v>
      </c>
      <c r="CB44">
        <v>199</v>
      </c>
      <c r="CC44">
        <v>957</v>
      </c>
      <c r="CD44">
        <v>194</v>
      </c>
      <c r="CE44">
        <v>952</v>
      </c>
      <c r="CF44">
        <v>183</v>
      </c>
      <c r="CH44">
        <v>869</v>
      </c>
      <c r="CI44">
        <v>180</v>
      </c>
      <c r="CJ44">
        <v>993</v>
      </c>
      <c r="CK44">
        <v>186</v>
      </c>
      <c r="CL44">
        <v>915</v>
      </c>
      <c r="CM44">
        <v>184</v>
      </c>
      <c r="CO44">
        <v>863</v>
      </c>
      <c r="CP44">
        <v>164</v>
      </c>
      <c r="CQ44">
        <v>879</v>
      </c>
      <c r="CR44">
        <v>178</v>
      </c>
      <c r="CS44">
        <v>951</v>
      </c>
      <c r="CT44">
        <v>176</v>
      </c>
      <c r="CV44">
        <v>885</v>
      </c>
      <c r="CW44">
        <v>180</v>
      </c>
      <c r="CX44">
        <v>888</v>
      </c>
      <c r="CY44">
        <v>176</v>
      </c>
      <c r="CZ44">
        <v>933</v>
      </c>
      <c r="DA44">
        <v>171</v>
      </c>
      <c r="DC44">
        <v>851</v>
      </c>
      <c r="DD44">
        <v>183</v>
      </c>
      <c r="DE44">
        <v>906</v>
      </c>
      <c r="DF44">
        <v>178</v>
      </c>
      <c r="DG44">
        <v>881</v>
      </c>
      <c r="DH44">
        <v>172</v>
      </c>
      <c r="DK44">
        <v>36</v>
      </c>
      <c r="DL44" s="3">
        <v>7.2700000000000001E-2</v>
      </c>
      <c r="DM44">
        <v>173</v>
      </c>
      <c r="DN44">
        <v>249</v>
      </c>
      <c r="DO44">
        <v>168</v>
      </c>
      <c r="DP44">
        <v>250</v>
      </c>
      <c r="DQ44">
        <v>171</v>
      </c>
      <c r="DR44">
        <v>246</v>
      </c>
      <c r="DT44">
        <v>217</v>
      </c>
      <c r="DU44">
        <v>420</v>
      </c>
      <c r="DV44">
        <v>207</v>
      </c>
      <c r="DW44">
        <v>404</v>
      </c>
      <c r="DX44">
        <v>195</v>
      </c>
      <c r="DY44">
        <v>405</v>
      </c>
      <c r="EA44">
        <v>211</v>
      </c>
      <c r="EB44">
        <v>378</v>
      </c>
      <c r="EC44">
        <v>228</v>
      </c>
      <c r="ED44">
        <v>439</v>
      </c>
      <c r="EE44">
        <v>238</v>
      </c>
      <c r="EF44">
        <v>503</v>
      </c>
      <c r="EH44">
        <v>293</v>
      </c>
      <c r="EI44">
        <v>398</v>
      </c>
      <c r="EJ44">
        <v>291</v>
      </c>
      <c r="EK44">
        <v>425</v>
      </c>
      <c r="EL44">
        <v>303</v>
      </c>
      <c r="EM44">
        <v>455</v>
      </c>
      <c r="EO44">
        <v>924</v>
      </c>
      <c r="EP44">
        <v>395</v>
      </c>
      <c r="EQ44">
        <v>924</v>
      </c>
      <c r="ER44">
        <v>388</v>
      </c>
      <c r="ES44">
        <v>953</v>
      </c>
      <c r="ET44">
        <v>370</v>
      </c>
      <c r="EV44">
        <v>907</v>
      </c>
      <c r="EW44">
        <v>392</v>
      </c>
      <c r="EX44">
        <v>911</v>
      </c>
      <c r="EY44">
        <v>393</v>
      </c>
      <c r="EZ44">
        <v>972</v>
      </c>
      <c r="FA44">
        <v>398</v>
      </c>
      <c r="FC44">
        <v>1021</v>
      </c>
      <c r="FD44">
        <v>380</v>
      </c>
      <c r="FE44">
        <v>1010</v>
      </c>
      <c r="FF44">
        <v>375</v>
      </c>
      <c r="FG44">
        <v>971</v>
      </c>
      <c r="FH44">
        <v>385</v>
      </c>
      <c r="FJ44">
        <v>1015</v>
      </c>
      <c r="FK44">
        <v>382</v>
      </c>
      <c r="FL44">
        <v>986</v>
      </c>
      <c r="FM44">
        <v>398</v>
      </c>
      <c r="FN44">
        <v>1016</v>
      </c>
      <c r="FO44">
        <v>396</v>
      </c>
      <c r="FQ44">
        <v>982</v>
      </c>
      <c r="FR44">
        <v>400</v>
      </c>
      <c r="FS44">
        <v>1146</v>
      </c>
      <c r="FT44">
        <v>465</v>
      </c>
      <c r="FU44">
        <v>1151</v>
      </c>
      <c r="FV44">
        <v>436</v>
      </c>
      <c r="FX44">
        <v>1092</v>
      </c>
      <c r="FY44">
        <v>376</v>
      </c>
      <c r="FZ44">
        <v>1063</v>
      </c>
      <c r="GA44">
        <v>366</v>
      </c>
      <c r="GB44">
        <v>1061</v>
      </c>
      <c r="GC44">
        <v>357</v>
      </c>
      <c r="GE44">
        <v>1182</v>
      </c>
      <c r="GF44">
        <v>410</v>
      </c>
      <c r="GG44">
        <v>1282</v>
      </c>
      <c r="GH44">
        <v>436</v>
      </c>
      <c r="GI44">
        <v>1185</v>
      </c>
      <c r="GJ44">
        <v>412</v>
      </c>
      <c r="GL44">
        <v>1280</v>
      </c>
      <c r="GM44">
        <v>412</v>
      </c>
      <c r="GN44">
        <v>1116</v>
      </c>
      <c r="GO44">
        <v>401</v>
      </c>
      <c r="GP44">
        <v>1128</v>
      </c>
      <c r="GQ44">
        <v>397</v>
      </c>
      <c r="GS44">
        <v>36</v>
      </c>
      <c r="GT44" s="3">
        <v>7.2700000000000001E-2</v>
      </c>
      <c r="GU44">
        <v>301</v>
      </c>
      <c r="GV44">
        <v>24</v>
      </c>
      <c r="GW44">
        <v>297</v>
      </c>
      <c r="GX44">
        <v>24</v>
      </c>
      <c r="GY44">
        <v>305</v>
      </c>
      <c r="GZ44">
        <v>24</v>
      </c>
      <c r="HB44">
        <v>354</v>
      </c>
      <c r="HC44">
        <v>780</v>
      </c>
      <c r="HD44">
        <v>352</v>
      </c>
      <c r="HE44">
        <v>697</v>
      </c>
      <c r="HF44">
        <v>323</v>
      </c>
      <c r="HG44">
        <v>657</v>
      </c>
      <c r="HI44">
        <v>1117</v>
      </c>
      <c r="HJ44">
        <v>655</v>
      </c>
      <c r="HK44">
        <v>1242</v>
      </c>
      <c r="HL44">
        <v>650</v>
      </c>
      <c r="HM44">
        <v>1191</v>
      </c>
      <c r="HN44">
        <v>649</v>
      </c>
      <c r="HP44">
        <v>36</v>
      </c>
      <c r="HQ44" s="3">
        <v>7.2700000000000001E-2</v>
      </c>
      <c r="HR44">
        <v>167</v>
      </c>
      <c r="HS44">
        <v>233</v>
      </c>
      <c r="HT44">
        <v>171</v>
      </c>
      <c r="HU44">
        <v>232</v>
      </c>
      <c r="HV44">
        <v>175</v>
      </c>
      <c r="HW44">
        <v>234</v>
      </c>
      <c r="HY44">
        <v>212</v>
      </c>
      <c r="HZ44">
        <v>360</v>
      </c>
      <c r="IA44">
        <v>192</v>
      </c>
      <c r="IB44">
        <v>341</v>
      </c>
      <c r="IC44">
        <v>187</v>
      </c>
      <c r="ID44">
        <v>335</v>
      </c>
      <c r="IF44">
        <v>216</v>
      </c>
      <c r="IG44">
        <v>340</v>
      </c>
      <c r="IH44">
        <v>226</v>
      </c>
      <c r="II44">
        <v>331</v>
      </c>
      <c r="IJ44">
        <v>211</v>
      </c>
      <c r="IK44">
        <v>321</v>
      </c>
      <c r="IM44">
        <v>623</v>
      </c>
      <c r="IN44">
        <v>341</v>
      </c>
      <c r="IO44">
        <v>581</v>
      </c>
      <c r="IP44">
        <v>314</v>
      </c>
      <c r="IQ44">
        <v>564</v>
      </c>
      <c r="IR44">
        <v>322</v>
      </c>
      <c r="IT44">
        <v>712</v>
      </c>
      <c r="IU44">
        <v>326</v>
      </c>
      <c r="IV44">
        <v>721</v>
      </c>
      <c r="IW44">
        <v>328</v>
      </c>
      <c r="IX44">
        <v>724</v>
      </c>
      <c r="IY44">
        <v>324</v>
      </c>
      <c r="JA44">
        <v>748</v>
      </c>
      <c r="JB44">
        <v>345</v>
      </c>
      <c r="JC44">
        <v>768</v>
      </c>
      <c r="JD44">
        <v>390</v>
      </c>
      <c r="JE44">
        <v>831</v>
      </c>
      <c r="JF44">
        <v>384</v>
      </c>
      <c r="JH44">
        <v>697</v>
      </c>
      <c r="JI44">
        <v>332</v>
      </c>
      <c r="JJ44">
        <v>656</v>
      </c>
      <c r="JK44">
        <v>317</v>
      </c>
      <c r="JL44">
        <v>686</v>
      </c>
      <c r="JM44">
        <v>329</v>
      </c>
      <c r="JO44">
        <v>696</v>
      </c>
      <c r="JP44">
        <v>305</v>
      </c>
      <c r="JQ44">
        <v>705</v>
      </c>
      <c r="JR44">
        <v>307</v>
      </c>
      <c r="JS44">
        <v>698</v>
      </c>
      <c r="JT44">
        <v>317</v>
      </c>
      <c r="JV44">
        <v>681</v>
      </c>
      <c r="JW44">
        <v>333</v>
      </c>
      <c r="JX44">
        <v>721</v>
      </c>
      <c r="JY44">
        <v>366</v>
      </c>
      <c r="JZ44">
        <v>687</v>
      </c>
      <c r="KA44">
        <v>369</v>
      </c>
      <c r="KC44">
        <v>684</v>
      </c>
      <c r="KD44">
        <v>336</v>
      </c>
      <c r="KE44">
        <v>782</v>
      </c>
      <c r="KF44">
        <v>334</v>
      </c>
      <c r="KG44">
        <v>698</v>
      </c>
      <c r="KH44">
        <v>327</v>
      </c>
      <c r="KJ44">
        <v>646</v>
      </c>
      <c r="KK44">
        <v>334</v>
      </c>
      <c r="KL44">
        <v>653</v>
      </c>
      <c r="KM44">
        <v>347</v>
      </c>
      <c r="KN44">
        <v>694</v>
      </c>
      <c r="KO44">
        <v>341</v>
      </c>
      <c r="KQ44">
        <v>794</v>
      </c>
      <c r="KR44">
        <v>385</v>
      </c>
      <c r="KS44">
        <v>765</v>
      </c>
      <c r="KT44">
        <v>396</v>
      </c>
      <c r="KU44">
        <v>727</v>
      </c>
      <c r="KV44">
        <v>375</v>
      </c>
      <c r="KX44">
        <v>36</v>
      </c>
      <c r="KY44" s="3">
        <v>7.2720000520348493E-2</v>
      </c>
      <c r="KZ44">
        <v>297</v>
      </c>
      <c r="LA44">
        <v>26</v>
      </c>
      <c r="LB44">
        <v>305</v>
      </c>
      <c r="LC44">
        <v>26</v>
      </c>
      <c r="LD44">
        <v>318</v>
      </c>
      <c r="LE44">
        <v>28</v>
      </c>
      <c r="LG44">
        <v>317</v>
      </c>
      <c r="LH44">
        <v>613</v>
      </c>
      <c r="LI44">
        <v>330</v>
      </c>
      <c r="LJ44">
        <v>565</v>
      </c>
      <c r="LK44">
        <v>331</v>
      </c>
      <c r="LL44">
        <v>547</v>
      </c>
      <c r="LN44">
        <v>790</v>
      </c>
      <c r="LO44">
        <v>455</v>
      </c>
      <c r="LP44">
        <v>784</v>
      </c>
      <c r="LQ44">
        <v>511</v>
      </c>
      <c r="LR44">
        <v>844</v>
      </c>
      <c r="LS44">
        <v>481</v>
      </c>
      <c r="LV44">
        <v>36</v>
      </c>
      <c r="LW44" s="3">
        <v>7.2700000000000001E-2</v>
      </c>
      <c r="LX44">
        <v>296</v>
      </c>
      <c r="LY44">
        <v>95</v>
      </c>
      <c r="LZ44">
        <v>308</v>
      </c>
      <c r="MA44">
        <v>102</v>
      </c>
      <c r="MB44">
        <v>322</v>
      </c>
      <c r="MC44">
        <v>105</v>
      </c>
      <c r="ME44">
        <v>333</v>
      </c>
      <c r="MF44">
        <v>590</v>
      </c>
      <c r="MG44">
        <v>328</v>
      </c>
      <c r="MH44">
        <v>572</v>
      </c>
      <c r="MI44">
        <v>342</v>
      </c>
      <c r="MJ44">
        <v>552</v>
      </c>
      <c r="ML44">
        <v>338</v>
      </c>
      <c r="MM44">
        <v>624</v>
      </c>
      <c r="MN44">
        <v>351</v>
      </c>
      <c r="MO44">
        <v>675</v>
      </c>
      <c r="MP44">
        <v>317</v>
      </c>
      <c r="MQ44">
        <v>644</v>
      </c>
      <c r="MS44">
        <v>352</v>
      </c>
      <c r="MT44">
        <v>558</v>
      </c>
      <c r="MU44">
        <v>386</v>
      </c>
      <c r="MV44">
        <v>586</v>
      </c>
      <c r="MW44">
        <v>393</v>
      </c>
      <c r="MX44">
        <v>598</v>
      </c>
      <c r="MZ44">
        <v>619</v>
      </c>
      <c r="NA44">
        <v>528</v>
      </c>
      <c r="NB44">
        <v>600</v>
      </c>
      <c r="NC44">
        <v>534</v>
      </c>
      <c r="ND44">
        <v>592</v>
      </c>
      <c r="NE44">
        <v>523</v>
      </c>
      <c r="NG44">
        <v>803</v>
      </c>
      <c r="NH44">
        <v>633</v>
      </c>
      <c r="NI44">
        <v>790</v>
      </c>
      <c r="NJ44">
        <v>675</v>
      </c>
      <c r="NK44">
        <v>828</v>
      </c>
      <c r="NL44">
        <v>651</v>
      </c>
      <c r="NN44">
        <v>815</v>
      </c>
      <c r="NO44">
        <v>554</v>
      </c>
      <c r="NP44">
        <v>833</v>
      </c>
      <c r="NQ44">
        <v>543</v>
      </c>
      <c r="NR44">
        <v>756</v>
      </c>
      <c r="NS44">
        <v>551</v>
      </c>
      <c r="NU44">
        <v>756</v>
      </c>
      <c r="NV44">
        <v>511</v>
      </c>
      <c r="NW44">
        <v>793</v>
      </c>
      <c r="NX44">
        <v>540</v>
      </c>
      <c r="NY44">
        <v>793</v>
      </c>
      <c r="NZ44">
        <v>540</v>
      </c>
      <c r="OB44">
        <v>827</v>
      </c>
      <c r="OC44">
        <v>618</v>
      </c>
      <c r="OD44">
        <v>842</v>
      </c>
      <c r="OE44">
        <v>636</v>
      </c>
      <c r="OF44">
        <v>756</v>
      </c>
      <c r="OG44">
        <v>622</v>
      </c>
      <c r="OI44">
        <v>731</v>
      </c>
      <c r="OJ44">
        <v>519</v>
      </c>
      <c r="OK44">
        <v>770</v>
      </c>
      <c r="OL44">
        <v>533</v>
      </c>
      <c r="OM44">
        <v>790</v>
      </c>
      <c r="ON44">
        <v>517</v>
      </c>
      <c r="OP44">
        <v>925</v>
      </c>
      <c r="OQ44">
        <v>734</v>
      </c>
      <c r="OR44">
        <v>867</v>
      </c>
      <c r="OS44">
        <v>647</v>
      </c>
      <c r="OT44">
        <v>875</v>
      </c>
      <c r="OU44">
        <v>654</v>
      </c>
      <c r="OW44">
        <v>810</v>
      </c>
      <c r="OX44">
        <v>521</v>
      </c>
      <c r="OY44">
        <v>755</v>
      </c>
      <c r="OZ44">
        <v>521</v>
      </c>
      <c r="PA44">
        <v>797</v>
      </c>
      <c r="PB44">
        <v>516</v>
      </c>
    </row>
    <row r="45" spans="1:418">
      <c r="A45" s="13"/>
      <c r="C45" s="12"/>
      <c r="D45" s="12"/>
      <c r="E45" s="12"/>
      <c r="F45" s="12"/>
      <c r="AB45">
        <v>37</v>
      </c>
      <c r="AC45" s="3">
        <v>7.4700000000000003E-2</v>
      </c>
      <c r="AD45">
        <v>323</v>
      </c>
      <c r="AE45">
        <v>147</v>
      </c>
      <c r="AF45">
        <v>334</v>
      </c>
      <c r="AG45">
        <v>143</v>
      </c>
      <c r="AH45">
        <v>325</v>
      </c>
      <c r="AI45">
        <v>144</v>
      </c>
      <c r="AK45">
        <v>359</v>
      </c>
      <c r="AL45">
        <v>222</v>
      </c>
      <c r="AM45">
        <v>358</v>
      </c>
      <c r="AN45">
        <v>223</v>
      </c>
      <c r="AO45">
        <v>356</v>
      </c>
      <c r="AP45">
        <v>217</v>
      </c>
      <c r="AR45">
        <v>421</v>
      </c>
      <c r="AS45">
        <v>218</v>
      </c>
      <c r="AT45">
        <v>433</v>
      </c>
      <c r="AU45">
        <v>229</v>
      </c>
      <c r="AV45">
        <v>407</v>
      </c>
      <c r="AW45">
        <v>232</v>
      </c>
      <c r="AY45">
        <v>848</v>
      </c>
      <c r="AZ45">
        <v>246</v>
      </c>
      <c r="BA45">
        <v>761</v>
      </c>
      <c r="BB45">
        <v>223</v>
      </c>
      <c r="BC45">
        <v>738</v>
      </c>
      <c r="BD45">
        <v>231</v>
      </c>
      <c r="BF45">
        <v>900</v>
      </c>
      <c r="BG45">
        <v>221</v>
      </c>
      <c r="BH45">
        <v>950</v>
      </c>
      <c r="BI45">
        <v>212</v>
      </c>
      <c r="BJ45">
        <v>903</v>
      </c>
      <c r="BK45">
        <v>224</v>
      </c>
      <c r="BM45">
        <v>973</v>
      </c>
      <c r="BN45">
        <v>204</v>
      </c>
      <c r="BO45">
        <v>976</v>
      </c>
      <c r="BP45">
        <v>203</v>
      </c>
      <c r="BQ45">
        <v>931</v>
      </c>
      <c r="BR45">
        <v>200</v>
      </c>
      <c r="BT45">
        <v>899</v>
      </c>
      <c r="BU45">
        <v>180</v>
      </c>
      <c r="BV45">
        <v>923</v>
      </c>
      <c r="BW45">
        <v>188</v>
      </c>
      <c r="BX45">
        <v>931</v>
      </c>
      <c r="BY45">
        <v>186</v>
      </c>
      <c r="CA45">
        <v>974</v>
      </c>
      <c r="CB45">
        <v>215</v>
      </c>
      <c r="CC45">
        <v>961</v>
      </c>
      <c r="CD45">
        <v>186</v>
      </c>
      <c r="CE45">
        <v>896</v>
      </c>
      <c r="CF45">
        <v>192</v>
      </c>
      <c r="CH45">
        <v>899</v>
      </c>
      <c r="CI45">
        <v>176</v>
      </c>
      <c r="CJ45">
        <v>891</v>
      </c>
      <c r="CK45">
        <v>186</v>
      </c>
      <c r="CL45">
        <v>945</v>
      </c>
      <c r="CM45">
        <v>182</v>
      </c>
      <c r="CO45">
        <v>838</v>
      </c>
      <c r="CP45">
        <v>168</v>
      </c>
      <c r="CQ45">
        <v>869</v>
      </c>
      <c r="CR45">
        <v>173</v>
      </c>
      <c r="CS45">
        <v>896</v>
      </c>
      <c r="CT45">
        <v>180</v>
      </c>
      <c r="CV45">
        <v>924</v>
      </c>
      <c r="CW45">
        <v>175</v>
      </c>
      <c r="CX45">
        <v>927</v>
      </c>
      <c r="CY45">
        <v>178</v>
      </c>
      <c r="CZ45">
        <v>931</v>
      </c>
      <c r="DA45">
        <v>174</v>
      </c>
      <c r="DC45">
        <v>873</v>
      </c>
      <c r="DD45">
        <v>166</v>
      </c>
      <c r="DE45">
        <v>942</v>
      </c>
      <c r="DF45">
        <v>184</v>
      </c>
      <c r="DG45">
        <v>924</v>
      </c>
      <c r="DH45">
        <v>165</v>
      </c>
      <c r="DK45">
        <v>37</v>
      </c>
      <c r="DL45" s="3">
        <v>7.4700000000000003E-2</v>
      </c>
      <c r="DM45">
        <v>170</v>
      </c>
      <c r="DN45">
        <v>250</v>
      </c>
      <c r="DO45">
        <v>172</v>
      </c>
      <c r="DP45">
        <v>252</v>
      </c>
      <c r="DQ45">
        <v>168</v>
      </c>
      <c r="DR45">
        <v>249</v>
      </c>
      <c r="DT45">
        <v>207</v>
      </c>
      <c r="DU45">
        <v>410</v>
      </c>
      <c r="DV45">
        <v>211</v>
      </c>
      <c r="DW45">
        <v>402</v>
      </c>
      <c r="DX45">
        <v>206</v>
      </c>
      <c r="DY45">
        <v>400</v>
      </c>
      <c r="EA45">
        <v>219</v>
      </c>
      <c r="EB45">
        <v>378</v>
      </c>
      <c r="EC45">
        <v>224</v>
      </c>
      <c r="ED45">
        <v>445</v>
      </c>
      <c r="EE45">
        <v>212</v>
      </c>
      <c r="EF45">
        <v>521</v>
      </c>
      <c r="EH45">
        <v>285</v>
      </c>
      <c r="EI45">
        <v>402</v>
      </c>
      <c r="EJ45">
        <v>278</v>
      </c>
      <c r="EK45">
        <v>435</v>
      </c>
      <c r="EL45">
        <v>293</v>
      </c>
      <c r="EM45">
        <v>456</v>
      </c>
      <c r="EO45">
        <v>950</v>
      </c>
      <c r="EP45">
        <v>394</v>
      </c>
      <c r="EQ45">
        <v>927</v>
      </c>
      <c r="ER45">
        <v>394</v>
      </c>
      <c r="ES45">
        <v>916</v>
      </c>
      <c r="ET45">
        <v>381</v>
      </c>
      <c r="EV45">
        <v>965</v>
      </c>
      <c r="EW45">
        <v>395</v>
      </c>
      <c r="EX45">
        <v>1026</v>
      </c>
      <c r="EY45">
        <v>378</v>
      </c>
      <c r="EZ45">
        <v>974</v>
      </c>
      <c r="FA45">
        <v>379</v>
      </c>
      <c r="FC45">
        <v>1044</v>
      </c>
      <c r="FD45">
        <v>389</v>
      </c>
      <c r="FE45">
        <v>1000</v>
      </c>
      <c r="FF45">
        <v>378</v>
      </c>
      <c r="FG45">
        <v>1049</v>
      </c>
      <c r="FH45">
        <v>387</v>
      </c>
      <c r="FJ45">
        <v>1000</v>
      </c>
      <c r="FK45">
        <v>369</v>
      </c>
      <c r="FL45">
        <v>1007</v>
      </c>
      <c r="FM45">
        <v>383</v>
      </c>
      <c r="FN45">
        <v>1059</v>
      </c>
      <c r="FO45">
        <v>394</v>
      </c>
      <c r="FQ45">
        <v>1045</v>
      </c>
      <c r="FR45">
        <v>415</v>
      </c>
      <c r="FS45">
        <v>1113</v>
      </c>
      <c r="FT45">
        <v>460</v>
      </c>
      <c r="FU45">
        <v>1095</v>
      </c>
      <c r="FV45">
        <v>431</v>
      </c>
      <c r="FX45">
        <v>1067</v>
      </c>
      <c r="FY45">
        <v>372</v>
      </c>
      <c r="FZ45">
        <v>1049</v>
      </c>
      <c r="GA45">
        <v>370</v>
      </c>
      <c r="GB45">
        <v>1145</v>
      </c>
      <c r="GC45">
        <v>361</v>
      </c>
      <c r="GE45">
        <v>1190</v>
      </c>
      <c r="GF45">
        <v>414</v>
      </c>
      <c r="GG45">
        <v>1167</v>
      </c>
      <c r="GH45">
        <v>436</v>
      </c>
      <c r="GI45">
        <v>1187</v>
      </c>
      <c r="GJ45">
        <v>426</v>
      </c>
      <c r="GL45">
        <v>1168</v>
      </c>
      <c r="GM45">
        <v>423</v>
      </c>
      <c r="GN45">
        <v>1199</v>
      </c>
      <c r="GO45">
        <v>403</v>
      </c>
      <c r="GP45">
        <v>1091</v>
      </c>
      <c r="GQ45">
        <v>391</v>
      </c>
      <c r="GS45">
        <v>37</v>
      </c>
      <c r="GT45" s="3">
        <v>7.4700000000000003E-2</v>
      </c>
      <c r="GU45">
        <v>298</v>
      </c>
      <c r="GV45">
        <v>24</v>
      </c>
      <c r="GW45">
        <v>298</v>
      </c>
      <c r="GX45">
        <v>24</v>
      </c>
      <c r="GY45">
        <v>321</v>
      </c>
      <c r="GZ45">
        <v>24</v>
      </c>
      <c r="HB45">
        <v>321</v>
      </c>
      <c r="HC45">
        <v>777</v>
      </c>
      <c r="HD45">
        <v>324</v>
      </c>
      <c r="HE45">
        <v>685</v>
      </c>
      <c r="HF45">
        <v>340</v>
      </c>
      <c r="HG45">
        <v>641</v>
      </c>
      <c r="HI45">
        <v>1138</v>
      </c>
      <c r="HJ45">
        <v>660</v>
      </c>
      <c r="HK45">
        <v>1210</v>
      </c>
      <c r="HL45">
        <v>647</v>
      </c>
      <c r="HM45">
        <v>1155</v>
      </c>
      <c r="HN45">
        <v>618</v>
      </c>
      <c r="HP45">
        <v>37</v>
      </c>
      <c r="HQ45" s="3">
        <v>7.4700000000000003E-2</v>
      </c>
      <c r="HR45">
        <v>170</v>
      </c>
      <c r="HS45">
        <v>232</v>
      </c>
      <c r="HT45">
        <v>172</v>
      </c>
      <c r="HU45">
        <v>236</v>
      </c>
      <c r="HV45">
        <v>177</v>
      </c>
      <c r="HW45">
        <v>231</v>
      </c>
      <c r="HY45">
        <v>192</v>
      </c>
      <c r="HZ45">
        <v>363</v>
      </c>
      <c r="IA45">
        <v>191</v>
      </c>
      <c r="IB45">
        <v>345</v>
      </c>
      <c r="IC45">
        <v>196</v>
      </c>
      <c r="ID45">
        <v>346</v>
      </c>
      <c r="IF45">
        <v>206</v>
      </c>
      <c r="IG45">
        <v>332</v>
      </c>
      <c r="IH45">
        <v>217</v>
      </c>
      <c r="II45">
        <v>325</v>
      </c>
      <c r="IJ45">
        <v>217</v>
      </c>
      <c r="IK45">
        <v>323</v>
      </c>
      <c r="IM45">
        <v>596</v>
      </c>
      <c r="IN45">
        <v>345</v>
      </c>
      <c r="IO45">
        <v>594</v>
      </c>
      <c r="IP45">
        <v>327</v>
      </c>
      <c r="IQ45">
        <v>575</v>
      </c>
      <c r="IR45">
        <v>329</v>
      </c>
      <c r="IT45">
        <v>690</v>
      </c>
      <c r="IU45">
        <v>327</v>
      </c>
      <c r="IV45">
        <v>651</v>
      </c>
      <c r="IW45">
        <v>326</v>
      </c>
      <c r="IX45">
        <v>739</v>
      </c>
      <c r="IY45">
        <v>331</v>
      </c>
      <c r="JA45">
        <v>719</v>
      </c>
      <c r="JB45">
        <v>343</v>
      </c>
      <c r="JC45">
        <v>797</v>
      </c>
      <c r="JD45">
        <v>393</v>
      </c>
      <c r="JE45">
        <v>803</v>
      </c>
      <c r="JF45">
        <v>388</v>
      </c>
      <c r="JH45">
        <v>779</v>
      </c>
      <c r="JI45">
        <v>325</v>
      </c>
      <c r="JJ45">
        <v>709</v>
      </c>
      <c r="JK45">
        <v>326</v>
      </c>
      <c r="JL45">
        <v>640</v>
      </c>
      <c r="JM45">
        <v>322</v>
      </c>
      <c r="JO45">
        <v>713</v>
      </c>
      <c r="JP45">
        <v>299</v>
      </c>
      <c r="JQ45">
        <v>676</v>
      </c>
      <c r="JR45">
        <v>279</v>
      </c>
      <c r="JS45">
        <v>657</v>
      </c>
      <c r="JT45">
        <v>311</v>
      </c>
      <c r="JV45">
        <v>718</v>
      </c>
      <c r="JW45">
        <v>336</v>
      </c>
      <c r="JX45">
        <v>718</v>
      </c>
      <c r="JY45">
        <v>368</v>
      </c>
      <c r="JZ45">
        <v>741</v>
      </c>
      <c r="KA45">
        <v>370</v>
      </c>
      <c r="KC45">
        <v>695</v>
      </c>
      <c r="KD45">
        <v>336</v>
      </c>
      <c r="KE45">
        <v>741</v>
      </c>
      <c r="KF45">
        <v>347</v>
      </c>
      <c r="KG45">
        <v>735</v>
      </c>
      <c r="KH45">
        <v>331</v>
      </c>
      <c r="KJ45">
        <v>631</v>
      </c>
      <c r="KK45">
        <v>360</v>
      </c>
      <c r="KL45">
        <v>669</v>
      </c>
      <c r="KM45">
        <v>343</v>
      </c>
      <c r="KN45">
        <v>646</v>
      </c>
      <c r="KO45">
        <v>336</v>
      </c>
      <c r="KQ45">
        <v>777</v>
      </c>
      <c r="KR45">
        <v>378</v>
      </c>
      <c r="KS45">
        <v>810</v>
      </c>
      <c r="KT45">
        <v>378</v>
      </c>
      <c r="KU45">
        <v>771</v>
      </c>
      <c r="KV45">
        <v>370</v>
      </c>
      <c r="KX45">
        <v>37</v>
      </c>
      <c r="KY45" s="3">
        <v>7.4740000534802703E-2</v>
      </c>
      <c r="KZ45">
        <v>322</v>
      </c>
      <c r="LA45">
        <v>27</v>
      </c>
      <c r="LB45">
        <v>299</v>
      </c>
      <c r="LC45">
        <v>28</v>
      </c>
      <c r="LD45">
        <v>313</v>
      </c>
      <c r="LE45">
        <v>27</v>
      </c>
      <c r="LG45">
        <v>334</v>
      </c>
      <c r="LH45">
        <v>589</v>
      </c>
      <c r="LI45">
        <v>332</v>
      </c>
      <c r="LJ45">
        <v>547</v>
      </c>
      <c r="LK45">
        <v>320</v>
      </c>
      <c r="LL45">
        <v>526</v>
      </c>
      <c r="LN45">
        <v>759</v>
      </c>
      <c r="LO45">
        <v>461</v>
      </c>
      <c r="LP45">
        <v>793</v>
      </c>
      <c r="LQ45">
        <v>504</v>
      </c>
      <c r="LR45">
        <v>790</v>
      </c>
      <c r="LS45">
        <v>508</v>
      </c>
      <c r="LV45">
        <v>37</v>
      </c>
      <c r="LW45" s="3">
        <v>7.4700000000000003E-2</v>
      </c>
      <c r="LX45">
        <v>312</v>
      </c>
      <c r="LY45">
        <v>93</v>
      </c>
      <c r="LZ45">
        <v>303</v>
      </c>
      <c r="MA45">
        <v>101</v>
      </c>
      <c r="MB45">
        <v>303</v>
      </c>
      <c r="MC45">
        <v>102</v>
      </c>
      <c r="ME45">
        <v>336</v>
      </c>
      <c r="MF45">
        <v>563</v>
      </c>
      <c r="MG45">
        <v>338</v>
      </c>
      <c r="MH45">
        <v>542</v>
      </c>
      <c r="MI45">
        <v>335</v>
      </c>
      <c r="MJ45">
        <v>602</v>
      </c>
      <c r="ML45">
        <v>355</v>
      </c>
      <c r="MM45">
        <v>629</v>
      </c>
      <c r="MN45">
        <v>317</v>
      </c>
      <c r="MO45">
        <v>659</v>
      </c>
      <c r="MP45">
        <v>356</v>
      </c>
      <c r="MQ45">
        <v>649</v>
      </c>
      <c r="MS45">
        <v>402</v>
      </c>
      <c r="MT45">
        <v>588</v>
      </c>
      <c r="MU45">
        <v>352</v>
      </c>
      <c r="MV45">
        <v>591</v>
      </c>
      <c r="MW45">
        <v>397</v>
      </c>
      <c r="MX45">
        <v>586</v>
      </c>
      <c r="MZ45">
        <v>559</v>
      </c>
      <c r="NA45">
        <v>534</v>
      </c>
      <c r="NB45">
        <v>523</v>
      </c>
      <c r="NC45">
        <v>540</v>
      </c>
      <c r="ND45">
        <v>590</v>
      </c>
      <c r="NE45">
        <v>505</v>
      </c>
      <c r="NG45">
        <v>757</v>
      </c>
      <c r="NH45">
        <v>627</v>
      </c>
      <c r="NI45">
        <v>828</v>
      </c>
      <c r="NJ45">
        <v>646</v>
      </c>
      <c r="NK45">
        <v>809</v>
      </c>
      <c r="NL45">
        <v>636</v>
      </c>
      <c r="NN45">
        <v>808</v>
      </c>
      <c r="NO45">
        <v>545</v>
      </c>
      <c r="NP45">
        <v>779</v>
      </c>
      <c r="NQ45">
        <v>572</v>
      </c>
      <c r="NR45">
        <v>768</v>
      </c>
      <c r="NS45">
        <v>539</v>
      </c>
      <c r="NU45">
        <v>772</v>
      </c>
      <c r="NV45">
        <v>527</v>
      </c>
      <c r="NW45">
        <v>783</v>
      </c>
      <c r="NX45">
        <v>532</v>
      </c>
      <c r="NY45">
        <v>783</v>
      </c>
      <c r="NZ45">
        <v>532</v>
      </c>
      <c r="OB45">
        <v>827</v>
      </c>
      <c r="OC45">
        <v>616</v>
      </c>
      <c r="OD45">
        <v>826</v>
      </c>
      <c r="OE45">
        <v>630</v>
      </c>
      <c r="OF45">
        <v>903</v>
      </c>
      <c r="OG45">
        <v>607</v>
      </c>
      <c r="OI45">
        <v>806</v>
      </c>
      <c r="OJ45">
        <v>504</v>
      </c>
      <c r="OK45">
        <v>770</v>
      </c>
      <c r="OL45">
        <v>520</v>
      </c>
      <c r="OM45">
        <v>833</v>
      </c>
      <c r="ON45">
        <v>533</v>
      </c>
      <c r="OP45">
        <v>820</v>
      </c>
      <c r="OQ45">
        <v>718</v>
      </c>
      <c r="OR45">
        <v>930</v>
      </c>
      <c r="OS45">
        <v>642</v>
      </c>
      <c r="OT45">
        <v>817</v>
      </c>
      <c r="OU45">
        <v>644</v>
      </c>
      <c r="OW45">
        <v>832</v>
      </c>
      <c r="OX45">
        <v>554</v>
      </c>
      <c r="OY45">
        <v>845</v>
      </c>
      <c r="OZ45">
        <v>523</v>
      </c>
      <c r="PA45">
        <v>819</v>
      </c>
      <c r="PB45">
        <v>505</v>
      </c>
    </row>
    <row r="46" spans="1:418">
      <c r="A46" t="s">
        <v>46</v>
      </c>
      <c r="B46" s="4" t="s">
        <v>7</v>
      </c>
      <c r="C46" s="4" t="s">
        <v>49</v>
      </c>
      <c r="D46" s="4" t="s">
        <v>50</v>
      </c>
      <c r="E46" s="16" t="s">
        <v>60</v>
      </c>
      <c r="F46" s="15"/>
      <c r="H46" s="7"/>
      <c r="AB46">
        <v>38</v>
      </c>
      <c r="AC46" s="3">
        <v>7.6799999999999993E-2</v>
      </c>
      <c r="AD46">
        <v>324</v>
      </c>
      <c r="AE46">
        <v>145</v>
      </c>
      <c r="AF46">
        <v>335</v>
      </c>
      <c r="AG46">
        <v>141</v>
      </c>
      <c r="AH46">
        <v>330</v>
      </c>
      <c r="AI46">
        <v>142</v>
      </c>
      <c r="AK46">
        <v>351</v>
      </c>
      <c r="AL46">
        <v>223</v>
      </c>
      <c r="AM46">
        <v>356</v>
      </c>
      <c r="AN46">
        <v>224</v>
      </c>
      <c r="AO46">
        <v>357</v>
      </c>
      <c r="AP46">
        <v>217</v>
      </c>
      <c r="AR46">
        <v>416</v>
      </c>
      <c r="AS46">
        <v>219</v>
      </c>
      <c r="AT46">
        <v>426</v>
      </c>
      <c r="AU46">
        <v>234</v>
      </c>
      <c r="AV46">
        <v>402</v>
      </c>
      <c r="AW46">
        <v>226</v>
      </c>
      <c r="AY46">
        <v>772</v>
      </c>
      <c r="AZ46">
        <v>238</v>
      </c>
      <c r="BA46">
        <v>786</v>
      </c>
      <c r="BB46">
        <v>229</v>
      </c>
      <c r="BC46">
        <v>804</v>
      </c>
      <c r="BD46">
        <v>236</v>
      </c>
      <c r="BF46">
        <v>918</v>
      </c>
      <c r="BG46">
        <v>213</v>
      </c>
      <c r="BH46">
        <v>913</v>
      </c>
      <c r="BI46">
        <v>210</v>
      </c>
      <c r="BJ46">
        <v>894</v>
      </c>
      <c r="BK46">
        <v>217</v>
      </c>
      <c r="BM46">
        <v>879</v>
      </c>
      <c r="BN46">
        <v>208</v>
      </c>
      <c r="BO46">
        <v>1027</v>
      </c>
      <c r="BP46">
        <v>207</v>
      </c>
      <c r="BQ46">
        <v>956</v>
      </c>
      <c r="BR46">
        <v>202</v>
      </c>
      <c r="BT46">
        <v>904</v>
      </c>
      <c r="BU46">
        <v>190</v>
      </c>
      <c r="BV46">
        <v>945</v>
      </c>
      <c r="BW46">
        <v>190</v>
      </c>
      <c r="BX46">
        <v>993</v>
      </c>
      <c r="BY46">
        <v>197</v>
      </c>
      <c r="CA46">
        <v>990</v>
      </c>
      <c r="CB46">
        <v>210</v>
      </c>
      <c r="CC46">
        <v>911</v>
      </c>
      <c r="CD46">
        <v>185</v>
      </c>
      <c r="CE46">
        <v>913</v>
      </c>
      <c r="CF46">
        <v>193</v>
      </c>
      <c r="CH46">
        <v>878</v>
      </c>
      <c r="CI46">
        <v>175</v>
      </c>
      <c r="CJ46">
        <v>904</v>
      </c>
      <c r="CK46">
        <v>186</v>
      </c>
      <c r="CL46">
        <v>891</v>
      </c>
      <c r="CM46">
        <v>181</v>
      </c>
      <c r="CO46">
        <v>879</v>
      </c>
      <c r="CP46">
        <v>160</v>
      </c>
      <c r="CQ46">
        <v>892</v>
      </c>
      <c r="CR46">
        <v>175</v>
      </c>
      <c r="CS46">
        <v>885</v>
      </c>
      <c r="CT46">
        <v>179</v>
      </c>
      <c r="CV46">
        <v>896</v>
      </c>
      <c r="CW46">
        <v>175</v>
      </c>
      <c r="CX46">
        <v>917</v>
      </c>
      <c r="CY46">
        <v>174</v>
      </c>
      <c r="CZ46">
        <v>914</v>
      </c>
      <c r="DA46">
        <v>178</v>
      </c>
      <c r="DC46">
        <v>963</v>
      </c>
      <c r="DD46">
        <v>176</v>
      </c>
      <c r="DE46">
        <v>897</v>
      </c>
      <c r="DF46">
        <v>175</v>
      </c>
      <c r="DG46">
        <v>889</v>
      </c>
      <c r="DH46">
        <v>174</v>
      </c>
      <c r="DK46">
        <v>38</v>
      </c>
      <c r="DL46" s="3">
        <v>7.6799999999999993E-2</v>
      </c>
      <c r="DM46">
        <v>174</v>
      </c>
      <c r="DN46">
        <v>250</v>
      </c>
      <c r="DO46">
        <v>161</v>
      </c>
      <c r="DP46">
        <v>251</v>
      </c>
      <c r="DQ46">
        <v>168</v>
      </c>
      <c r="DR46">
        <v>248</v>
      </c>
      <c r="DT46">
        <v>209</v>
      </c>
      <c r="DU46">
        <v>408</v>
      </c>
      <c r="DV46">
        <v>218</v>
      </c>
      <c r="DW46">
        <v>405</v>
      </c>
      <c r="DX46">
        <v>209</v>
      </c>
      <c r="DY46">
        <v>395</v>
      </c>
      <c r="EA46">
        <v>206</v>
      </c>
      <c r="EB46">
        <v>393</v>
      </c>
      <c r="EC46">
        <v>232</v>
      </c>
      <c r="ED46">
        <v>430</v>
      </c>
      <c r="EE46">
        <v>213</v>
      </c>
      <c r="EF46">
        <v>512</v>
      </c>
      <c r="EH46">
        <v>265</v>
      </c>
      <c r="EI46">
        <v>413</v>
      </c>
      <c r="EJ46">
        <v>299</v>
      </c>
      <c r="EK46">
        <v>442</v>
      </c>
      <c r="EL46">
        <v>315</v>
      </c>
      <c r="EM46">
        <v>472</v>
      </c>
      <c r="EO46">
        <v>995</v>
      </c>
      <c r="EP46">
        <v>385</v>
      </c>
      <c r="EQ46">
        <v>849</v>
      </c>
      <c r="ER46">
        <v>381</v>
      </c>
      <c r="ES46">
        <v>871</v>
      </c>
      <c r="ET46">
        <v>374</v>
      </c>
      <c r="EV46">
        <v>1063</v>
      </c>
      <c r="EW46">
        <v>388</v>
      </c>
      <c r="EX46">
        <v>917</v>
      </c>
      <c r="EY46">
        <v>380</v>
      </c>
      <c r="EZ46">
        <v>926</v>
      </c>
      <c r="FA46">
        <v>391</v>
      </c>
      <c r="FC46">
        <v>1080</v>
      </c>
      <c r="FD46">
        <v>388</v>
      </c>
      <c r="FE46">
        <v>994</v>
      </c>
      <c r="FF46">
        <v>392</v>
      </c>
      <c r="FG46">
        <v>1043</v>
      </c>
      <c r="FH46">
        <v>399</v>
      </c>
      <c r="FJ46">
        <v>1013</v>
      </c>
      <c r="FK46">
        <v>386</v>
      </c>
      <c r="FL46">
        <v>1026</v>
      </c>
      <c r="FM46">
        <v>395</v>
      </c>
      <c r="FN46">
        <v>989</v>
      </c>
      <c r="FO46">
        <v>389</v>
      </c>
      <c r="FQ46">
        <v>1032</v>
      </c>
      <c r="FR46">
        <v>396</v>
      </c>
      <c r="FS46">
        <v>1102</v>
      </c>
      <c r="FT46">
        <v>445</v>
      </c>
      <c r="FU46">
        <v>1162</v>
      </c>
      <c r="FV46">
        <v>433</v>
      </c>
      <c r="FX46">
        <v>1025</v>
      </c>
      <c r="FY46">
        <v>366</v>
      </c>
      <c r="FZ46">
        <v>1068</v>
      </c>
      <c r="GA46">
        <v>363</v>
      </c>
      <c r="GB46">
        <v>993</v>
      </c>
      <c r="GC46">
        <v>350</v>
      </c>
      <c r="GE46">
        <v>1133</v>
      </c>
      <c r="GF46">
        <v>406</v>
      </c>
      <c r="GG46">
        <v>1312</v>
      </c>
      <c r="GH46">
        <v>447</v>
      </c>
      <c r="GI46">
        <v>1162</v>
      </c>
      <c r="GJ46">
        <v>426</v>
      </c>
      <c r="GL46">
        <v>1233</v>
      </c>
      <c r="GM46">
        <v>408</v>
      </c>
      <c r="GN46">
        <v>1119</v>
      </c>
      <c r="GO46">
        <v>407</v>
      </c>
      <c r="GP46">
        <v>1109</v>
      </c>
      <c r="GQ46">
        <v>377</v>
      </c>
      <c r="GS46">
        <v>38</v>
      </c>
      <c r="GT46" s="3">
        <v>7.6799999999999993E-2</v>
      </c>
      <c r="GU46">
        <v>292</v>
      </c>
      <c r="GV46">
        <v>24</v>
      </c>
      <c r="GW46">
        <v>317</v>
      </c>
      <c r="GX46">
        <v>24</v>
      </c>
      <c r="GY46">
        <v>318</v>
      </c>
      <c r="GZ46">
        <v>24</v>
      </c>
      <c r="HB46">
        <v>346</v>
      </c>
      <c r="HC46">
        <v>758</v>
      </c>
      <c r="HD46">
        <v>340</v>
      </c>
      <c r="HE46">
        <v>690</v>
      </c>
      <c r="HF46">
        <v>311</v>
      </c>
      <c r="HG46">
        <v>638</v>
      </c>
      <c r="HI46">
        <v>1136</v>
      </c>
      <c r="HJ46">
        <v>651</v>
      </c>
      <c r="HK46">
        <v>1224</v>
      </c>
      <c r="HL46">
        <v>628</v>
      </c>
      <c r="HM46">
        <v>1134</v>
      </c>
      <c r="HN46">
        <v>655</v>
      </c>
      <c r="HP46">
        <v>38</v>
      </c>
      <c r="HQ46" s="3">
        <v>7.6799999999999993E-2</v>
      </c>
      <c r="HR46">
        <v>170</v>
      </c>
      <c r="HS46">
        <v>237</v>
      </c>
      <c r="HT46">
        <v>167</v>
      </c>
      <c r="HU46">
        <v>232</v>
      </c>
      <c r="HV46">
        <v>177</v>
      </c>
      <c r="HW46">
        <v>232</v>
      </c>
      <c r="HY46">
        <v>196</v>
      </c>
      <c r="HZ46">
        <v>340</v>
      </c>
      <c r="IA46">
        <v>194</v>
      </c>
      <c r="IB46">
        <v>356</v>
      </c>
      <c r="IC46">
        <v>199</v>
      </c>
      <c r="ID46">
        <v>341</v>
      </c>
      <c r="IF46">
        <v>212</v>
      </c>
      <c r="IG46">
        <v>346</v>
      </c>
      <c r="IH46">
        <v>229</v>
      </c>
      <c r="II46">
        <v>331</v>
      </c>
      <c r="IJ46">
        <v>206</v>
      </c>
      <c r="IK46">
        <v>327</v>
      </c>
      <c r="IM46">
        <v>570</v>
      </c>
      <c r="IN46">
        <v>335</v>
      </c>
      <c r="IO46">
        <v>601</v>
      </c>
      <c r="IP46">
        <v>321</v>
      </c>
      <c r="IQ46">
        <v>576</v>
      </c>
      <c r="IR46">
        <v>342</v>
      </c>
      <c r="IT46">
        <v>736</v>
      </c>
      <c r="IU46">
        <v>326</v>
      </c>
      <c r="IV46">
        <v>706</v>
      </c>
      <c r="IW46">
        <v>324</v>
      </c>
      <c r="IX46">
        <v>729</v>
      </c>
      <c r="IY46">
        <v>325</v>
      </c>
      <c r="JA46">
        <v>706</v>
      </c>
      <c r="JB46">
        <v>343</v>
      </c>
      <c r="JC46">
        <v>847</v>
      </c>
      <c r="JD46">
        <v>385</v>
      </c>
      <c r="JE46">
        <v>794</v>
      </c>
      <c r="JF46">
        <v>390</v>
      </c>
      <c r="JH46">
        <v>699</v>
      </c>
      <c r="JI46">
        <v>322</v>
      </c>
      <c r="JJ46">
        <v>662</v>
      </c>
      <c r="JK46">
        <v>320</v>
      </c>
      <c r="JL46">
        <v>682</v>
      </c>
      <c r="JM46">
        <v>328</v>
      </c>
      <c r="JO46">
        <v>711</v>
      </c>
      <c r="JP46">
        <v>301</v>
      </c>
      <c r="JQ46">
        <v>654</v>
      </c>
      <c r="JR46">
        <v>295</v>
      </c>
      <c r="JS46">
        <v>675</v>
      </c>
      <c r="JT46">
        <v>311</v>
      </c>
      <c r="JV46">
        <v>655</v>
      </c>
      <c r="JW46">
        <v>329</v>
      </c>
      <c r="JX46">
        <v>772</v>
      </c>
      <c r="JY46">
        <v>386</v>
      </c>
      <c r="JZ46">
        <v>669</v>
      </c>
      <c r="KA46">
        <v>364</v>
      </c>
      <c r="KC46">
        <v>725</v>
      </c>
      <c r="KD46">
        <v>338</v>
      </c>
      <c r="KE46">
        <v>728</v>
      </c>
      <c r="KF46">
        <v>347</v>
      </c>
      <c r="KG46">
        <v>711</v>
      </c>
      <c r="KH46">
        <v>335</v>
      </c>
      <c r="KJ46">
        <v>627</v>
      </c>
      <c r="KK46">
        <v>347</v>
      </c>
      <c r="KL46">
        <v>656</v>
      </c>
      <c r="KM46">
        <v>333</v>
      </c>
      <c r="KN46">
        <v>713</v>
      </c>
      <c r="KO46">
        <v>333</v>
      </c>
      <c r="KQ46">
        <v>731</v>
      </c>
      <c r="KR46">
        <v>363</v>
      </c>
      <c r="KS46">
        <v>794</v>
      </c>
      <c r="KT46">
        <v>385</v>
      </c>
      <c r="KU46">
        <v>792</v>
      </c>
      <c r="KV46">
        <v>371</v>
      </c>
      <c r="KX46">
        <v>38</v>
      </c>
      <c r="KY46" s="3">
        <v>7.6760000549256802E-2</v>
      </c>
      <c r="KZ46">
        <v>306</v>
      </c>
      <c r="LA46">
        <v>27</v>
      </c>
      <c r="LB46">
        <v>308</v>
      </c>
      <c r="LC46">
        <v>27</v>
      </c>
      <c r="LD46">
        <v>319</v>
      </c>
      <c r="LE46">
        <v>27</v>
      </c>
      <c r="LG46">
        <v>337</v>
      </c>
      <c r="LH46">
        <v>574</v>
      </c>
      <c r="LI46">
        <v>341</v>
      </c>
      <c r="LJ46">
        <v>584</v>
      </c>
      <c r="LK46">
        <v>324</v>
      </c>
      <c r="LL46">
        <v>506</v>
      </c>
      <c r="LN46">
        <v>740</v>
      </c>
      <c r="LO46">
        <v>455</v>
      </c>
      <c r="LP46">
        <v>753</v>
      </c>
      <c r="LQ46">
        <v>511</v>
      </c>
      <c r="LR46">
        <v>875</v>
      </c>
      <c r="LS46">
        <v>488</v>
      </c>
      <c r="LV46">
        <v>38</v>
      </c>
      <c r="LW46" s="3">
        <v>7.6799999999999993E-2</v>
      </c>
      <c r="LX46">
        <v>298</v>
      </c>
      <c r="LY46">
        <v>94</v>
      </c>
      <c r="LZ46">
        <v>294</v>
      </c>
      <c r="MA46">
        <v>101</v>
      </c>
      <c r="MB46">
        <v>303</v>
      </c>
      <c r="MC46">
        <v>105</v>
      </c>
      <c r="ME46">
        <v>319</v>
      </c>
      <c r="MF46">
        <v>560</v>
      </c>
      <c r="MG46">
        <v>333</v>
      </c>
      <c r="MH46">
        <v>580</v>
      </c>
      <c r="MI46">
        <v>333</v>
      </c>
      <c r="MJ46">
        <v>584</v>
      </c>
      <c r="ML46">
        <v>323</v>
      </c>
      <c r="MM46">
        <v>635</v>
      </c>
      <c r="MN46">
        <v>338</v>
      </c>
      <c r="MO46">
        <v>670</v>
      </c>
      <c r="MP46">
        <v>323</v>
      </c>
      <c r="MQ46">
        <v>645</v>
      </c>
      <c r="MS46">
        <v>401</v>
      </c>
      <c r="MT46">
        <v>585</v>
      </c>
      <c r="MU46">
        <v>385</v>
      </c>
      <c r="MV46">
        <v>566</v>
      </c>
      <c r="MW46">
        <v>368</v>
      </c>
      <c r="MX46">
        <v>585</v>
      </c>
      <c r="MZ46">
        <v>563</v>
      </c>
      <c r="NA46">
        <v>527</v>
      </c>
      <c r="NB46">
        <v>559</v>
      </c>
      <c r="NC46">
        <v>542</v>
      </c>
      <c r="ND46">
        <v>603</v>
      </c>
      <c r="NE46">
        <v>509</v>
      </c>
      <c r="NG46">
        <v>852</v>
      </c>
      <c r="NH46">
        <v>633</v>
      </c>
      <c r="NI46">
        <v>780</v>
      </c>
      <c r="NJ46">
        <v>636</v>
      </c>
      <c r="NK46">
        <v>806</v>
      </c>
      <c r="NL46">
        <v>642</v>
      </c>
      <c r="NN46">
        <v>784</v>
      </c>
      <c r="NO46">
        <v>546</v>
      </c>
      <c r="NP46">
        <v>848</v>
      </c>
      <c r="NQ46">
        <v>550</v>
      </c>
      <c r="NR46">
        <v>804</v>
      </c>
      <c r="NS46">
        <v>541</v>
      </c>
      <c r="NU46">
        <v>778</v>
      </c>
      <c r="NV46">
        <v>514</v>
      </c>
      <c r="NW46">
        <v>845</v>
      </c>
      <c r="NX46">
        <v>522</v>
      </c>
      <c r="NY46">
        <v>845</v>
      </c>
      <c r="NZ46">
        <v>522</v>
      </c>
      <c r="OB46">
        <v>771</v>
      </c>
      <c r="OC46">
        <v>620</v>
      </c>
      <c r="OD46">
        <v>849</v>
      </c>
      <c r="OE46">
        <v>611</v>
      </c>
      <c r="OF46">
        <v>785</v>
      </c>
      <c r="OG46">
        <v>596</v>
      </c>
      <c r="OI46">
        <v>833</v>
      </c>
      <c r="OJ46">
        <v>512</v>
      </c>
      <c r="OK46">
        <v>849</v>
      </c>
      <c r="OL46">
        <v>539</v>
      </c>
      <c r="OM46">
        <v>815</v>
      </c>
      <c r="ON46">
        <v>540</v>
      </c>
      <c r="OP46">
        <v>905</v>
      </c>
      <c r="OQ46">
        <v>712</v>
      </c>
      <c r="OR46">
        <v>833</v>
      </c>
      <c r="OS46">
        <v>643</v>
      </c>
      <c r="OT46">
        <v>890</v>
      </c>
      <c r="OU46">
        <v>664</v>
      </c>
      <c r="OW46">
        <v>732</v>
      </c>
      <c r="OX46">
        <v>524</v>
      </c>
      <c r="OY46">
        <v>834</v>
      </c>
      <c r="OZ46">
        <v>535</v>
      </c>
      <c r="PA46">
        <v>741</v>
      </c>
      <c r="PB46">
        <v>488</v>
      </c>
    </row>
    <row r="47" spans="1:418">
      <c r="B47" t="s">
        <v>48</v>
      </c>
      <c r="C47" s="12">
        <v>173</v>
      </c>
      <c r="D47">
        <v>1</v>
      </c>
      <c r="E47">
        <f>C47/1000*POWER(D47,2)</f>
        <v>0.17299999999999999</v>
      </c>
      <c r="H47" s="7"/>
      <c r="AB47">
        <v>39</v>
      </c>
      <c r="AC47" s="3">
        <v>7.8799999999999995E-2</v>
      </c>
      <c r="AD47">
        <v>325</v>
      </c>
      <c r="AE47">
        <v>145</v>
      </c>
      <c r="AF47">
        <v>339</v>
      </c>
      <c r="AG47">
        <v>141</v>
      </c>
      <c r="AH47">
        <v>324</v>
      </c>
      <c r="AI47">
        <v>143</v>
      </c>
      <c r="AK47">
        <v>344</v>
      </c>
      <c r="AL47">
        <v>209</v>
      </c>
      <c r="AM47">
        <v>361</v>
      </c>
      <c r="AN47">
        <v>220</v>
      </c>
      <c r="AO47">
        <v>344</v>
      </c>
      <c r="AP47">
        <v>212</v>
      </c>
      <c r="AR47">
        <v>415</v>
      </c>
      <c r="AS47">
        <v>218</v>
      </c>
      <c r="AT47">
        <v>411</v>
      </c>
      <c r="AU47">
        <v>224</v>
      </c>
      <c r="AV47">
        <v>430</v>
      </c>
      <c r="AW47">
        <v>235</v>
      </c>
      <c r="AY47">
        <v>802</v>
      </c>
      <c r="AZ47">
        <v>235</v>
      </c>
      <c r="BA47">
        <v>769</v>
      </c>
      <c r="BB47">
        <v>235</v>
      </c>
      <c r="BC47">
        <v>778</v>
      </c>
      <c r="BD47">
        <v>235</v>
      </c>
      <c r="BF47">
        <v>929</v>
      </c>
      <c r="BG47">
        <v>208</v>
      </c>
      <c r="BH47">
        <v>857</v>
      </c>
      <c r="BI47">
        <v>206</v>
      </c>
      <c r="BJ47">
        <v>835</v>
      </c>
      <c r="BK47">
        <v>213</v>
      </c>
      <c r="BM47">
        <v>907</v>
      </c>
      <c r="BN47">
        <v>203</v>
      </c>
      <c r="BO47">
        <v>922</v>
      </c>
      <c r="BP47">
        <v>206</v>
      </c>
      <c r="BQ47">
        <v>935</v>
      </c>
      <c r="BR47">
        <v>207</v>
      </c>
      <c r="BT47">
        <v>930</v>
      </c>
      <c r="BU47">
        <v>185</v>
      </c>
      <c r="BV47">
        <v>958</v>
      </c>
      <c r="BW47">
        <v>203</v>
      </c>
      <c r="BX47">
        <v>933</v>
      </c>
      <c r="BY47">
        <v>202</v>
      </c>
      <c r="CA47">
        <v>1068</v>
      </c>
      <c r="CB47">
        <v>207</v>
      </c>
      <c r="CC47">
        <v>869</v>
      </c>
      <c r="CD47">
        <v>182</v>
      </c>
      <c r="CE47">
        <v>934</v>
      </c>
      <c r="CF47">
        <v>183</v>
      </c>
      <c r="CH47">
        <v>914</v>
      </c>
      <c r="CI47">
        <v>174</v>
      </c>
      <c r="CJ47">
        <v>898</v>
      </c>
      <c r="CK47">
        <v>186</v>
      </c>
      <c r="CL47">
        <v>873</v>
      </c>
      <c r="CM47">
        <v>184</v>
      </c>
      <c r="CO47">
        <v>898</v>
      </c>
      <c r="CP47">
        <v>171</v>
      </c>
      <c r="CQ47">
        <v>871</v>
      </c>
      <c r="CR47">
        <v>179</v>
      </c>
      <c r="CS47">
        <v>891</v>
      </c>
      <c r="CT47">
        <v>190</v>
      </c>
      <c r="CV47">
        <v>937</v>
      </c>
      <c r="CW47">
        <v>169</v>
      </c>
      <c r="CX47">
        <v>896</v>
      </c>
      <c r="CY47">
        <v>186</v>
      </c>
      <c r="CZ47">
        <v>953</v>
      </c>
      <c r="DA47">
        <v>175</v>
      </c>
      <c r="DC47">
        <v>934</v>
      </c>
      <c r="DD47">
        <v>176</v>
      </c>
      <c r="DE47">
        <v>854</v>
      </c>
      <c r="DF47">
        <v>183</v>
      </c>
      <c r="DG47">
        <v>847</v>
      </c>
      <c r="DH47">
        <v>180</v>
      </c>
      <c r="DK47">
        <v>39</v>
      </c>
      <c r="DL47" s="3">
        <v>7.8799999999999995E-2</v>
      </c>
      <c r="DM47">
        <v>170</v>
      </c>
      <c r="DN47">
        <v>249</v>
      </c>
      <c r="DO47">
        <v>166</v>
      </c>
      <c r="DP47">
        <v>253</v>
      </c>
      <c r="DQ47">
        <v>168</v>
      </c>
      <c r="DR47">
        <v>245</v>
      </c>
      <c r="DT47">
        <v>204</v>
      </c>
      <c r="DU47">
        <v>415</v>
      </c>
      <c r="DV47">
        <v>201</v>
      </c>
      <c r="DW47">
        <v>396</v>
      </c>
      <c r="DX47">
        <v>214</v>
      </c>
      <c r="DY47">
        <v>401</v>
      </c>
      <c r="EA47">
        <v>218</v>
      </c>
      <c r="EB47">
        <v>379</v>
      </c>
      <c r="EC47">
        <v>214</v>
      </c>
      <c r="ED47">
        <v>450</v>
      </c>
      <c r="EE47">
        <v>211</v>
      </c>
      <c r="EF47">
        <v>488</v>
      </c>
      <c r="EH47">
        <v>278</v>
      </c>
      <c r="EI47">
        <v>410</v>
      </c>
      <c r="EJ47">
        <v>295</v>
      </c>
      <c r="EK47">
        <v>441</v>
      </c>
      <c r="EL47">
        <v>298</v>
      </c>
      <c r="EM47">
        <v>462</v>
      </c>
      <c r="EO47">
        <v>946</v>
      </c>
      <c r="EP47">
        <v>393</v>
      </c>
      <c r="EQ47">
        <v>889</v>
      </c>
      <c r="ER47">
        <v>372</v>
      </c>
      <c r="ES47">
        <v>979</v>
      </c>
      <c r="ET47">
        <v>370</v>
      </c>
      <c r="EV47">
        <v>945</v>
      </c>
      <c r="EW47">
        <v>394</v>
      </c>
      <c r="EX47">
        <v>943</v>
      </c>
      <c r="EY47">
        <v>382</v>
      </c>
      <c r="EZ47">
        <v>969</v>
      </c>
      <c r="FA47">
        <v>397</v>
      </c>
      <c r="FC47">
        <v>1002</v>
      </c>
      <c r="FD47">
        <v>381</v>
      </c>
      <c r="FE47">
        <v>1028</v>
      </c>
      <c r="FF47">
        <v>390</v>
      </c>
      <c r="FG47">
        <v>1072</v>
      </c>
      <c r="FH47">
        <v>389</v>
      </c>
      <c r="FJ47">
        <v>1036</v>
      </c>
      <c r="FK47">
        <v>385</v>
      </c>
      <c r="FL47">
        <v>1053</v>
      </c>
      <c r="FM47">
        <v>386</v>
      </c>
      <c r="FN47">
        <v>978</v>
      </c>
      <c r="FO47">
        <v>378</v>
      </c>
      <c r="FQ47">
        <v>998</v>
      </c>
      <c r="FR47">
        <v>410</v>
      </c>
      <c r="FS47">
        <v>1112</v>
      </c>
      <c r="FT47">
        <v>449</v>
      </c>
      <c r="FU47">
        <v>1110</v>
      </c>
      <c r="FV47">
        <v>427</v>
      </c>
      <c r="FX47">
        <v>1085</v>
      </c>
      <c r="FY47">
        <v>375</v>
      </c>
      <c r="FZ47">
        <v>1087</v>
      </c>
      <c r="GA47">
        <v>366</v>
      </c>
      <c r="GB47">
        <v>1105</v>
      </c>
      <c r="GC47">
        <v>371</v>
      </c>
      <c r="GE47">
        <v>1253</v>
      </c>
      <c r="GF47">
        <v>407</v>
      </c>
      <c r="GG47">
        <v>1258</v>
      </c>
      <c r="GH47">
        <v>423</v>
      </c>
      <c r="GI47">
        <v>1130</v>
      </c>
      <c r="GJ47">
        <v>424</v>
      </c>
      <c r="GL47">
        <v>1206</v>
      </c>
      <c r="GM47">
        <v>409</v>
      </c>
      <c r="GN47">
        <v>1297</v>
      </c>
      <c r="GO47">
        <v>404</v>
      </c>
      <c r="GP47">
        <v>1105</v>
      </c>
      <c r="GQ47">
        <v>381</v>
      </c>
      <c r="GS47">
        <v>39</v>
      </c>
      <c r="GT47" s="3">
        <v>7.8799999999999995E-2</v>
      </c>
      <c r="GU47">
        <v>292</v>
      </c>
      <c r="GV47">
        <v>23</v>
      </c>
      <c r="GW47">
        <v>304</v>
      </c>
      <c r="GX47">
        <v>24</v>
      </c>
      <c r="GY47">
        <v>307</v>
      </c>
      <c r="GZ47">
        <v>24</v>
      </c>
      <c r="HB47">
        <v>323</v>
      </c>
      <c r="HC47">
        <v>755</v>
      </c>
      <c r="HD47">
        <v>333</v>
      </c>
      <c r="HE47">
        <v>694</v>
      </c>
      <c r="HF47">
        <v>330</v>
      </c>
      <c r="HG47">
        <v>612</v>
      </c>
      <c r="HI47">
        <v>1252</v>
      </c>
      <c r="HJ47">
        <v>645</v>
      </c>
      <c r="HK47">
        <v>1076</v>
      </c>
      <c r="HL47">
        <v>634</v>
      </c>
      <c r="HM47">
        <v>1134</v>
      </c>
      <c r="HN47">
        <v>656</v>
      </c>
      <c r="HP47">
        <v>39</v>
      </c>
      <c r="HQ47" s="3">
        <v>7.8799999999999995E-2</v>
      </c>
      <c r="HR47">
        <v>170</v>
      </c>
      <c r="HS47">
        <v>239</v>
      </c>
      <c r="HT47">
        <v>169</v>
      </c>
      <c r="HU47">
        <v>238</v>
      </c>
      <c r="HV47">
        <v>177</v>
      </c>
      <c r="HW47">
        <v>231</v>
      </c>
      <c r="HY47">
        <v>208</v>
      </c>
      <c r="HZ47">
        <v>357</v>
      </c>
      <c r="IA47">
        <v>202</v>
      </c>
      <c r="IB47">
        <v>330</v>
      </c>
      <c r="IC47">
        <v>191</v>
      </c>
      <c r="ID47">
        <v>348</v>
      </c>
      <c r="IF47">
        <v>220</v>
      </c>
      <c r="IG47">
        <v>339</v>
      </c>
      <c r="IH47">
        <v>212</v>
      </c>
      <c r="II47">
        <v>334</v>
      </c>
      <c r="IJ47">
        <v>217</v>
      </c>
      <c r="IK47">
        <v>326</v>
      </c>
      <c r="IM47">
        <v>583</v>
      </c>
      <c r="IN47">
        <v>332</v>
      </c>
      <c r="IO47">
        <v>590</v>
      </c>
      <c r="IP47">
        <v>329</v>
      </c>
      <c r="IQ47">
        <v>575</v>
      </c>
      <c r="IR47">
        <v>321</v>
      </c>
      <c r="IT47">
        <v>732</v>
      </c>
      <c r="IU47">
        <v>320</v>
      </c>
      <c r="IV47">
        <v>738</v>
      </c>
      <c r="IW47">
        <v>333</v>
      </c>
      <c r="IX47">
        <v>704</v>
      </c>
      <c r="IY47">
        <v>325</v>
      </c>
      <c r="JA47">
        <v>715</v>
      </c>
      <c r="JB47">
        <v>346</v>
      </c>
      <c r="JC47">
        <v>888</v>
      </c>
      <c r="JD47">
        <v>397</v>
      </c>
      <c r="JE47">
        <v>787</v>
      </c>
      <c r="JF47">
        <v>390</v>
      </c>
      <c r="JH47">
        <v>684</v>
      </c>
      <c r="JI47">
        <v>324</v>
      </c>
      <c r="JJ47">
        <v>710</v>
      </c>
      <c r="JK47">
        <v>323</v>
      </c>
      <c r="JL47">
        <v>658</v>
      </c>
      <c r="JM47">
        <v>308</v>
      </c>
      <c r="JO47">
        <v>664</v>
      </c>
      <c r="JP47">
        <v>299</v>
      </c>
      <c r="JQ47">
        <v>656</v>
      </c>
      <c r="JR47">
        <v>291</v>
      </c>
      <c r="JS47">
        <v>708</v>
      </c>
      <c r="JT47">
        <v>310</v>
      </c>
      <c r="JV47">
        <v>677</v>
      </c>
      <c r="JW47">
        <v>335</v>
      </c>
      <c r="JX47">
        <v>693</v>
      </c>
      <c r="JY47">
        <v>372</v>
      </c>
      <c r="JZ47">
        <v>721</v>
      </c>
      <c r="KA47">
        <v>355</v>
      </c>
      <c r="KC47">
        <v>710</v>
      </c>
      <c r="KD47">
        <v>328</v>
      </c>
      <c r="KE47">
        <v>679</v>
      </c>
      <c r="KF47">
        <v>335</v>
      </c>
      <c r="KG47">
        <v>651</v>
      </c>
      <c r="KH47">
        <v>337</v>
      </c>
      <c r="KJ47">
        <v>708</v>
      </c>
      <c r="KK47">
        <v>329</v>
      </c>
      <c r="KL47">
        <v>688</v>
      </c>
      <c r="KM47">
        <v>343</v>
      </c>
      <c r="KN47">
        <v>654</v>
      </c>
      <c r="KO47">
        <v>336</v>
      </c>
      <c r="KQ47">
        <v>766</v>
      </c>
      <c r="KR47">
        <v>377</v>
      </c>
      <c r="KS47">
        <v>767</v>
      </c>
      <c r="KT47">
        <v>387</v>
      </c>
      <c r="KU47">
        <v>769</v>
      </c>
      <c r="KV47">
        <v>372</v>
      </c>
      <c r="KX47">
        <v>39</v>
      </c>
      <c r="KY47" s="3">
        <v>7.87800005637109E-2</v>
      </c>
      <c r="KZ47">
        <v>325</v>
      </c>
      <c r="LA47">
        <v>27</v>
      </c>
      <c r="LB47">
        <v>307</v>
      </c>
      <c r="LC47">
        <v>29</v>
      </c>
      <c r="LD47">
        <v>301</v>
      </c>
      <c r="LE47">
        <v>27</v>
      </c>
      <c r="LG47">
        <v>338</v>
      </c>
      <c r="LH47">
        <v>587</v>
      </c>
      <c r="LI47">
        <v>321</v>
      </c>
      <c r="LJ47">
        <v>547</v>
      </c>
      <c r="LK47">
        <v>321</v>
      </c>
      <c r="LL47">
        <v>532</v>
      </c>
      <c r="LN47">
        <v>820</v>
      </c>
      <c r="LO47">
        <v>476</v>
      </c>
      <c r="LP47">
        <v>829</v>
      </c>
      <c r="LQ47">
        <v>493</v>
      </c>
      <c r="LR47">
        <v>784</v>
      </c>
      <c r="LS47">
        <v>491</v>
      </c>
      <c r="LV47">
        <v>39</v>
      </c>
      <c r="LW47" s="3">
        <v>7.8799999999999995E-2</v>
      </c>
      <c r="LX47">
        <v>313</v>
      </c>
      <c r="LY47">
        <v>93</v>
      </c>
      <c r="LZ47">
        <v>290</v>
      </c>
      <c r="MA47">
        <v>102</v>
      </c>
      <c r="MB47">
        <v>296</v>
      </c>
      <c r="MC47">
        <v>101</v>
      </c>
      <c r="ME47">
        <v>339</v>
      </c>
      <c r="MF47">
        <v>566</v>
      </c>
      <c r="MG47">
        <v>344</v>
      </c>
      <c r="MH47">
        <v>574</v>
      </c>
      <c r="MI47">
        <v>323</v>
      </c>
      <c r="MJ47">
        <v>584</v>
      </c>
      <c r="ML47">
        <v>320</v>
      </c>
      <c r="MM47">
        <v>654</v>
      </c>
      <c r="MN47">
        <v>333</v>
      </c>
      <c r="MO47">
        <v>679</v>
      </c>
      <c r="MP47">
        <v>306</v>
      </c>
      <c r="MQ47">
        <v>619</v>
      </c>
      <c r="MS47">
        <v>393</v>
      </c>
      <c r="MT47">
        <v>583</v>
      </c>
      <c r="MU47">
        <v>392</v>
      </c>
      <c r="MV47">
        <v>598</v>
      </c>
      <c r="MW47">
        <v>371</v>
      </c>
      <c r="MX47">
        <v>605</v>
      </c>
      <c r="MZ47">
        <v>635</v>
      </c>
      <c r="NA47">
        <v>521</v>
      </c>
      <c r="NB47">
        <v>588</v>
      </c>
      <c r="NC47">
        <v>523</v>
      </c>
      <c r="ND47">
        <v>560</v>
      </c>
      <c r="NE47">
        <v>526</v>
      </c>
      <c r="NG47">
        <v>871</v>
      </c>
      <c r="NH47">
        <v>616</v>
      </c>
      <c r="NI47">
        <v>824</v>
      </c>
      <c r="NJ47">
        <v>646</v>
      </c>
      <c r="NK47">
        <v>821</v>
      </c>
      <c r="NL47">
        <v>655</v>
      </c>
      <c r="NN47">
        <v>827</v>
      </c>
      <c r="NO47">
        <v>537</v>
      </c>
      <c r="NP47">
        <v>807</v>
      </c>
      <c r="NQ47">
        <v>543</v>
      </c>
      <c r="NR47">
        <v>855</v>
      </c>
      <c r="NS47">
        <v>530</v>
      </c>
      <c r="NU47">
        <v>782</v>
      </c>
      <c r="NV47">
        <v>547</v>
      </c>
      <c r="NW47">
        <v>802</v>
      </c>
      <c r="NX47">
        <v>536</v>
      </c>
      <c r="NY47">
        <v>802</v>
      </c>
      <c r="NZ47">
        <v>536</v>
      </c>
      <c r="OB47">
        <v>758</v>
      </c>
      <c r="OC47">
        <v>609</v>
      </c>
      <c r="OD47">
        <v>820</v>
      </c>
      <c r="OE47">
        <v>605</v>
      </c>
      <c r="OF47">
        <v>865</v>
      </c>
      <c r="OG47">
        <v>590</v>
      </c>
      <c r="OI47">
        <v>874</v>
      </c>
      <c r="OJ47">
        <v>528</v>
      </c>
      <c r="OK47">
        <v>716</v>
      </c>
      <c r="OL47">
        <v>526</v>
      </c>
      <c r="OM47">
        <v>718</v>
      </c>
      <c r="ON47">
        <v>531</v>
      </c>
      <c r="OP47">
        <v>837</v>
      </c>
      <c r="OQ47">
        <v>712</v>
      </c>
      <c r="OR47">
        <v>792</v>
      </c>
      <c r="OS47">
        <v>664</v>
      </c>
      <c r="OT47">
        <v>894</v>
      </c>
      <c r="OU47">
        <v>631</v>
      </c>
      <c r="OW47">
        <v>843</v>
      </c>
      <c r="OX47">
        <v>539</v>
      </c>
      <c r="OY47">
        <v>816</v>
      </c>
      <c r="OZ47">
        <v>517</v>
      </c>
      <c r="PA47">
        <v>764</v>
      </c>
      <c r="PB47">
        <v>521</v>
      </c>
    </row>
    <row r="48" spans="1:418">
      <c r="B48" t="s">
        <v>47</v>
      </c>
      <c r="C48">
        <v>3</v>
      </c>
      <c r="D48">
        <v>2</v>
      </c>
      <c r="E48">
        <f t="shared" ref="E48:E57" si="77">C48/1000*POWER(D48,2)</f>
        <v>1.2E-2</v>
      </c>
      <c r="H48" s="7"/>
      <c r="AB48">
        <v>40</v>
      </c>
      <c r="AC48" s="3">
        <v>8.0799999999999997E-2</v>
      </c>
      <c r="AD48">
        <v>324</v>
      </c>
      <c r="AE48">
        <v>142</v>
      </c>
      <c r="AF48">
        <v>335</v>
      </c>
      <c r="AG48">
        <v>143</v>
      </c>
      <c r="AH48">
        <v>326</v>
      </c>
      <c r="AI48">
        <v>139</v>
      </c>
      <c r="AK48">
        <v>357</v>
      </c>
      <c r="AL48">
        <v>219</v>
      </c>
      <c r="AM48">
        <v>363</v>
      </c>
      <c r="AN48">
        <v>220</v>
      </c>
      <c r="AO48">
        <v>351</v>
      </c>
      <c r="AP48">
        <v>215</v>
      </c>
      <c r="AR48">
        <v>405</v>
      </c>
      <c r="AS48">
        <v>217</v>
      </c>
      <c r="AT48">
        <v>444</v>
      </c>
      <c r="AU48">
        <v>234</v>
      </c>
      <c r="AV48">
        <v>417</v>
      </c>
      <c r="AW48">
        <v>230</v>
      </c>
      <c r="AY48">
        <v>819</v>
      </c>
      <c r="AZ48">
        <v>243</v>
      </c>
      <c r="BA48">
        <v>819</v>
      </c>
      <c r="BB48">
        <v>238</v>
      </c>
      <c r="BC48">
        <v>790</v>
      </c>
      <c r="BD48">
        <v>237</v>
      </c>
      <c r="BF48">
        <v>944</v>
      </c>
      <c r="BG48">
        <v>213</v>
      </c>
      <c r="BH48">
        <v>889</v>
      </c>
      <c r="BI48">
        <v>213</v>
      </c>
      <c r="BJ48">
        <v>840</v>
      </c>
      <c r="BK48">
        <v>217</v>
      </c>
      <c r="BM48">
        <v>890</v>
      </c>
      <c r="BN48">
        <v>200</v>
      </c>
      <c r="BO48">
        <v>894</v>
      </c>
      <c r="BP48">
        <v>200</v>
      </c>
      <c r="BQ48">
        <v>937</v>
      </c>
      <c r="BR48">
        <v>200</v>
      </c>
      <c r="BT48">
        <v>926</v>
      </c>
      <c r="BU48">
        <v>187</v>
      </c>
      <c r="BV48">
        <v>885</v>
      </c>
      <c r="BW48">
        <v>193</v>
      </c>
      <c r="BX48">
        <v>947</v>
      </c>
      <c r="BY48">
        <v>187</v>
      </c>
      <c r="CA48">
        <v>1078</v>
      </c>
      <c r="CB48">
        <v>217</v>
      </c>
      <c r="CC48">
        <v>941</v>
      </c>
      <c r="CD48">
        <v>179</v>
      </c>
      <c r="CE48">
        <v>875</v>
      </c>
      <c r="CF48">
        <v>177</v>
      </c>
      <c r="CH48">
        <v>935</v>
      </c>
      <c r="CI48">
        <v>185</v>
      </c>
      <c r="CJ48">
        <v>933</v>
      </c>
      <c r="CK48">
        <v>186</v>
      </c>
      <c r="CL48">
        <v>892</v>
      </c>
      <c r="CM48">
        <v>178</v>
      </c>
      <c r="CO48">
        <v>893</v>
      </c>
      <c r="CP48">
        <v>163</v>
      </c>
      <c r="CQ48">
        <v>926</v>
      </c>
      <c r="CR48">
        <v>176</v>
      </c>
      <c r="CS48">
        <v>906</v>
      </c>
      <c r="CT48">
        <v>176</v>
      </c>
      <c r="CV48">
        <v>902</v>
      </c>
      <c r="CW48">
        <v>176</v>
      </c>
      <c r="CX48">
        <v>924</v>
      </c>
      <c r="CY48">
        <v>189</v>
      </c>
      <c r="CZ48">
        <v>882</v>
      </c>
      <c r="DA48">
        <v>175</v>
      </c>
      <c r="DC48">
        <v>880</v>
      </c>
      <c r="DD48">
        <v>177</v>
      </c>
      <c r="DE48">
        <v>947</v>
      </c>
      <c r="DF48">
        <v>169</v>
      </c>
      <c r="DG48">
        <v>894</v>
      </c>
      <c r="DH48">
        <v>163</v>
      </c>
      <c r="DK48">
        <v>40</v>
      </c>
      <c r="DL48" s="3">
        <v>8.0799999999999997E-2</v>
      </c>
      <c r="DM48">
        <v>167</v>
      </c>
      <c r="DN48">
        <v>245</v>
      </c>
      <c r="DO48">
        <v>163</v>
      </c>
      <c r="DP48">
        <v>253</v>
      </c>
      <c r="DQ48">
        <v>167</v>
      </c>
      <c r="DR48">
        <v>244</v>
      </c>
      <c r="DT48">
        <v>192</v>
      </c>
      <c r="DU48">
        <v>413</v>
      </c>
      <c r="DV48">
        <v>215</v>
      </c>
      <c r="DW48">
        <v>403</v>
      </c>
      <c r="DX48">
        <v>199</v>
      </c>
      <c r="DY48">
        <v>404</v>
      </c>
      <c r="EA48">
        <v>215</v>
      </c>
      <c r="EB48">
        <v>371</v>
      </c>
      <c r="EC48">
        <v>219</v>
      </c>
      <c r="ED48">
        <v>451</v>
      </c>
      <c r="EE48">
        <v>228</v>
      </c>
      <c r="EF48">
        <v>502</v>
      </c>
      <c r="EH48">
        <v>265</v>
      </c>
      <c r="EI48">
        <v>390</v>
      </c>
      <c r="EJ48">
        <v>273</v>
      </c>
      <c r="EK48">
        <v>432</v>
      </c>
      <c r="EL48">
        <v>273</v>
      </c>
      <c r="EM48">
        <v>462</v>
      </c>
      <c r="EO48">
        <v>927</v>
      </c>
      <c r="EP48">
        <v>395</v>
      </c>
      <c r="EQ48">
        <v>911</v>
      </c>
      <c r="ER48">
        <v>377</v>
      </c>
      <c r="ES48">
        <v>889</v>
      </c>
      <c r="ET48">
        <v>379</v>
      </c>
      <c r="EV48">
        <v>954</v>
      </c>
      <c r="EW48">
        <v>396</v>
      </c>
      <c r="EX48">
        <v>916</v>
      </c>
      <c r="EY48">
        <v>390</v>
      </c>
      <c r="EZ48">
        <v>950</v>
      </c>
      <c r="FA48">
        <v>385</v>
      </c>
      <c r="FC48">
        <v>979</v>
      </c>
      <c r="FD48">
        <v>384</v>
      </c>
      <c r="FE48">
        <v>1024</v>
      </c>
      <c r="FF48">
        <v>383</v>
      </c>
      <c r="FG48">
        <v>1074</v>
      </c>
      <c r="FH48">
        <v>399</v>
      </c>
      <c r="FJ48">
        <v>993</v>
      </c>
      <c r="FK48">
        <v>379</v>
      </c>
      <c r="FL48">
        <v>971</v>
      </c>
      <c r="FM48">
        <v>390</v>
      </c>
      <c r="FN48">
        <v>1024</v>
      </c>
      <c r="FO48">
        <v>375</v>
      </c>
      <c r="FQ48">
        <v>995</v>
      </c>
      <c r="FR48">
        <v>398</v>
      </c>
      <c r="FS48">
        <v>1115</v>
      </c>
      <c r="FT48">
        <v>432</v>
      </c>
      <c r="FU48">
        <v>1121</v>
      </c>
      <c r="FV48">
        <v>440</v>
      </c>
      <c r="FX48">
        <v>1110</v>
      </c>
      <c r="FY48">
        <v>390</v>
      </c>
      <c r="FZ48">
        <v>1066</v>
      </c>
      <c r="GA48">
        <v>370</v>
      </c>
      <c r="GB48">
        <v>1080</v>
      </c>
      <c r="GC48">
        <v>367</v>
      </c>
      <c r="GE48">
        <v>1212</v>
      </c>
      <c r="GF48">
        <v>403</v>
      </c>
      <c r="GG48">
        <v>1269</v>
      </c>
      <c r="GH48">
        <v>447</v>
      </c>
      <c r="GI48">
        <v>1191</v>
      </c>
      <c r="GJ48">
        <v>425</v>
      </c>
      <c r="GL48">
        <v>1251</v>
      </c>
      <c r="GM48">
        <v>406</v>
      </c>
      <c r="GN48">
        <v>1220</v>
      </c>
      <c r="GO48">
        <v>399</v>
      </c>
      <c r="GP48">
        <v>1177</v>
      </c>
      <c r="GQ48">
        <v>399</v>
      </c>
      <c r="GS48">
        <v>40</v>
      </c>
      <c r="GT48" s="3">
        <v>8.0799999999999997E-2</v>
      </c>
      <c r="GU48">
        <v>302</v>
      </c>
      <c r="GV48">
        <v>24</v>
      </c>
      <c r="GW48">
        <v>303</v>
      </c>
      <c r="GX48">
        <v>24</v>
      </c>
      <c r="GY48">
        <v>305</v>
      </c>
      <c r="GZ48">
        <v>24</v>
      </c>
      <c r="HB48">
        <v>318</v>
      </c>
      <c r="HC48">
        <v>767</v>
      </c>
      <c r="HD48">
        <v>349</v>
      </c>
      <c r="HE48">
        <v>671</v>
      </c>
      <c r="HF48">
        <v>326</v>
      </c>
      <c r="HG48">
        <v>691</v>
      </c>
      <c r="HI48">
        <v>1160</v>
      </c>
      <c r="HJ48">
        <v>663</v>
      </c>
      <c r="HK48">
        <v>1138</v>
      </c>
      <c r="HL48">
        <v>628</v>
      </c>
      <c r="HM48">
        <v>1145</v>
      </c>
      <c r="HN48">
        <v>661</v>
      </c>
      <c r="HP48">
        <v>40</v>
      </c>
      <c r="HQ48" s="3">
        <v>8.0799999999999997E-2</v>
      </c>
      <c r="HR48">
        <v>170</v>
      </c>
      <c r="HS48">
        <v>236</v>
      </c>
      <c r="HT48">
        <v>175</v>
      </c>
      <c r="HU48">
        <v>236</v>
      </c>
      <c r="HV48">
        <v>178</v>
      </c>
      <c r="HW48">
        <v>233</v>
      </c>
      <c r="HY48">
        <v>189</v>
      </c>
      <c r="HZ48">
        <v>361</v>
      </c>
      <c r="IA48">
        <v>195</v>
      </c>
      <c r="IB48">
        <v>339</v>
      </c>
      <c r="IC48">
        <v>203</v>
      </c>
      <c r="ID48">
        <v>345</v>
      </c>
      <c r="IF48">
        <v>210</v>
      </c>
      <c r="IG48">
        <v>340</v>
      </c>
      <c r="IH48">
        <v>210</v>
      </c>
      <c r="II48">
        <v>335</v>
      </c>
      <c r="IJ48">
        <v>209</v>
      </c>
      <c r="IK48">
        <v>325</v>
      </c>
      <c r="IM48">
        <v>571</v>
      </c>
      <c r="IN48">
        <v>337</v>
      </c>
      <c r="IO48">
        <v>610</v>
      </c>
      <c r="IP48">
        <v>323</v>
      </c>
      <c r="IQ48">
        <v>592</v>
      </c>
      <c r="IR48">
        <v>318</v>
      </c>
      <c r="IT48">
        <v>741</v>
      </c>
      <c r="IU48">
        <v>320</v>
      </c>
      <c r="IV48">
        <v>671</v>
      </c>
      <c r="IW48">
        <v>332</v>
      </c>
      <c r="IX48">
        <v>727</v>
      </c>
      <c r="IY48">
        <v>324</v>
      </c>
      <c r="JA48">
        <v>723</v>
      </c>
      <c r="JB48">
        <v>346</v>
      </c>
      <c r="JC48">
        <v>836</v>
      </c>
      <c r="JD48">
        <v>394</v>
      </c>
      <c r="JE48">
        <v>786</v>
      </c>
      <c r="JF48">
        <v>393</v>
      </c>
      <c r="JH48">
        <v>685</v>
      </c>
      <c r="JI48">
        <v>318</v>
      </c>
      <c r="JJ48">
        <v>664</v>
      </c>
      <c r="JK48">
        <v>312</v>
      </c>
      <c r="JL48">
        <v>685</v>
      </c>
      <c r="JM48">
        <v>320</v>
      </c>
      <c r="JO48">
        <v>665</v>
      </c>
      <c r="JP48">
        <v>306</v>
      </c>
      <c r="JQ48">
        <v>661</v>
      </c>
      <c r="JR48">
        <v>292</v>
      </c>
      <c r="JS48">
        <v>610</v>
      </c>
      <c r="JT48">
        <v>310</v>
      </c>
      <c r="JV48">
        <v>727</v>
      </c>
      <c r="JW48">
        <v>334</v>
      </c>
      <c r="JX48">
        <v>773</v>
      </c>
      <c r="JY48">
        <v>370</v>
      </c>
      <c r="JZ48">
        <v>641</v>
      </c>
      <c r="KA48">
        <v>358</v>
      </c>
      <c r="KC48">
        <v>661</v>
      </c>
      <c r="KD48">
        <v>340</v>
      </c>
      <c r="KE48">
        <v>703</v>
      </c>
      <c r="KF48">
        <v>348</v>
      </c>
      <c r="KG48">
        <v>730</v>
      </c>
      <c r="KH48">
        <v>316</v>
      </c>
      <c r="KJ48">
        <v>653</v>
      </c>
      <c r="KK48">
        <v>328</v>
      </c>
      <c r="KL48">
        <v>648</v>
      </c>
      <c r="KM48">
        <v>340</v>
      </c>
      <c r="KN48">
        <v>673</v>
      </c>
      <c r="KO48">
        <v>322</v>
      </c>
      <c r="KQ48">
        <v>767</v>
      </c>
      <c r="KR48">
        <v>363</v>
      </c>
      <c r="KS48">
        <v>762</v>
      </c>
      <c r="KT48">
        <v>379</v>
      </c>
      <c r="KU48">
        <v>819</v>
      </c>
      <c r="KV48">
        <v>388</v>
      </c>
      <c r="KX48">
        <v>40</v>
      </c>
      <c r="KY48" s="3">
        <v>8.0800000578165096E-2</v>
      </c>
      <c r="KZ48">
        <v>313</v>
      </c>
      <c r="LA48">
        <v>27</v>
      </c>
      <c r="LB48">
        <v>295</v>
      </c>
      <c r="LC48">
        <v>27</v>
      </c>
      <c r="LD48">
        <v>298</v>
      </c>
      <c r="LE48">
        <v>27</v>
      </c>
      <c r="LG48">
        <v>318</v>
      </c>
      <c r="LH48">
        <v>583</v>
      </c>
      <c r="LI48">
        <v>358</v>
      </c>
      <c r="LJ48">
        <v>553</v>
      </c>
      <c r="LK48">
        <v>327</v>
      </c>
      <c r="LL48">
        <v>511</v>
      </c>
      <c r="LN48">
        <v>741</v>
      </c>
      <c r="LO48">
        <v>473</v>
      </c>
      <c r="LP48">
        <v>791</v>
      </c>
      <c r="LQ48">
        <v>500</v>
      </c>
      <c r="LR48">
        <v>828</v>
      </c>
      <c r="LS48">
        <v>506</v>
      </c>
      <c r="LV48">
        <v>40</v>
      </c>
      <c r="LW48" s="3">
        <v>8.0799999999999997E-2</v>
      </c>
      <c r="LX48">
        <v>308</v>
      </c>
      <c r="LY48">
        <v>93</v>
      </c>
      <c r="LZ48">
        <v>304</v>
      </c>
      <c r="MA48">
        <v>102</v>
      </c>
      <c r="MB48">
        <v>309</v>
      </c>
      <c r="MC48">
        <v>104</v>
      </c>
      <c r="ME48">
        <v>336</v>
      </c>
      <c r="MF48">
        <v>567</v>
      </c>
      <c r="MG48">
        <v>344</v>
      </c>
      <c r="MH48">
        <v>556</v>
      </c>
      <c r="MI48">
        <v>323</v>
      </c>
      <c r="MJ48">
        <v>561</v>
      </c>
      <c r="ML48">
        <v>336</v>
      </c>
      <c r="MM48">
        <v>627</v>
      </c>
      <c r="MN48">
        <v>339</v>
      </c>
      <c r="MO48">
        <v>666</v>
      </c>
      <c r="MP48">
        <v>360</v>
      </c>
      <c r="MQ48">
        <v>656</v>
      </c>
      <c r="MS48">
        <v>379</v>
      </c>
      <c r="MT48">
        <v>587</v>
      </c>
      <c r="MU48">
        <v>374</v>
      </c>
      <c r="MV48">
        <v>597</v>
      </c>
      <c r="MW48">
        <v>395</v>
      </c>
      <c r="MX48">
        <v>594</v>
      </c>
      <c r="MZ48">
        <v>521</v>
      </c>
      <c r="NA48">
        <v>513</v>
      </c>
      <c r="NB48">
        <v>588</v>
      </c>
      <c r="NC48">
        <v>489</v>
      </c>
      <c r="ND48">
        <v>655</v>
      </c>
      <c r="NE48">
        <v>515</v>
      </c>
      <c r="NG48">
        <v>801</v>
      </c>
      <c r="NH48">
        <v>641</v>
      </c>
      <c r="NI48">
        <v>805</v>
      </c>
      <c r="NJ48">
        <v>652</v>
      </c>
      <c r="NK48">
        <v>841</v>
      </c>
      <c r="NL48">
        <v>653</v>
      </c>
      <c r="NN48">
        <v>863</v>
      </c>
      <c r="NO48">
        <v>547</v>
      </c>
      <c r="NP48">
        <v>739</v>
      </c>
      <c r="NQ48">
        <v>530</v>
      </c>
      <c r="NR48">
        <v>831</v>
      </c>
      <c r="NS48">
        <v>544</v>
      </c>
      <c r="NU48">
        <v>814</v>
      </c>
      <c r="NV48">
        <v>529</v>
      </c>
      <c r="NW48">
        <v>746</v>
      </c>
      <c r="NX48">
        <v>534</v>
      </c>
      <c r="NY48">
        <v>746</v>
      </c>
      <c r="NZ48">
        <v>534</v>
      </c>
      <c r="OB48">
        <v>802</v>
      </c>
      <c r="OC48">
        <v>602</v>
      </c>
      <c r="OD48">
        <v>816</v>
      </c>
      <c r="OE48">
        <v>636</v>
      </c>
      <c r="OF48">
        <v>788</v>
      </c>
      <c r="OG48">
        <v>580</v>
      </c>
      <c r="OI48">
        <v>732</v>
      </c>
      <c r="OJ48">
        <v>515</v>
      </c>
      <c r="OK48">
        <v>803</v>
      </c>
      <c r="OL48">
        <v>527</v>
      </c>
      <c r="OM48">
        <v>822</v>
      </c>
      <c r="ON48">
        <v>527</v>
      </c>
      <c r="OP48">
        <v>806</v>
      </c>
      <c r="OQ48">
        <v>706</v>
      </c>
      <c r="OR48">
        <v>870</v>
      </c>
      <c r="OS48">
        <v>674</v>
      </c>
      <c r="OT48">
        <v>865</v>
      </c>
      <c r="OU48">
        <v>673</v>
      </c>
      <c r="OW48">
        <v>748</v>
      </c>
      <c r="OX48">
        <v>551</v>
      </c>
      <c r="OY48">
        <v>936</v>
      </c>
      <c r="OZ48">
        <v>527</v>
      </c>
      <c r="PA48">
        <v>820</v>
      </c>
      <c r="PB48">
        <v>530</v>
      </c>
    </row>
    <row r="49" spans="1:418">
      <c r="B49" t="s">
        <v>51</v>
      </c>
      <c r="C49">
        <v>10.3</v>
      </c>
      <c r="D49">
        <v>1</v>
      </c>
      <c r="E49">
        <f t="shared" si="77"/>
        <v>1.03E-2</v>
      </c>
      <c r="H49" s="7"/>
      <c r="AB49">
        <v>41</v>
      </c>
      <c r="AC49" s="3">
        <v>8.2799999999999999E-2</v>
      </c>
      <c r="AD49">
        <v>327</v>
      </c>
      <c r="AE49">
        <v>144</v>
      </c>
      <c r="AF49">
        <v>332</v>
      </c>
      <c r="AG49">
        <v>140</v>
      </c>
      <c r="AH49">
        <v>321</v>
      </c>
      <c r="AI49">
        <v>140</v>
      </c>
      <c r="AK49">
        <v>357</v>
      </c>
      <c r="AL49">
        <v>224</v>
      </c>
      <c r="AM49">
        <v>346</v>
      </c>
      <c r="AN49">
        <v>230</v>
      </c>
      <c r="AO49">
        <v>354</v>
      </c>
      <c r="AP49">
        <v>213</v>
      </c>
      <c r="AR49">
        <v>412</v>
      </c>
      <c r="AS49">
        <v>219</v>
      </c>
      <c r="AT49">
        <v>426</v>
      </c>
      <c r="AU49">
        <v>230</v>
      </c>
      <c r="AV49">
        <v>400</v>
      </c>
      <c r="AW49">
        <v>236</v>
      </c>
      <c r="AY49">
        <v>763</v>
      </c>
      <c r="AZ49">
        <v>240</v>
      </c>
      <c r="BA49">
        <v>794</v>
      </c>
      <c r="BB49">
        <v>232</v>
      </c>
      <c r="BC49">
        <v>783</v>
      </c>
      <c r="BD49">
        <v>234</v>
      </c>
      <c r="BF49">
        <v>866</v>
      </c>
      <c r="BG49">
        <v>205</v>
      </c>
      <c r="BH49">
        <v>890</v>
      </c>
      <c r="BI49">
        <v>213</v>
      </c>
      <c r="BJ49">
        <v>882</v>
      </c>
      <c r="BK49">
        <v>223</v>
      </c>
      <c r="BM49">
        <v>922</v>
      </c>
      <c r="BN49">
        <v>206</v>
      </c>
      <c r="BO49">
        <v>894</v>
      </c>
      <c r="BP49">
        <v>198</v>
      </c>
      <c r="BQ49">
        <v>947</v>
      </c>
      <c r="BR49">
        <v>208</v>
      </c>
      <c r="BT49">
        <v>954</v>
      </c>
      <c r="BU49">
        <v>191</v>
      </c>
      <c r="BV49">
        <v>892</v>
      </c>
      <c r="BW49">
        <v>187</v>
      </c>
      <c r="BX49">
        <v>906</v>
      </c>
      <c r="BY49">
        <v>193</v>
      </c>
      <c r="CA49">
        <v>1037</v>
      </c>
      <c r="CB49">
        <v>224</v>
      </c>
      <c r="CC49">
        <v>940</v>
      </c>
      <c r="CD49">
        <v>184</v>
      </c>
      <c r="CE49">
        <v>878</v>
      </c>
      <c r="CF49">
        <v>183</v>
      </c>
      <c r="CH49">
        <v>890</v>
      </c>
      <c r="CI49">
        <v>182</v>
      </c>
      <c r="CJ49">
        <v>903</v>
      </c>
      <c r="CK49">
        <v>190</v>
      </c>
      <c r="CL49">
        <v>893</v>
      </c>
      <c r="CM49">
        <v>176</v>
      </c>
      <c r="CO49">
        <v>921</v>
      </c>
      <c r="CP49">
        <v>159</v>
      </c>
      <c r="CQ49">
        <v>855</v>
      </c>
      <c r="CR49">
        <v>181</v>
      </c>
      <c r="CS49">
        <v>923</v>
      </c>
      <c r="CT49">
        <v>180</v>
      </c>
      <c r="CV49">
        <v>886</v>
      </c>
      <c r="CW49">
        <v>170</v>
      </c>
      <c r="CX49">
        <v>897</v>
      </c>
      <c r="CY49">
        <v>178</v>
      </c>
      <c r="CZ49">
        <v>904</v>
      </c>
      <c r="DA49">
        <v>178</v>
      </c>
      <c r="DC49">
        <v>866</v>
      </c>
      <c r="DD49">
        <v>175</v>
      </c>
      <c r="DE49">
        <v>887</v>
      </c>
      <c r="DF49">
        <v>168</v>
      </c>
      <c r="DG49">
        <v>845</v>
      </c>
      <c r="DH49">
        <v>172</v>
      </c>
      <c r="DK49">
        <v>41</v>
      </c>
      <c r="DL49" s="3">
        <v>8.2799999999999999E-2</v>
      </c>
      <c r="DM49">
        <v>168</v>
      </c>
      <c r="DN49">
        <v>249</v>
      </c>
      <c r="DO49">
        <v>171</v>
      </c>
      <c r="DP49">
        <v>251</v>
      </c>
      <c r="DQ49">
        <v>168</v>
      </c>
      <c r="DR49">
        <v>254</v>
      </c>
      <c r="DT49">
        <v>203</v>
      </c>
      <c r="DU49">
        <v>398</v>
      </c>
      <c r="DV49">
        <v>207</v>
      </c>
      <c r="DW49">
        <v>401</v>
      </c>
      <c r="DX49">
        <v>214</v>
      </c>
      <c r="DY49">
        <v>409</v>
      </c>
      <c r="EA49">
        <v>212</v>
      </c>
      <c r="EB49">
        <v>386</v>
      </c>
      <c r="EC49">
        <v>213</v>
      </c>
      <c r="ED49">
        <v>446</v>
      </c>
      <c r="EE49">
        <v>227</v>
      </c>
      <c r="EF49">
        <v>494</v>
      </c>
      <c r="EH49">
        <v>257</v>
      </c>
      <c r="EI49">
        <v>390</v>
      </c>
      <c r="EJ49">
        <v>299</v>
      </c>
      <c r="EK49">
        <v>442</v>
      </c>
      <c r="EL49">
        <v>288</v>
      </c>
      <c r="EM49">
        <v>471</v>
      </c>
      <c r="EO49">
        <v>904</v>
      </c>
      <c r="EP49">
        <v>401</v>
      </c>
      <c r="EQ49">
        <v>936</v>
      </c>
      <c r="ER49">
        <v>396</v>
      </c>
      <c r="ES49">
        <v>881</v>
      </c>
      <c r="ET49">
        <v>372</v>
      </c>
      <c r="EV49">
        <v>955</v>
      </c>
      <c r="EW49">
        <v>389</v>
      </c>
      <c r="EX49">
        <v>917</v>
      </c>
      <c r="EY49">
        <v>366</v>
      </c>
      <c r="EZ49">
        <v>952</v>
      </c>
      <c r="FA49">
        <v>374</v>
      </c>
      <c r="FC49">
        <v>1008</v>
      </c>
      <c r="FD49">
        <v>384</v>
      </c>
      <c r="FE49">
        <v>1088</v>
      </c>
      <c r="FF49">
        <v>396</v>
      </c>
      <c r="FG49">
        <v>1041</v>
      </c>
      <c r="FH49">
        <v>403</v>
      </c>
      <c r="FJ49">
        <v>1005</v>
      </c>
      <c r="FK49">
        <v>383</v>
      </c>
      <c r="FL49">
        <v>1009</v>
      </c>
      <c r="FM49">
        <v>376</v>
      </c>
      <c r="FN49">
        <v>979</v>
      </c>
      <c r="FO49">
        <v>379</v>
      </c>
      <c r="FQ49">
        <v>972</v>
      </c>
      <c r="FR49">
        <v>396</v>
      </c>
      <c r="FS49">
        <v>1113</v>
      </c>
      <c r="FT49">
        <v>460</v>
      </c>
      <c r="FU49">
        <v>1044</v>
      </c>
      <c r="FV49">
        <v>443</v>
      </c>
      <c r="FX49">
        <v>1082</v>
      </c>
      <c r="FY49">
        <v>382</v>
      </c>
      <c r="FZ49">
        <v>1077</v>
      </c>
      <c r="GA49">
        <v>359</v>
      </c>
      <c r="GB49">
        <v>1094</v>
      </c>
      <c r="GC49">
        <v>367</v>
      </c>
      <c r="GE49">
        <v>1134</v>
      </c>
      <c r="GF49">
        <v>406</v>
      </c>
      <c r="GG49">
        <v>1309</v>
      </c>
      <c r="GH49">
        <v>446</v>
      </c>
      <c r="GI49">
        <v>1138</v>
      </c>
      <c r="GJ49">
        <v>413</v>
      </c>
      <c r="GL49">
        <v>1156</v>
      </c>
      <c r="GM49">
        <v>405</v>
      </c>
      <c r="GN49">
        <v>1207</v>
      </c>
      <c r="GO49">
        <v>394</v>
      </c>
      <c r="GP49">
        <v>1139</v>
      </c>
      <c r="GQ49">
        <v>383</v>
      </c>
      <c r="GS49">
        <v>41</v>
      </c>
      <c r="GT49" s="3">
        <v>8.2799999999999999E-2</v>
      </c>
      <c r="GU49">
        <v>304</v>
      </c>
      <c r="GV49">
        <v>25</v>
      </c>
      <c r="GW49">
        <v>303</v>
      </c>
      <c r="GX49">
        <v>23</v>
      </c>
      <c r="GY49">
        <v>313</v>
      </c>
      <c r="GZ49">
        <v>24</v>
      </c>
      <c r="HB49">
        <v>324</v>
      </c>
      <c r="HC49">
        <v>776</v>
      </c>
      <c r="HD49">
        <v>325</v>
      </c>
      <c r="HE49">
        <v>666</v>
      </c>
      <c r="HF49">
        <v>317</v>
      </c>
      <c r="HG49">
        <v>635</v>
      </c>
      <c r="HI49">
        <v>1138</v>
      </c>
      <c r="HJ49">
        <v>650</v>
      </c>
      <c r="HK49">
        <v>1192</v>
      </c>
      <c r="HL49">
        <v>641</v>
      </c>
      <c r="HM49">
        <v>1203</v>
      </c>
      <c r="HN49">
        <v>664</v>
      </c>
      <c r="HP49">
        <v>41</v>
      </c>
      <c r="HQ49" s="3">
        <v>8.2799999999999999E-2</v>
      </c>
      <c r="HR49">
        <v>176</v>
      </c>
      <c r="HS49">
        <v>238</v>
      </c>
      <c r="HT49">
        <v>172</v>
      </c>
      <c r="HU49">
        <v>238</v>
      </c>
      <c r="HV49">
        <v>173</v>
      </c>
      <c r="HW49">
        <v>234</v>
      </c>
      <c r="HY49">
        <v>196</v>
      </c>
      <c r="HZ49">
        <v>358</v>
      </c>
      <c r="IA49">
        <v>200</v>
      </c>
      <c r="IB49">
        <v>337</v>
      </c>
      <c r="IC49">
        <v>195</v>
      </c>
      <c r="ID49">
        <v>341</v>
      </c>
      <c r="IF49">
        <v>215</v>
      </c>
      <c r="IG49">
        <v>327</v>
      </c>
      <c r="IH49">
        <v>220</v>
      </c>
      <c r="II49">
        <v>329</v>
      </c>
      <c r="IJ49">
        <v>215</v>
      </c>
      <c r="IK49">
        <v>324</v>
      </c>
      <c r="IM49">
        <v>578</v>
      </c>
      <c r="IN49">
        <v>334</v>
      </c>
      <c r="IO49">
        <v>614</v>
      </c>
      <c r="IP49">
        <v>326</v>
      </c>
      <c r="IQ49">
        <v>592</v>
      </c>
      <c r="IR49">
        <v>334</v>
      </c>
      <c r="IT49">
        <v>713</v>
      </c>
      <c r="IU49">
        <v>320</v>
      </c>
      <c r="IV49">
        <v>737</v>
      </c>
      <c r="IW49">
        <v>320</v>
      </c>
      <c r="IX49">
        <v>689</v>
      </c>
      <c r="IY49">
        <v>324</v>
      </c>
      <c r="JA49">
        <v>702</v>
      </c>
      <c r="JB49">
        <v>338</v>
      </c>
      <c r="JC49">
        <v>913</v>
      </c>
      <c r="JD49">
        <v>401</v>
      </c>
      <c r="JE49">
        <v>823</v>
      </c>
      <c r="JF49">
        <v>382</v>
      </c>
      <c r="JH49">
        <v>698</v>
      </c>
      <c r="JI49">
        <v>331</v>
      </c>
      <c r="JJ49">
        <v>654</v>
      </c>
      <c r="JK49">
        <v>317</v>
      </c>
      <c r="JL49">
        <v>639</v>
      </c>
      <c r="JM49">
        <v>313</v>
      </c>
      <c r="JO49">
        <v>670</v>
      </c>
      <c r="JP49">
        <v>297</v>
      </c>
      <c r="JQ49">
        <v>629</v>
      </c>
      <c r="JR49">
        <v>303</v>
      </c>
      <c r="JS49">
        <v>686</v>
      </c>
      <c r="JT49">
        <v>309</v>
      </c>
      <c r="JV49">
        <v>661</v>
      </c>
      <c r="JW49">
        <v>330</v>
      </c>
      <c r="JX49">
        <v>686</v>
      </c>
      <c r="JY49">
        <v>372</v>
      </c>
      <c r="JZ49">
        <v>687</v>
      </c>
      <c r="KA49">
        <v>360</v>
      </c>
      <c r="KC49">
        <v>682</v>
      </c>
      <c r="KD49">
        <v>338</v>
      </c>
      <c r="KE49">
        <v>740</v>
      </c>
      <c r="KF49">
        <v>332</v>
      </c>
      <c r="KG49">
        <v>663</v>
      </c>
      <c r="KH49">
        <v>322</v>
      </c>
      <c r="KJ49">
        <v>683</v>
      </c>
      <c r="KK49">
        <v>342</v>
      </c>
      <c r="KL49">
        <v>683</v>
      </c>
      <c r="KM49">
        <v>333</v>
      </c>
      <c r="KN49">
        <v>688</v>
      </c>
      <c r="KO49">
        <v>342</v>
      </c>
      <c r="KQ49">
        <v>724</v>
      </c>
      <c r="KR49">
        <v>365</v>
      </c>
      <c r="KS49">
        <v>704</v>
      </c>
      <c r="KT49">
        <v>381</v>
      </c>
      <c r="KU49">
        <v>713</v>
      </c>
      <c r="KV49">
        <v>374</v>
      </c>
      <c r="KX49">
        <v>41</v>
      </c>
      <c r="KY49" s="3">
        <v>8.2820000592619195E-2</v>
      </c>
      <c r="KZ49">
        <v>313</v>
      </c>
      <c r="LA49">
        <v>27</v>
      </c>
      <c r="LB49">
        <v>290</v>
      </c>
      <c r="LC49">
        <v>27</v>
      </c>
      <c r="LD49">
        <v>311</v>
      </c>
      <c r="LE49">
        <v>27</v>
      </c>
      <c r="LG49">
        <v>327</v>
      </c>
      <c r="LH49">
        <v>586</v>
      </c>
      <c r="LI49">
        <v>329</v>
      </c>
      <c r="LJ49">
        <v>583</v>
      </c>
      <c r="LK49">
        <v>333</v>
      </c>
      <c r="LL49">
        <v>511</v>
      </c>
      <c r="LN49">
        <v>784</v>
      </c>
      <c r="LO49">
        <v>467</v>
      </c>
      <c r="LP49">
        <v>767</v>
      </c>
      <c r="LQ49">
        <v>511</v>
      </c>
      <c r="LR49">
        <v>756</v>
      </c>
      <c r="LS49">
        <v>497</v>
      </c>
      <c r="LV49">
        <v>41</v>
      </c>
      <c r="LW49" s="3">
        <v>8.2799999999999999E-2</v>
      </c>
      <c r="LX49">
        <v>316</v>
      </c>
      <c r="LY49">
        <v>92</v>
      </c>
      <c r="LZ49">
        <v>318</v>
      </c>
      <c r="MA49">
        <v>100</v>
      </c>
      <c r="MB49">
        <v>321</v>
      </c>
      <c r="MC49">
        <v>103</v>
      </c>
      <c r="ME49">
        <v>355</v>
      </c>
      <c r="MF49">
        <v>579</v>
      </c>
      <c r="MG49">
        <v>329</v>
      </c>
      <c r="MH49">
        <v>582</v>
      </c>
      <c r="MI49">
        <v>334</v>
      </c>
      <c r="MJ49">
        <v>577</v>
      </c>
      <c r="ML49">
        <v>338</v>
      </c>
      <c r="MM49">
        <v>643</v>
      </c>
      <c r="MN49">
        <v>351</v>
      </c>
      <c r="MO49">
        <v>661</v>
      </c>
      <c r="MP49">
        <v>349</v>
      </c>
      <c r="MQ49">
        <v>641</v>
      </c>
      <c r="MS49">
        <v>378</v>
      </c>
      <c r="MT49">
        <v>580</v>
      </c>
      <c r="MU49">
        <v>371</v>
      </c>
      <c r="MV49">
        <v>587</v>
      </c>
      <c r="MW49">
        <v>390</v>
      </c>
      <c r="MX49">
        <v>623</v>
      </c>
      <c r="MZ49">
        <v>629</v>
      </c>
      <c r="NA49">
        <v>514</v>
      </c>
      <c r="NB49">
        <v>588</v>
      </c>
      <c r="NC49">
        <v>512</v>
      </c>
      <c r="ND49">
        <v>573</v>
      </c>
      <c r="NE49">
        <v>504</v>
      </c>
      <c r="NG49">
        <v>798</v>
      </c>
      <c r="NH49">
        <v>617</v>
      </c>
      <c r="NI49">
        <v>795</v>
      </c>
      <c r="NJ49">
        <v>676</v>
      </c>
      <c r="NK49">
        <v>827</v>
      </c>
      <c r="NL49">
        <v>649</v>
      </c>
      <c r="NN49">
        <v>785</v>
      </c>
      <c r="NO49">
        <v>542</v>
      </c>
      <c r="NP49">
        <v>826</v>
      </c>
      <c r="NQ49">
        <v>532</v>
      </c>
      <c r="NR49">
        <v>735</v>
      </c>
      <c r="NS49">
        <v>529</v>
      </c>
      <c r="NU49">
        <v>826</v>
      </c>
      <c r="NV49">
        <v>530</v>
      </c>
      <c r="NW49">
        <v>791</v>
      </c>
      <c r="NX49">
        <v>510</v>
      </c>
      <c r="NY49">
        <v>791</v>
      </c>
      <c r="NZ49">
        <v>510</v>
      </c>
      <c r="OB49">
        <v>778</v>
      </c>
      <c r="OC49">
        <v>612</v>
      </c>
      <c r="OD49">
        <v>788</v>
      </c>
      <c r="OE49">
        <v>643</v>
      </c>
      <c r="OF49">
        <v>843</v>
      </c>
      <c r="OG49">
        <v>601</v>
      </c>
      <c r="OI49">
        <v>762</v>
      </c>
      <c r="OJ49">
        <v>509</v>
      </c>
      <c r="OK49">
        <v>752</v>
      </c>
      <c r="OL49">
        <v>520</v>
      </c>
      <c r="OM49">
        <v>791</v>
      </c>
      <c r="ON49">
        <v>524</v>
      </c>
      <c r="OP49">
        <v>879</v>
      </c>
      <c r="OQ49">
        <v>713</v>
      </c>
      <c r="OR49">
        <v>814</v>
      </c>
      <c r="OS49">
        <v>688</v>
      </c>
      <c r="OT49">
        <v>854</v>
      </c>
      <c r="OU49">
        <v>630</v>
      </c>
      <c r="OW49">
        <v>834</v>
      </c>
      <c r="OX49">
        <v>527</v>
      </c>
      <c r="OY49">
        <v>819</v>
      </c>
      <c r="OZ49">
        <v>518</v>
      </c>
      <c r="PA49">
        <v>851</v>
      </c>
      <c r="PB49">
        <v>511</v>
      </c>
    </row>
    <row r="50" spans="1:418">
      <c r="B50" t="s">
        <v>52</v>
      </c>
      <c r="C50">
        <v>10</v>
      </c>
      <c r="D50">
        <v>1</v>
      </c>
      <c r="E50">
        <f t="shared" si="77"/>
        <v>0.01</v>
      </c>
      <c r="H50" s="7"/>
      <c r="AB50">
        <v>42</v>
      </c>
      <c r="AC50" s="3">
        <v>8.48E-2</v>
      </c>
      <c r="AD50">
        <v>331</v>
      </c>
      <c r="AE50">
        <v>147</v>
      </c>
      <c r="AF50">
        <v>332</v>
      </c>
      <c r="AG50">
        <v>139</v>
      </c>
      <c r="AH50">
        <v>324</v>
      </c>
      <c r="AI50">
        <v>142</v>
      </c>
      <c r="AK50">
        <v>361</v>
      </c>
      <c r="AL50">
        <v>215</v>
      </c>
      <c r="AM50">
        <v>357</v>
      </c>
      <c r="AN50">
        <v>227</v>
      </c>
      <c r="AO50">
        <v>344</v>
      </c>
      <c r="AP50">
        <v>218</v>
      </c>
      <c r="AR50">
        <v>435</v>
      </c>
      <c r="AS50">
        <v>224</v>
      </c>
      <c r="AT50">
        <v>411</v>
      </c>
      <c r="AU50">
        <v>233</v>
      </c>
      <c r="AV50">
        <v>412</v>
      </c>
      <c r="AW50">
        <v>236</v>
      </c>
      <c r="AY50">
        <v>769</v>
      </c>
      <c r="AZ50">
        <v>241</v>
      </c>
      <c r="BA50">
        <v>776</v>
      </c>
      <c r="BB50">
        <v>230</v>
      </c>
      <c r="BC50">
        <v>745</v>
      </c>
      <c r="BD50">
        <v>244</v>
      </c>
      <c r="BF50">
        <v>909</v>
      </c>
      <c r="BG50">
        <v>215</v>
      </c>
      <c r="BH50">
        <v>888</v>
      </c>
      <c r="BI50">
        <v>209</v>
      </c>
      <c r="BJ50">
        <v>884</v>
      </c>
      <c r="BK50">
        <v>214</v>
      </c>
      <c r="BM50">
        <v>925</v>
      </c>
      <c r="BN50">
        <v>209</v>
      </c>
      <c r="BO50">
        <v>988</v>
      </c>
      <c r="BP50">
        <v>199</v>
      </c>
      <c r="BQ50">
        <v>964</v>
      </c>
      <c r="BR50">
        <v>208</v>
      </c>
      <c r="BT50">
        <v>884</v>
      </c>
      <c r="BU50">
        <v>197</v>
      </c>
      <c r="BV50">
        <v>969</v>
      </c>
      <c r="BW50">
        <v>187</v>
      </c>
      <c r="BX50">
        <v>923</v>
      </c>
      <c r="BY50">
        <v>203</v>
      </c>
      <c r="CA50">
        <v>1064</v>
      </c>
      <c r="CB50">
        <v>211</v>
      </c>
      <c r="CC50">
        <v>960</v>
      </c>
      <c r="CD50">
        <v>183</v>
      </c>
      <c r="CE50">
        <v>923</v>
      </c>
      <c r="CF50">
        <v>178</v>
      </c>
      <c r="CH50">
        <v>893</v>
      </c>
      <c r="CI50">
        <v>173</v>
      </c>
      <c r="CJ50">
        <v>902</v>
      </c>
      <c r="CK50">
        <v>192</v>
      </c>
      <c r="CL50">
        <v>867</v>
      </c>
      <c r="CM50">
        <v>186</v>
      </c>
      <c r="CO50">
        <v>868</v>
      </c>
      <c r="CP50">
        <v>175</v>
      </c>
      <c r="CQ50">
        <v>901</v>
      </c>
      <c r="CR50">
        <v>176</v>
      </c>
      <c r="CS50">
        <v>942</v>
      </c>
      <c r="CT50">
        <v>184</v>
      </c>
      <c r="CV50">
        <v>853</v>
      </c>
      <c r="CW50">
        <v>176</v>
      </c>
      <c r="CX50">
        <v>922</v>
      </c>
      <c r="CY50">
        <v>178</v>
      </c>
      <c r="CZ50">
        <v>883</v>
      </c>
      <c r="DA50">
        <v>182</v>
      </c>
      <c r="DC50">
        <v>929</v>
      </c>
      <c r="DD50">
        <v>177</v>
      </c>
      <c r="DE50">
        <v>863</v>
      </c>
      <c r="DF50">
        <v>168</v>
      </c>
      <c r="DG50">
        <v>904</v>
      </c>
      <c r="DH50">
        <v>175</v>
      </c>
      <c r="DK50">
        <v>42</v>
      </c>
      <c r="DL50" s="3">
        <v>8.48E-2</v>
      </c>
      <c r="DM50">
        <v>168</v>
      </c>
      <c r="DN50">
        <v>245</v>
      </c>
      <c r="DO50">
        <v>166</v>
      </c>
      <c r="DP50">
        <v>253</v>
      </c>
      <c r="DQ50">
        <v>167</v>
      </c>
      <c r="DR50">
        <v>249</v>
      </c>
      <c r="DT50">
        <v>212</v>
      </c>
      <c r="DU50">
        <v>414</v>
      </c>
      <c r="DV50">
        <v>196</v>
      </c>
      <c r="DW50">
        <v>399</v>
      </c>
      <c r="DX50">
        <v>201</v>
      </c>
      <c r="DY50">
        <v>399</v>
      </c>
      <c r="EA50">
        <v>199</v>
      </c>
      <c r="EB50">
        <v>385</v>
      </c>
      <c r="EC50">
        <v>214</v>
      </c>
      <c r="ED50">
        <v>453</v>
      </c>
      <c r="EE50">
        <v>226</v>
      </c>
      <c r="EF50">
        <v>492</v>
      </c>
      <c r="EH50">
        <v>274</v>
      </c>
      <c r="EI50">
        <v>411</v>
      </c>
      <c r="EJ50">
        <v>283</v>
      </c>
      <c r="EK50">
        <v>450</v>
      </c>
      <c r="EL50">
        <v>312</v>
      </c>
      <c r="EM50">
        <v>459</v>
      </c>
      <c r="EO50">
        <v>893</v>
      </c>
      <c r="EP50">
        <v>389</v>
      </c>
      <c r="EQ50">
        <v>929</v>
      </c>
      <c r="ER50">
        <v>382</v>
      </c>
      <c r="ES50">
        <v>938</v>
      </c>
      <c r="ET50">
        <v>369</v>
      </c>
      <c r="EV50">
        <v>965</v>
      </c>
      <c r="EW50">
        <v>400</v>
      </c>
      <c r="EX50">
        <v>894</v>
      </c>
      <c r="EY50">
        <v>402</v>
      </c>
      <c r="EZ50">
        <v>982</v>
      </c>
      <c r="FA50">
        <v>387</v>
      </c>
      <c r="FC50">
        <v>1058</v>
      </c>
      <c r="FD50">
        <v>365</v>
      </c>
      <c r="FE50">
        <v>1062</v>
      </c>
      <c r="FF50">
        <v>399</v>
      </c>
      <c r="FG50">
        <v>1084</v>
      </c>
      <c r="FH50">
        <v>393</v>
      </c>
      <c r="FJ50">
        <v>1045</v>
      </c>
      <c r="FK50">
        <v>381</v>
      </c>
      <c r="FL50">
        <v>1006</v>
      </c>
      <c r="FM50">
        <v>388</v>
      </c>
      <c r="FN50">
        <v>1005</v>
      </c>
      <c r="FO50">
        <v>391</v>
      </c>
      <c r="FQ50">
        <v>1053</v>
      </c>
      <c r="FR50">
        <v>398</v>
      </c>
      <c r="FS50">
        <v>1192</v>
      </c>
      <c r="FT50">
        <v>461</v>
      </c>
      <c r="FU50">
        <v>1094</v>
      </c>
      <c r="FV50">
        <v>439</v>
      </c>
      <c r="FX50">
        <v>1135</v>
      </c>
      <c r="FY50">
        <v>364</v>
      </c>
      <c r="FZ50">
        <v>1052</v>
      </c>
      <c r="GA50">
        <v>367</v>
      </c>
      <c r="GB50">
        <v>1042</v>
      </c>
      <c r="GC50">
        <v>363</v>
      </c>
      <c r="GE50">
        <v>1162</v>
      </c>
      <c r="GF50">
        <v>408</v>
      </c>
      <c r="GG50">
        <v>1296</v>
      </c>
      <c r="GH50">
        <v>427</v>
      </c>
      <c r="GI50">
        <v>1100</v>
      </c>
      <c r="GJ50">
        <v>420</v>
      </c>
      <c r="GL50">
        <v>1224</v>
      </c>
      <c r="GM50">
        <v>395</v>
      </c>
      <c r="GN50">
        <v>1220</v>
      </c>
      <c r="GO50">
        <v>404</v>
      </c>
      <c r="GP50">
        <v>1110</v>
      </c>
      <c r="GQ50">
        <v>387</v>
      </c>
      <c r="GS50">
        <v>42</v>
      </c>
      <c r="GT50" s="3">
        <v>8.48E-2</v>
      </c>
      <c r="GU50">
        <v>320</v>
      </c>
      <c r="GV50">
        <v>24</v>
      </c>
      <c r="GW50">
        <v>318</v>
      </c>
      <c r="GX50">
        <v>24</v>
      </c>
      <c r="GY50">
        <v>309</v>
      </c>
      <c r="GZ50">
        <v>24</v>
      </c>
      <c r="HB50">
        <v>349</v>
      </c>
      <c r="HC50">
        <v>787</v>
      </c>
      <c r="HD50">
        <v>324</v>
      </c>
      <c r="HE50">
        <v>678</v>
      </c>
      <c r="HF50">
        <v>341</v>
      </c>
      <c r="HG50">
        <v>627</v>
      </c>
      <c r="HI50">
        <v>1209</v>
      </c>
      <c r="HJ50">
        <v>639</v>
      </c>
      <c r="HK50">
        <v>1186</v>
      </c>
      <c r="HL50">
        <v>640</v>
      </c>
      <c r="HM50">
        <v>1169</v>
      </c>
      <c r="HN50">
        <v>654</v>
      </c>
      <c r="HP50">
        <v>42</v>
      </c>
      <c r="HQ50" s="3">
        <v>8.48E-2</v>
      </c>
      <c r="HR50">
        <v>173</v>
      </c>
      <c r="HS50">
        <v>238</v>
      </c>
      <c r="HT50">
        <v>169</v>
      </c>
      <c r="HU50">
        <v>233</v>
      </c>
      <c r="HV50">
        <v>176</v>
      </c>
      <c r="HW50">
        <v>237</v>
      </c>
      <c r="HY50">
        <v>208</v>
      </c>
      <c r="HZ50">
        <v>353</v>
      </c>
      <c r="IA50">
        <v>202</v>
      </c>
      <c r="IB50">
        <v>343</v>
      </c>
      <c r="IC50">
        <v>189</v>
      </c>
      <c r="ID50">
        <v>346</v>
      </c>
      <c r="IF50">
        <v>220</v>
      </c>
      <c r="IG50">
        <v>331</v>
      </c>
      <c r="IH50">
        <v>201</v>
      </c>
      <c r="II50">
        <v>336</v>
      </c>
      <c r="IJ50">
        <v>205</v>
      </c>
      <c r="IK50">
        <v>334</v>
      </c>
      <c r="IM50">
        <v>639</v>
      </c>
      <c r="IN50">
        <v>341</v>
      </c>
      <c r="IO50">
        <v>597</v>
      </c>
      <c r="IP50">
        <v>331</v>
      </c>
      <c r="IQ50">
        <v>546</v>
      </c>
      <c r="IR50">
        <v>324</v>
      </c>
      <c r="IT50">
        <v>704</v>
      </c>
      <c r="IU50">
        <v>318</v>
      </c>
      <c r="IV50">
        <v>704</v>
      </c>
      <c r="IW50">
        <v>336</v>
      </c>
      <c r="IX50">
        <v>708</v>
      </c>
      <c r="IY50">
        <v>328</v>
      </c>
      <c r="JA50">
        <v>755</v>
      </c>
      <c r="JB50">
        <v>351</v>
      </c>
      <c r="JC50">
        <v>858</v>
      </c>
      <c r="JD50">
        <v>390</v>
      </c>
      <c r="JE50">
        <v>840</v>
      </c>
      <c r="JF50">
        <v>386</v>
      </c>
      <c r="JH50">
        <v>674</v>
      </c>
      <c r="JI50">
        <v>348</v>
      </c>
      <c r="JJ50">
        <v>722</v>
      </c>
      <c r="JK50">
        <v>323</v>
      </c>
      <c r="JL50">
        <v>730</v>
      </c>
      <c r="JM50">
        <v>332</v>
      </c>
      <c r="JO50">
        <v>629</v>
      </c>
      <c r="JP50">
        <v>314</v>
      </c>
      <c r="JQ50">
        <v>666</v>
      </c>
      <c r="JR50">
        <v>291</v>
      </c>
      <c r="JS50">
        <v>663</v>
      </c>
      <c r="JT50">
        <v>304</v>
      </c>
      <c r="JV50">
        <v>744</v>
      </c>
      <c r="JW50">
        <v>325</v>
      </c>
      <c r="JX50">
        <v>698</v>
      </c>
      <c r="JY50">
        <v>375</v>
      </c>
      <c r="JZ50">
        <v>718</v>
      </c>
      <c r="KA50">
        <v>361</v>
      </c>
      <c r="KC50">
        <v>639</v>
      </c>
      <c r="KD50">
        <v>343</v>
      </c>
      <c r="KE50">
        <v>744</v>
      </c>
      <c r="KF50">
        <v>337</v>
      </c>
      <c r="KG50">
        <v>716</v>
      </c>
      <c r="KH50">
        <v>329</v>
      </c>
      <c r="KJ50">
        <v>686</v>
      </c>
      <c r="KK50">
        <v>338</v>
      </c>
      <c r="KL50">
        <v>685</v>
      </c>
      <c r="KM50">
        <v>340</v>
      </c>
      <c r="KN50">
        <v>708</v>
      </c>
      <c r="KO50">
        <v>338</v>
      </c>
      <c r="KQ50">
        <v>752</v>
      </c>
      <c r="KR50">
        <v>380</v>
      </c>
      <c r="KS50">
        <v>757</v>
      </c>
      <c r="KT50">
        <v>387</v>
      </c>
      <c r="KU50">
        <v>752</v>
      </c>
      <c r="KV50">
        <v>372</v>
      </c>
      <c r="KX50">
        <v>42</v>
      </c>
      <c r="KY50" s="3">
        <v>8.4840000607073293E-2</v>
      </c>
      <c r="KZ50">
        <v>314</v>
      </c>
      <c r="LA50">
        <v>27</v>
      </c>
      <c r="LB50">
        <v>302</v>
      </c>
      <c r="LC50">
        <v>27</v>
      </c>
      <c r="LD50">
        <v>304</v>
      </c>
      <c r="LE50">
        <v>27</v>
      </c>
      <c r="LG50">
        <v>319</v>
      </c>
      <c r="LH50">
        <v>580</v>
      </c>
      <c r="LI50">
        <v>310</v>
      </c>
      <c r="LJ50">
        <v>553</v>
      </c>
      <c r="LK50">
        <v>320</v>
      </c>
      <c r="LL50">
        <v>541</v>
      </c>
      <c r="LN50">
        <v>779</v>
      </c>
      <c r="LO50">
        <v>489</v>
      </c>
      <c r="LP50">
        <v>725</v>
      </c>
      <c r="LQ50">
        <v>484</v>
      </c>
      <c r="LR50">
        <v>792</v>
      </c>
      <c r="LS50">
        <v>490</v>
      </c>
      <c r="LV50">
        <v>42</v>
      </c>
      <c r="LW50" s="3">
        <v>8.48E-2</v>
      </c>
      <c r="LX50">
        <v>306</v>
      </c>
      <c r="LY50">
        <v>93</v>
      </c>
      <c r="LZ50">
        <v>302</v>
      </c>
      <c r="MA50">
        <v>102</v>
      </c>
      <c r="MB50">
        <v>301</v>
      </c>
      <c r="MC50">
        <v>105</v>
      </c>
      <c r="ME50">
        <v>310</v>
      </c>
      <c r="MF50">
        <v>577</v>
      </c>
      <c r="MG50">
        <v>342</v>
      </c>
      <c r="MH50">
        <v>570</v>
      </c>
      <c r="MI50">
        <v>337</v>
      </c>
      <c r="MJ50">
        <v>578</v>
      </c>
      <c r="ML50">
        <v>334</v>
      </c>
      <c r="MM50">
        <v>645</v>
      </c>
      <c r="MN50">
        <v>309</v>
      </c>
      <c r="MO50">
        <v>677</v>
      </c>
      <c r="MP50">
        <v>365</v>
      </c>
      <c r="MQ50">
        <v>634</v>
      </c>
      <c r="MS50">
        <v>402</v>
      </c>
      <c r="MT50">
        <v>584</v>
      </c>
      <c r="MU50">
        <v>389</v>
      </c>
      <c r="MV50">
        <v>601</v>
      </c>
      <c r="MW50">
        <v>380</v>
      </c>
      <c r="MX50">
        <v>583</v>
      </c>
      <c r="MZ50">
        <v>536</v>
      </c>
      <c r="NA50">
        <v>520</v>
      </c>
      <c r="NB50">
        <v>549</v>
      </c>
      <c r="NC50">
        <v>531</v>
      </c>
      <c r="ND50">
        <v>619</v>
      </c>
      <c r="NE50">
        <v>525</v>
      </c>
      <c r="NG50">
        <v>890</v>
      </c>
      <c r="NH50">
        <v>654</v>
      </c>
      <c r="NI50">
        <v>855</v>
      </c>
      <c r="NJ50">
        <v>652</v>
      </c>
      <c r="NK50">
        <v>775</v>
      </c>
      <c r="NL50">
        <v>647</v>
      </c>
      <c r="NN50">
        <v>742</v>
      </c>
      <c r="NO50">
        <v>552</v>
      </c>
      <c r="NP50">
        <v>791</v>
      </c>
      <c r="NQ50">
        <v>548</v>
      </c>
      <c r="NR50">
        <v>809</v>
      </c>
      <c r="NS50">
        <v>521</v>
      </c>
      <c r="NU50">
        <v>719</v>
      </c>
      <c r="NV50">
        <v>524</v>
      </c>
      <c r="NW50">
        <v>718</v>
      </c>
      <c r="NX50">
        <v>555</v>
      </c>
      <c r="NY50">
        <v>718</v>
      </c>
      <c r="NZ50">
        <v>555</v>
      </c>
      <c r="OB50">
        <v>809</v>
      </c>
      <c r="OC50">
        <v>617</v>
      </c>
      <c r="OD50">
        <v>787</v>
      </c>
      <c r="OE50">
        <v>625</v>
      </c>
      <c r="OF50">
        <v>875</v>
      </c>
      <c r="OG50">
        <v>601</v>
      </c>
      <c r="OI50">
        <v>818</v>
      </c>
      <c r="OJ50">
        <v>504</v>
      </c>
      <c r="OK50">
        <v>808</v>
      </c>
      <c r="OL50">
        <v>513</v>
      </c>
      <c r="OM50">
        <v>831</v>
      </c>
      <c r="ON50">
        <v>510</v>
      </c>
      <c r="OP50">
        <v>873</v>
      </c>
      <c r="OQ50">
        <v>719</v>
      </c>
      <c r="OR50">
        <v>855</v>
      </c>
      <c r="OS50">
        <v>674</v>
      </c>
      <c r="OT50">
        <v>806</v>
      </c>
      <c r="OU50">
        <v>620</v>
      </c>
      <c r="OW50">
        <v>796</v>
      </c>
      <c r="OX50">
        <v>540</v>
      </c>
      <c r="OY50">
        <v>840</v>
      </c>
      <c r="OZ50">
        <v>521</v>
      </c>
      <c r="PA50">
        <v>840</v>
      </c>
      <c r="PB50">
        <v>495</v>
      </c>
    </row>
    <row r="51" spans="1:418">
      <c r="B51" t="s">
        <v>53</v>
      </c>
      <c r="C51">
        <v>173</v>
      </c>
      <c r="D51">
        <v>1</v>
      </c>
      <c r="E51">
        <f t="shared" si="77"/>
        <v>0.17299999999999999</v>
      </c>
      <c r="H51" s="7"/>
      <c r="AB51">
        <v>43</v>
      </c>
      <c r="AC51" s="3">
        <v>8.6900000000000005E-2</v>
      </c>
      <c r="AD51">
        <v>329</v>
      </c>
      <c r="AE51">
        <v>146</v>
      </c>
      <c r="AF51">
        <v>337</v>
      </c>
      <c r="AG51">
        <v>142</v>
      </c>
      <c r="AH51">
        <v>323</v>
      </c>
      <c r="AI51">
        <v>145</v>
      </c>
      <c r="AK51">
        <v>347</v>
      </c>
      <c r="AL51">
        <v>224</v>
      </c>
      <c r="AM51">
        <v>347</v>
      </c>
      <c r="AN51">
        <v>220</v>
      </c>
      <c r="AO51">
        <v>357</v>
      </c>
      <c r="AP51">
        <v>216</v>
      </c>
      <c r="AR51">
        <v>407</v>
      </c>
      <c r="AS51">
        <v>223</v>
      </c>
      <c r="AT51">
        <v>402</v>
      </c>
      <c r="AU51">
        <v>230</v>
      </c>
      <c r="AV51">
        <v>430</v>
      </c>
      <c r="AW51">
        <v>239</v>
      </c>
      <c r="AY51">
        <v>814</v>
      </c>
      <c r="AZ51">
        <v>233</v>
      </c>
      <c r="BA51">
        <v>727</v>
      </c>
      <c r="BB51">
        <v>233</v>
      </c>
      <c r="BC51">
        <v>773</v>
      </c>
      <c r="BD51">
        <v>240</v>
      </c>
      <c r="BF51">
        <v>950</v>
      </c>
      <c r="BG51">
        <v>203</v>
      </c>
      <c r="BH51">
        <v>907</v>
      </c>
      <c r="BI51">
        <v>215</v>
      </c>
      <c r="BJ51">
        <v>908</v>
      </c>
      <c r="BK51">
        <v>220</v>
      </c>
      <c r="BM51">
        <v>929</v>
      </c>
      <c r="BN51">
        <v>201</v>
      </c>
      <c r="BO51">
        <v>970</v>
      </c>
      <c r="BP51">
        <v>203</v>
      </c>
      <c r="BQ51">
        <v>952</v>
      </c>
      <c r="BR51">
        <v>203</v>
      </c>
      <c r="BT51">
        <v>935</v>
      </c>
      <c r="BU51">
        <v>194</v>
      </c>
      <c r="BV51">
        <v>869</v>
      </c>
      <c r="BW51">
        <v>198</v>
      </c>
      <c r="BX51">
        <v>942</v>
      </c>
      <c r="BY51">
        <v>190</v>
      </c>
      <c r="CA51">
        <v>958</v>
      </c>
      <c r="CB51">
        <v>221</v>
      </c>
      <c r="CC51">
        <v>911</v>
      </c>
      <c r="CD51">
        <v>193</v>
      </c>
      <c r="CE51">
        <v>902</v>
      </c>
      <c r="CF51">
        <v>181</v>
      </c>
      <c r="CH51">
        <v>864</v>
      </c>
      <c r="CI51">
        <v>191</v>
      </c>
      <c r="CJ51">
        <v>899</v>
      </c>
      <c r="CK51">
        <v>176</v>
      </c>
      <c r="CL51">
        <v>909</v>
      </c>
      <c r="CM51">
        <v>186</v>
      </c>
      <c r="CO51">
        <v>895</v>
      </c>
      <c r="CP51">
        <v>162</v>
      </c>
      <c r="CQ51">
        <v>917</v>
      </c>
      <c r="CR51">
        <v>180</v>
      </c>
      <c r="CS51">
        <v>856</v>
      </c>
      <c r="CT51">
        <v>183</v>
      </c>
      <c r="CV51">
        <v>891</v>
      </c>
      <c r="CW51">
        <v>175</v>
      </c>
      <c r="CX51">
        <v>925</v>
      </c>
      <c r="CY51">
        <v>179</v>
      </c>
      <c r="CZ51">
        <v>909</v>
      </c>
      <c r="DA51">
        <v>170</v>
      </c>
      <c r="DC51">
        <v>913</v>
      </c>
      <c r="DD51">
        <v>177</v>
      </c>
      <c r="DE51">
        <v>913</v>
      </c>
      <c r="DF51">
        <v>182</v>
      </c>
      <c r="DG51">
        <v>922</v>
      </c>
      <c r="DH51">
        <v>169</v>
      </c>
      <c r="DK51">
        <v>43</v>
      </c>
      <c r="DL51" s="3">
        <v>8.6900000000000005E-2</v>
      </c>
      <c r="DM51">
        <v>168</v>
      </c>
      <c r="DN51">
        <v>246</v>
      </c>
      <c r="DO51">
        <v>167</v>
      </c>
      <c r="DP51">
        <v>248</v>
      </c>
      <c r="DQ51">
        <v>164</v>
      </c>
      <c r="DR51">
        <v>250</v>
      </c>
      <c r="DT51">
        <v>210</v>
      </c>
      <c r="DU51">
        <v>411</v>
      </c>
      <c r="DV51">
        <v>200</v>
      </c>
      <c r="DW51">
        <v>391</v>
      </c>
      <c r="DX51">
        <v>213</v>
      </c>
      <c r="DY51">
        <v>398</v>
      </c>
      <c r="EA51">
        <v>221</v>
      </c>
      <c r="EB51">
        <v>377</v>
      </c>
      <c r="EC51">
        <v>227</v>
      </c>
      <c r="ED51">
        <v>443</v>
      </c>
      <c r="EE51">
        <v>232</v>
      </c>
      <c r="EF51">
        <v>506</v>
      </c>
      <c r="EH51">
        <v>298</v>
      </c>
      <c r="EI51">
        <v>411</v>
      </c>
      <c r="EJ51">
        <v>296</v>
      </c>
      <c r="EK51">
        <v>438</v>
      </c>
      <c r="EL51">
        <v>299</v>
      </c>
      <c r="EM51">
        <v>460</v>
      </c>
      <c r="EO51">
        <v>994</v>
      </c>
      <c r="EP51">
        <v>385</v>
      </c>
      <c r="EQ51">
        <v>934</v>
      </c>
      <c r="ER51">
        <v>364</v>
      </c>
      <c r="ES51">
        <v>953</v>
      </c>
      <c r="ET51">
        <v>363</v>
      </c>
      <c r="EV51">
        <v>1038</v>
      </c>
      <c r="EW51">
        <v>396</v>
      </c>
      <c r="EX51">
        <v>952</v>
      </c>
      <c r="EY51">
        <v>391</v>
      </c>
      <c r="EZ51">
        <v>962</v>
      </c>
      <c r="FA51">
        <v>392</v>
      </c>
      <c r="FC51">
        <v>987</v>
      </c>
      <c r="FD51">
        <v>372</v>
      </c>
      <c r="FE51">
        <v>1067</v>
      </c>
      <c r="FF51">
        <v>387</v>
      </c>
      <c r="FG51">
        <v>1056</v>
      </c>
      <c r="FH51">
        <v>377</v>
      </c>
      <c r="FJ51">
        <v>982</v>
      </c>
      <c r="FK51">
        <v>382</v>
      </c>
      <c r="FL51">
        <v>946</v>
      </c>
      <c r="FM51">
        <v>395</v>
      </c>
      <c r="FN51">
        <v>986</v>
      </c>
      <c r="FO51">
        <v>387</v>
      </c>
      <c r="FQ51">
        <v>996</v>
      </c>
      <c r="FR51">
        <v>389</v>
      </c>
      <c r="FS51">
        <v>1036</v>
      </c>
      <c r="FT51">
        <v>470</v>
      </c>
      <c r="FU51">
        <v>1072</v>
      </c>
      <c r="FV51">
        <v>429</v>
      </c>
      <c r="FX51">
        <v>1074</v>
      </c>
      <c r="FY51">
        <v>380</v>
      </c>
      <c r="FZ51">
        <v>1086</v>
      </c>
      <c r="GA51">
        <v>372</v>
      </c>
      <c r="GB51">
        <v>1021</v>
      </c>
      <c r="GC51">
        <v>361</v>
      </c>
      <c r="GE51">
        <v>1161</v>
      </c>
      <c r="GF51">
        <v>410</v>
      </c>
      <c r="GG51">
        <v>1333</v>
      </c>
      <c r="GH51">
        <v>438</v>
      </c>
      <c r="GI51">
        <v>1256</v>
      </c>
      <c r="GJ51">
        <v>391</v>
      </c>
      <c r="GL51">
        <v>1175</v>
      </c>
      <c r="GM51">
        <v>418</v>
      </c>
      <c r="GN51">
        <v>1169</v>
      </c>
      <c r="GO51">
        <v>386</v>
      </c>
      <c r="GP51">
        <v>1123</v>
      </c>
      <c r="GQ51">
        <v>390</v>
      </c>
      <c r="GS51">
        <v>43</v>
      </c>
      <c r="GT51" s="3">
        <v>8.6900000000000005E-2</v>
      </c>
      <c r="GU51">
        <v>305</v>
      </c>
      <c r="GV51">
        <v>25</v>
      </c>
      <c r="GW51">
        <v>296</v>
      </c>
      <c r="GX51">
        <v>25</v>
      </c>
      <c r="GY51">
        <v>308</v>
      </c>
      <c r="GZ51">
        <v>24</v>
      </c>
      <c r="HB51">
        <v>333</v>
      </c>
      <c r="HC51">
        <v>759</v>
      </c>
      <c r="HD51">
        <v>317</v>
      </c>
      <c r="HE51">
        <v>685</v>
      </c>
      <c r="HF51">
        <v>326</v>
      </c>
      <c r="HG51">
        <v>637</v>
      </c>
      <c r="HI51">
        <v>1091</v>
      </c>
      <c r="HJ51">
        <v>666</v>
      </c>
      <c r="HK51">
        <v>1189</v>
      </c>
      <c r="HL51">
        <v>625</v>
      </c>
      <c r="HM51">
        <v>1291</v>
      </c>
      <c r="HN51">
        <v>628</v>
      </c>
      <c r="HP51">
        <v>43</v>
      </c>
      <c r="HQ51" s="3">
        <v>8.6900000000000005E-2</v>
      </c>
      <c r="HR51">
        <v>169</v>
      </c>
      <c r="HS51">
        <v>236</v>
      </c>
      <c r="HT51">
        <v>173</v>
      </c>
      <c r="HU51">
        <v>238</v>
      </c>
      <c r="HV51">
        <v>178</v>
      </c>
      <c r="HW51">
        <v>236</v>
      </c>
      <c r="HY51">
        <v>198</v>
      </c>
      <c r="HZ51">
        <v>350</v>
      </c>
      <c r="IA51">
        <v>195</v>
      </c>
      <c r="IB51">
        <v>340</v>
      </c>
      <c r="IC51">
        <v>201</v>
      </c>
      <c r="ID51">
        <v>330</v>
      </c>
      <c r="IF51">
        <v>203</v>
      </c>
      <c r="IG51">
        <v>324</v>
      </c>
      <c r="IH51">
        <v>215</v>
      </c>
      <c r="II51">
        <v>328</v>
      </c>
      <c r="IJ51">
        <v>208</v>
      </c>
      <c r="IK51">
        <v>340</v>
      </c>
      <c r="IM51">
        <v>611</v>
      </c>
      <c r="IN51">
        <v>335</v>
      </c>
      <c r="IO51">
        <v>601</v>
      </c>
      <c r="IP51">
        <v>325</v>
      </c>
      <c r="IQ51">
        <v>557</v>
      </c>
      <c r="IR51">
        <v>328</v>
      </c>
      <c r="IT51">
        <v>736</v>
      </c>
      <c r="IU51">
        <v>314</v>
      </c>
      <c r="IV51">
        <v>710</v>
      </c>
      <c r="IW51">
        <v>336</v>
      </c>
      <c r="IX51">
        <v>646</v>
      </c>
      <c r="IY51">
        <v>333</v>
      </c>
      <c r="JA51">
        <v>712</v>
      </c>
      <c r="JB51">
        <v>352</v>
      </c>
      <c r="JC51">
        <v>794</v>
      </c>
      <c r="JD51">
        <v>382</v>
      </c>
      <c r="JE51">
        <v>803</v>
      </c>
      <c r="JF51">
        <v>390</v>
      </c>
      <c r="JH51">
        <v>701</v>
      </c>
      <c r="JI51">
        <v>333</v>
      </c>
      <c r="JJ51">
        <v>711</v>
      </c>
      <c r="JK51">
        <v>329</v>
      </c>
      <c r="JL51">
        <v>706</v>
      </c>
      <c r="JM51">
        <v>321</v>
      </c>
      <c r="JO51">
        <v>663</v>
      </c>
      <c r="JP51">
        <v>298</v>
      </c>
      <c r="JQ51">
        <v>646</v>
      </c>
      <c r="JR51">
        <v>285</v>
      </c>
      <c r="JS51">
        <v>673</v>
      </c>
      <c r="JT51">
        <v>305</v>
      </c>
      <c r="JV51">
        <v>659</v>
      </c>
      <c r="JW51">
        <v>332</v>
      </c>
      <c r="JX51">
        <v>729</v>
      </c>
      <c r="JY51">
        <v>362</v>
      </c>
      <c r="JZ51">
        <v>677</v>
      </c>
      <c r="KA51">
        <v>353</v>
      </c>
      <c r="KC51">
        <v>709</v>
      </c>
      <c r="KD51">
        <v>327</v>
      </c>
      <c r="KE51">
        <v>784</v>
      </c>
      <c r="KF51">
        <v>338</v>
      </c>
      <c r="KG51">
        <v>701</v>
      </c>
      <c r="KH51">
        <v>335</v>
      </c>
      <c r="KJ51">
        <v>615</v>
      </c>
      <c r="KK51">
        <v>344</v>
      </c>
      <c r="KL51">
        <v>691</v>
      </c>
      <c r="KM51">
        <v>340</v>
      </c>
      <c r="KN51">
        <v>716</v>
      </c>
      <c r="KO51">
        <v>349</v>
      </c>
      <c r="KQ51">
        <v>742</v>
      </c>
      <c r="KR51">
        <v>374</v>
      </c>
      <c r="KS51">
        <v>820</v>
      </c>
      <c r="KT51">
        <v>378</v>
      </c>
      <c r="KU51">
        <v>757</v>
      </c>
      <c r="KV51">
        <v>385</v>
      </c>
      <c r="KX51">
        <v>43</v>
      </c>
      <c r="KY51" s="3">
        <v>8.6860000621527406E-2</v>
      </c>
      <c r="KZ51">
        <v>313</v>
      </c>
      <c r="LA51">
        <v>28</v>
      </c>
      <c r="LB51">
        <v>308</v>
      </c>
      <c r="LC51">
        <v>27</v>
      </c>
      <c r="LD51">
        <v>317</v>
      </c>
      <c r="LE51">
        <v>27</v>
      </c>
      <c r="LG51">
        <v>352</v>
      </c>
      <c r="LH51">
        <v>601</v>
      </c>
      <c r="LI51">
        <v>307</v>
      </c>
      <c r="LJ51">
        <v>561</v>
      </c>
      <c r="LK51">
        <v>310</v>
      </c>
      <c r="LL51">
        <v>513</v>
      </c>
      <c r="LN51">
        <v>801</v>
      </c>
      <c r="LO51">
        <v>446</v>
      </c>
      <c r="LP51">
        <v>798</v>
      </c>
      <c r="LQ51">
        <v>495</v>
      </c>
      <c r="LR51">
        <v>778</v>
      </c>
      <c r="LS51">
        <v>491</v>
      </c>
      <c r="LV51">
        <v>43</v>
      </c>
      <c r="LW51" s="3">
        <v>8.6900000000000005E-2</v>
      </c>
      <c r="LX51">
        <v>306</v>
      </c>
      <c r="LY51">
        <v>94</v>
      </c>
      <c r="LZ51">
        <v>303</v>
      </c>
      <c r="MA51">
        <v>102</v>
      </c>
      <c r="MB51">
        <v>304</v>
      </c>
      <c r="MC51">
        <v>105</v>
      </c>
      <c r="ME51">
        <v>332</v>
      </c>
      <c r="MF51">
        <v>569</v>
      </c>
      <c r="MG51">
        <v>344</v>
      </c>
      <c r="MH51">
        <v>573</v>
      </c>
      <c r="MI51">
        <v>351</v>
      </c>
      <c r="MJ51">
        <v>569</v>
      </c>
      <c r="ML51">
        <v>338</v>
      </c>
      <c r="MM51">
        <v>612</v>
      </c>
      <c r="MN51">
        <v>325</v>
      </c>
      <c r="MO51">
        <v>661</v>
      </c>
      <c r="MP51">
        <v>356</v>
      </c>
      <c r="MQ51">
        <v>626</v>
      </c>
      <c r="MS51">
        <v>377</v>
      </c>
      <c r="MT51">
        <v>587</v>
      </c>
      <c r="MU51">
        <v>421</v>
      </c>
      <c r="MV51">
        <v>576</v>
      </c>
      <c r="MW51">
        <v>378</v>
      </c>
      <c r="MX51">
        <v>593</v>
      </c>
      <c r="MZ51">
        <v>598</v>
      </c>
      <c r="NA51">
        <v>515</v>
      </c>
      <c r="NB51">
        <v>625</v>
      </c>
      <c r="NC51">
        <v>509</v>
      </c>
      <c r="ND51">
        <v>573</v>
      </c>
      <c r="NE51">
        <v>528</v>
      </c>
      <c r="NG51">
        <v>788</v>
      </c>
      <c r="NH51">
        <v>632</v>
      </c>
      <c r="NI51">
        <v>827</v>
      </c>
      <c r="NJ51">
        <v>657</v>
      </c>
      <c r="NK51">
        <v>832</v>
      </c>
      <c r="NL51">
        <v>636</v>
      </c>
      <c r="NN51">
        <v>743</v>
      </c>
      <c r="NO51">
        <v>547</v>
      </c>
      <c r="NP51">
        <v>773</v>
      </c>
      <c r="NQ51">
        <v>554</v>
      </c>
      <c r="NR51">
        <v>755</v>
      </c>
      <c r="NS51">
        <v>532</v>
      </c>
      <c r="NU51">
        <v>767</v>
      </c>
      <c r="NV51">
        <v>517</v>
      </c>
      <c r="NW51">
        <v>813</v>
      </c>
      <c r="NX51">
        <v>546</v>
      </c>
      <c r="NY51">
        <v>813</v>
      </c>
      <c r="NZ51">
        <v>546</v>
      </c>
      <c r="OB51">
        <v>845</v>
      </c>
      <c r="OC51">
        <v>590</v>
      </c>
      <c r="OD51">
        <v>821</v>
      </c>
      <c r="OE51">
        <v>637</v>
      </c>
      <c r="OF51">
        <v>881</v>
      </c>
      <c r="OG51">
        <v>592</v>
      </c>
      <c r="OI51">
        <v>708</v>
      </c>
      <c r="OJ51">
        <v>511</v>
      </c>
      <c r="OK51">
        <v>801</v>
      </c>
      <c r="OL51">
        <v>507</v>
      </c>
      <c r="OM51">
        <v>813</v>
      </c>
      <c r="ON51">
        <v>526</v>
      </c>
      <c r="OP51">
        <v>814</v>
      </c>
      <c r="OQ51">
        <v>707</v>
      </c>
      <c r="OR51">
        <v>851</v>
      </c>
      <c r="OS51">
        <v>649</v>
      </c>
      <c r="OT51">
        <v>841</v>
      </c>
      <c r="OU51">
        <v>659</v>
      </c>
      <c r="OW51">
        <v>881</v>
      </c>
      <c r="OX51">
        <v>522</v>
      </c>
      <c r="OY51">
        <v>778</v>
      </c>
      <c r="OZ51">
        <v>530</v>
      </c>
      <c r="PA51">
        <v>757</v>
      </c>
      <c r="PB51">
        <v>510</v>
      </c>
    </row>
    <row r="52" spans="1:418">
      <c r="B52" t="s">
        <v>54</v>
      </c>
      <c r="C52">
        <v>0</v>
      </c>
      <c r="D52">
        <v>1</v>
      </c>
      <c r="E52">
        <f t="shared" si="77"/>
        <v>0</v>
      </c>
      <c r="H52" s="7"/>
      <c r="AB52">
        <v>44</v>
      </c>
      <c r="AC52" s="3">
        <v>8.8900000000000007E-2</v>
      </c>
      <c r="AD52">
        <v>327</v>
      </c>
      <c r="AE52">
        <v>146</v>
      </c>
      <c r="AF52">
        <v>335</v>
      </c>
      <c r="AG52">
        <v>144</v>
      </c>
      <c r="AH52">
        <v>324</v>
      </c>
      <c r="AI52">
        <v>143</v>
      </c>
      <c r="AK52">
        <v>352</v>
      </c>
      <c r="AL52">
        <v>220</v>
      </c>
      <c r="AM52">
        <v>351</v>
      </c>
      <c r="AN52">
        <v>223</v>
      </c>
      <c r="AO52">
        <v>357</v>
      </c>
      <c r="AP52">
        <v>210</v>
      </c>
      <c r="AR52">
        <v>415</v>
      </c>
      <c r="AS52">
        <v>217</v>
      </c>
      <c r="AT52">
        <v>427</v>
      </c>
      <c r="AU52">
        <v>228</v>
      </c>
      <c r="AV52">
        <v>411</v>
      </c>
      <c r="AW52">
        <v>232</v>
      </c>
      <c r="AY52">
        <v>770</v>
      </c>
      <c r="AZ52">
        <v>235</v>
      </c>
      <c r="BA52">
        <v>752</v>
      </c>
      <c r="BB52">
        <v>237</v>
      </c>
      <c r="BC52">
        <v>749</v>
      </c>
      <c r="BD52">
        <v>247</v>
      </c>
      <c r="BF52">
        <v>895</v>
      </c>
      <c r="BG52">
        <v>211</v>
      </c>
      <c r="BH52">
        <v>863</v>
      </c>
      <c r="BI52">
        <v>204</v>
      </c>
      <c r="BJ52">
        <v>901</v>
      </c>
      <c r="BK52">
        <v>204</v>
      </c>
      <c r="BM52">
        <v>946</v>
      </c>
      <c r="BN52">
        <v>200</v>
      </c>
      <c r="BO52">
        <v>946</v>
      </c>
      <c r="BP52">
        <v>206</v>
      </c>
      <c r="BQ52">
        <v>911</v>
      </c>
      <c r="BR52">
        <v>193</v>
      </c>
      <c r="BT52">
        <v>941</v>
      </c>
      <c r="BU52">
        <v>203</v>
      </c>
      <c r="BV52">
        <v>906</v>
      </c>
      <c r="BW52">
        <v>186</v>
      </c>
      <c r="BX52">
        <v>953</v>
      </c>
      <c r="BY52">
        <v>194</v>
      </c>
      <c r="CA52">
        <v>986</v>
      </c>
      <c r="CB52">
        <v>213</v>
      </c>
      <c r="CC52">
        <v>938</v>
      </c>
      <c r="CD52">
        <v>187</v>
      </c>
      <c r="CE52">
        <v>956</v>
      </c>
      <c r="CF52">
        <v>190</v>
      </c>
      <c r="CH52">
        <v>930</v>
      </c>
      <c r="CI52">
        <v>178</v>
      </c>
      <c r="CJ52">
        <v>908</v>
      </c>
      <c r="CK52">
        <v>189</v>
      </c>
      <c r="CL52">
        <v>895</v>
      </c>
      <c r="CM52">
        <v>178</v>
      </c>
      <c r="CO52">
        <v>894</v>
      </c>
      <c r="CP52">
        <v>167</v>
      </c>
      <c r="CQ52">
        <v>874</v>
      </c>
      <c r="CR52">
        <v>172</v>
      </c>
      <c r="CS52">
        <v>880</v>
      </c>
      <c r="CT52">
        <v>173</v>
      </c>
      <c r="CV52">
        <v>850</v>
      </c>
      <c r="CW52">
        <v>169</v>
      </c>
      <c r="CX52">
        <v>872</v>
      </c>
      <c r="CY52">
        <v>177</v>
      </c>
      <c r="CZ52">
        <v>922</v>
      </c>
      <c r="DA52">
        <v>175</v>
      </c>
      <c r="DC52">
        <v>894</v>
      </c>
      <c r="DD52">
        <v>181</v>
      </c>
      <c r="DE52">
        <v>873</v>
      </c>
      <c r="DF52">
        <v>174</v>
      </c>
      <c r="DG52">
        <v>882</v>
      </c>
      <c r="DH52">
        <v>161</v>
      </c>
      <c r="DK52">
        <v>44</v>
      </c>
      <c r="DL52" s="3">
        <v>8.8900000000000007E-2</v>
      </c>
      <c r="DM52">
        <v>168</v>
      </c>
      <c r="DN52">
        <v>249</v>
      </c>
      <c r="DO52">
        <v>164</v>
      </c>
      <c r="DP52">
        <v>250</v>
      </c>
      <c r="DQ52">
        <v>172</v>
      </c>
      <c r="DR52">
        <v>249</v>
      </c>
      <c r="DT52">
        <v>207</v>
      </c>
      <c r="DU52">
        <v>414</v>
      </c>
      <c r="DV52">
        <v>207</v>
      </c>
      <c r="DW52">
        <v>408</v>
      </c>
      <c r="DX52">
        <v>207</v>
      </c>
      <c r="DY52">
        <v>385</v>
      </c>
      <c r="EA52">
        <v>202</v>
      </c>
      <c r="EB52">
        <v>383</v>
      </c>
      <c r="EC52">
        <v>231</v>
      </c>
      <c r="ED52">
        <v>452</v>
      </c>
      <c r="EE52">
        <v>226</v>
      </c>
      <c r="EF52">
        <v>502</v>
      </c>
      <c r="EH52">
        <v>286</v>
      </c>
      <c r="EI52">
        <v>397</v>
      </c>
      <c r="EJ52">
        <v>290</v>
      </c>
      <c r="EK52">
        <v>428</v>
      </c>
      <c r="EL52">
        <v>320</v>
      </c>
      <c r="EM52">
        <v>457</v>
      </c>
      <c r="EO52">
        <v>941</v>
      </c>
      <c r="EP52">
        <v>401</v>
      </c>
      <c r="EQ52">
        <v>922</v>
      </c>
      <c r="ER52">
        <v>379</v>
      </c>
      <c r="ES52">
        <v>896</v>
      </c>
      <c r="ET52">
        <v>371</v>
      </c>
      <c r="EV52">
        <v>949</v>
      </c>
      <c r="EW52">
        <v>392</v>
      </c>
      <c r="EX52">
        <v>1008</v>
      </c>
      <c r="EY52">
        <v>387</v>
      </c>
      <c r="EZ52">
        <v>998</v>
      </c>
      <c r="FA52">
        <v>397</v>
      </c>
      <c r="FC52">
        <v>1043</v>
      </c>
      <c r="FD52">
        <v>384</v>
      </c>
      <c r="FE52">
        <v>1099</v>
      </c>
      <c r="FF52">
        <v>390</v>
      </c>
      <c r="FG52">
        <v>993</v>
      </c>
      <c r="FH52">
        <v>381</v>
      </c>
      <c r="FJ52">
        <v>1095</v>
      </c>
      <c r="FK52">
        <v>381</v>
      </c>
      <c r="FL52">
        <v>962</v>
      </c>
      <c r="FM52">
        <v>396</v>
      </c>
      <c r="FN52">
        <v>1042</v>
      </c>
      <c r="FO52">
        <v>398</v>
      </c>
      <c r="FQ52">
        <v>1135</v>
      </c>
      <c r="FR52">
        <v>399</v>
      </c>
      <c r="FS52">
        <v>1158</v>
      </c>
      <c r="FT52">
        <v>462</v>
      </c>
      <c r="FU52">
        <v>1164</v>
      </c>
      <c r="FV52">
        <v>434</v>
      </c>
      <c r="FX52">
        <v>1102</v>
      </c>
      <c r="FY52">
        <v>378</v>
      </c>
      <c r="FZ52">
        <v>1097</v>
      </c>
      <c r="GA52">
        <v>377</v>
      </c>
      <c r="GB52">
        <v>1067</v>
      </c>
      <c r="GC52">
        <v>358</v>
      </c>
      <c r="GE52">
        <v>1194</v>
      </c>
      <c r="GF52">
        <v>411</v>
      </c>
      <c r="GG52">
        <v>1276</v>
      </c>
      <c r="GH52">
        <v>447</v>
      </c>
      <c r="GI52">
        <v>1147</v>
      </c>
      <c r="GJ52">
        <v>409</v>
      </c>
      <c r="GL52">
        <v>1240</v>
      </c>
      <c r="GM52">
        <v>415</v>
      </c>
      <c r="GN52">
        <v>1119</v>
      </c>
      <c r="GO52">
        <v>394</v>
      </c>
      <c r="GP52">
        <v>1079</v>
      </c>
      <c r="GQ52">
        <v>385</v>
      </c>
      <c r="GS52">
        <v>44</v>
      </c>
      <c r="GT52" s="3">
        <v>8.8900000000000007E-2</v>
      </c>
      <c r="GU52">
        <v>306</v>
      </c>
      <c r="GV52">
        <v>25</v>
      </c>
      <c r="GW52">
        <v>297</v>
      </c>
      <c r="GX52">
        <v>24</v>
      </c>
      <c r="GY52">
        <v>317</v>
      </c>
      <c r="GZ52">
        <v>23</v>
      </c>
      <c r="HB52">
        <v>311</v>
      </c>
      <c r="HC52">
        <v>760</v>
      </c>
      <c r="HD52">
        <v>326</v>
      </c>
      <c r="HE52">
        <v>666</v>
      </c>
      <c r="HF52">
        <v>331</v>
      </c>
      <c r="HG52">
        <v>624</v>
      </c>
      <c r="HI52">
        <v>1101</v>
      </c>
      <c r="HJ52">
        <v>645</v>
      </c>
      <c r="HK52">
        <v>1159</v>
      </c>
      <c r="HL52">
        <v>665</v>
      </c>
      <c r="HM52">
        <v>1183</v>
      </c>
      <c r="HN52">
        <v>655</v>
      </c>
      <c r="HP52">
        <v>44</v>
      </c>
      <c r="HQ52" s="3">
        <v>8.8900000000000007E-2</v>
      </c>
      <c r="HR52">
        <v>172</v>
      </c>
      <c r="HS52">
        <v>239</v>
      </c>
      <c r="HT52">
        <v>174</v>
      </c>
      <c r="HU52">
        <v>237</v>
      </c>
      <c r="HV52">
        <v>187</v>
      </c>
      <c r="HW52">
        <v>236</v>
      </c>
      <c r="HY52">
        <v>196</v>
      </c>
      <c r="HZ52">
        <v>355</v>
      </c>
      <c r="IA52">
        <v>193</v>
      </c>
      <c r="IB52">
        <v>328</v>
      </c>
      <c r="IC52">
        <v>192</v>
      </c>
      <c r="ID52">
        <v>339</v>
      </c>
      <c r="IF52">
        <v>222</v>
      </c>
      <c r="IG52">
        <v>324</v>
      </c>
      <c r="IH52">
        <v>225</v>
      </c>
      <c r="II52">
        <v>330</v>
      </c>
      <c r="IJ52">
        <v>211</v>
      </c>
      <c r="IK52">
        <v>335</v>
      </c>
      <c r="IM52">
        <v>607</v>
      </c>
      <c r="IN52">
        <v>337</v>
      </c>
      <c r="IO52">
        <v>631</v>
      </c>
      <c r="IP52">
        <v>329</v>
      </c>
      <c r="IQ52">
        <v>593</v>
      </c>
      <c r="IR52">
        <v>322</v>
      </c>
      <c r="IT52">
        <v>699</v>
      </c>
      <c r="IU52">
        <v>318</v>
      </c>
      <c r="IV52">
        <v>698</v>
      </c>
      <c r="IW52">
        <v>317</v>
      </c>
      <c r="IX52">
        <v>717</v>
      </c>
      <c r="IY52">
        <v>331</v>
      </c>
      <c r="JA52">
        <v>754</v>
      </c>
      <c r="JB52">
        <v>346</v>
      </c>
      <c r="JC52">
        <v>821</v>
      </c>
      <c r="JD52">
        <v>385</v>
      </c>
      <c r="JE52">
        <v>783</v>
      </c>
      <c r="JF52">
        <v>377</v>
      </c>
      <c r="JH52">
        <v>697</v>
      </c>
      <c r="JI52">
        <v>326</v>
      </c>
      <c r="JJ52">
        <v>679</v>
      </c>
      <c r="JK52">
        <v>324</v>
      </c>
      <c r="JL52">
        <v>675</v>
      </c>
      <c r="JM52">
        <v>329</v>
      </c>
      <c r="JO52">
        <v>731</v>
      </c>
      <c r="JP52">
        <v>294</v>
      </c>
      <c r="JQ52">
        <v>638</v>
      </c>
      <c r="JR52">
        <v>303</v>
      </c>
      <c r="JS52">
        <v>669</v>
      </c>
      <c r="JT52">
        <v>301</v>
      </c>
      <c r="JV52">
        <v>668</v>
      </c>
      <c r="JW52">
        <v>324</v>
      </c>
      <c r="JX52">
        <v>726</v>
      </c>
      <c r="JY52">
        <v>373</v>
      </c>
      <c r="JZ52">
        <v>724</v>
      </c>
      <c r="KA52">
        <v>360</v>
      </c>
      <c r="KC52">
        <v>723</v>
      </c>
      <c r="KD52">
        <v>337</v>
      </c>
      <c r="KE52">
        <v>752</v>
      </c>
      <c r="KF52">
        <v>334</v>
      </c>
      <c r="KG52">
        <v>757</v>
      </c>
      <c r="KH52">
        <v>329</v>
      </c>
      <c r="KJ52">
        <v>713</v>
      </c>
      <c r="KK52">
        <v>334</v>
      </c>
      <c r="KL52">
        <v>652</v>
      </c>
      <c r="KM52">
        <v>351</v>
      </c>
      <c r="KN52">
        <v>674</v>
      </c>
      <c r="KO52">
        <v>339</v>
      </c>
      <c r="KQ52">
        <v>743</v>
      </c>
      <c r="KR52">
        <v>366</v>
      </c>
      <c r="KS52">
        <v>839</v>
      </c>
      <c r="KT52">
        <v>384</v>
      </c>
      <c r="KU52">
        <v>773</v>
      </c>
      <c r="KV52">
        <v>371</v>
      </c>
      <c r="KX52">
        <v>44</v>
      </c>
      <c r="KY52" s="3">
        <v>8.8880000635981601E-2</v>
      </c>
      <c r="KZ52">
        <v>315</v>
      </c>
      <c r="LA52">
        <v>27</v>
      </c>
      <c r="LB52">
        <v>323</v>
      </c>
      <c r="LC52">
        <v>27</v>
      </c>
      <c r="LD52">
        <v>292</v>
      </c>
      <c r="LE52">
        <v>27</v>
      </c>
      <c r="LG52">
        <v>338</v>
      </c>
      <c r="LH52">
        <v>569</v>
      </c>
      <c r="LI52">
        <v>323</v>
      </c>
      <c r="LJ52">
        <v>560</v>
      </c>
      <c r="LK52">
        <v>324</v>
      </c>
      <c r="LL52">
        <v>514</v>
      </c>
      <c r="LN52">
        <v>764</v>
      </c>
      <c r="LO52">
        <v>484</v>
      </c>
      <c r="LP52">
        <v>765</v>
      </c>
      <c r="LQ52">
        <v>544</v>
      </c>
      <c r="LR52">
        <v>865</v>
      </c>
      <c r="LS52">
        <v>508</v>
      </c>
      <c r="LV52">
        <v>44</v>
      </c>
      <c r="LW52" s="3">
        <v>8.8900000000000007E-2</v>
      </c>
      <c r="LX52">
        <v>306</v>
      </c>
      <c r="LY52">
        <v>92</v>
      </c>
      <c r="LZ52">
        <v>317</v>
      </c>
      <c r="MA52">
        <v>102</v>
      </c>
      <c r="MB52">
        <v>294</v>
      </c>
      <c r="MC52">
        <v>101</v>
      </c>
      <c r="ME52">
        <v>330</v>
      </c>
      <c r="MF52">
        <v>551</v>
      </c>
      <c r="MG52">
        <v>348</v>
      </c>
      <c r="MH52">
        <v>565</v>
      </c>
      <c r="MI52">
        <v>320</v>
      </c>
      <c r="MJ52">
        <v>554</v>
      </c>
      <c r="ML52">
        <v>339</v>
      </c>
      <c r="MM52">
        <v>630</v>
      </c>
      <c r="MN52">
        <v>318</v>
      </c>
      <c r="MO52">
        <v>656</v>
      </c>
      <c r="MP52">
        <v>323</v>
      </c>
      <c r="MQ52">
        <v>626</v>
      </c>
      <c r="MS52">
        <v>395</v>
      </c>
      <c r="MT52">
        <v>580</v>
      </c>
      <c r="MU52">
        <v>402</v>
      </c>
      <c r="MV52">
        <v>593</v>
      </c>
      <c r="MW52">
        <v>400</v>
      </c>
      <c r="MX52">
        <v>597</v>
      </c>
      <c r="MZ52">
        <v>570</v>
      </c>
      <c r="NA52">
        <v>511</v>
      </c>
      <c r="NB52">
        <v>592</v>
      </c>
      <c r="NC52">
        <v>520</v>
      </c>
      <c r="ND52">
        <v>594</v>
      </c>
      <c r="NE52">
        <v>532</v>
      </c>
      <c r="NG52">
        <v>837</v>
      </c>
      <c r="NH52">
        <v>626</v>
      </c>
      <c r="NI52">
        <v>844</v>
      </c>
      <c r="NJ52">
        <v>645</v>
      </c>
      <c r="NK52">
        <v>823</v>
      </c>
      <c r="NL52">
        <v>633</v>
      </c>
      <c r="NN52">
        <v>776</v>
      </c>
      <c r="NO52">
        <v>538</v>
      </c>
      <c r="NP52">
        <v>785</v>
      </c>
      <c r="NQ52">
        <v>548</v>
      </c>
      <c r="NR52">
        <v>775</v>
      </c>
      <c r="NS52">
        <v>517</v>
      </c>
      <c r="NU52">
        <v>835</v>
      </c>
      <c r="NV52">
        <v>511</v>
      </c>
      <c r="NW52">
        <v>788</v>
      </c>
      <c r="NX52">
        <v>525</v>
      </c>
      <c r="NY52">
        <v>788</v>
      </c>
      <c r="NZ52">
        <v>525</v>
      </c>
      <c r="OB52">
        <v>869</v>
      </c>
      <c r="OC52">
        <v>611</v>
      </c>
      <c r="OD52">
        <v>775</v>
      </c>
      <c r="OE52">
        <v>603</v>
      </c>
      <c r="OF52">
        <v>838</v>
      </c>
      <c r="OG52">
        <v>593</v>
      </c>
      <c r="OI52">
        <v>749</v>
      </c>
      <c r="OJ52">
        <v>496</v>
      </c>
      <c r="OK52">
        <v>814</v>
      </c>
      <c r="OL52">
        <v>509</v>
      </c>
      <c r="OM52">
        <v>752</v>
      </c>
      <c r="ON52">
        <v>535</v>
      </c>
      <c r="OP52">
        <v>919</v>
      </c>
      <c r="OQ52">
        <v>729</v>
      </c>
      <c r="OR52">
        <v>911</v>
      </c>
      <c r="OS52">
        <v>639</v>
      </c>
      <c r="OT52">
        <v>834</v>
      </c>
      <c r="OU52">
        <v>656</v>
      </c>
      <c r="OW52">
        <v>843</v>
      </c>
      <c r="OX52">
        <v>530</v>
      </c>
      <c r="OY52">
        <v>847</v>
      </c>
      <c r="OZ52">
        <v>529</v>
      </c>
      <c r="PA52">
        <v>821</v>
      </c>
      <c r="PB52">
        <v>534</v>
      </c>
    </row>
    <row r="53" spans="1:418">
      <c r="B53" t="s">
        <v>55</v>
      </c>
      <c r="C53">
        <v>3</v>
      </c>
      <c r="D53">
        <v>2</v>
      </c>
      <c r="E53">
        <f t="shared" si="77"/>
        <v>1.2E-2</v>
      </c>
      <c r="H53" s="7"/>
      <c r="AB53">
        <v>45</v>
      </c>
      <c r="AC53" s="3">
        <v>9.0899999999999995E-2</v>
      </c>
      <c r="AD53">
        <v>325</v>
      </c>
      <c r="AE53">
        <v>145</v>
      </c>
      <c r="AF53">
        <v>333</v>
      </c>
      <c r="AG53">
        <v>145</v>
      </c>
      <c r="AH53">
        <v>326</v>
      </c>
      <c r="AI53">
        <v>142</v>
      </c>
      <c r="AK53">
        <v>347</v>
      </c>
      <c r="AL53">
        <v>222</v>
      </c>
      <c r="AM53">
        <v>346</v>
      </c>
      <c r="AN53">
        <v>207</v>
      </c>
      <c r="AO53">
        <v>351</v>
      </c>
      <c r="AP53">
        <v>229</v>
      </c>
      <c r="AR53">
        <v>424</v>
      </c>
      <c r="AS53">
        <v>226</v>
      </c>
      <c r="AT53">
        <v>414</v>
      </c>
      <c r="AU53">
        <v>238</v>
      </c>
      <c r="AV53">
        <v>406</v>
      </c>
      <c r="AW53">
        <v>237</v>
      </c>
      <c r="AY53">
        <v>820</v>
      </c>
      <c r="AZ53">
        <v>236</v>
      </c>
      <c r="BA53">
        <v>745</v>
      </c>
      <c r="BB53">
        <v>232</v>
      </c>
      <c r="BC53">
        <v>761</v>
      </c>
      <c r="BD53">
        <v>231</v>
      </c>
      <c r="BF53">
        <v>865</v>
      </c>
      <c r="BG53">
        <v>215</v>
      </c>
      <c r="BH53">
        <v>851</v>
      </c>
      <c r="BI53">
        <v>211</v>
      </c>
      <c r="BJ53">
        <v>876</v>
      </c>
      <c r="BK53">
        <v>217</v>
      </c>
      <c r="BM53">
        <v>924</v>
      </c>
      <c r="BN53">
        <v>203</v>
      </c>
      <c r="BO53">
        <v>996</v>
      </c>
      <c r="BP53">
        <v>209</v>
      </c>
      <c r="BQ53">
        <v>922</v>
      </c>
      <c r="BR53">
        <v>203</v>
      </c>
      <c r="BT53">
        <v>923</v>
      </c>
      <c r="BU53">
        <v>183</v>
      </c>
      <c r="BV53">
        <v>934</v>
      </c>
      <c r="BW53">
        <v>192</v>
      </c>
      <c r="BX53">
        <v>883</v>
      </c>
      <c r="BY53">
        <v>189</v>
      </c>
      <c r="CA53">
        <v>1006</v>
      </c>
      <c r="CB53">
        <v>212</v>
      </c>
      <c r="CC53">
        <v>923</v>
      </c>
      <c r="CD53">
        <v>184</v>
      </c>
      <c r="CE53">
        <v>891</v>
      </c>
      <c r="CF53">
        <v>179</v>
      </c>
      <c r="CH53">
        <v>907</v>
      </c>
      <c r="CI53">
        <v>177</v>
      </c>
      <c r="CJ53">
        <v>946</v>
      </c>
      <c r="CK53">
        <v>181</v>
      </c>
      <c r="CL53">
        <v>892</v>
      </c>
      <c r="CM53">
        <v>175</v>
      </c>
      <c r="CO53">
        <v>816</v>
      </c>
      <c r="CP53">
        <v>165</v>
      </c>
      <c r="CQ53">
        <v>820</v>
      </c>
      <c r="CR53">
        <v>173</v>
      </c>
      <c r="CS53">
        <v>978</v>
      </c>
      <c r="CT53">
        <v>176</v>
      </c>
      <c r="CV53">
        <v>891</v>
      </c>
      <c r="CW53">
        <v>162</v>
      </c>
      <c r="CX53">
        <v>873</v>
      </c>
      <c r="CY53">
        <v>178</v>
      </c>
      <c r="CZ53">
        <v>906</v>
      </c>
      <c r="DA53">
        <v>166</v>
      </c>
      <c r="DC53">
        <v>874</v>
      </c>
      <c r="DD53">
        <v>170</v>
      </c>
      <c r="DE53">
        <v>917</v>
      </c>
      <c r="DF53">
        <v>170</v>
      </c>
      <c r="DG53">
        <v>889</v>
      </c>
      <c r="DH53">
        <v>180</v>
      </c>
      <c r="DK53">
        <v>45</v>
      </c>
      <c r="DL53" s="3">
        <v>9.0899999999999995E-2</v>
      </c>
      <c r="DM53">
        <v>170</v>
      </c>
      <c r="DN53">
        <v>251</v>
      </c>
      <c r="DO53">
        <v>168</v>
      </c>
      <c r="DP53">
        <v>251</v>
      </c>
      <c r="DQ53">
        <v>173</v>
      </c>
      <c r="DR53">
        <v>245</v>
      </c>
      <c r="DT53">
        <v>223</v>
      </c>
      <c r="DU53">
        <v>396</v>
      </c>
      <c r="DV53">
        <v>215</v>
      </c>
      <c r="DW53">
        <v>393</v>
      </c>
      <c r="DX53">
        <v>202</v>
      </c>
      <c r="DY53">
        <v>401</v>
      </c>
      <c r="EA53">
        <v>210</v>
      </c>
      <c r="EB53">
        <v>387</v>
      </c>
      <c r="EC53">
        <v>213</v>
      </c>
      <c r="ED53">
        <v>434</v>
      </c>
      <c r="EE53">
        <v>207</v>
      </c>
      <c r="EF53">
        <v>521</v>
      </c>
      <c r="EH53">
        <v>291</v>
      </c>
      <c r="EI53">
        <v>396</v>
      </c>
      <c r="EJ53">
        <v>290</v>
      </c>
      <c r="EK53">
        <v>417</v>
      </c>
      <c r="EL53">
        <v>297</v>
      </c>
      <c r="EM53">
        <v>478</v>
      </c>
      <c r="EO53">
        <v>930</v>
      </c>
      <c r="EP53">
        <v>397</v>
      </c>
      <c r="EQ53">
        <v>938</v>
      </c>
      <c r="ER53">
        <v>375</v>
      </c>
      <c r="ES53">
        <v>942</v>
      </c>
      <c r="ET53">
        <v>376</v>
      </c>
      <c r="EV53">
        <v>976</v>
      </c>
      <c r="EW53">
        <v>396</v>
      </c>
      <c r="EX53">
        <v>971</v>
      </c>
      <c r="EY53">
        <v>385</v>
      </c>
      <c r="EZ53">
        <v>916</v>
      </c>
      <c r="FA53">
        <v>386</v>
      </c>
      <c r="FC53">
        <v>1006</v>
      </c>
      <c r="FD53">
        <v>374</v>
      </c>
      <c r="FE53">
        <v>1029</v>
      </c>
      <c r="FF53">
        <v>385</v>
      </c>
      <c r="FG53">
        <v>998</v>
      </c>
      <c r="FH53">
        <v>383</v>
      </c>
      <c r="FJ53">
        <v>1114</v>
      </c>
      <c r="FK53">
        <v>396</v>
      </c>
      <c r="FL53">
        <v>1010</v>
      </c>
      <c r="FM53">
        <v>389</v>
      </c>
      <c r="FN53">
        <v>981</v>
      </c>
      <c r="FO53">
        <v>386</v>
      </c>
      <c r="FQ53">
        <v>1042</v>
      </c>
      <c r="FR53">
        <v>405</v>
      </c>
      <c r="FS53">
        <v>1070</v>
      </c>
      <c r="FT53">
        <v>461</v>
      </c>
      <c r="FU53">
        <v>1121</v>
      </c>
      <c r="FV53">
        <v>442</v>
      </c>
      <c r="FX53">
        <v>1115</v>
      </c>
      <c r="FY53">
        <v>362</v>
      </c>
      <c r="FZ53">
        <v>1055</v>
      </c>
      <c r="GA53">
        <v>371</v>
      </c>
      <c r="GB53">
        <v>1080</v>
      </c>
      <c r="GC53">
        <v>365</v>
      </c>
      <c r="GE53">
        <v>1162</v>
      </c>
      <c r="GF53">
        <v>407</v>
      </c>
      <c r="GG53">
        <v>1248</v>
      </c>
      <c r="GH53">
        <v>445</v>
      </c>
      <c r="GI53">
        <v>1125</v>
      </c>
      <c r="GJ53">
        <v>413</v>
      </c>
      <c r="GL53">
        <v>1195</v>
      </c>
      <c r="GM53">
        <v>404</v>
      </c>
      <c r="GN53">
        <v>1217</v>
      </c>
      <c r="GO53">
        <v>391</v>
      </c>
      <c r="GP53">
        <v>1170</v>
      </c>
      <c r="GQ53">
        <v>384</v>
      </c>
      <c r="GS53">
        <v>45</v>
      </c>
      <c r="GT53" s="3">
        <v>9.0899999999999995E-2</v>
      </c>
      <c r="GU53">
        <v>301</v>
      </c>
      <c r="GV53">
        <v>23</v>
      </c>
      <c r="GW53">
        <v>292</v>
      </c>
      <c r="GX53">
        <v>26</v>
      </c>
      <c r="GY53">
        <v>290</v>
      </c>
      <c r="GZ53">
        <v>25</v>
      </c>
      <c r="HB53">
        <v>337</v>
      </c>
      <c r="HC53">
        <v>746</v>
      </c>
      <c r="HD53">
        <v>316</v>
      </c>
      <c r="HE53">
        <v>682</v>
      </c>
      <c r="HF53">
        <v>318</v>
      </c>
      <c r="HG53">
        <v>616</v>
      </c>
      <c r="HI53">
        <v>1118</v>
      </c>
      <c r="HJ53">
        <v>633</v>
      </c>
      <c r="HK53">
        <v>1153</v>
      </c>
      <c r="HL53">
        <v>657</v>
      </c>
      <c r="HM53">
        <v>1187</v>
      </c>
      <c r="HN53">
        <v>631</v>
      </c>
      <c r="HP53">
        <v>45</v>
      </c>
      <c r="HQ53" s="3">
        <v>9.0899999999999995E-2</v>
      </c>
      <c r="HR53">
        <v>175</v>
      </c>
      <c r="HS53">
        <v>238</v>
      </c>
      <c r="HT53">
        <v>169</v>
      </c>
      <c r="HU53">
        <v>238</v>
      </c>
      <c r="HV53">
        <v>180</v>
      </c>
      <c r="HW53">
        <v>230</v>
      </c>
      <c r="HY53">
        <v>193</v>
      </c>
      <c r="HZ53">
        <v>348</v>
      </c>
      <c r="IA53">
        <v>200</v>
      </c>
      <c r="IB53">
        <v>348</v>
      </c>
      <c r="IC53">
        <v>190</v>
      </c>
      <c r="ID53">
        <v>344</v>
      </c>
      <c r="IF53">
        <v>209</v>
      </c>
      <c r="IG53">
        <v>324</v>
      </c>
      <c r="IH53">
        <v>228</v>
      </c>
      <c r="II53">
        <v>328</v>
      </c>
      <c r="IJ53">
        <v>212</v>
      </c>
      <c r="IK53">
        <v>318</v>
      </c>
      <c r="IM53">
        <v>597</v>
      </c>
      <c r="IN53">
        <v>335</v>
      </c>
      <c r="IO53">
        <v>601</v>
      </c>
      <c r="IP53">
        <v>334</v>
      </c>
      <c r="IQ53">
        <v>562</v>
      </c>
      <c r="IR53">
        <v>322</v>
      </c>
      <c r="IT53">
        <v>699</v>
      </c>
      <c r="IU53">
        <v>320</v>
      </c>
      <c r="IV53">
        <v>685</v>
      </c>
      <c r="IW53">
        <v>327</v>
      </c>
      <c r="IX53">
        <v>695</v>
      </c>
      <c r="IY53">
        <v>323</v>
      </c>
      <c r="JA53">
        <v>774</v>
      </c>
      <c r="JB53">
        <v>347</v>
      </c>
      <c r="JC53">
        <v>746</v>
      </c>
      <c r="JD53">
        <v>384</v>
      </c>
      <c r="JE53">
        <v>848</v>
      </c>
      <c r="JF53">
        <v>388</v>
      </c>
      <c r="JH53">
        <v>706</v>
      </c>
      <c r="JI53">
        <v>327</v>
      </c>
      <c r="JJ53">
        <v>656</v>
      </c>
      <c r="JK53">
        <v>315</v>
      </c>
      <c r="JL53">
        <v>701</v>
      </c>
      <c r="JM53">
        <v>317</v>
      </c>
      <c r="JO53">
        <v>766</v>
      </c>
      <c r="JP53">
        <v>319</v>
      </c>
      <c r="JQ53">
        <v>685</v>
      </c>
      <c r="JR53">
        <v>293</v>
      </c>
      <c r="JS53">
        <v>658</v>
      </c>
      <c r="JT53">
        <v>307</v>
      </c>
      <c r="JV53">
        <v>645</v>
      </c>
      <c r="JW53">
        <v>337</v>
      </c>
      <c r="JX53">
        <v>730</v>
      </c>
      <c r="JY53">
        <v>383</v>
      </c>
      <c r="JZ53">
        <v>741</v>
      </c>
      <c r="KA53">
        <v>362</v>
      </c>
      <c r="KC53">
        <v>687</v>
      </c>
      <c r="KD53">
        <v>343</v>
      </c>
      <c r="KE53">
        <v>641</v>
      </c>
      <c r="KF53">
        <v>337</v>
      </c>
      <c r="KG53">
        <v>756</v>
      </c>
      <c r="KH53">
        <v>325</v>
      </c>
      <c r="KJ53">
        <v>722</v>
      </c>
      <c r="KK53">
        <v>333</v>
      </c>
      <c r="KL53">
        <v>679</v>
      </c>
      <c r="KM53">
        <v>336</v>
      </c>
      <c r="KN53">
        <v>701</v>
      </c>
      <c r="KO53">
        <v>343</v>
      </c>
      <c r="KQ53">
        <v>802</v>
      </c>
      <c r="KR53">
        <v>376</v>
      </c>
      <c r="KS53">
        <v>784</v>
      </c>
      <c r="KT53">
        <v>385</v>
      </c>
      <c r="KU53">
        <v>772</v>
      </c>
      <c r="KV53">
        <v>376</v>
      </c>
      <c r="KX53">
        <v>45</v>
      </c>
      <c r="KY53" s="3">
        <v>9.09000006504357E-2</v>
      </c>
      <c r="KZ53">
        <v>296</v>
      </c>
      <c r="LA53">
        <v>28</v>
      </c>
      <c r="LB53">
        <v>300</v>
      </c>
      <c r="LC53">
        <v>28</v>
      </c>
      <c r="LD53">
        <v>305</v>
      </c>
      <c r="LE53">
        <v>27</v>
      </c>
      <c r="LG53">
        <v>313</v>
      </c>
      <c r="LH53">
        <v>593</v>
      </c>
      <c r="LI53">
        <v>324</v>
      </c>
      <c r="LJ53">
        <v>548</v>
      </c>
      <c r="LK53">
        <v>315</v>
      </c>
      <c r="LL53">
        <v>530</v>
      </c>
      <c r="LN53">
        <v>797</v>
      </c>
      <c r="LO53">
        <v>442</v>
      </c>
      <c r="LP53">
        <v>782</v>
      </c>
      <c r="LQ53">
        <v>509</v>
      </c>
      <c r="LR53">
        <v>799</v>
      </c>
      <c r="LS53">
        <v>513</v>
      </c>
      <c r="LV53">
        <v>45</v>
      </c>
      <c r="LW53" s="3">
        <v>9.0899999999999995E-2</v>
      </c>
      <c r="LX53">
        <v>309</v>
      </c>
      <c r="LY53">
        <v>90</v>
      </c>
      <c r="LZ53">
        <v>297</v>
      </c>
      <c r="MA53">
        <v>101</v>
      </c>
      <c r="MB53">
        <v>302</v>
      </c>
      <c r="MC53">
        <v>105</v>
      </c>
      <c r="ME53">
        <v>344</v>
      </c>
      <c r="MF53">
        <v>558</v>
      </c>
      <c r="MG53">
        <v>319</v>
      </c>
      <c r="MH53">
        <v>580</v>
      </c>
      <c r="MI53">
        <v>315</v>
      </c>
      <c r="MJ53">
        <v>573</v>
      </c>
      <c r="ML53">
        <v>304</v>
      </c>
      <c r="MM53">
        <v>621</v>
      </c>
      <c r="MN53">
        <v>330</v>
      </c>
      <c r="MO53">
        <v>661</v>
      </c>
      <c r="MP53">
        <v>356</v>
      </c>
      <c r="MQ53">
        <v>668</v>
      </c>
      <c r="MS53">
        <v>417</v>
      </c>
      <c r="MT53">
        <v>589</v>
      </c>
      <c r="MU53">
        <v>366</v>
      </c>
      <c r="MV53">
        <v>571</v>
      </c>
      <c r="MW53">
        <v>385</v>
      </c>
      <c r="MX53">
        <v>590</v>
      </c>
      <c r="MZ53">
        <v>616</v>
      </c>
      <c r="NA53">
        <v>489</v>
      </c>
      <c r="NB53">
        <v>569</v>
      </c>
      <c r="NC53">
        <v>526</v>
      </c>
      <c r="ND53">
        <v>584</v>
      </c>
      <c r="NE53">
        <v>531</v>
      </c>
      <c r="NG53">
        <v>786</v>
      </c>
      <c r="NH53">
        <v>613</v>
      </c>
      <c r="NI53">
        <v>805</v>
      </c>
      <c r="NJ53">
        <v>656</v>
      </c>
      <c r="NK53">
        <v>816</v>
      </c>
      <c r="NL53">
        <v>630</v>
      </c>
      <c r="NN53">
        <v>800</v>
      </c>
      <c r="NO53">
        <v>531</v>
      </c>
      <c r="NP53">
        <v>782</v>
      </c>
      <c r="NQ53">
        <v>565</v>
      </c>
      <c r="NR53">
        <v>760</v>
      </c>
      <c r="NS53">
        <v>539</v>
      </c>
      <c r="NU53">
        <v>754</v>
      </c>
      <c r="NV53">
        <v>543</v>
      </c>
      <c r="NW53">
        <v>825</v>
      </c>
      <c r="NX53">
        <v>523</v>
      </c>
      <c r="NY53">
        <v>825</v>
      </c>
      <c r="NZ53">
        <v>523</v>
      </c>
      <c r="OB53">
        <v>787</v>
      </c>
      <c r="OC53">
        <v>611</v>
      </c>
      <c r="OD53">
        <v>858</v>
      </c>
      <c r="OE53">
        <v>608</v>
      </c>
      <c r="OF53">
        <v>859</v>
      </c>
      <c r="OG53">
        <v>575</v>
      </c>
      <c r="OI53">
        <v>783</v>
      </c>
      <c r="OJ53">
        <v>500</v>
      </c>
      <c r="OK53">
        <v>793</v>
      </c>
      <c r="OL53">
        <v>535</v>
      </c>
      <c r="OM53">
        <v>756</v>
      </c>
      <c r="ON53">
        <v>527</v>
      </c>
      <c r="OP53">
        <v>910</v>
      </c>
      <c r="OQ53">
        <v>694</v>
      </c>
      <c r="OR53">
        <v>891</v>
      </c>
      <c r="OS53">
        <v>663</v>
      </c>
      <c r="OT53">
        <v>890</v>
      </c>
      <c r="OU53">
        <v>642</v>
      </c>
      <c r="OW53">
        <v>808</v>
      </c>
      <c r="OX53">
        <v>538</v>
      </c>
      <c r="OY53">
        <v>822</v>
      </c>
      <c r="OZ53">
        <v>533</v>
      </c>
      <c r="PA53">
        <v>805</v>
      </c>
      <c r="PB53">
        <v>502</v>
      </c>
    </row>
    <row r="54" spans="1:418">
      <c r="B54" t="s">
        <v>56</v>
      </c>
      <c r="C54">
        <v>0.3</v>
      </c>
      <c r="D54" s="12">
        <v>1</v>
      </c>
      <c r="E54">
        <f t="shared" si="77"/>
        <v>2.9999999999999997E-4</v>
      </c>
      <c r="H54" s="7"/>
      <c r="AB54">
        <v>46</v>
      </c>
      <c r="AC54" s="3">
        <v>9.2899999999999996E-2</v>
      </c>
      <c r="AD54">
        <v>330</v>
      </c>
      <c r="AE54">
        <v>145</v>
      </c>
      <c r="AF54">
        <v>333</v>
      </c>
      <c r="AG54">
        <v>142</v>
      </c>
      <c r="AH54">
        <v>322</v>
      </c>
      <c r="AI54">
        <v>140</v>
      </c>
      <c r="AK54">
        <v>358</v>
      </c>
      <c r="AL54">
        <v>224</v>
      </c>
      <c r="AM54">
        <v>359</v>
      </c>
      <c r="AN54">
        <v>214</v>
      </c>
      <c r="AO54">
        <v>349</v>
      </c>
      <c r="AP54">
        <v>207</v>
      </c>
      <c r="AR54">
        <v>409</v>
      </c>
      <c r="AS54">
        <v>219</v>
      </c>
      <c r="AT54">
        <v>416</v>
      </c>
      <c r="AU54">
        <v>222</v>
      </c>
      <c r="AV54">
        <v>418</v>
      </c>
      <c r="AW54">
        <v>234</v>
      </c>
      <c r="AY54">
        <v>830</v>
      </c>
      <c r="AZ54">
        <v>237</v>
      </c>
      <c r="BA54">
        <v>757</v>
      </c>
      <c r="BB54">
        <v>239</v>
      </c>
      <c r="BC54">
        <v>761</v>
      </c>
      <c r="BD54">
        <v>222</v>
      </c>
      <c r="BF54">
        <v>912</v>
      </c>
      <c r="BG54">
        <v>207</v>
      </c>
      <c r="BH54">
        <v>877</v>
      </c>
      <c r="BI54">
        <v>218</v>
      </c>
      <c r="BJ54">
        <v>934</v>
      </c>
      <c r="BK54">
        <v>215</v>
      </c>
      <c r="BM54">
        <v>1005</v>
      </c>
      <c r="BN54">
        <v>217</v>
      </c>
      <c r="BO54">
        <v>961</v>
      </c>
      <c r="BP54">
        <v>203</v>
      </c>
      <c r="BQ54">
        <v>846</v>
      </c>
      <c r="BR54">
        <v>193</v>
      </c>
      <c r="BT54">
        <v>924</v>
      </c>
      <c r="BU54">
        <v>189</v>
      </c>
      <c r="BV54">
        <v>954</v>
      </c>
      <c r="BW54">
        <v>193</v>
      </c>
      <c r="BX54">
        <v>941</v>
      </c>
      <c r="BY54">
        <v>194</v>
      </c>
      <c r="CA54">
        <v>1061</v>
      </c>
      <c r="CB54">
        <v>208</v>
      </c>
      <c r="CC54">
        <v>966</v>
      </c>
      <c r="CD54">
        <v>190</v>
      </c>
      <c r="CE54">
        <v>944</v>
      </c>
      <c r="CF54">
        <v>180</v>
      </c>
      <c r="CH54">
        <v>830</v>
      </c>
      <c r="CI54">
        <v>175</v>
      </c>
      <c r="CJ54">
        <v>947</v>
      </c>
      <c r="CK54">
        <v>187</v>
      </c>
      <c r="CL54">
        <v>923</v>
      </c>
      <c r="CM54">
        <v>178</v>
      </c>
      <c r="CO54">
        <v>904</v>
      </c>
      <c r="CP54">
        <v>173</v>
      </c>
      <c r="CQ54">
        <v>901</v>
      </c>
      <c r="CR54">
        <v>182</v>
      </c>
      <c r="CS54">
        <v>922</v>
      </c>
      <c r="CT54">
        <v>170</v>
      </c>
      <c r="CV54">
        <v>844</v>
      </c>
      <c r="CW54">
        <v>173</v>
      </c>
      <c r="CX54">
        <v>929</v>
      </c>
      <c r="CY54">
        <v>170</v>
      </c>
      <c r="CZ54">
        <v>914</v>
      </c>
      <c r="DA54">
        <v>175</v>
      </c>
      <c r="DC54">
        <v>914</v>
      </c>
      <c r="DD54">
        <v>167</v>
      </c>
      <c r="DE54">
        <v>854</v>
      </c>
      <c r="DF54">
        <v>175</v>
      </c>
      <c r="DG54">
        <v>898</v>
      </c>
      <c r="DH54">
        <v>173</v>
      </c>
      <c r="DK54">
        <v>46</v>
      </c>
      <c r="DL54" s="3">
        <v>9.2899999999999996E-2</v>
      </c>
      <c r="DM54">
        <v>167</v>
      </c>
      <c r="DN54">
        <v>249</v>
      </c>
      <c r="DO54">
        <v>165</v>
      </c>
      <c r="DP54">
        <v>251</v>
      </c>
      <c r="DQ54">
        <v>164</v>
      </c>
      <c r="DR54">
        <v>250</v>
      </c>
      <c r="DT54">
        <v>199</v>
      </c>
      <c r="DU54">
        <v>434</v>
      </c>
      <c r="DV54">
        <v>213</v>
      </c>
      <c r="DW54">
        <v>396</v>
      </c>
      <c r="DX54">
        <v>200</v>
      </c>
      <c r="DY54">
        <v>403</v>
      </c>
      <c r="EA54">
        <v>217</v>
      </c>
      <c r="EB54">
        <v>380</v>
      </c>
      <c r="EC54">
        <v>213</v>
      </c>
      <c r="ED54">
        <v>440</v>
      </c>
      <c r="EE54">
        <v>213</v>
      </c>
      <c r="EF54">
        <v>493</v>
      </c>
      <c r="EH54">
        <v>297</v>
      </c>
      <c r="EI54">
        <v>398</v>
      </c>
      <c r="EJ54">
        <v>278</v>
      </c>
      <c r="EK54">
        <v>427</v>
      </c>
      <c r="EL54">
        <v>289</v>
      </c>
      <c r="EM54">
        <v>463</v>
      </c>
      <c r="EO54">
        <v>925</v>
      </c>
      <c r="EP54">
        <v>392</v>
      </c>
      <c r="EQ54">
        <v>953</v>
      </c>
      <c r="ER54">
        <v>392</v>
      </c>
      <c r="ES54">
        <v>885</v>
      </c>
      <c r="ET54">
        <v>382</v>
      </c>
      <c r="EV54">
        <v>977</v>
      </c>
      <c r="EW54">
        <v>397</v>
      </c>
      <c r="EX54">
        <v>968</v>
      </c>
      <c r="EY54">
        <v>384</v>
      </c>
      <c r="EZ54">
        <v>962</v>
      </c>
      <c r="FA54">
        <v>392</v>
      </c>
      <c r="FC54">
        <v>1035</v>
      </c>
      <c r="FD54">
        <v>388</v>
      </c>
      <c r="FE54">
        <v>1049</v>
      </c>
      <c r="FF54">
        <v>381</v>
      </c>
      <c r="FG54">
        <v>972</v>
      </c>
      <c r="FH54">
        <v>367</v>
      </c>
      <c r="FJ54">
        <v>1017</v>
      </c>
      <c r="FK54">
        <v>381</v>
      </c>
      <c r="FL54">
        <v>935</v>
      </c>
      <c r="FM54">
        <v>386</v>
      </c>
      <c r="FN54">
        <v>1002</v>
      </c>
      <c r="FO54">
        <v>382</v>
      </c>
      <c r="FQ54">
        <v>1068</v>
      </c>
      <c r="FR54">
        <v>419</v>
      </c>
      <c r="FS54">
        <v>1106</v>
      </c>
      <c r="FT54">
        <v>458</v>
      </c>
      <c r="FU54">
        <v>1082</v>
      </c>
      <c r="FV54">
        <v>438</v>
      </c>
      <c r="FX54">
        <v>1052</v>
      </c>
      <c r="FY54">
        <v>372</v>
      </c>
      <c r="FZ54">
        <v>1016</v>
      </c>
      <c r="GA54">
        <v>362</v>
      </c>
      <c r="GB54">
        <v>1081</v>
      </c>
      <c r="GC54">
        <v>360</v>
      </c>
      <c r="GE54">
        <v>1208</v>
      </c>
      <c r="GF54">
        <v>413</v>
      </c>
      <c r="GG54">
        <v>1284</v>
      </c>
      <c r="GH54">
        <v>452</v>
      </c>
      <c r="GI54">
        <v>1201</v>
      </c>
      <c r="GJ54">
        <v>418</v>
      </c>
      <c r="GL54">
        <v>1192</v>
      </c>
      <c r="GM54">
        <v>407</v>
      </c>
      <c r="GN54">
        <v>1121</v>
      </c>
      <c r="GO54">
        <v>409</v>
      </c>
      <c r="GP54">
        <v>1102</v>
      </c>
      <c r="GQ54">
        <v>399</v>
      </c>
      <c r="GS54">
        <v>46</v>
      </c>
      <c r="GT54" s="3">
        <v>9.2899999999999996E-2</v>
      </c>
      <c r="GU54">
        <v>308</v>
      </c>
      <c r="GV54">
        <v>24</v>
      </c>
      <c r="GW54">
        <v>296</v>
      </c>
      <c r="GX54">
        <v>24</v>
      </c>
      <c r="GY54">
        <v>307</v>
      </c>
      <c r="GZ54">
        <v>23</v>
      </c>
      <c r="HB54">
        <v>322</v>
      </c>
      <c r="HC54">
        <v>776</v>
      </c>
      <c r="HD54">
        <v>324</v>
      </c>
      <c r="HE54">
        <v>661</v>
      </c>
      <c r="HF54">
        <v>311</v>
      </c>
      <c r="HG54">
        <v>638</v>
      </c>
      <c r="HI54">
        <v>1105</v>
      </c>
      <c r="HJ54">
        <v>617</v>
      </c>
      <c r="HK54">
        <v>1134</v>
      </c>
      <c r="HL54">
        <v>638</v>
      </c>
      <c r="HM54">
        <v>1178</v>
      </c>
      <c r="HN54">
        <v>603</v>
      </c>
      <c r="HP54">
        <v>46</v>
      </c>
      <c r="HQ54" s="3">
        <v>9.2899999999999996E-2</v>
      </c>
      <c r="HR54">
        <v>171</v>
      </c>
      <c r="HS54">
        <v>238</v>
      </c>
      <c r="HT54">
        <v>170</v>
      </c>
      <c r="HU54">
        <v>236</v>
      </c>
      <c r="HV54">
        <v>171</v>
      </c>
      <c r="HW54">
        <v>234</v>
      </c>
      <c r="HY54">
        <v>190</v>
      </c>
      <c r="HZ54">
        <v>353</v>
      </c>
      <c r="IA54">
        <v>202</v>
      </c>
      <c r="IB54">
        <v>332</v>
      </c>
      <c r="IC54">
        <v>200</v>
      </c>
      <c r="ID54">
        <v>349</v>
      </c>
      <c r="IF54">
        <v>218</v>
      </c>
      <c r="IG54">
        <v>333</v>
      </c>
      <c r="IH54">
        <v>219</v>
      </c>
      <c r="II54">
        <v>334</v>
      </c>
      <c r="IJ54">
        <v>220</v>
      </c>
      <c r="IK54">
        <v>322</v>
      </c>
      <c r="IM54">
        <v>541</v>
      </c>
      <c r="IN54">
        <v>340</v>
      </c>
      <c r="IO54">
        <v>604</v>
      </c>
      <c r="IP54">
        <v>335</v>
      </c>
      <c r="IQ54">
        <v>548</v>
      </c>
      <c r="IR54">
        <v>322</v>
      </c>
      <c r="IT54">
        <v>725</v>
      </c>
      <c r="IU54">
        <v>322</v>
      </c>
      <c r="IV54">
        <v>729</v>
      </c>
      <c r="IW54">
        <v>326</v>
      </c>
      <c r="IX54">
        <v>706</v>
      </c>
      <c r="IY54">
        <v>329</v>
      </c>
      <c r="JA54">
        <v>764</v>
      </c>
      <c r="JB54">
        <v>349</v>
      </c>
      <c r="JC54">
        <v>825</v>
      </c>
      <c r="JD54">
        <v>380</v>
      </c>
      <c r="JE54">
        <v>765</v>
      </c>
      <c r="JF54">
        <v>384</v>
      </c>
      <c r="JH54">
        <v>698</v>
      </c>
      <c r="JI54">
        <v>319</v>
      </c>
      <c r="JJ54">
        <v>704</v>
      </c>
      <c r="JK54">
        <v>313</v>
      </c>
      <c r="JL54">
        <v>728</v>
      </c>
      <c r="JM54">
        <v>325</v>
      </c>
      <c r="JO54">
        <v>703</v>
      </c>
      <c r="JP54">
        <v>307</v>
      </c>
      <c r="JQ54">
        <v>672</v>
      </c>
      <c r="JR54">
        <v>299</v>
      </c>
      <c r="JS54">
        <v>755</v>
      </c>
      <c r="JT54">
        <v>303</v>
      </c>
      <c r="JV54">
        <v>653</v>
      </c>
      <c r="JW54">
        <v>331</v>
      </c>
      <c r="JX54">
        <v>719</v>
      </c>
      <c r="JY54">
        <v>381</v>
      </c>
      <c r="JZ54">
        <v>741</v>
      </c>
      <c r="KA54">
        <v>368</v>
      </c>
      <c r="KC54">
        <v>711</v>
      </c>
      <c r="KD54">
        <v>344</v>
      </c>
      <c r="KE54">
        <v>702</v>
      </c>
      <c r="KF54">
        <v>333</v>
      </c>
      <c r="KG54">
        <v>722</v>
      </c>
      <c r="KH54">
        <v>323</v>
      </c>
      <c r="KJ54">
        <v>670</v>
      </c>
      <c r="KK54">
        <v>343</v>
      </c>
      <c r="KL54">
        <v>613</v>
      </c>
      <c r="KM54">
        <v>344</v>
      </c>
      <c r="KN54">
        <v>694</v>
      </c>
      <c r="KO54">
        <v>334</v>
      </c>
      <c r="KQ54">
        <v>750</v>
      </c>
      <c r="KR54">
        <v>384</v>
      </c>
      <c r="KS54">
        <v>788</v>
      </c>
      <c r="KT54">
        <v>377</v>
      </c>
      <c r="KU54">
        <v>756</v>
      </c>
      <c r="KV54">
        <v>370</v>
      </c>
      <c r="KX54">
        <v>46</v>
      </c>
      <c r="KY54" s="3">
        <v>9.2920000664889799E-2</v>
      </c>
      <c r="KZ54">
        <v>292</v>
      </c>
      <c r="LA54">
        <v>27</v>
      </c>
      <c r="LB54">
        <v>295</v>
      </c>
      <c r="LC54">
        <v>27</v>
      </c>
      <c r="LD54">
        <v>326</v>
      </c>
      <c r="LE54">
        <v>27</v>
      </c>
      <c r="LG54">
        <v>328</v>
      </c>
      <c r="LH54">
        <v>599</v>
      </c>
      <c r="LI54">
        <v>314</v>
      </c>
      <c r="LJ54">
        <v>558</v>
      </c>
      <c r="LK54">
        <v>326</v>
      </c>
      <c r="LL54">
        <v>529</v>
      </c>
      <c r="LN54">
        <v>803</v>
      </c>
      <c r="LO54">
        <v>464</v>
      </c>
      <c r="LP54">
        <v>785</v>
      </c>
      <c r="LQ54">
        <v>502</v>
      </c>
      <c r="LR54">
        <v>720</v>
      </c>
      <c r="LS54">
        <v>499</v>
      </c>
      <c r="LV54">
        <v>46</v>
      </c>
      <c r="LW54" s="3">
        <v>9.2899999999999996E-2</v>
      </c>
      <c r="LX54">
        <v>304</v>
      </c>
      <c r="LY54">
        <v>94</v>
      </c>
      <c r="LZ54">
        <v>308</v>
      </c>
      <c r="MA54">
        <v>101</v>
      </c>
      <c r="MB54">
        <v>304</v>
      </c>
      <c r="MC54">
        <v>104</v>
      </c>
      <c r="ME54">
        <v>329</v>
      </c>
      <c r="MF54">
        <v>583</v>
      </c>
      <c r="MG54">
        <v>310</v>
      </c>
      <c r="MH54">
        <v>552</v>
      </c>
      <c r="MI54">
        <v>340</v>
      </c>
      <c r="MJ54">
        <v>574</v>
      </c>
      <c r="ML54">
        <v>338</v>
      </c>
      <c r="MM54">
        <v>620</v>
      </c>
      <c r="MN54">
        <v>333</v>
      </c>
      <c r="MO54">
        <v>670</v>
      </c>
      <c r="MP54">
        <v>321</v>
      </c>
      <c r="MQ54">
        <v>649</v>
      </c>
      <c r="MS54">
        <v>365</v>
      </c>
      <c r="MT54">
        <v>568</v>
      </c>
      <c r="MU54">
        <v>410</v>
      </c>
      <c r="MV54">
        <v>587</v>
      </c>
      <c r="MW54">
        <v>384</v>
      </c>
      <c r="MX54">
        <v>594</v>
      </c>
      <c r="MZ54">
        <v>558</v>
      </c>
      <c r="NA54">
        <v>472</v>
      </c>
      <c r="NB54">
        <v>553</v>
      </c>
      <c r="NC54">
        <v>505</v>
      </c>
      <c r="ND54">
        <v>561</v>
      </c>
      <c r="NE54">
        <v>509</v>
      </c>
      <c r="NG54">
        <v>851</v>
      </c>
      <c r="NH54">
        <v>625</v>
      </c>
      <c r="NI54">
        <v>792</v>
      </c>
      <c r="NJ54">
        <v>649</v>
      </c>
      <c r="NK54">
        <v>832</v>
      </c>
      <c r="NL54">
        <v>618</v>
      </c>
      <c r="NN54">
        <v>743</v>
      </c>
      <c r="NO54">
        <v>548</v>
      </c>
      <c r="NP54">
        <v>788</v>
      </c>
      <c r="NQ54">
        <v>534</v>
      </c>
      <c r="NR54">
        <v>856</v>
      </c>
      <c r="NS54">
        <v>530</v>
      </c>
      <c r="NU54">
        <v>877</v>
      </c>
      <c r="NV54">
        <v>541</v>
      </c>
      <c r="NW54">
        <v>815</v>
      </c>
      <c r="NX54">
        <v>521</v>
      </c>
      <c r="NY54">
        <v>815</v>
      </c>
      <c r="NZ54">
        <v>521</v>
      </c>
      <c r="OB54">
        <v>860</v>
      </c>
      <c r="OC54">
        <v>622</v>
      </c>
      <c r="OD54">
        <v>684</v>
      </c>
      <c r="OE54">
        <v>626</v>
      </c>
      <c r="OF54">
        <v>797</v>
      </c>
      <c r="OG54">
        <v>591</v>
      </c>
      <c r="OI54">
        <v>769</v>
      </c>
      <c r="OJ54">
        <v>527</v>
      </c>
      <c r="OK54">
        <v>834</v>
      </c>
      <c r="OL54">
        <v>505</v>
      </c>
      <c r="OM54">
        <v>736</v>
      </c>
      <c r="ON54">
        <v>535</v>
      </c>
      <c r="OP54">
        <v>843</v>
      </c>
      <c r="OQ54">
        <v>715</v>
      </c>
      <c r="OR54">
        <v>856</v>
      </c>
      <c r="OS54">
        <v>688</v>
      </c>
      <c r="OT54">
        <v>895</v>
      </c>
      <c r="OU54">
        <v>622</v>
      </c>
      <c r="OW54">
        <v>800</v>
      </c>
      <c r="OX54">
        <v>527</v>
      </c>
      <c r="OY54">
        <v>796</v>
      </c>
      <c r="OZ54">
        <v>552</v>
      </c>
      <c r="PA54">
        <v>877</v>
      </c>
      <c r="PB54">
        <v>510</v>
      </c>
    </row>
    <row r="55" spans="1:418">
      <c r="B55" s="14" t="s">
        <v>57</v>
      </c>
      <c r="C55" s="14">
        <v>10</v>
      </c>
      <c r="D55" s="14">
        <v>2</v>
      </c>
      <c r="E55">
        <f t="shared" si="77"/>
        <v>0.04</v>
      </c>
      <c r="H55" s="7"/>
      <c r="AB55">
        <v>47</v>
      </c>
      <c r="AC55" s="3">
        <v>9.4899999999999998E-2</v>
      </c>
      <c r="AD55">
        <v>331</v>
      </c>
      <c r="AE55">
        <v>145</v>
      </c>
      <c r="AF55">
        <v>334</v>
      </c>
      <c r="AG55">
        <v>141</v>
      </c>
      <c r="AH55">
        <v>327</v>
      </c>
      <c r="AI55">
        <v>143</v>
      </c>
      <c r="AK55">
        <v>356</v>
      </c>
      <c r="AL55">
        <v>227</v>
      </c>
      <c r="AM55">
        <v>359</v>
      </c>
      <c r="AN55">
        <v>221</v>
      </c>
      <c r="AO55">
        <v>359</v>
      </c>
      <c r="AP55">
        <v>226</v>
      </c>
      <c r="AR55">
        <v>397</v>
      </c>
      <c r="AS55">
        <v>223</v>
      </c>
      <c r="AT55">
        <v>412</v>
      </c>
      <c r="AU55">
        <v>236</v>
      </c>
      <c r="AV55">
        <v>398</v>
      </c>
      <c r="AW55">
        <v>249</v>
      </c>
      <c r="AY55">
        <v>768</v>
      </c>
      <c r="AZ55">
        <v>225</v>
      </c>
      <c r="BA55">
        <v>770</v>
      </c>
      <c r="BB55">
        <v>235</v>
      </c>
      <c r="BC55">
        <v>747</v>
      </c>
      <c r="BD55">
        <v>243</v>
      </c>
      <c r="BF55">
        <v>929</v>
      </c>
      <c r="BG55">
        <v>209</v>
      </c>
      <c r="BH55">
        <v>904</v>
      </c>
      <c r="BI55">
        <v>212</v>
      </c>
      <c r="BJ55">
        <v>884</v>
      </c>
      <c r="BK55">
        <v>217</v>
      </c>
      <c r="BM55">
        <v>951</v>
      </c>
      <c r="BN55">
        <v>200</v>
      </c>
      <c r="BO55">
        <v>912</v>
      </c>
      <c r="BP55">
        <v>209</v>
      </c>
      <c r="BQ55">
        <v>920</v>
      </c>
      <c r="BR55">
        <v>195</v>
      </c>
      <c r="BT55">
        <v>903</v>
      </c>
      <c r="BU55">
        <v>191</v>
      </c>
      <c r="BV55">
        <v>913</v>
      </c>
      <c r="BW55">
        <v>185</v>
      </c>
      <c r="BX55">
        <v>937</v>
      </c>
      <c r="BY55">
        <v>202</v>
      </c>
      <c r="CA55">
        <v>975</v>
      </c>
      <c r="CB55">
        <v>209</v>
      </c>
      <c r="CC55">
        <v>895</v>
      </c>
      <c r="CD55">
        <v>187</v>
      </c>
      <c r="CE55">
        <v>878</v>
      </c>
      <c r="CF55">
        <v>182</v>
      </c>
      <c r="CH55">
        <v>877</v>
      </c>
      <c r="CI55">
        <v>182</v>
      </c>
      <c r="CJ55">
        <v>862</v>
      </c>
      <c r="CK55">
        <v>194</v>
      </c>
      <c r="CL55">
        <v>908</v>
      </c>
      <c r="CM55">
        <v>173</v>
      </c>
      <c r="CO55">
        <v>904</v>
      </c>
      <c r="CP55">
        <v>165</v>
      </c>
      <c r="CQ55">
        <v>869</v>
      </c>
      <c r="CR55">
        <v>171</v>
      </c>
      <c r="CS55">
        <v>899</v>
      </c>
      <c r="CT55">
        <v>181</v>
      </c>
      <c r="CV55">
        <v>872</v>
      </c>
      <c r="CW55">
        <v>172</v>
      </c>
      <c r="CX55">
        <v>853</v>
      </c>
      <c r="CY55">
        <v>179</v>
      </c>
      <c r="CZ55">
        <v>861</v>
      </c>
      <c r="DA55">
        <v>169</v>
      </c>
      <c r="DC55">
        <v>895</v>
      </c>
      <c r="DD55">
        <v>177</v>
      </c>
      <c r="DE55">
        <v>890</v>
      </c>
      <c r="DF55">
        <v>171</v>
      </c>
      <c r="DG55">
        <v>886</v>
      </c>
      <c r="DH55">
        <v>168</v>
      </c>
      <c r="DK55">
        <v>47</v>
      </c>
      <c r="DL55" s="3">
        <v>9.4899999999999998E-2</v>
      </c>
      <c r="DM55">
        <v>173</v>
      </c>
      <c r="DN55">
        <v>244</v>
      </c>
      <c r="DO55">
        <v>169</v>
      </c>
      <c r="DP55">
        <v>248</v>
      </c>
      <c r="DQ55">
        <v>170</v>
      </c>
      <c r="DR55">
        <v>245</v>
      </c>
      <c r="DT55">
        <v>205</v>
      </c>
      <c r="DU55">
        <v>396</v>
      </c>
      <c r="DV55">
        <v>196</v>
      </c>
      <c r="DW55">
        <v>391</v>
      </c>
      <c r="DX55">
        <v>217</v>
      </c>
      <c r="DY55">
        <v>399</v>
      </c>
      <c r="EA55">
        <v>210</v>
      </c>
      <c r="EB55">
        <v>382</v>
      </c>
      <c r="EC55">
        <v>204</v>
      </c>
      <c r="ED55">
        <v>448</v>
      </c>
      <c r="EE55">
        <v>232</v>
      </c>
      <c r="EF55">
        <v>491</v>
      </c>
      <c r="EH55">
        <v>263</v>
      </c>
      <c r="EI55">
        <v>402</v>
      </c>
      <c r="EJ55">
        <v>277</v>
      </c>
      <c r="EK55">
        <v>443</v>
      </c>
      <c r="EL55">
        <v>281</v>
      </c>
      <c r="EM55">
        <v>464</v>
      </c>
      <c r="EO55">
        <v>935</v>
      </c>
      <c r="EP55">
        <v>398</v>
      </c>
      <c r="EQ55">
        <v>886</v>
      </c>
      <c r="ER55">
        <v>384</v>
      </c>
      <c r="ES55">
        <v>916</v>
      </c>
      <c r="ET55">
        <v>378</v>
      </c>
      <c r="EV55">
        <v>942</v>
      </c>
      <c r="EW55">
        <v>395</v>
      </c>
      <c r="EX55">
        <v>947</v>
      </c>
      <c r="EY55">
        <v>389</v>
      </c>
      <c r="EZ55">
        <v>916</v>
      </c>
      <c r="FA55">
        <v>390</v>
      </c>
      <c r="FC55">
        <v>1039</v>
      </c>
      <c r="FD55">
        <v>393</v>
      </c>
      <c r="FE55">
        <v>1056</v>
      </c>
      <c r="FF55">
        <v>390</v>
      </c>
      <c r="FG55">
        <v>1048</v>
      </c>
      <c r="FH55">
        <v>377</v>
      </c>
      <c r="FJ55">
        <v>1003</v>
      </c>
      <c r="FK55">
        <v>386</v>
      </c>
      <c r="FL55">
        <v>971</v>
      </c>
      <c r="FM55">
        <v>382</v>
      </c>
      <c r="FN55">
        <v>1007</v>
      </c>
      <c r="FO55">
        <v>382</v>
      </c>
      <c r="FQ55">
        <v>1061</v>
      </c>
      <c r="FR55">
        <v>400</v>
      </c>
      <c r="FS55">
        <v>1158</v>
      </c>
      <c r="FT55">
        <v>450</v>
      </c>
      <c r="FU55">
        <v>1067</v>
      </c>
      <c r="FV55">
        <v>438</v>
      </c>
      <c r="FX55">
        <v>1007</v>
      </c>
      <c r="FY55">
        <v>377</v>
      </c>
      <c r="FZ55">
        <v>1006</v>
      </c>
      <c r="GA55">
        <v>360</v>
      </c>
      <c r="GB55">
        <v>1014</v>
      </c>
      <c r="GC55">
        <v>368</v>
      </c>
      <c r="GE55">
        <v>1234</v>
      </c>
      <c r="GF55">
        <v>408</v>
      </c>
      <c r="GG55">
        <v>1218</v>
      </c>
      <c r="GH55">
        <v>448</v>
      </c>
      <c r="GI55">
        <v>1211</v>
      </c>
      <c r="GJ55">
        <v>418</v>
      </c>
      <c r="GL55">
        <v>1171</v>
      </c>
      <c r="GM55">
        <v>403</v>
      </c>
      <c r="GN55">
        <v>1199</v>
      </c>
      <c r="GO55">
        <v>404</v>
      </c>
      <c r="GP55">
        <v>1078</v>
      </c>
      <c r="GQ55">
        <v>395</v>
      </c>
      <c r="GS55">
        <v>47</v>
      </c>
      <c r="GT55" s="3">
        <v>9.4899999999999998E-2</v>
      </c>
      <c r="GU55">
        <v>314</v>
      </c>
      <c r="GV55">
        <v>23</v>
      </c>
      <c r="GW55">
        <v>308</v>
      </c>
      <c r="GX55">
        <v>24</v>
      </c>
      <c r="GY55">
        <v>309</v>
      </c>
      <c r="GZ55">
        <v>23</v>
      </c>
      <c r="HB55">
        <v>315</v>
      </c>
      <c r="HC55">
        <v>785</v>
      </c>
      <c r="HD55">
        <v>318</v>
      </c>
      <c r="HE55">
        <v>663</v>
      </c>
      <c r="HF55">
        <v>329</v>
      </c>
      <c r="HG55">
        <v>646</v>
      </c>
      <c r="HI55">
        <v>1085</v>
      </c>
      <c r="HJ55">
        <v>611</v>
      </c>
      <c r="HK55">
        <v>1158</v>
      </c>
      <c r="HL55">
        <v>629</v>
      </c>
      <c r="HM55">
        <v>1246</v>
      </c>
      <c r="HN55">
        <v>634</v>
      </c>
      <c r="HP55">
        <v>47</v>
      </c>
      <c r="HQ55" s="3">
        <v>9.4899999999999998E-2</v>
      </c>
      <c r="HR55">
        <v>176</v>
      </c>
      <c r="HS55">
        <v>238</v>
      </c>
      <c r="HT55">
        <v>175</v>
      </c>
      <c r="HU55">
        <v>239</v>
      </c>
      <c r="HV55">
        <v>171</v>
      </c>
      <c r="HW55">
        <v>232</v>
      </c>
      <c r="HY55">
        <v>199</v>
      </c>
      <c r="HZ55">
        <v>353</v>
      </c>
      <c r="IA55">
        <v>193</v>
      </c>
      <c r="IB55">
        <v>343</v>
      </c>
      <c r="IC55">
        <v>204</v>
      </c>
      <c r="ID55">
        <v>353</v>
      </c>
      <c r="IF55">
        <v>223</v>
      </c>
      <c r="IG55">
        <v>337</v>
      </c>
      <c r="IH55">
        <v>204</v>
      </c>
      <c r="II55">
        <v>330</v>
      </c>
      <c r="IJ55">
        <v>214</v>
      </c>
      <c r="IK55">
        <v>326</v>
      </c>
      <c r="IM55">
        <v>570</v>
      </c>
      <c r="IN55">
        <v>331</v>
      </c>
      <c r="IO55">
        <v>593</v>
      </c>
      <c r="IP55">
        <v>327</v>
      </c>
      <c r="IQ55">
        <v>593</v>
      </c>
      <c r="IR55">
        <v>318</v>
      </c>
      <c r="IT55">
        <v>707</v>
      </c>
      <c r="IU55">
        <v>314</v>
      </c>
      <c r="IV55">
        <v>732</v>
      </c>
      <c r="IW55">
        <v>324</v>
      </c>
      <c r="IX55">
        <v>674</v>
      </c>
      <c r="IY55">
        <v>318</v>
      </c>
      <c r="JA55">
        <v>771</v>
      </c>
      <c r="JB55">
        <v>345</v>
      </c>
      <c r="JC55">
        <v>805</v>
      </c>
      <c r="JD55">
        <v>375</v>
      </c>
      <c r="JE55">
        <v>869</v>
      </c>
      <c r="JF55">
        <v>391</v>
      </c>
      <c r="JH55">
        <v>651</v>
      </c>
      <c r="JI55">
        <v>326</v>
      </c>
      <c r="JJ55">
        <v>744</v>
      </c>
      <c r="JK55">
        <v>318</v>
      </c>
      <c r="JL55">
        <v>694</v>
      </c>
      <c r="JM55">
        <v>323</v>
      </c>
      <c r="JO55">
        <v>682</v>
      </c>
      <c r="JP55">
        <v>301</v>
      </c>
      <c r="JQ55">
        <v>651</v>
      </c>
      <c r="JR55">
        <v>292</v>
      </c>
      <c r="JS55">
        <v>655</v>
      </c>
      <c r="JT55">
        <v>301</v>
      </c>
      <c r="JV55">
        <v>711</v>
      </c>
      <c r="JW55">
        <v>336</v>
      </c>
      <c r="JX55">
        <v>734</v>
      </c>
      <c r="JY55">
        <v>355</v>
      </c>
      <c r="JZ55">
        <v>679</v>
      </c>
      <c r="KA55">
        <v>358</v>
      </c>
      <c r="KC55">
        <v>663</v>
      </c>
      <c r="KD55">
        <v>336</v>
      </c>
      <c r="KE55">
        <v>748</v>
      </c>
      <c r="KF55">
        <v>338</v>
      </c>
      <c r="KG55">
        <v>661</v>
      </c>
      <c r="KH55">
        <v>325</v>
      </c>
      <c r="KJ55">
        <v>674</v>
      </c>
      <c r="KK55">
        <v>334</v>
      </c>
      <c r="KL55">
        <v>659</v>
      </c>
      <c r="KM55">
        <v>330</v>
      </c>
      <c r="KN55">
        <v>686</v>
      </c>
      <c r="KO55">
        <v>335</v>
      </c>
      <c r="KQ55">
        <v>785</v>
      </c>
      <c r="KR55">
        <v>385</v>
      </c>
      <c r="KS55">
        <v>746</v>
      </c>
      <c r="KT55">
        <v>399</v>
      </c>
      <c r="KU55">
        <v>677</v>
      </c>
      <c r="KV55">
        <v>378</v>
      </c>
      <c r="KX55">
        <v>47</v>
      </c>
      <c r="KY55" s="3">
        <v>9.4940000679343897E-2</v>
      </c>
      <c r="KZ55">
        <v>292</v>
      </c>
      <c r="LA55">
        <v>27</v>
      </c>
      <c r="LB55">
        <v>300</v>
      </c>
      <c r="LC55">
        <v>27</v>
      </c>
      <c r="LD55">
        <v>301</v>
      </c>
      <c r="LE55">
        <v>28</v>
      </c>
      <c r="LG55">
        <v>313</v>
      </c>
      <c r="LH55">
        <v>579</v>
      </c>
      <c r="LI55">
        <v>309</v>
      </c>
      <c r="LJ55">
        <v>534</v>
      </c>
      <c r="LK55">
        <v>315</v>
      </c>
      <c r="LL55">
        <v>545</v>
      </c>
      <c r="LN55">
        <v>706</v>
      </c>
      <c r="LO55">
        <v>476</v>
      </c>
      <c r="LP55">
        <v>847</v>
      </c>
      <c r="LQ55">
        <v>495</v>
      </c>
      <c r="LR55">
        <v>855</v>
      </c>
      <c r="LS55">
        <v>485</v>
      </c>
      <c r="LV55">
        <v>47</v>
      </c>
      <c r="LW55" s="3">
        <v>9.4899999999999998E-2</v>
      </c>
      <c r="LX55">
        <v>306</v>
      </c>
      <c r="LY55">
        <v>94</v>
      </c>
      <c r="LZ55">
        <v>303</v>
      </c>
      <c r="MA55">
        <v>100</v>
      </c>
      <c r="MB55">
        <v>295</v>
      </c>
      <c r="MC55">
        <v>103</v>
      </c>
      <c r="ME55">
        <v>346</v>
      </c>
      <c r="MF55">
        <v>587</v>
      </c>
      <c r="MG55">
        <v>356</v>
      </c>
      <c r="MH55">
        <v>566</v>
      </c>
      <c r="MI55">
        <v>334</v>
      </c>
      <c r="MJ55">
        <v>589</v>
      </c>
      <c r="ML55">
        <v>337</v>
      </c>
      <c r="MM55">
        <v>622</v>
      </c>
      <c r="MN55">
        <v>334</v>
      </c>
      <c r="MO55">
        <v>633</v>
      </c>
      <c r="MP55">
        <v>326</v>
      </c>
      <c r="MQ55">
        <v>636</v>
      </c>
      <c r="MS55">
        <v>394</v>
      </c>
      <c r="MT55">
        <v>576</v>
      </c>
      <c r="MU55">
        <v>377</v>
      </c>
      <c r="MV55">
        <v>610</v>
      </c>
      <c r="MW55">
        <v>358</v>
      </c>
      <c r="MX55">
        <v>602</v>
      </c>
      <c r="MZ55">
        <v>576</v>
      </c>
      <c r="NA55">
        <v>524</v>
      </c>
      <c r="NB55">
        <v>543</v>
      </c>
      <c r="NC55">
        <v>522</v>
      </c>
      <c r="ND55">
        <v>573</v>
      </c>
      <c r="NE55">
        <v>532</v>
      </c>
      <c r="NG55">
        <v>855</v>
      </c>
      <c r="NH55">
        <v>642</v>
      </c>
      <c r="NI55">
        <v>819</v>
      </c>
      <c r="NJ55">
        <v>638</v>
      </c>
      <c r="NK55">
        <v>841</v>
      </c>
      <c r="NL55">
        <v>644</v>
      </c>
      <c r="NN55">
        <v>839</v>
      </c>
      <c r="NO55">
        <v>559</v>
      </c>
      <c r="NP55">
        <v>803</v>
      </c>
      <c r="NQ55">
        <v>540</v>
      </c>
      <c r="NR55">
        <v>792</v>
      </c>
      <c r="NS55">
        <v>548</v>
      </c>
      <c r="NU55">
        <v>834</v>
      </c>
      <c r="NV55">
        <v>530</v>
      </c>
      <c r="NW55">
        <v>793</v>
      </c>
      <c r="NX55">
        <v>527</v>
      </c>
      <c r="NY55">
        <v>793</v>
      </c>
      <c r="NZ55">
        <v>527</v>
      </c>
      <c r="OB55">
        <v>725</v>
      </c>
      <c r="OC55">
        <v>586</v>
      </c>
      <c r="OD55">
        <v>780</v>
      </c>
      <c r="OE55">
        <v>639</v>
      </c>
      <c r="OF55">
        <v>787</v>
      </c>
      <c r="OG55">
        <v>587</v>
      </c>
      <c r="OI55">
        <v>796</v>
      </c>
      <c r="OJ55">
        <v>497</v>
      </c>
      <c r="OK55">
        <v>745</v>
      </c>
      <c r="OL55">
        <v>519</v>
      </c>
      <c r="OM55">
        <v>807</v>
      </c>
      <c r="ON55">
        <v>534</v>
      </c>
      <c r="OP55">
        <v>914</v>
      </c>
      <c r="OQ55">
        <v>704</v>
      </c>
      <c r="OR55">
        <v>878</v>
      </c>
      <c r="OS55">
        <v>640</v>
      </c>
      <c r="OT55">
        <v>869</v>
      </c>
      <c r="OU55">
        <v>661</v>
      </c>
      <c r="OW55">
        <v>773</v>
      </c>
      <c r="OX55">
        <v>530</v>
      </c>
      <c r="OY55">
        <v>819</v>
      </c>
      <c r="OZ55">
        <v>501</v>
      </c>
      <c r="PA55">
        <v>839</v>
      </c>
      <c r="PB55">
        <v>499</v>
      </c>
    </row>
    <row r="56" spans="1:418">
      <c r="B56" s="32" t="s">
        <v>59</v>
      </c>
      <c r="C56" s="32">
        <v>0.5</v>
      </c>
      <c r="D56" s="32">
        <v>1</v>
      </c>
      <c r="E56" s="32">
        <f t="shared" si="77"/>
        <v>5.0000000000000001E-4</v>
      </c>
      <c r="F56" s="32" t="s">
        <v>78</v>
      </c>
      <c r="H56" s="7"/>
      <c r="AB56">
        <v>48</v>
      </c>
      <c r="AC56" s="3">
        <v>9.7000000000000003E-2</v>
      </c>
      <c r="AD56">
        <v>328</v>
      </c>
      <c r="AE56">
        <v>145</v>
      </c>
      <c r="AF56">
        <v>337</v>
      </c>
      <c r="AG56">
        <v>144</v>
      </c>
      <c r="AH56">
        <v>325</v>
      </c>
      <c r="AI56">
        <v>141</v>
      </c>
      <c r="AK56">
        <v>347</v>
      </c>
      <c r="AL56">
        <v>211</v>
      </c>
      <c r="AM56">
        <v>352</v>
      </c>
      <c r="AN56">
        <v>219</v>
      </c>
      <c r="AO56">
        <v>355</v>
      </c>
      <c r="AP56">
        <v>211</v>
      </c>
      <c r="AR56">
        <v>421</v>
      </c>
      <c r="AS56">
        <v>227</v>
      </c>
      <c r="AT56">
        <v>414</v>
      </c>
      <c r="AU56">
        <v>231</v>
      </c>
      <c r="AV56">
        <v>400</v>
      </c>
      <c r="AW56">
        <v>228</v>
      </c>
      <c r="AY56">
        <v>788</v>
      </c>
      <c r="AZ56">
        <v>244</v>
      </c>
      <c r="BA56">
        <v>709</v>
      </c>
      <c r="BB56">
        <v>228</v>
      </c>
      <c r="BC56">
        <v>748</v>
      </c>
      <c r="BD56">
        <v>236</v>
      </c>
      <c r="BF56">
        <v>847</v>
      </c>
      <c r="BG56">
        <v>207</v>
      </c>
      <c r="BH56">
        <v>891</v>
      </c>
      <c r="BI56">
        <v>213</v>
      </c>
      <c r="BJ56">
        <v>928</v>
      </c>
      <c r="BK56">
        <v>222</v>
      </c>
      <c r="BM56">
        <v>969</v>
      </c>
      <c r="BN56">
        <v>197</v>
      </c>
      <c r="BO56">
        <v>898</v>
      </c>
      <c r="BP56">
        <v>198</v>
      </c>
      <c r="BQ56">
        <v>905</v>
      </c>
      <c r="BR56">
        <v>191</v>
      </c>
      <c r="BT56">
        <v>977</v>
      </c>
      <c r="BU56">
        <v>191</v>
      </c>
      <c r="BV56">
        <v>917</v>
      </c>
      <c r="BW56">
        <v>189</v>
      </c>
      <c r="BX56">
        <v>951</v>
      </c>
      <c r="BY56">
        <v>190</v>
      </c>
      <c r="CA56">
        <v>1020</v>
      </c>
      <c r="CB56">
        <v>212</v>
      </c>
      <c r="CC56">
        <v>932</v>
      </c>
      <c r="CD56">
        <v>189</v>
      </c>
      <c r="CE56">
        <v>924</v>
      </c>
      <c r="CF56">
        <v>185</v>
      </c>
      <c r="CH56">
        <v>912</v>
      </c>
      <c r="CI56">
        <v>179</v>
      </c>
      <c r="CJ56">
        <v>921</v>
      </c>
      <c r="CK56">
        <v>184</v>
      </c>
      <c r="CL56">
        <v>912</v>
      </c>
      <c r="CM56">
        <v>189</v>
      </c>
      <c r="CO56">
        <v>904</v>
      </c>
      <c r="CP56">
        <v>163</v>
      </c>
      <c r="CQ56">
        <v>855</v>
      </c>
      <c r="CR56">
        <v>179</v>
      </c>
      <c r="CS56">
        <v>915</v>
      </c>
      <c r="CT56">
        <v>177</v>
      </c>
      <c r="CV56">
        <v>895</v>
      </c>
      <c r="CW56">
        <v>164</v>
      </c>
      <c r="CX56">
        <v>872</v>
      </c>
      <c r="CY56">
        <v>177</v>
      </c>
      <c r="CZ56">
        <v>929</v>
      </c>
      <c r="DA56">
        <v>176</v>
      </c>
      <c r="DC56">
        <v>897</v>
      </c>
      <c r="DD56">
        <v>177</v>
      </c>
      <c r="DE56">
        <v>925</v>
      </c>
      <c r="DF56">
        <v>172</v>
      </c>
      <c r="DG56">
        <v>877</v>
      </c>
      <c r="DH56">
        <v>179</v>
      </c>
      <c r="DK56">
        <v>48</v>
      </c>
      <c r="DL56" s="3">
        <v>9.7000000000000003E-2</v>
      </c>
      <c r="DM56">
        <v>169</v>
      </c>
      <c r="DN56">
        <v>251</v>
      </c>
      <c r="DO56">
        <v>172</v>
      </c>
      <c r="DP56">
        <v>250</v>
      </c>
      <c r="DQ56">
        <v>170</v>
      </c>
      <c r="DR56">
        <v>250</v>
      </c>
      <c r="DT56">
        <v>206</v>
      </c>
      <c r="DU56">
        <v>403</v>
      </c>
      <c r="DV56">
        <v>205</v>
      </c>
      <c r="DW56">
        <v>406</v>
      </c>
      <c r="DX56">
        <v>203</v>
      </c>
      <c r="DY56">
        <v>408</v>
      </c>
      <c r="EA56">
        <v>209</v>
      </c>
      <c r="EB56">
        <v>375</v>
      </c>
      <c r="EC56">
        <v>201</v>
      </c>
      <c r="ED56">
        <v>456</v>
      </c>
      <c r="EE56">
        <v>224</v>
      </c>
      <c r="EF56">
        <v>491</v>
      </c>
      <c r="EH56">
        <v>288</v>
      </c>
      <c r="EI56">
        <v>398</v>
      </c>
      <c r="EJ56">
        <v>295</v>
      </c>
      <c r="EK56">
        <v>434</v>
      </c>
      <c r="EL56">
        <v>293</v>
      </c>
      <c r="EM56">
        <v>459</v>
      </c>
      <c r="EO56">
        <v>889</v>
      </c>
      <c r="EP56">
        <v>394</v>
      </c>
      <c r="EQ56">
        <v>944</v>
      </c>
      <c r="ER56">
        <v>377</v>
      </c>
      <c r="ES56">
        <v>921</v>
      </c>
      <c r="ET56">
        <v>383</v>
      </c>
      <c r="EV56">
        <v>1050</v>
      </c>
      <c r="EW56">
        <v>403</v>
      </c>
      <c r="EX56">
        <v>972</v>
      </c>
      <c r="EY56">
        <v>377</v>
      </c>
      <c r="EZ56">
        <v>883</v>
      </c>
      <c r="FA56">
        <v>383</v>
      </c>
      <c r="FC56">
        <v>981</v>
      </c>
      <c r="FD56">
        <v>380</v>
      </c>
      <c r="FE56">
        <v>1052</v>
      </c>
      <c r="FF56">
        <v>382</v>
      </c>
      <c r="FG56">
        <v>970</v>
      </c>
      <c r="FH56">
        <v>386</v>
      </c>
      <c r="FJ56">
        <v>947</v>
      </c>
      <c r="FK56">
        <v>395</v>
      </c>
      <c r="FL56">
        <v>999</v>
      </c>
      <c r="FM56">
        <v>395</v>
      </c>
      <c r="FN56">
        <v>1063</v>
      </c>
      <c r="FO56">
        <v>373</v>
      </c>
      <c r="FQ56">
        <v>1073</v>
      </c>
      <c r="FR56">
        <v>407</v>
      </c>
      <c r="FS56">
        <v>1098</v>
      </c>
      <c r="FT56">
        <v>439</v>
      </c>
      <c r="FU56">
        <v>1129</v>
      </c>
      <c r="FV56">
        <v>433</v>
      </c>
      <c r="FX56">
        <v>1068</v>
      </c>
      <c r="FY56">
        <v>382</v>
      </c>
      <c r="FZ56">
        <v>1060</v>
      </c>
      <c r="GA56">
        <v>363</v>
      </c>
      <c r="GB56">
        <v>1099</v>
      </c>
      <c r="GC56">
        <v>362</v>
      </c>
      <c r="GE56">
        <v>1102</v>
      </c>
      <c r="GF56">
        <v>404</v>
      </c>
      <c r="GG56">
        <v>1204</v>
      </c>
      <c r="GH56">
        <v>448</v>
      </c>
      <c r="GI56">
        <v>1201</v>
      </c>
      <c r="GJ56">
        <v>427</v>
      </c>
      <c r="GL56">
        <v>1241</v>
      </c>
      <c r="GM56">
        <v>417</v>
      </c>
      <c r="GN56">
        <v>1139</v>
      </c>
      <c r="GO56">
        <v>412</v>
      </c>
      <c r="GP56">
        <v>1052</v>
      </c>
      <c r="GQ56">
        <v>391</v>
      </c>
      <c r="GS56">
        <v>48</v>
      </c>
      <c r="GT56" s="3">
        <v>9.7000000000000003E-2</v>
      </c>
      <c r="GU56">
        <v>309</v>
      </c>
      <c r="GV56">
        <v>23</v>
      </c>
      <c r="GW56">
        <v>317</v>
      </c>
      <c r="GX56">
        <v>23</v>
      </c>
      <c r="GY56">
        <v>303</v>
      </c>
      <c r="GZ56">
        <v>22</v>
      </c>
      <c r="HB56">
        <v>325</v>
      </c>
      <c r="HC56">
        <v>775</v>
      </c>
      <c r="HD56">
        <v>302</v>
      </c>
      <c r="HE56">
        <v>686</v>
      </c>
      <c r="HF56">
        <v>321</v>
      </c>
      <c r="HG56">
        <v>642</v>
      </c>
      <c r="HI56">
        <v>1220</v>
      </c>
      <c r="HJ56">
        <v>646</v>
      </c>
      <c r="HK56">
        <v>1126</v>
      </c>
      <c r="HL56">
        <v>648</v>
      </c>
      <c r="HM56">
        <v>1232</v>
      </c>
      <c r="HN56">
        <v>646</v>
      </c>
      <c r="HP56">
        <v>48</v>
      </c>
      <c r="HQ56" s="3">
        <v>9.7000000000000003E-2</v>
      </c>
      <c r="HR56">
        <v>168</v>
      </c>
      <c r="HS56">
        <v>239</v>
      </c>
      <c r="HT56">
        <v>175</v>
      </c>
      <c r="HU56">
        <v>238</v>
      </c>
      <c r="HV56">
        <v>180</v>
      </c>
      <c r="HW56">
        <v>239</v>
      </c>
      <c r="HY56">
        <v>196</v>
      </c>
      <c r="HZ56">
        <v>346</v>
      </c>
      <c r="IA56">
        <v>195</v>
      </c>
      <c r="IB56">
        <v>344</v>
      </c>
      <c r="IC56">
        <v>190</v>
      </c>
      <c r="ID56">
        <v>342</v>
      </c>
      <c r="IF56">
        <v>214</v>
      </c>
      <c r="IG56">
        <v>327</v>
      </c>
      <c r="IH56">
        <v>210</v>
      </c>
      <c r="II56">
        <v>339</v>
      </c>
      <c r="IJ56">
        <v>213</v>
      </c>
      <c r="IK56">
        <v>325</v>
      </c>
      <c r="IM56">
        <v>558</v>
      </c>
      <c r="IN56">
        <v>335</v>
      </c>
      <c r="IO56">
        <v>577</v>
      </c>
      <c r="IP56">
        <v>322</v>
      </c>
      <c r="IQ56">
        <v>568</v>
      </c>
      <c r="IR56">
        <v>324</v>
      </c>
      <c r="IT56">
        <v>661</v>
      </c>
      <c r="IU56">
        <v>326</v>
      </c>
      <c r="IV56">
        <v>703</v>
      </c>
      <c r="IW56">
        <v>328</v>
      </c>
      <c r="IX56">
        <v>733</v>
      </c>
      <c r="IY56">
        <v>333</v>
      </c>
      <c r="JA56">
        <v>714</v>
      </c>
      <c r="JB56">
        <v>335</v>
      </c>
      <c r="JC56">
        <v>863</v>
      </c>
      <c r="JD56">
        <v>401</v>
      </c>
      <c r="JE56">
        <v>745</v>
      </c>
      <c r="JF56">
        <v>380</v>
      </c>
      <c r="JH56">
        <v>727</v>
      </c>
      <c r="JI56">
        <v>323</v>
      </c>
      <c r="JJ56">
        <v>680</v>
      </c>
      <c r="JK56">
        <v>315</v>
      </c>
      <c r="JL56">
        <v>689</v>
      </c>
      <c r="JM56">
        <v>318</v>
      </c>
      <c r="JO56">
        <v>621</v>
      </c>
      <c r="JP56">
        <v>296</v>
      </c>
      <c r="JQ56">
        <v>670</v>
      </c>
      <c r="JR56">
        <v>288</v>
      </c>
      <c r="JS56">
        <v>753</v>
      </c>
      <c r="JT56">
        <v>313</v>
      </c>
      <c r="JV56">
        <v>660</v>
      </c>
      <c r="JW56">
        <v>334</v>
      </c>
      <c r="JX56">
        <v>702</v>
      </c>
      <c r="JY56">
        <v>375</v>
      </c>
      <c r="JZ56">
        <v>683</v>
      </c>
      <c r="KA56">
        <v>348</v>
      </c>
      <c r="KC56">
        <v>650</v>
      </c>
      <c r="KD56">
        <v>330</v>
      </c>
      <c r="KE56">
        <v>744</v>
      </c>
      <c r="KF56">
        <v>330</v>
      </c>
      <c r="KG56">
        <v>710</v>
      </c>
      <c r="KH56">
        <v>336</v>
      </c>
      <c r="KJ56">
        <v>618</v>
      </c>
      <c r="KK56">
        <v>336</v>
      </c>
      <c r="KL56">
        <v>666</v>
      </c>
      <c r="KM56">
        <v>338</v>
      </c>
      <c r="KN56">
        <v>647</v>
      </c>
      <c r="KO56">
        <v>330</v>
      </c>
      <c r="KQ56">
        <v>788</v>
      </c>
      <c r="KR56">
        <v>371</v>
      </c>
      <c r="KS56">
        <v>730</v>
      </c>
      <c r="KT56">
        <v>393</v>
      </c>
      <c r="KU56">
        <v>778</v>
      </c>
      <c r="KV56">
        <v>373</v>
      </c>
      <c r="KX56">
        <v>48</v>
      </c>
      <c r="KY56" s="3">
        <v>9.6960000693798107E-2</v>
      </c>
      <c r="KZ56">
        <v>298</v>
      </c>
      <c r="LA56">
        <v>27</v>
      </c>
      <c r="LB56">
        <v>310</v>
      </c>
      <c r="LC56">
        <v>27</v>
      </c>
      <c r="LD56">
        <v>312</v>
      </c>
      <c r="LE56">
        <v>27</v>
      </c>
      <c r="LG56">
        <v>311</v>
      </c>
      <c r="LH56">
        <v>576</v>
      </c>
      <c r="LI56">
        <v>338</v>
      </c>
      <c r="LJ56">
        <v>527</v>
      </c>
      <c r="LK56">
        <v>346</v>
      </c>
      <c r="LL56">
        <v>520</v>
      </c>
      <c r="LN56">
        <v>751</v>
      </c>
      <c r="LO56">
        <v>477</v>
      </c>
      <c r="LP56">
        <v>780</v>
      </c>
      <c r="LQ56">
        <v>481</v>
      </c>
      <c r="LR56">
        <v>779</v>
      </c>
      <c r="LS56">
        <v>499</v>
      </c>
      <c r="LV56">
        <v>48</v>
      </c>
      <c r="LW56" s="3">
        <v>9.7000000000000003E-2</v>
      </c>
      <c r="LX56">
        <v>312</v>
      </c>
      <c r="LY56">
        <v>92</v>
      </c>
      <c r="LZ56">
        <v>301</v>
      </c>
      <c r="MA56">
        <v>104</v>
      </c>
      <c r="MB56">
        <v>315</v>
      </c>
      <c r="MC56">
        <v>105</v>
      </c>
      <c r="ME56">
        <v>346</v>
      </c>
      <c r="MF56">
        <v>577</v>
      </c>
      <c r="MG56">
        <v>326</v>
      </c>
      <c r="MH56">
        <v>575</v>
      </c>
      <c r="MI56">
        <v>335</v>
      </c>
      <c r="MJ56">
        <v>578</v>
      </c>
      <c r="ML56">
        <v>345</v>
      </c>
      <c r="MM56">
        <v>623</v>
      </c>
      <c r="MN56">
        <v>336</v>
      </c>
      <c r="MO56">
        <v>669</v>
      </c>
      <c r="MP56">
        <v>340</v>
      </c>
      <c r="MQ56">
        <v>668</v>
      </c>
      <c r="MS56">
        <v>416</v>
      </c>
      <c r="MT56">
        <v>583</v>
      </c>
      <c r="MU56">
        <v>355</v>
      </c>
      <c r="MV56">
        <v>589</v>
      </c>
      <c r="MW56">
        <v>409</v>
      </c>
      <c r="MX56">
        <v>589</v>
      </c>
      <c r="MZ56">
        <v>523</v>
      </c>
      <c r="NA56">
        <v>505</v>
      </c>
      <c r="NB56">
        <v>570</v>
      </c>
      <c r="NC56">
        <v>508</v>
      </c>
      <c r="ND56">
        <v>575</v>
      </c>
      <c r="NE56">
        <v>531</v>
      </c>
      <c r="NG56">
        <v>816</v>
      </c>
      <c r="NH56">
        <v>608</v>
      </c>
      <c r="NI56">
        <v>793</v>
      </c>
      <c r="NJ56">
        <v>634</v>
      </c>
      <c r="NK56">
        <v>767</v>
      </c>
      <c r="NL56">
        <v>640</v>
      </c>
      <c r="NN56">
        <v>802</v>
      </c>
      <c r="NO56">
        <v>538</v>
      </c>
      <c r="NP56">
        <v>749</v>
      </c>
      <c r="NQ56">
        <v>529</v>
      </c>
      <c r="NR56">
        <v>777</v>
      </c>
      <c r="NS56">
        <v>525</v>
      </c>
      <c r="NU56">
        <v>831</v>
      </c>
      <c r="NV56">
        <v>505</v>
      </c>
      <c r="NW56">
        <v>789</v>
      </c>
      <c r="NX56">
        <v>499</v>
      </c>
      <c r="NY56">
        <v>789</v>
      </c>
      <c r="NZ56">
        <v>499</v>
      </c>
      <c r="OB56">
        <v>782</v>
      </c>
      <c r="OC56">
        <v>612</v>
      </c>
      <c r="OD56">
        <v>773</v>
      </c>
      <c r="OE56">
        <v>601</v>
      </c>
      <c r="OF56">
        <v>803</v>
      </c>
      <c r="OG56">
        <v>574</v>
      </c>
      <c r="OI56">
        <v>818</v>
      </c>
      <c r="OJ56">
        <v>515</v>
      </c>
      <c r="OK56">
        <v>753</v>
      </c>
      <c r="OL56">
        <v>517</v>
      </c>
      <c r="OM56">
        <v>761</v>
      </c>
      <c r="ON56">
        <v>522</v>
      </c>
      <c r="OP56">
        <v>914</v>
      </c>
      <c r="OQ56">
        <v>684</v>
      </c>
      <c r="OR56">
        <v>896</v>
      </c>
      <c r="OS56">
        <v>676</v>
      </c>
      <c r="OT56">
        <v>861</v>
      </c>
      <c r="OU56">
        <v>658</v>
      </c>
      <c r="OW56">
        <v>753</v>
      </c>
      <c r="OX56">
        <v>539</v>
      </c>
      <c r="OY56">
        <v>898</v>
      </c>
      <c r="OZ56">
        <v>529</v>
      </c>
      <c r="PA56">
        <v>774</v>
      </c>
      <c r="PB56">
        <v>498</v>
      </c>
    </row>
    <row r="57" spans="1:418">
      <c r="B57" s="33" t="s">
        <v>58</v>
      </c>
      <c r="C57" s="33">
        <v>9.75</v>
      </c>
      <c r="D57" s="33">
        <v>2</v>
      </c>
      <c r="E57" s="33">
        <f t="shared" si="77"/>
        <v>3.9E-2</v>
      </c>
      <c r="F57" s="45"/>
      <c r="H57" s="7"/>
      <c r="AB57">
        <v>49</v>
      </c>
      <c r="AC57" s="3">
        <v>9.9000000000000005E-2</v>
      </c>
      <c r="AD57">
        <v>331</v>
      </c>
      <c r="AE57">
        <v>149</v>
      </c>
      <c r="AF57">
        <v>340</v>
      </c>
      <c r="AG57">
        <v>141</v>
      </c>
      <c r="AH57">
        <v>325</v>
      </c>
      <c r="AI57">
        <v>142</v>
      </c>
      <c r="AK57">
        <v>358</v>
      </c>
      <c r="AL57">
        <v>223</v>
      </c>
      <c r="AM57">
        <v>349</v>
      </c>
      <c r="AN57">
        <v>209</v>
      </c>
      <c r="AO57">
        <v>347</v>
      </c>
      <c r="AP57">
        <v>207</v>
      </c>
      <c r="AR57">
        <v>414</v>
      </c>
      <c r="AS57">
        <v>222</v>
      </c>
      <c r="AT57">
        <v>422</v>
      </c>
      <c r="AU57">
        <v>236</v>
      </c>
      <c r="AV57">
        <v>420</v>
      </c>
      <c r="AW57">
        <v>235</v>
      </c>
      <c r="AY57">
        <v>766</v>
      </c>
      <c r="AZ57">
        <v>237</v>
      </c>
      <c r="BA57">
        <v>742</v>
      </c>
      <c r="BB57">
        <v>235</v>
      </c>
      <c r="BC57">
        <v>790</v>
      </c>
      <c r="BD57">
        <v>238</v>
      </c>
      <c r="BF57">
        <v>873</v>
      </c>
      <c r="BG57">
        <v>217</v>
      </c>
      <c r="BH57">
        <v>901</v>
      </c>
      <c r="BI57">
        <v>201</v>
      </c>
      <c r="BJ57">
        <v>897</v>
      </c>
      <c r="BK57">
        <v>223</v>
      </c>
      <c r="BM57">
        <v>934</v>
      </c>
      <c r="BN57">
        <v>196</v>
      </c>
      <c r="BO57">
        <v>959</v>
      </c>
      <c r="BP57">
        <v>208</v>
      </c>
      <c r="BQ57">
        <v>932</v>
      </c>
      <c r="BR57">
        <v>202</v>
      </c>
      <c r="BT57">
        <v>948</v>
      </c>
      <c r="BU57">
        <v>188</v>
      </c>
      <c r="BV57">
        <v>871</v>
      </c>
      <c r="BW57">
        <v>192</v>
      </c>
      <c r="BX57">
        <v>919</v>
      </c>
      <c r="BY57">
        <v>198</v>
      </c>
      <c r="CA57">
        <v>1015</v>
      </c>
      <c r="CB57">
        <v>214</v>
      </c>
      <c r="CC57">
        <v>901</v>
      </c>
      <c r="CD57">
        <v>189</v>
      </c>
      <c r="CE57">
        <v>919</v>
      </c>
      <c r="CF57">
        <v>196</v>
      </c>
      <c r="CH57">
        <v>910</v>
      </c>
      <c r="CI57">
        <v>184</v>
      </c>
      <c r="CJ57">
        <v>922</v>
      </c>
      <c r="CK57">
        <v>184</v>
      </c>
      <c r="CL57">
        <v>921</v>
      </c>
      <c r="CM57">
        <v>183</v>
      </c>
      <c r="CO57">
        <v>887</v>
      </c>
      <c r="CP57">
        <v>164</v>
      </c>
      <c r="CQ57">
        <v>878</v>
      </c>
      <c r="CR57">
        <v>172</v>
      </c>
      <c r="CS57">
        <v>887</v>
      </c>
      <c r="CT57">
        <v>178</v>
      </c>
      <c r="CV57">
        <v>929</v>
      </c>
      <c r="CW57">
        <v>167</v>
      </c>
      <c r="CX57">
        <v>877</v>
      </c>
      <c r="CY57">
        <v>189</v>
      </c>
      <c r="CZ57">
        <v>928</v>
      </c>
      <c r="DA57">
        <v>177</v>
      </c>
      <c r="DC57">
        <v>886</v>
      </c>
      <c r="DD57">
        <v>173</v>
      </c>
      <c r="DE57">
        <v>844</v>
      </c>
      <c r="DF57">
        <v>166</v>
      </c>
      <c r="DG57">
        <v>886</v>
      </c>
      <c r="DH57">
        <v>176</v>
      </c>
      <c r="DK57">
        <v>49</v>
      </c>
      <c r="DL57" s="3">
        <v>9.9000000000000005E-2</v>
      </c>
      <c r="DM57">
        <v>169</v>
      </c>
      <c r="DN57">
        <v>251</v>
      </c>
      <c r="DO57">
        <v>163</v>
      </c>
      <c r="DP57">
        <v>248</v>
      </c>
      <c r="DQ57">
        <v>166</v>
      </c>
      <c r="DR57">
        <v>248</v>
      </c>
      <c r="DT57">
        <v>208</v>
      </c>
      <c r="DU57">
        <v>390</v>
      </c>
      <c r="DV57">
        <v>221</v>
      </c>
      <c r="DW57">
        <v>394</v>
      </c>
      <c r="DX57">
        <v>214</v>
      </c>
      <c r="DY57">
        <v>399</v>
      </c>
      <c r="EA57">
        <v>209</v>
      </c>
      <c r="EB57">
        <v>384</v>
      </c>
      <c r="EC57">
        <v>199</v>
      </c>
      <c r="ED57">
        <v>440</v>
      </c>
      <c r="EE57">
        <v>227</v>
      </c>
      <c r="EF57">
        <v>514</v>
      </c>
      <c r="EH57">
        <v>258</v>
      </c>
      <c r="EI57">
        <v>390</v>
      </c>
      <c r="EJ57">
        <v>295</v>
      </c>
      <c r="EK57">
        <v>432</v>
      </c>
      <c r="EL57">
        <v>281</v>
      </c>
      <c r="EM57">
        <v>454</v>
      </c>
      <c r="EO57">
        <v>958</v>
      </c>
      <c r="EP57">
        <v>401</v>
      </c>
      <c r="EQ57">
        <v>892</v>
      </c>
      <c r="ER57">
        <v>380</v>
      </c>
      <c r="ES57">
        <v>886</v>
      </c>
      <c r="ET57">
        <v>371</v>
      </c>
      <c r="EV57">
        <v>1019</v>
      </c>
      <c r="EW57">
        <v>396</v>
      </c>
      <c r="EX57">
        <v>984</v>
      </c>
      <c r="EY57">
        <v>380</v>
      </c>
      <c r="EZ57">
        <v>961</v>
      </c>
      <c r="FA57">
        <v>384</v>
      </c>
      <c r="FC57">
        <v>986</v>
      </c>
      <c r="FD57">
        <v>385</v>
      </c>
      <c r="FE57">
        <v>1084</v>
      </c>
      <c r="FF57">
        <v>389</v>
      </c>
      <c r="FG57">
        <v>978</v>
      </c>
      <c r="FH57">
        <v>395</v>
      </c>
      <c r="FJ57">
        <v>1033</v>
      </c>
      <c r="FK57">
        <v>380</v>
      </c>
      <c r="FL57">
        <v>1011</v>
      </c>
      <c r="FM57">
        <v>389</v>
      </c>
      <c r="FN57">
        <v>1033</v>
      </c>
      <c r="FO57">
        <v>392</v>
      </c>
      <c r="FQ57">
        <v>989</v>
      </c>
      <c r="FR57">
        <v>397</v>
      </c>
      <c r="FS57">
        <v>1125</v>
      </c>
      <c r="FT57">
        <v>456</v>
      </c>
      <c r="FU57">
        <v>1052</v>
      </c>
      <c r="FV57">
        <v>438</v>
      </c>
      <c r="FX57">
        <v>1159</v>
      </c>
      <c r="FY57">
        <v>382</v>
      </c>
      <c r="FZ57">
        <v>1040</v>
      </c>
      <c r="GA57">
        <v>373</v>
      </c>
      <c r="GB57">
        <v>953</v>
      </c>
      <c r="GC57">
        <v>373</v>
      </c>
      <c r="GE57">
        <v>1175</v>
      </c>
      <c r="GF57">
        <v>416</v>
      </c>
      <c r="GG57">
        <v>1237</v>
      </c>
      <c r="GH57">
        <v>439</v>
      </c>
      <c r="GI57">
        <v>1232</v>
      </c>
      <c r="GJ57">
        <v>416</v>
      </c>
      <c r="GL57">
        <v>1188</v>
      </c>
      <c r="GM57">
        <v>421</v>
      </c>
      <c r="GN57">
        <v>1139</v>
      </c>
      <c r="GO57">
        <v>389</v>
      </c>
      <c r="GP57">
        <v>1172</v>
      </c>
      <c r="GQ57">
        <v>386</v>
      </c>
      <c r="GS57">
        <v>49</v>
      </c>
      <c r="GT57" s="3">
        <v>9.9000000000000005E-2</v>
      </c>
      <c r="GU57">
        <v>294</v>
      </c>
      <c r="GV57">
        <v>23</v>
      </c>
      <c r="GW57">
        <v>293</v>
      </c>
      <c r="GX57">
        <v>23</v>
      </c>
      <c r="GY57">
        <v>291</v>
      </c>
      <c r="GZ57">
        <v>23</v>
      </c>
      <c r="HB57">
        <v>312</v>
      </c>
      <c r="HC57">
        <v>750</v>
      </c>
      <c r="HD57">
        <v>331</v>
      </c>
      <c r="HE57">
        <v>659</v>
      </c>
      <c r="HF57">
        <v>314</v>
      </c>
      <c r="HG57">
        <v>622</v>
      </c>
      <c r="HI57">
        <v>1084</v>
      </c>
      <c r="HJ57">
        <v>617</v>
      </c>
      <c r="HK57">
        <v>1169</v>
      </c>
      <c r="HL57">
        <v>606</v>
      </c>
      <c r="HM57">
        <v>1085</v>
      </c>
      <c r="HN57">
        <v>633</v>
      </c>
      <c r="HP57">
        <v>49</v>
      </c>
      <c r="HQ57" s="3">
        <v>9.9000000000000005E-2</v>
      </c>
      <c r="HR57">
        <v>167</v>
      </c>
      <c r="HS57">
        <v>237</v>
      </c>
      <c r="HT57">
        <v>173</v>
      </c>
      <c r="HU57">
        <v>236</v>
      </c>
      <c r="HV57">
        <v>172</v>
      </c>
      <c r="HW57">
        <v>237</v>
      </c>
      <c r="HY57">
        <v>196</v>
      </c>
      <c r="HZ57">
        <v>346</v>
      </c>
      <c r="IA57">
        <v>192</v>
      </c>
      <c r="IB57">
        <v>339</v>
      </c>
      <c r="IC57">
        <v>202</v>
      </c>
      <c r="ID57">
        <v>346</v>
      </c>
      <c r="IF57">
        <v>214</v>
      </c>
      <c r="IG57">
        <v>329</v>
      </c>
      <c r="IH57">
        <v>198</v>
      </c>
      <c r="II57">
        <v>335</v>
      </c>
      <c r="IJ57">
        <v>205</v>
      </c>
      <c r="IK57">
        <v>326</v>
      </c>
      <c r="IM57">
        <v>622</v>
      </c>
      <c r="IN57">
        <v>327</v>
      </c>
      <c r="IO57">
        <v>601</v>
      </c>
      <c r="IP57">
        <v>327</v>
      </c>
      <c r="IQ57">
        <v>586</v>
      </c>
      <c r="IR57">
        <v>324</v>
      </c>
      <c r="IT57">
        <v>686</v>
      </c>
      <c r="IU57">
        <v>321</v>
      </c>
      <c r="IV57">
        <v>719</v>
      </c>
      <c r="IW57">
        <v>339</v>
      </c>
      <c r="IX57">
        <v>713</v>
      </c>
      <c r="IY57">
        <v>329</v>
      </c>
      <c r="JA57">
        <v>711</v>
      </c>
      <c r="JB57">
        <v>337</v>
      </c>
      <c r="JC57">
        <v>828</v>
      </c>
      <c r="JD57">
        <v>410</v>
      </c>
      <c r="JE57">
        <v>844</v>
      </c>
      <c r="JF57">
        <v>373</v>
      </c>
      <c r="JH57">
        <v>727</v>
      </c>
      <c r="JI57">
        <v>320</v>
      </c>
      <c r="JJ57">
        <v>694</v>
      </c>
      <c r="JK57">
        <v>324</v>
      </c>
      <c r="JL57">
        <v>678</v>
      </c>
      <c r="JM57">
        <v>326</v>
      </c>
      <c r="JO57">
        <v>718</v>
      </c>
      <c r="JP57">
        <v>313</v>
      </c>
      <c r="JQ57">
        <v>635</v>
      </c>
      <c r="JR57">
        <v>306</v>
      </c>
      <c r="JS57">
        <v>668</v>
      </c>
      <c r="JT57">
        <v>317</v>
      </c>
      <c r="JV57">
        <v>644</v>
      </c>
      <c r="JW57">
        <v>336</v>
      </c>
      <c r="JX57">
        <v>730</v>
      </c>
      <c r="JY57">
        <v>366</v>
      </c>
      <c r="JZ57">
        <v>731</v>
      </c>
      <c r="KA57">
        <v>354</v>
      </c>
      <c r="KC57">
        <v>670</v>
      </c>
      <c r="KD57">
        <v>339</v>
      </c>
      <c r="KE57">
        <v>679</v>
      </c>
      <c r="KF57">
        <v>331</v>
      </c>
      <c r="KG57">
        <v>700</v>
      </c>
      <c r="KH57">
        <v>324</v>
      </c>
      <c r="KJ57">
        <v>631</v>
      </c>
      <c r="KK57">
        <v>339</v>
      </c>
      <c r="KL57">
        <v>645</v>
      </c>
      <c r="KM57">
        <v>341</v>
      </c>
      <c r="KN57">
        <v>664</v>
      </c>
      <c r="KO57">
        <v>344</v>
      </c>
      <c r="KQ57">
        <v>802</v>
      </c>
      <c r="KR57">
        <v>368</v>
      </c>
      <c r="KS57">
        <v>746</v>
      </c>
      <c r="KT57">
        <v>384</v>
      </c>
      <c r="KU57">
        <v>757</v>
      </c>
      <c r="KV57">
        <v>370</v>
      </c>
      <c r="KX57">
        <v>49</v>
      </c>
      <c r="KY57" s="3">
        <v>9.8980000708252205E-2</v>
      </c>
      <c r="KZ57">
        <v>295</v>
      </c>
      <c r="LA57">
        <v>27</v>
      </c>
      <c r="LB57">
        <v>298</v>
      </c>
      <c r="LC57">
        <v>28</v>
      </c>
      <c r="LD57">
        <v>297</v>
      </c>
      <c r="LE57">
        <v>27</v>
      </c>
      <c r="LG57">
        <v>301</v>
      </c>
      <c r="LH57">
        <v>573</v>
      </c>
      <c r="LI57">
        <v>325</v>
      </c>
      <c r="LJ57">
        <v>568</v>
      </c>
      <c r="LK57">
        <v>324</v>
      </c>
      <c r="LL57">
        <v>543</v>
      </c>
      <c r="LN57">
        <v>722</v>
      </c>
      <c r="LO57">
        <v>448</v>
      </c>
      <c r="LP57">
        <v>765</v>
      </c>
      <c r="LQ57">
        <v>495</v>
      </c>
      <c r="LR57">
        <v>769</v>
      </c>
      <c r="LS57">
        <v>460</v>
      </c>
      <c r="LV57">
        <v>49</v>
      </c>
      <c r="LW57" s="3">
        <v>9.9000000000000005E-2</v>
      </c>
      <c r="LX57">
        <v>316</v>
      </c>
      <c r="LY57">
        <v>92</v>
      </c>
      <c r="LZ57">
        <v>314</v>
      </c>
      <c r="MA57">
        <v>101</v>
      </c>
      <c r="MB57">
        <v>307</v>
      </c>
      <c r="MC57">
        <v>105</v>
      </c>
      <c r="ME57">
        <v>329</v>
      </c>
      <c r="MF57">
        <v>556</v>
      </c>
      <c r="MG57">
        <v>333</v>
      </c>
      <c r="MH57">
        <v>575</v>
      </c>
      <c r="MI57">
        <v>340</v>
      </c>
      <c r="MJ57">
        <v>562</v>
      </c>
      <c r="ML57">
        <v>316</v>
      </c>
      <c r="MM57">
        <v>627</v>
      </c>
      <c r="MN57">
        <v>348</v>
      </c>
      <c r="MO57">
        <v>652</v>
      </c>
      <c r="MP57">
        <v>324</v>
      </c>
      <c r="MQ57">
        <v>634</v>
      </c>
      <c r="MS57">
        <v>379</v>
      </c>
      <c r="MT57">
        <v>553</v>
      </c>
      <c r="MU57">
        <v>392</v>
      </c>
      <c r="MV57">
        <v>588</v>
      </c>
      <c r="MW57">
        <v>377</v>
      </c>
      <c r="MX57">
        <v>595</v>
      </c>
      <c r="MZ57">
        <v>594</v>
      </c>
      <c r="NA57">
        <v>541</v>
      </c>
      <c r="NB57">
        <v>570</v>
      </c>
      <c r="NC57">
        <v>503</v>
      </c>
      <c r="ND57">
        <v>610</v>
      </c>
      <c r="NE57">
        <v>516</v>
      </c>
      <c r="NG57">
        <v>809</v>
      </c>
      <c r="NH57">
        <v>638</v>
      </c>
      <c r="NI57">
        <v>784</v>
      </c>
      <c r="NJ57">
        <v>638</v>
      </c>
      <c r="NK57">
        <v>807</v>
      </c>
      <c r="NL57">
        <v>633</v>
      </c>
      <c r="NN57">
        <v>781</v>
      </c>
      <c r="NO57">
        <v>528</v>
      </c>
      <c r="NP57">
        <v>761</v>
      </c>
      <c r="NQ57">
        <v>544</v>
      </c>
      <c r="NR57">
        <v>825</v>
      </c>
      <c r="NS57">
        <v>530</v>
      </c>
      <c r="NU57">
        <v>786</v>
      </c>
      <c r="NV57">
        <v>530</v>
      </c>
      <c r="NW57">
        <v>721</v>
      </c>
      <c r="NX57">
        <v>520</v>
      </c>
      <c r="NY57">
        <v>721</v>
      </c>
      <c r="NZ57">
        <v>520</v>
      </c>
      <c r="OB57">
        <v>778</v>
      </c>
      <c r="OC57">
        <v>622</v>
      </c>
      <c r="OD57">
        <v>848</v>
      </c>
      <c r="OE57">
        <v>617</v>
      </c>
      <c r="OF57">
        <v>768</v>
      </c>
      <c r="OG57">
        <v>599</v>
      </c>
      <c r="OI57">
        <v>867</v>
      </c>
      <c r="OJ57">
        <v>524</v>
      </c>
      <c r="OK57">
        <v>783</v>
      </c>
      <c r="OL57">
        <v>504</v>
      </c>
      <c r="OM57">
        <v>753</v>
      </c>
      <c r="ON57">
        <v>530</v>
      </c>
      <c r="OP57">
        <v>927</v>
      </c>
      <c r="OQ57">
        <v>732</v>
      </c>
      <c r="OR57">
        <v>814</v>
      </c>
      <c r="OS57">
        <v>671</v>
      </c>
      <c r="OT57">
        <v>813</v>
      </c>
      <c r="OU57">
        <v>659</v>
      </c>
      <c r="OW57">
        <v>861</v>
      </c>
      <c r="OX57">
        <v>526</v>
      </c>
      <c r="OY57">
        <v>824</v>
      </c>
      <c r="OZ57">
        <v>524</v>
      </c>
      <c r="PA57">
        <v>870</v>
      </c>
      <c r="PB57">
        <v>503</v>
      </c>
    </row>
    <row r="58" spans="1:418">
      <c r="B58" s="15" t="s">
        <v>8</v>
      </c>
      <c r="E58" s="17">
        <f>0.5*SUM(E47:E57)</f>
        <v>0.23504999999999998</v>
      </c>
      <c r="F58" s="17"/>
      <c r="H58" s="7"/>
      <c r="AB58">
        <v>50</v>
      </c>
      <c r="AC58">
        <v>0.10100000100000001</v>
      </c>
      <c r="AD58">
        <v>327</v>
      </c>
      <c r="AE58">
        <v>145</v>
      </c>
      <c r="AF58">
        <v>336</v>
      </c>
      <c r="AG58">
        <v>141</v>
      </c>
      <c r="AH58">
        <v>326</v>
      </c>
      <c r="AI58">
        <v>144</v>
      </c>
      <c r="AK58">
        <v>359</v>
      </c>
      <c r="AL58">
        <v>213</v>
      </c>
      <c r="AM58">
        <v>362</v>
      </c>
      <c r="AN58">
        <v>220</v>
      </c>
      <c r="AO58">
        <v>364</v>
      </c>
      <c r="AP58">
        <v>217</v>
      </c>
      <c r="AR58">
        <v>415</v>
      </c>
      <c r="AS58">
        <v>222</v>
      </c>
      <c r="AT58">
        <v>403</v>
      </c>
      <c r="AU58">
        <v>237</v>
      </c>
      <c r="AV58">
        <v>418</v>
      </c>
      <c r="AW58">
        <v>241</v>
      </c>
      <c r="AY58">
        <v>801</v>
      </c>
      <c r="AZ58">
        <v>238</v>
      </c>
      <c r="BA58">
        <v>729</v>
      </c>
      <c r="BB58">
        <v>232</v>
      </c>
      <c r="BC58">
        <v>757</v>
      </c>
      <c r="BD58">
        <v>223</v>
      </c>
      <c r="BF58">
        <v>890</v>
      </c>
      <c r="BG58">
        <v>213</v>
      </c>
      <c r="BH58">
        <v>860</v>
      </c>
      <c r="BI58">
        <v>213</v>
      </c>
      <c r="BJ58">
        <v>916</v>
      </c>
      <c r="BK58">
        <v>214</v>
      </c>
      <c r="BM58">
        <v>889</v>
      </c>
      <c r="BN58">
        <v>198</v>
      </c>
      <c r="BO58">
        <v>924</v>
      </c>
      <c r="BP58">
        <v>205</v>
      </c>
      <c r="BQ58">
        <v>949</v>
      </c>
      <c r="BR58">
        <v>194</v>
      </c>
      <c r="BT58">
        <v>883</v>
      </c>
      <c r="BU58">
        <v>193</v>
      </c>
      <c r="BV58">
        <v>889</v>
      </c>
      <c r="BW58">
        <v>198</v>
      </c>
      <c r="BX58">
        <v>886</v>
      </c>
      <c r="BY58">
        <v>185</v>
      </c>
      <c r="CA58">
        <v>1021</v>
      </c>
      <c r="CB58">
        <v>211</v>
      </c>
      <c r="CC58">
        <v>908</v>
      </c>
      <c r="CD58">
        <v>186</v>
      </c>
      <c r="CE58">
        <v>914</v>
      </c>
      <c r="CF58">
        <v>186</v>
      </c>
      <c r="CH58">
        <v>927</v>
      </c>
      <c r="CI58">
        <v>179</v>
      </c>
      <c r="CJ58">
        <v>869</v>
      </c>
      <c r="CK58">
        <v>177</v>
      </c>
      <c r="CL58">
        <v>847</v>
      </c>
      <c r="CM58">
        <v>179</v>
      </c>
      <c r="CO58">
        <v>866</v>
      </c>
      <c r="CP58">
        <v>172</v>
      </c>
      <c r="CQ58">
        <v>931</v>
      </c>
      <c r="CR58">
        <v>179</v>
      </c>
      <c r="CS58">
        <v>859</v>
      </c>
      <c r="CT58">
        <v>179</v>
      </c>
      <c r="CV58">
        <v>831</v>
      </c>
      <c r="CW58">
        <v>161</v>
      </c>
      <c r="CX58">
        <v>900</v>
      </c>
      <c r="CY58">
        <v>172</v>
      </c>
      <c r="CZ58">
        <v>890</v>
      </c>
      <c r="DA58">
        <v>178</v>
      </c>
      <c r="DC58">
        <v>948</v>
      </c>
      <c r="DD58">
        <v>173</v>
      </c>
      <c r="DE58">
        <v>875</v>
      </c>
      <c r="DF58">
        <v>167</v>
      </c>
      <c r="DG58">
        <v>897</v>
      </c>
      <c r="DH58">
        <v>176</v>
      </c>
      <c r="DK58">
        <v>50</v>
      </c>
      <c r="DL58">
        <v>0.10100000100000001</v>
      </c>
      <c r="DM58">
        <v>166</v>
      </c>
      <c r="DN58">
        <v>252</v>
      </c>
      <c r="DO58">
        <v>164</v>
      </c>
      <c r="DP58">
        <v>250</v>
      </c>
      <c r="DQ58">
        <v>170</v>
      </c>
      <c r="DR58">
        <v>249</v>
      </c>
      <c r="DT58">
        <v>222</v>
      </c>
      <c r="DU58">
        <v>400</v>
      </c>
      <c r="DV58">
        <v>230</v>
      </c>
      <c r="DW58">
        <v>413</v>
      </c>
      <c r="DX58">
        <v>203</v>
      </c>
      <c r="DY58">
        <v>403</v>
      </c>
      <c r="EA58">
        <v>230</v>
      </c>
      <c r="EB58">
        <v>388</v>
      </c>
      <c r="EC58">
        <v>219</v>
      </c>
      <c r="ED58">
        <v>445</v>
      </c>
      <c r="EE58">
        <v>220</v>
      </c>
      <c r="EF58">
        <v>493</v>
      </c>
      <c r="EH58">
        <v>288</v>
      </c>
      <c r="EI58">
        <v>392</v>
      </c>
      <c r="EJ58">
        <v>302</v>
      </c>
      <c r="EK58">
        <v>442</v>
      </c>
      <c r="EL58">
        <v>294</v>
      </c>
      <c r="EM58">
        <v>470</v>
      </c>
      <c r="EO58">
        <v>1018</v>
      </c>
      <c r="EP58">
        <v>393</v>
      </c>
      <c r="EQ58">
        <v>878</v>
      </c>
      <c r="ER58">
        <v>379</v>
      </c>
      <c r="ES58">
        <v>867</v>
      </c>
      <c r="ET58">
        <v>381</v>
      </c>
      <c r="EV58">
        <v>958</v>
      </c>
      <c r="EW58">
        <v>406</v>
      </c>
      <c r="EX58">
        <v>1024</v>
      </c>
      <c r="EY58">
        <v>389</v>
      </c>
      <c r="EZ58">
        <v>994</v>
      </c>
      <c r="FA58">
        <v>391</v>
      </c>
      <c r="FC58">
        <v>1005</v>
      </c>
      <c r="FD58">
        <v>391</v>
      </c>
      <c r="FE58">
        <v>1053</v>
      </c>
      <c r="FF58">
        <v>394</v>
      </c>
      <c r="FG58">
        <v>1033</v>
      </c>
      <c r="FH58">
        <v>384</v>
      </c>
      <c r="FJ58">
        <v>1030</v>
      </c>
      <c r="FK58">
        <v>380</v>
      </c>
      <c r="FL58">
        <v>962</v>
      </c>
      <c r="FM58">
        <v>392</v>
      </c>
      <c r="FN58">
        <v>1034</v>
      </c>
      <c r="FO58">
        <v>387</v>
      </c>
      <c r="FQ58">
        <v>1053</v>
      </c>
      <c r="FR58">
        <v>399</v>
      </c>
      <c r="FS58">
        <v>1098</v>
      </c>
      <c r="FT58">
        <v>454</v>
      </c>
      <c r="FU58">
        <v>1103</v>
      </c>
      <c r="FV58">
        <v>446</v>
      </c>
      <c r="FX58">
        <v>1047</v>
      </c>
      <c r="FY58">
        <v>380</v>
      </c>
      <c r="FZ58">
        <v>1049</v>
      </c>
      <c r="GA58">
        <v>361</v>
      </c>
      <c r="GB58">
        <v>977</v>
      </c>
      <c r="GC58">
        <v>356</v>
      </c>
      <c r="GE58">
        <v>1133</v>
      </c>
      <c r="GF58">
        <v>415</v>
      </c>
      <c r="GG58">
        <v>1164</v>
      </c>
      <c r="GH58">
        <v>453</v>
      </c>
      <c r="GI58">
        <v>1098</v>
      </c>
      <c r="GJ58">
        <v>418</v>
      </c>
      <c r="GL58">
        <v>1174</v>
      </c>
      <c r="GM58">
        <v>423</v>
      </c>
      <c r="GN58">
        <v>1147</v>
      </c>
      <c r="GO58">
        <v>408</v>
      </c>
      <c r="GP58">
        <v>1096</v>
      </c>
      <c r="GQ58">
        <v>372</v>
      </c>
      <c r="GS58">
        <v>50</v>
      </c>
      <c r="GT58">
        <v>0.10100000100000001</v>
      </c>
      <c r="GU58">
        <v>301</v>
      </c>
      <c r="GV58">
        <v>24</v>
      </c>
      <c r="GW58">
        <v>298</v>
      </c>
      <c r="GX58">
        <v>24</v>
      </c>
      <c r="GY58">
        <v>307</v>
      </c>
      <c r="GZ58">
        <v>23</v>
      </c>
      <c r="HB58">
        <v>334</v>
      </c>
      <c r="HC58">
        <v>753</v>
      </c>
      <c r="HD58">
        <v>349</v>
      </c>
      <c r="HE58">
        <v>683</v>
      </c>
      <c r="HF58">
        <v>317</v>
      </c>
      <c r="HG58">
        <v>623</v>
      </c>
      <c r="HI58">
        <v>1140</v>
      </c>
      <c r="HJ58">
        <v>630</v>
      </c>
      <c r="HK58">
        <v>1147</v>
      </c>
      <c r="HL58">
        <v>623</v>
      </c>
      <c r="HM58">
        <v>1126</v>
      </c>
      <c r="HN58">
        <v>627</v>
      </c>
      <c r="HP58">
        <v>50</v>
      </c>
      <c r="HQ58">
        <v>0.10100000100000001</v>
      </c>
      <c r="HR58">
        <v>164</v>
      </c>
      <c r="HS58">
        <v>236</v>
      </c>
      <c r="HT58">
        <v>175</v>
      </c>
      <c r="HU58">
        <v>238</v>
      </c>
      <c r="HV58">
        <v>173</v>
      </c>
      <c r="HW58">
        <v>233</v>
      </c>
      <c r="HY58">
        <v>183</v>
      </c>
      <c r="HZ58">
        <v>345</v>
      </c>
      <c r="IA58">
        <v>192</v>
      </c>
      <c r="IB58">
        <v>342</v>
      </c>
      <c r="IC58">
        <v>210</v>
      </c>
      <c r="ID58">
        <v>336</v>
      </c>
      <c r="IF58">
        <v>224</v>
      </c>
      <c r="IG58">
        <v>334</v>
      </c>
      <c r="IH58">
        <v>224</v>
      </c>
      <c r="II58">
        <v>341</v>
      </c>
      <c r="IJ58">
        <v>202</v>
      </c>
      <c r="IK58">
        <v>327</v>
      </c>
      <c r="IM58">
        <v>608</v>
      </c>
      <c r="IN58">
        <v>333</v>
      </c>
      <c r="IO58">
        <v>552</v>
      </c>
      <c r="IP58">
        <v>327</v>
      </c>
      <c r="IQ58">
        <v>553</v>
      </c>
      <c r="IR58">
        <v>324</v>
      </c>
      <c r="IT58">
        <v>702</v>
      </c>
      <c r="IU58">
        <v>320</v>
      </c>
      <c r="IV58">
        <v>705</v>
      </c>
      <c r="IW58">
        <v>323</v>
      </c>
      <c r="IX58">
        <v>678</v>
      </c>
      <c r="IY58">
        <v>321</v>
      </c>
      <c r="JA58">
        <v>754</v>
      </c>
      <c r="JB58">
        <v>340</v>
      </c>
      <c r="JC58">
        <v>867</v>
      </c>
      <c r="JD58">
        <v>393</v>
      </c>
      <c r="JE58">
        <v>802</v>
      </c>
      <c r="JF58">
        <v>375</v>
      </c>
      <c r="JH58">
        <v>693</v>
      </c>
      <c r="JI58">
        <v>333</v>
      </c>
      <c r="JJ58">
        <v>674</v>
      </c>
      <c r="JK58">
        <v>326</v>
      </c>
      <c r="JL58">
        <v>664</v>
      </c>
      <c r="JM58">
        <v>313</v>
      </c>
      <c r="JO58">
        <v>663</v>
      </c>
      <c r="JP58">
        <v>304</v>
      </c>
      <c r="JQ58">
        <v>646</v>
      </c>
      <c r="JR58">
        <v>294</v>
      </c>
      <c r="JS58">
        <v>653</v>
      </c>
      <c r="JT58">
        <v>300</v>
      </c>
      <c r="JV58">
        <v>657</v>
      </c>
      <c r="JW58">
        <v>330</v>
      </c>
      <c r="JX58">
        <v>654</v>
      </c>
      <c r="JY58">
        <v>374</v>
      </c>
      <c r="JZ58">
        <v>694</v>
      </c>
      <c r="KA58">
        <v>350</v>
      </c>
      <c r="KC58">
        <v>722</v>
      </c>
      <c r="KD58">
        <v>335</v>
      </c>
      <c r="KE58">
        <v>738</v>
      </c>
      <c r="KF58">
        <v>351</v>
      </c>
      <c r="KG58">
        <v>692</v>
      </c>
      <c r="KH58">
        <v>324</v>
      </c>
      <c r="KJ58">
        <v>628</v>
      </c>
      <c r="KK58">
        <v>347</v>
      </c>
      <c r="KL58">
        <v>710</v>
      </c>
      <c r="KM58">
        <v>340</v>
      </c>
      <c r="KN58">
        <v>645</v>
      </c>
      <c r="KO58">
        <v>328</v>
      </c>
      <c r="KQ58">
        <v>823</v>
      </c>
      <c r="KR58">
        <v>367</v>
      </c>
      <c r="KS58">
        <v>721</v>
      </c>
      <c r="KT58">
        <v>374</v>
      </c>
      <c r="KU58">
        <v>769</v>
      </c>
      <c r="KV58">
        <v>377</v>
      </c>
      <c r="KX58">
        <v>50</v>
      </c>
      <c r="KY58">
        <v>0.101000000722706</v>
      </c>
      <c r="KZ58">
        <v>314</v>
      </c>
      <c r="LA58">
        <v>27</v>
      </c>
      <c r="LB58">
        <v>314</v>
      </c>
      <c r="LC58">
        <v>27</v>
      </c>
      <c r="LD58">
        <v>294</v>
      </c>
      <c r="LE58">
        <v>27</v>
      </c>
      <c r="LG58">
        <v>332</v>
      </c>
      <c r="LH58">
        <v>585</v>
      </c>
      <c r="LI58">
        <v>320</v>
      </c>
      <c r="LJ58">
        <v>571</v>
      </c>
      <c r="LK58">
        <v>309</v>
      </c>
      <c r="LL58">
        <v>510</v>
      </c>
      <c r="LN58">
        <v>752</v>
      </c>
      <c r="LO58">
        <v>466</v>
      </c>
      <c r="LP58">
        <v>896</v>
      </c>
      <c r="LQ58">
        <v>493</v>
      </c>
      <c r="LR58">
        <v>735</v>
      </c>
      <c r="LS58">
        <v>483</v>
      </c>
      <c r="LV58">
        <v>50</v>
      </c>
      <c r="LW58">
        <v>0.10100000100000001</v>
      </c>
      <c r="LX58">
        <v>298</v>
      </c>
      <c r="LY58">
        <v>91</v>
      </c>
      <c r="LZ58">
        <v>300</v>
      </c>
      <c r="MA58">
        <v>101</v>
      </c>
      <c r="MB58">
        <v>296</v>
      </c>
      <c r="MC58">
        <v>103</v>
      </c>
      <c r="ME58">
        <v>332</v>
      </c>
      <c r="MF58">
        <v>579</v>
      </c>
      <c r="MG58">
        <v>319</v>
      </c>
      <c r="MH58">
        <v>575</v>
      </c>
      <c r="MI58">
        <v>339</v>
      </c>
      <c r="MJ58">
        <v>557</v>
      </c>
      <c r="ML58">
        <v>331</v>
      </c>
      <c r="MM58">
        <v>623</v>
      </c>
      <c r="MN58">
        <v>341</v>
      </c>
      <c r="MO58">
        <v>643</v>
      </c>
      <c r="MP58">
        <v>335</v>
      </c>
      <c r="MQ58">
        <v>619</v>
      </c>
      <c r="MS58">
        <v>384</v>
      </c>
      <c r="MT58">
        <v>569</v>
      </c>
      <c r="MU58">
        <v>379</v>
      </c>
      <c r="MV58">
        <v>581</v>
      </c>
      <c r="MW58">
        <v>396</v>
      </c>
      <c r="MX58">
        <v>602</v>
      </c>
      <c r="MZ58">
        <v>616</v>
      </c>
      <c r="NA58">
        <v>536</v>
      </c>
      <c r="NB58">
        <v>578</v>
      </c>
      <c r="NC58">
        <v>522</v>
      </c>
      <c r="ND58">
        <v>533</v>
      </c>
      <c r="NE58">
        <v>527</v>
      </c>
      <c r="NG58">
        <v>793</v>
      </c>
      <c r="NH58">
        <v>604</v>
      </c>
      <c r="NI58">
        <v>809</v>
      </c>
      <c r="NJ58">
        <v>646</v>
      </c>
      <c r="NK58">
        <v>837</v>
      </c>
      <c r="NL58">
        <v>651</v>
      </c>
      <c r="NN58">
        <v>889</v>
      </c>
      <c r="NO58">
        <v>515</v>
      </c>
      <c r="NP58">
        <v>764</v>
      </c>
      <c r="NQ58">
        <v>541</v>
      </c>
      <c r="NR58">
        <v>817</v>
      </c>
      <c r="NS58">
        <v>530</v>
      </c>
      <c r="NU58">
        <v>771</v>
      </c>
      <c r="NV58">
        <v>510</v>
      </c>
      <c r="NW58">
        <v>753</v>
      </c>
      <c r="NX58">
        <v>519</v>
      </c>
      <c r="NY58">
        <v>753</v>
      </c>
      <c r="NZ58">
        <v>519</v>
      </c>
      <c r="OB58">
        <v>888</v>
      </c>
      <c r="OC58">
        <v>617</v>
      </c>
      <c r="OD58">
        <v>837</v>
      </c>
      <c r="OE58">
        <v>622</v>
      </c>
      <c r="OF58">
        <v>766</v>
      </c>
      <c r="OG58">
        <v>592</v>
      </c>
      <c r="OI58">
        <v>799</v>
      </c>
      <c r="OJ58">
        <v>518</v>
      </c>
      <c r="OK58">
        <v>759</v>
      </c>
      <c r="OL58">
        <v>542</v>
      </c>
      <c r="OM58">
        <v>740</v>
      </c>
      <c r="ON58">
        <v>525</v>
      </c>
      <c r="OP58">
        <v>955</v>
      </c>
      <c r="OQ58">
        <v>690</v>
      </c>
      <c r="OR58">
        <v>875</v>
      </c>
      <c r="OS58">
        <v>634</v>
      </c>
      <c r="OT58">
        <v>807</v>
      </c>
      <c r="OU58">
        <v>666</v>
      </c>
      <c r="OW58">
        <v>850</v>
      </c>
      <c r="OX58">
        <v>519</v>
      </c>
      <c r="OY58">
        <v>886</v>
      </c>
      <c r="OZ58">
        <v>521</v>
      </c>
      <c r="PA58">
        <v>806</v>
      </c>
      <c r="PB58">
        <v>491</v>
      </c>
    </row>
    <row r="59" spans="1:418">
      <c r="AB59">
        <v>51</v>
      </c>
      <c r="AC59">
        <v>0.103020001</v>
      </c>
      <c r="AD59">
        <v>330</v>
      </c>
      <c r="AE59">
        <v>141</v>
      </c>
      <c r="AF59">
        <v>337</v>
      </c>
      <c r="AG59">
        <v>142</v>
      </c>
      <c r="AH59">
        <v>327</v>
      </c>
      <c r="AI59">
        <v>143</v>
      </c>
      <c r="AK59">
        <v>358</v>
      </c>
      <c r="AL59">
        <v>225</v>
      </c>
      <c r="AM59">
        <v>349</v>
      </c>
      <c r="AN59">
        <v>225</v>
      </c>
      <c r="AO59">
        <v>359</v>
      </c>
      <c r="AP59">
        <v>215</v>
      </c>
      <c r="AR59">
        <v>409</v>
      </c>
      <c r="AS59">
        <v>221</v>
      </c>
      <c r="AT59">
        <v>406</v>
      </c>
      <c r="AU59">
        <v>229</v>
      </c>
      <c r="AV59">
        <v>419</v>
      </c>
      <c r="AW59">
        <v>227</v>
      </c>
      <c r="AY59">
        <v>799</v>
      </c>
      <c r="AZ59">
        <v>243</v>
      </c>
      <c r="BA59">
        <v>788</v>
      </c>
      <c r="BB59">
        <v>232</v>
      </c>
      <c r="BC59">
        <v>789</v>
      </c>
      <c r="BD59">
        <v>224</v>
      </c>
      <c r="BF59">
        <v>862</v>
      </c>
      <c r="BG59">
        <v>208</v>
      </c>
      <c r="BH59">
        <v>859</v>
      </c>
      <c r="BI59">
        <v>213</v>
      </c>
      <c r="BJ59">
        <v>881</v>
      </c>
      <c r="BK59">
        <v>216</v>
      </c>
      <c r="BM59">
        <v>909</v>
      </c>
      <c r="BN59">
        <v>200</v>
      </c>
      <c r="BO59">
        <v>967</v>
      </c>
      <c r="BP59">
        <v>194</v>
      </c>
      <c r="BQ59">
        <v>944</v>
      </c>
      <c r="BR59">
        <v>192</v>
      </c>
      <c r="BT59">
        <v>905</v>
      </c>
      <c r="BU59">
        <v>191</v>
      </c>
      <c r="BV59">
        <v>893</v>
      </c>
      <c r="BW59">
        <v>195</v>
      </c>
      <c r="BX59">
        <v>941</v>
      </c>
      <c r="BY59">
        <v>189</v>
      </c>
      <c r="CA59">
        <v>998</v>
      </c>
      <c r="CB59">
        <v>217</v>
      </c>
      <c r="CC59">
        <v>958</v>
      </c>
      <c r="CD59">
        <v>184</v>
      </c>
      <c r="CE59">
        <v>950</v>
      </c>
      <c r="CF59">
        <v>179</v>
      </c>
      <c r="CH59">
        <v>910</v>
      </c>
      <c r="CI59">
        <v>180</v>
      </c>
      <c r="CJ59">
        <v>919</v>
      </c>
      <c r="CK59">
        <v>182</v>
      </c>
      <c r="CL59">
        <v>898</v>
      </c>
      <c r="CM59">
        <v>176</v>
      </c>
      <c r="CO59">
        <v>877</v>
      </c>
      <c r="CP59">
        <v>166</v>
      </c>
      <c r="CQ59">
        <v>889</v>
      </c>
      <c r="CR59">
        <v>177</v>
      </c>
      <c r="CS59">
        <v>893</v>
      </c>
      <c r="CT59">
        <v>173</v>
      </c>
      <c r="CV59">
        <v>880</v>
      </c>
      <c r="CW59">
        <v>166</v>
      </c>
      <c r="CX59">
        <v>892</v>
      </c>
      <c r="CY59">
        <v>181</v>
      </c>
      <c r="CZ59">
        <v>878</v>
      </c>
      <c r="DA59">
        <v>185</v>
      </c>
      <c r="DC59">
        <v>902</v>
      </c>
      <c r="DD59">
        <v>167</v>
      </c>
      <c r="DE59">
        <v>867</v>
      </c>
      <c r="DF59">
        <v>175</v>
      </c>
      <c r="DG59">
        <v>894</v>
      </c>
      <c r="DH59">
        <v>162</v>
      </c>
      <c r="DK59">
        <v>51</v>
      </c>
      <c r="DL59">
        <v>0.103020001</v>
      </c>
      <c r="DM59">
        <v>175</v>
      </c>
      <c r="DN59">
        <v>249</v>
      </c>
      <c r="DO59">
        <v>162</v>
      </c>
      <c r="DP59">
        <v>249</v>
      </c>
      <c r="DQ59">
        <v>166</v>
      </c>
      <c r="DR59">
        <v>251</v>
      </c>
      <c r="DT59">
        <v>216</v>
      </c>
      <c r="DU59">
        <v>418</v>
      </c>
      <c r="DV59">
        <v>213</v>
      </c>
      <c r="DW59">
        <v>406</v>
      </c>
      <c r="DX59">
        <v>204</v>
      </c>
      <c r="DY59">
        <v>402</v>
      </c>
      <c r="EA59">
        <v>203</v>
      </c>
      <c r="EB59">
        <v>399</v>
      </c>
      <c r="EC59">
        <v>205</v>
      </c>
      <c r="ED59">
        <v>446</v>
      </c>
      <c r="EE59">
        <v>236</v>
      </c>
      <c r="EF59">
        <v>505</v>
      </c>
      <c r="EH59">
        <v>265</v>
      </c>
      <c r="EI59">
        <v>401</v>
      </c>
      <c r="EJ59">
        <v>284</v>
      </c>
      <c r="EK59">
        <v>432</v>
      </c>
      <c r="EL59">
        <v>287</v>
      </c>
      <c r="EM59">
        <v>444</v>
      </c>
      <c r="EO59">
        <v>910</v>
      </c>
      <c r="EP59">
        <v>406</v>
      </c>
      <c r="EQ59">
        <v>965</v>
      </c>
      <c r="ER59">
        <v>379</v>
      </c>
      <c r="ES59">
        <v>962</v>
      </c>
      <c r="ET59">
        <v>377</v>
      </c>
      <c r="EV59">
        <v>934</v>
      </c>
      <c r="EW59">
        <v>397</v>
      </c>
      <c r="EX59">
        <v>924</v>
      </c>
      <c r="EY59">
        <v>390</v>
      </c>
      <c r="EZ59">
        <v>931</v>
      </c>
      <c r="FA59">
        <v>383</v>
      </c>
      <c r="FC59">
        <v>1050</v>
      </c>
      <c r="FD59">
        <v>391</v>
      </c>
      <c r="FE59">
        <v>984</v>
      </c>
      <c r="FF59">
        <v>382</v>
      </c>
      <c r="FG59">
        <v>912</v>
      </c>
      <c r="FH59">
        <v>377</v>
      </c>
      <c r="FJ59">
        <v>1005</v>
      </c>
      <c r="FK59">
        <v>391</v>
      </c>
      <c r="FL59">
        <v>977</v>
      </c>
      <c r="FM59">
        <v>392</v>
      </c>
      <c r="FN59">
        <v>1041</v>
      </c>
      <c r="FO59">
        <v>374</v>
      </c>
      <c r="FQ59">
        <v>998</v>
      </c>
      <c r="FR59">
        <v>396</v>
      </c>
      <c r="FS59">
        <v>1201</v>
      </c>
      <c r="FT59">
        <v>468</v>
      </c>
      <c r="FU59">
        <v>1142</v>
      </c>
      <c r="FV59">
        <v>430</v>
      </c>
      <c r="FX59">
        <v>1077</v>
      </c>
      <c r="FY59">
        <v>358</v>
      </c>
      <c r="FZ59">
        <v>1090</v>
      </c>
      <c r="GA59">
        <v>365</v>
      </c>
      <c r="GB59">
        <v>1034</v>
      </c>
      <c r="GC59">
        <v>362</v>
      </c>
      <c r="GE59">
        <v>1109</v>
      </c>
      <c r="GF59">
        <v>398</v>
      </c>
      <c r="GG59">
        <v>1262</v>
      </c>
      <c r="GH59">
        <v>458</v>
      </c>
      <c r="GI59">
        <v>1180</v>
      </c>
      <c r="GJ59">
        <v>413</v>
      </c>
      <c r="GL59">
        <v>1186</v>
      </c>
      <c r="GM59">
        <v>406</v>
      </c>
      <c r="GN59">
        <v>1137</v>
      </c>
      <c r="GO59">
        <v>396</v>
      </c>
      <c r="GP59">
        <v>1139</v>
      </c>
      <c r="GQ59">
        <v>388</v>
      </c>
      <c r="GS59">
        <v>51</v>
      </c>
      <c r="GT59">
        <v>0.103020001</v>
      </c>
      <c r="GU59">
        <v>312</v>
      </c>
      <c r="GV59">
        <v>29</v>
      </c>
      <c r="GW59">
        <v>327</v>
      </c>
      <c r="GX59">
        <v>23</v>
      </c>
      <c r="GY59">
        <v>304</v>
      </c>
      <c r="GZ59">
        <v>23</v>
      </c>
      <c r="HB59">
        <v>333</v>
      </c>
      <c r="HC59">
        <v>741</v>
      </c>
      <c r="HD59">
        <v>328</v>
      </c>
      <c r="HE59">
        <v>699</v>
      </c>
      <c r="HF59">
        <v>349</v>
      </c>
      <c r="HG59">
        <v>600</v>
      </c>
      <c r="HI59">
        <v>1123</v>
      </c>
      <c r="HJ59">
        <v>616</v>
      </c>
      <c r="HK59">
        <v>1121</v>
      </c>
      <c r="HL59">
        <v>621</v>
      </c>
      <c r="HM59">
        <v>1171</v>
      </c>
      <c r="HN59">
        <v>631</v>
      </c>
      <c r="HP59">
        <v>51</v>
      </c>
      <c r="HQ59">
        <v>0.103020001</v>
      </c>
      <c r="HR59">
        <v>170</v>
      </c>
      <c r="HS59">
        <v>236</v>
      </c>
      <c r="HT59">
        <v>172</v>
      </c>
      <c r="HU59">
        <v>239</v>
      </c>
      <c r="HV59">
        <v>175</v>
      </c>
      <c r="HW59">
        <v>234</v>
      </c>
      <c r="HY59">
        <v>197</v>
      </c>
      <c r="HZ59">
        <v>356</v>
      </c>
      <c r="IA59">
        <v>208</v>
      </c>
      <c r="IB59">
        <v>346</v>
      </c>
      <c r="IC59">
        <v>205</v>
      </c>
      <c r="ID59">
        <v>343</v>
      </c>
      <c r="IF59">
        <v>204</v>
      </c>
      <c r="IG59">
        <v>329</v>
      </c>
      <c r="IH59">
        <v>212</v>
      </c>
      <c r="II59">
        <v>332</v>
      </c>
      <c r="IJ59">
        <v>217</v>
      </c>
      <c r="IK59">
        <v>323</v>
      </c>
      <c r="IM59">
        <v>584</v>
      </c>
      <c r="IN59">
        <v>333</v>
      </c>
      <c r="IO59">
        <v>589</v>
      </c>
      <c r="IP59">
        <v>334</v>
      </c>
      <c r="IQ59">
        <v>563</v>
      </c>
      <c r="IR59">
        <v>322</v>
      </c>
      <c r="IT59">
        <v>713</v>
      </c>
      <c r="IU59">
        <v>324</v>
      </c>
      <c r="IV59">
        <v>673</v>
      </c>
      <c r="IW59">
        <v>319</v>
      </c>
      <c r="IX59">
        <v>694</v>
      </c>
      <c r="IY59">
        <v>329</v>
      </c>
      <c r="JA59">
        <v>739</v>
      </c>
      <c r="JB59">
        <v>360</v>
      </c>
      <c r="JC59">
        <v>819</v>
      </c>
      <c r="JD59">
        <v>386</v>
      </c>
      <c r="JE59">
        <v>844</v>
      </c>
      <c r="JF59">
        <v>384</v>
      </c>
      <c r="JH59">
        <v>780</v>
      </c>
      <c r="JI59">
        <v>324</v>
      </c>
      <c r="JJ59">
        <v>652</v>
      </c>
      <c r="JK59">
        <v>322</v>
      </c>
      <c r="JL59">
        <v>641</v>
      </c>
      <c r="JM59">
        <v>318</v>
      </c>
      <c r="JO59">
        <v>711</v>
      </c>
      <c r="JP59">
        <v>312</v>
      </c>
      <c r="JQ59">
        <v>695</v>
      </c>
      <c r="JR59">
        <v>294</v>
      </c>
      <c r="JS59">
        <v>670</v>
      </c>
      <c r="JT59">
        <v>309</v>
      </c>
      <c r="JV59">
        <v>718</v>
      </c>
      <c r="JW59">
        <v>328</v>
      </c>
      <c r="JX59">
        <v>761</v>
      </c>
      <c r="JY59">
        <v>371</v>
      </c>
      <c r="JZ59">
        <v>716</v>
      </c>
      <c r="KA59">
        <v>359</v>
      </c>
      <c r="KC59">
        <v>658</v>
      </c>
      <c r="KD59">
        <v>337</v>
      </c>
      <c r="KE59">
        <v>700</v>
      </c>
      <c r="KF59">
        <v>327</v>
      </c>
      <c r="KG59">
        <v>667</v>
      </c>
      <c r="KH59">
        <v>322</v>
      </c>
      <c r="KJ59">
        <v>676</v>
      </c>
      <c r="KK59">
        <v>338</v>
      </c>
      <c r="KL59">
        <v>655</v>
      </c>
      <c r="KM59">
        <v>345</v>
      </c>
      <c r="KN59">
        <v>664</v>
      </c>
      <c r="KO59">
        <v>329</v>
      </c>
      <c r="KQ59">
        <v>772</v>
      </c>
      <c r="KR59">
        <v>366</v>
      </c>
      <c r="KS59">
        <v>774</v>
      </c>
      <c r="KT59">
        <v>386</v>
      </c>
      <c r="KU59">
        <v>814</v>
      </c>
      <c r="KV59">
        <v>374</v>
      </c>
      <c r="KX59">
        <v>51</v>
      </c>
      <c r="KY59">
        <v>0.10302000073716</v>
      </c>
      <c r="KZ59">
        <v>300</v>
      </c>
      <c r="LA59">
        <v>28</v>
      </c>
      <c r="LB59">
        <v>302</v>
      </c>
      <c r="LC59">
        <v>27</v>
      </c>
      <c r="LD59">
        <v>299</v>
      </c>
      <c r="LE59">
        <v>27</v>
      </c>
      <c r="LG59">
        <v>326</v>
      </c>
      <c r="LH59">
        <v>595</v>
      </c>
      <c r="LI59">
        <v>307</v>
      </c>
      <c r="LJ59">
        <v>541</v>
      </c>
      <c r="LK59">
        <v>331</v>
      </c>
      <c r="LL59">
        <v>527</v>
      </c>
      <c r="LN59">
        <v>690</v>
      </c>
      <c r="LO59">
        <v>466</v>
      </c>
      <c r="LP59">
        <v>742</v>
      </c>
      <c r="LQ59">
        <v>507</v>
      </c>
      <c r="LR59">
        <v>790</v>
      </c>
      <c r="LS59">
        <v>497</v>
      </c>
      <c r="LV59">
        <v>51</v>
      </c>
      <c r="LW59">
        <v>0.103020001</v>
      </c>
      <c r="LX59">
        <v>306</v>
      </c>
      <c r="LY59">
        <v>89</v>
      </c>
      <c r="LZ59">
        <v>323</v>
      </c>
      <c r="MA59">
        <v>103</v>
      </c>
      <c r="MB59">
        <v>328</v>
      </c>
      <c r="MC59">
        <v>103</v>
      </c>
      <c r="ME59">
        <v>341</v>
      </c>
      <c r="MF59">
        <v>552</v>
      </c>
      <c r="MG59">
        <v>324</v>
      </c>
      <c r="MH59">
        <v>575</v>
      </c>
      <c r="MI59">
        <v>323</v>
      </c>
      <c r="MJ59">
        <v>558</v>
      </c>
      <c r="ML59">
        <v>342</v>
      </c>
      <c r="MM59">
        <v>650</v>
      </c>
      <c r="MN59">
        <v>350</v>
      </c>
      <c r="MO59">
        <v>647</v>
      </c>
      <c r="MP59">
        <v>321</v>
      </c>
      <c r="MQ59">
        <v>646</v>
      </c>
      <c r="MS59">
        <v>346</v>
      </c>
      <c r="MT59">
        <v>577</v>
      </c>
      <c r="MU59">
        <v>437</v>
      </c>
      <c r="MV59">
        <v>577</v>
      </c>
      <c r="MW59">
        <v>363</v>
      </c>
      <c r="MX59">
        <v>576</v>
      </c>
      <c r="MZ59">
        <v>533</v>
      </c>
      <c r="NA59">
        <v>497</v>
      </c>
      <c r="NB59">
        <v>551</v>
      </c>
      <c r="NC59">
        <v>492</v>
      </c>
      <c r="ND59">
        <v>565</v>
      </c>
      <c r="NE59">
        <v>514</v>
      </c>
      <c r="NG59">
        <v>780</v>
      </c>
      <c r="NH59">
        <v>643</v>
      </c>
      <c r="NI59">
        <v>713</v>
      </c>
      <c r="NJ59">
        <v>644</v>
      </c>
      <c r="NK59">
        <v>776</v>
      </c>
      <c r="NL59">
        <v>636</v>
      </c>
      <c r="NN59">
        <v>750</v>
      </c>
      <c r="NO59">
        <v>533</v>
      </c>
      <c r="NP59">
        <v>838</v>
      </c>
      <c r="NQ59">
        <v>520</v>
      </c>
      <c r="NR59">
        <v>803</v>
      </c>
      <c r="NS59">
        <v>545</v>
      </c>
      <c r="NU59">
        <v>728</v>
      </c>
      <c r="NV59">
        <v>521</v>
      </c>
      <c r="NW59">
        <v>816</v>
      </c>
      <c r="NX59">
        <v>534</v>
      </c>
      <c r="NY59">
        <v>816</v>
      </c>
      <c r="NZ59">
        <v>534</v>
      </c>
      <c r="OB59">
        <v>852</v>
      </c>
      <c r="OC59">
        <v>623</v>
      </c>
      <c r="OD59">
        <v>826</v>
      </c>
      <c r="OE59">
        <v>620</v>
      </c>
      <c r="OF59">
        <v>844</v>
      </c>
      <c r="OG59">
        <v>603</v>
      </c>
      <c r="OI59">
        <v>718</v>
      </c>
      <c r="OJ59">
        <v>504</v>
      </c>
      <c r="OK59">
        <v>793</v>
      </c>
      <c r="OL59">
        <v>536</v>
      </c>
      <c r="OM59">
        <v>759</v>
      </c>
      <c r="ON59">
        <v>537</v>
      </c>
      <c r="OP59">
        <v>866</v>
      </c>
      <c r="OQ59">
        <v>675</v>
      </c>
      <c r="OR59">
        <v>875</v>
      </c>
      <c r="OS59">
        <v>650</v>
      </c>
      <c r="OT59">
        <v>880</v>
      </c>
      <c r="OU59">
        <v>620</v>
      </c>
      <c r="OW59">
        <v>807</v>
      </c>
      <c r="OX59">
        <v>516</v>
      </c>
      <c r="OY59">
        <v>811</v>
      </c>
      <c r="OZ59">
        <v>514</v>
      </c>
      <c r="PA59">
        <v>848</v>
      </c>
      <c r="PB59">
        <v>507</v>
      </c>
    </row>
    <row r="60" spans="1:418" ht="15.75">
      <c r="A60" s="8"/>
      <c r="J60" s="14" t="s">
        <v>123</v>
      </c>
      <c r="K60" t="s">
        <v>76</v>
      </c>
      <c r="L60" t="s">
        <v>77</v>
      </c>
      <c r="S60" s="14" t="s">
        <v>129</v>
      </c>
      <c r="U60" t="s">
        <v>130</v>
      </c>
      <c r="V60" t="s">
        <v>131</v>
      </c>
      <c r="Y60" s="6"/>
      <c r="AB60">
        <v>52</v>
      </c>
      <c r="AC60">
        <v>0.10504000099999999</v>
      </c>
      <c r="AD60">
        <v>326</v>
      </c>
      <c r="AE60">
        <v>141</v>
      </c>
      <c r="AF60">
        <v>342</v>
      </c>
      <c r="AG60">
        <v>141</v>
      </c>
      <c r="AH60">
        <v>325</v>
      </c>
      <c r="AI60">
        <v>145</v>
      </c>
      <c r="AK60">
        <v>358</v>
      </c>
      <c r="AL60">
        <v>217</v>
      </c>
      <c r="AM60">
        <v>343</v>
      </c>
      <c r="AN60">
        <v>211</v>
      </c>
      <c r="AO60">
        <v>337</v>
      </c>
      <c r="AP60">
        <v>218</v>
      </c>
      <c r="AR60">
        <v>432</v>
      </c>
      <c r="AS60">
        <v>227</v>
      </c>
      <c r="AT60">
        <v>403</v>
      </c>
      <c r="AU60">
        <v>222</v>
      </c>
      <c r="AV60">
        <v>388</v>
      </c>
      <c r="AW60">
        <v>240</v>
      </c>
      <c r="AY60">
        <v>764</v>
      </c>
      <c r="AZ60">
        <v>239</v>
      </c>
      <c r="BA60">
        <v>807</v>
      </c>
      <c r="BB60">
        <v>233</v>
      </c>
      <c r="BC60">
        <v>802</v>
      </c>
      <c r="BD60">
        <v>231</v>
      </c>
      <c r="BF60">
        <v>889</v>
      </c>
      <c r="BG60">
        <v>207</v>
      </c>
      <c r="BH60">
        <v>903</v>
      </c>
      <c r="BI60">
        <v>215</v>
      </c>
      <c r="BJ60">
        <v>949</v>
      </c>
      <c r="BK60">
        <v>222</v>
      </c>
      <c r="BM60">
        <v>983</v>
      </c>
      <c r="BN60">
        <v>194</v>
      </c>
      <c r="BO60">
        <v>961</v>
      </c>
      <c r="BP60">
        <v>203</v>
      </c>
      <c r="BQ60">
        <v>915</v>
      </c>
      <c r="BR60">
        <v>193</v>
      </c>
      <c r="BT60">
        <v>953</v>
      </c>
      <c r="BU60">
        <v>191</v>
      </c>
      <c r="BV60">
        <v>901</v>
      </c>
      <c r="BW60">
        <v>199</v>
      </c>
      <c r="BX60">
        <v>896</v>
      </c>
      <c r="BY60">
        <v>188</v>
      </c>
      <c r="CA60">
        <v>937</v>
      </c>
      <c r="CB60">
        <v>208</v>
      </c>
      <c r="CC60">
        <v>943</v>
      </c>
      <c r="CD60">
        <v>185</v>
      </c>
      <c r="CE60">
        <v>881</v>
      </c>
      <c r="CF60">
        <v>181</v>
      </c>
      <c r="CH60">
        <v>909</v>
      </c>
      <c r="CI60">
        <v>175</v>
      </c>
      <c r="CJ60">
        <v>859</v>
      </c>
      <c r="CK60">
        <v>195</v>
      </c>
      <c r="CL60">
        <v>850</v>
      </c>
      <c r="CM60">
        <v>181</v>
      </c>
      <c r="CO60">
        <v>842</v>
      </c>
      <c r="CP60">
        <v>162</v>
      </c>
      <c r="CQ60">
        <v>843</v>
      </c>
      <c r="CR60">
        <v>180</v>
      </c>
      <c r="CS60">
        <v>823</v>
      </c>
      <c r="CT60">
        <v>174</v>
      </c>
      <c r="CV60">
        <v>868</v>
      </c>
      <c r="CW60">
        <v>170</v>
      </c>
      <c r="CX60">
        <v>847</v>
      </c>
      <c r="CY60">
        <v>172</v>
      </c>
      <c r="CZ60">
        <v>948</v>
      </c>
      <c r="DA60">
        <v>171</v>
      </c>
      <c r="DC60">
        <v>893</v>
      </c>
      <c r="DD60">
        <v>179</v>
      </c>
      <c r="DE60">
        <v>869</v>
      </c>
      <c r="DF60">
        <v>165</v>
      </c>
      <c r="DG60">
        <v>901</v>
      </c>
      <c r="DH60">
        <v>172</v>
      </c>
      <c r="DK60">
        <v>52</v>
      </c>
      <c r="DL60">
        <v>0.10504000099999999</v>
      </c>
      <c r="DM60">
        <v>174</v>
      </c>
      <c r="DN60">
        <v>248</v>
      </c>
      <c r="DO60">
        <v>163</v>
      </c>
      <c r="DP60">
        <v>251</v>
      </c>
      <c r="DQ60">
        <v>168</v>
      </c>
      <c r="DR60">
        <v>249</v>
      </c>
      <c r="DT60">
        <v>208</v>
      </c>
      <c r="DU60">
        <v>407</v>
      </c>
      <c r="DV60">
        <v>211</v>
      </c>
      <c r="DW60">
        <v>389</v>
      </c>
      <c r="DX60">
        <v>200</v>
      </c>
      <c r="DY60">
        <v>388</v>
      </c>
      <c r="EA60">
        <v>203</v>
      </c>
      <c r="EB60">
        <v>384</v>
      </c>
      <c r="EC60">
        <v>224</v>
      </c>
      <c r="ED60">
        <v>429</v>
      </c>
      <c r="EE60">
        <v>231</v>
      </c>
      <c r="EF60">
        <v>479</v>
      </c>
      <c r="EH60">
        <v>283</v>
      </c>
      <c r="EI60">
        <v>407</v>
      </c>
      <c r="EJ60">
        <v>280</v>
      </c>
      <c r="EK60">
        <v>433</v>
      </c>
      <c r="EL60">
        <v>294</v>
      </c>
      <c r="EM60">
        <v>458</v>
      </c>
      <c r="EO60">
        <v>957</v>
      </c>
      <c r="EP60">
        <v>401</v>
      </c>
      <c r="EQ60">
        <v>983</v>
      </c>
      <c r="ER60">
        <v>376</v>
      </c>
      <c r="ES60">
        <v>883</v>
      </c>
      <c r="ET60">
        <v>371</v>
      </c>
      <c r="EV60">
        <v>955</v>
      </c>
      <c r="EW60">
        <v>395</v>
      </c>
      <c r="EX60">
        <v>907</v>
      </c>
      <c r="EY60">
        <v>388</v>
      </c>
      <c r="EZ60">
        <v>958</v>
      </c>
      <c r="FA60">
        <v>389</v>
      </c>
      <c r="FC60">
        <v>1066</v>
      </c>
      <c r="FD60">
        <v>376</v>
      </c>
      <c r="FE60">
        <v>1020</v>
      </c>
      <c r="FF60">
        <v>377</v>
      </c>
      <c r="FG60">
        <v>1048</v>
      </c>
      <c r="FH60">
        <v>378</v>
      </c>
      <c r="FJ60">
        <v>1023</v>
      </c>
      <c r="FK60">
        <v>385</v>
      </c>
      <c r="FL60">
        <v>1023</v>
      </c>
      <c r="FM60">
        <v>386</v>
      </c>
      <c r="FN60">
        <v>1014</v>
      </c>
      <c r="FO60">
        <v>393</v>
      </c>
      <c r="FQ60">
        <v>977</v>
      </c>
      <c r="FR60">
        <v>404</v>
      </c>
      <c r="FS60">
        <v>1096</v>
      </c>
      <c r="FT60">
        <v>459</v>
      </c>
      <c r="FU60">
        <v>1072</v>
      </c>
      <c r="FV60">
        <v>446</v>
      </c>
      <c r="FX60">
        <v>1083</v>
      </c>
      <c r="FY60">
        <v>371</v>
      </c>
      <c r="FZ60">
        <v>1024</v>
      </c>
      <c r="GA60">
        <v>357</v>
      </c>
      <c r="GB60">
        <v>1039</v>
      </c>
      <c r="GC60">
        <v>354</v>
      </c>
      <c r="GE60">
        <v>1109</v>
      </c>
      <c r="GF60">
        <v>418</v>
      </c>
      <c r="GG60">
        <v>1198</v>
      </c>
      <c r="GH60">
        <v>429</v>
      </c>
      <c r="GI60">
        <v>1208</v>
      </c>
      <c r="GJ60">
        <v>412</v>
      </c>
      <c r="GL60">
        <v>1253</v>
      </c>
      <c r="GM60">
        <v>409</v>
      </c>
      <c r="GN60">
        <v>1191</v>
      </c>
      <c r="GO60">
        <v>406</v>
      </c>
      <c r="GP60">
        <v>1121</v>
      </c>
      <c r="GQ60">
        <v>373</v>
      </c>
      <c r="GS60">
        <v>52</v>
      </c>
      <c r="GT60">
        <v>0.10504000099999999</v>
      </c>
      <c r="GU60">
        <v>302</v>
      </c>
      <c r="GV60">
        <v>24</v>
      </c>
      <c r="GW60">
        <v>309</v>
      </c>
      <c r="GX60">
        <v>24</v>
      </c>
      <c r="GY60">
        <v>303</v>
      </c>
      <c r="GZ60">
        <v>23</v>
      </c>
      <c r="HB60">
        <v>337</v>
      </c>
      <c r="HC60">
        <v>745</v>
      </c>
      <c r="HD60">
        <v>330</v>
      </c>
      <c r="HE60">
        <v>666</v>
      </c>
      <c r="HF60">
        <v>320</v>
      </c>
      <c r="HG60">
        <v>612</v>
      </c>
      <c r="HI60">
        <v>1152</v>
      </c>
      <c r="HJ60">
        <v>631</v>
      </c>
      <c r="HK60">
        <v>1171</v>
      </c>
      <c r="HL60">
        <v>629</v>
      </c>
      <c r="HM60">
        <v>1166</v>
      </c>
      <c r="HN60">
        <v>599</v>
      </c>
      <c r="HP60">
        <v>52</v>
      </c>
      <c r="HQ60">
        <v>0.10504000099999999</v>
      </c>
      <c r="HR60">
        <v>169</v>
      </c>
      <c r="HS60">
        <v>238</v>
      </c>
      <c r="HT60">
        <v>174</v>
      </c>
      <c r="HU60">
        <v>240</v>
      </c>
      <c r="HV60">
        <v>171</v>
      </c>
      <c r="HW60">
        <v>234</v>
      </c>
      <c r="HY60">
        <v>190</v>
      </c>
      <c r="HZ60">
        <v>353</v>
      </c>
      <c r="IA60">
        <v>197</v>
      </c>
      <c r="IB60">
        <v>340</v>
      </c>
      <c r="IC60">
        <v>195</v>
      </c>
      <c r="ID60">
        <v>342</v>
      </c>
      <c r="IF60">
        <v>208</v>
      </c>
      <c r="IG60">
        <v>322</v>
      </c>
      <c r="IH60">
        <v>206</v>
      </c>
      <c r="II60">
        <v>320</v>
      </c>
      <c r="IJ60">
        <v>216</v>
      </c>
      <c r="IK60">
        <v>330</v>
      </c>
      <c r="IM60">
        <v>609</v>
      </c>
      <c r="IN60">
        <v>326</v>
      </c>
      <c r="IO60">
        <v>582</v>
      </c>
      <c r="IP60">
        <v>312</v>
      </c>
      <c r="IQ60">
        <v>581</v>
      </c>
      <c r="IR60">
        <v>331</v>
      </c>
      <c r="IT60">
        <v>738</v>
      </c>
      <c r="IU60">
        <v>330</v>
      </c>
      <c r="IV60">
        <v>690</v>
      </c>
      <c r="IW60">
        <v>331</v>
      </c>
      <c r="IX60">
        <v>663</v>
      </c>
      <c r="IY60">
        <v>325</v>
      </c>
      <c r="JA60">
        <v>658</v>
      </c>
      <c r="JB60">
        <v>348</v>
      </c>
      <c r="JC60">
        <v>825</v>
      </c>
      <c r="JD60">
        <v>398</v>
      </c>
      <c r="JE60">
        <v>804</v>
      </c>
      <c r="JF60">
        <v>384</v>
      </c>
      <c r="JH60">
        <v>688</v>
      </c>
      <c r="JI60">
        <v>330</v>
      </c>
      <c r="JJ60">
        <v>659</v>
      </c>
      <c r="JK60">
        <v>314</v>
      </c>
      <c r="JL60">
        <v>683</v>
      </c>
      <c r="JM60">
        <v>319</v>
      </c>
      <c r="JO60">
        <v>692</v>
      </c>
      <c r="JP60">
        <v>303</v>
      </c>
      <c r="JQ60">
        <v>683</v>
      </c>
      <c r="JR60">
        <v>290</v>
      </c>
      <c r="JS60">
        <v>706</v>
      </c>
      <c r="JT60">
        <v>299</v>
      </c>
      <c r="JV60">
        <v>710</v>
      </c>
      <c r="JW60">
        <v>336</v>
      </c>
      <c r="JX60">
        <v>694</v>
      </c>
      <c r="JY60">
        <v>362</v>
      </c>
      <c r="JZ60">
        <v>675</v>
      </c>
      <c r="KA60">
        <v>360</v>
      </c>
      <c r="KC60">
        <v>707</v>
      </c>
      <c r="KD60">
        <v>334</v>
      </c>
      <c r="KE60">
        <v>745</v>
      </c>
      <c r="KF60">
        <v>338</v>
      </c>
      <c r="KG60">
        <v>664</v>
      </c>
      <c r="KH60">
        <v>329</v>
      </c>
      <c r="KJ60">
        <v>629</v>
      </c>
      <c r="KK60">
        <v>322</v>
      </c>
      <c r="KL60">
        <v>619</v>
      </c>
      <c r="KM60">
        <v>329</v>
      </c>
      <c r="KN60">
        <v>644</v>
      </c>
      <c r="KO60">
        <v>332</v>
      </c>
      <c r="KQ60">
        <v>770</v>
      </c>
      <c r="KR60">
        <v>366</v>
      </c>
      <c r="KS60">
        <v>706</v>
      </c>
      <c r="KT60">
        <v>377</v>
      </c>
      <c r="KU60">
        <v>687</v>
      </c>
      <c r="KV60">
        <v>376</v>
      </c>
      <c r="KX60">
        <v>52</v>
      </c>
      <c r="KY60">
        <v>0.105040000751615</v>
      </c>
      <c r="KZ60">
        <v>307</v>
      </c>
      <c r="LA60">
        <v>27</v>
      </c>
      <c r="LB60">
        <v>309</v>
      </c>
      <c r="LC60">
        <v>27</v>
      </c>
      <c r="LD60">
        <v>297</v>
      </c>
      <c r="LE60">
        <v>27</v>
      </c>
      <c r="LG60">
        <v>323</v>
      </c>
      <c r="LH60">
        <v>582</v>
      </c>
      <c r="LI60">
        <v>319</v>
      </c>
      <c r="LJ60">
        <v>547</v>
      </c>
      <c r="LK60">
        <v>334</v>
      </c>
      <c r="LL60">
        <v>534</v>
      </c>
      <c r="LN60">
        <v>724</v>
      </c>
      <c r="LO60">
        <v>468</v>
      </c>
      <c r="LP60">
        <v>789</v>
      </c>
      <c r="LQ60">
        <v>504</v>
      </c>
      <c r="LR60">
        <v>725</v>
      </c>
      <c r="LS60">
        <v>498</v>
      </c>
      <c r="LV60">
        <v>52</v>
      </c>
      <c r="LW60">
        <v>0.10504000099999999</v>
      </c>
      <c r="LX60">
        <v>297</v>
      </c>
      <c r="LY60">
        <v>92</v>
      </c>
      <c r="LZ60">
        <v>315</v>
      </c>
      <c r="MA60">
        <v>100</v>
      </c>
      <c r="MB60">
        <v>298</v>
      </c>
      <c r="MC60">
        <v>103</v>
      </c>
      <c r="ME60">
        <v>337</v>
      </c>
      <c r="MF60">
        <v>569</v>
      </c>
      <c r="MG60">
        <v>322</v>
      </c>
      <c r="MH60">
        <v>575</v>
      </c>
      <c r="MI60">
        <v>322</v>
      </c>
      <c r="MJ60">
        <v>565</v>
      </c>
      <c r="ML60">
        <v>321</v>
      </c>
      <c r="MM60">
        <v>648</v>
      </c>
      <c r="MN60">
        <v>344</v>
      </c>
      <c r="MO60">
        <v>664</v>
      </c>
      <c r="MP60">
        <v>357</v>
      </c>
      <c r="MQ60">
        <v>610</v>
      </c>
      <c r="MS60">
        <v>374</v>
      </c>
      <c r="MT60">
        <v>562</v>
      </c>
      <c r="MU60">
        <v>414</v>
      </c>
      <c r="MV60">
        <v>589</v>
      </c>
      <c r="MW60">
        <v>375</v>
      </c>
      <c r="MX60">
        <v>580</v>
      </c>
      <c r="MZ60">
        <v>537</v>
      </c>
      <c r="NA60">
        <v>521</v>
      </c>
      <c r="NB60">
        <v>551</v>
      </c>
      <c r="NC60">
        <v>526</v>
      </c>
      <c r="ND60">
        <v>525</v>
      </c>
      <c r="NE60">
        <v>532</v>
      </c>
      <c r="NG60">
        <v>891</v>
      </c>
      <c r="NH60">
        <v>628</v>
      </c>
      <c r="NI60">
        <v>832</v>
      </c>
      <c r="NJ60">
        <v>634</v>
      </c>
      <c r="NK60">
        <v>795</v>
      </c>
      <c r="NL60">
        <v>647</v>
      </c>
      <c r="NN60">
        <v>830</v>
      </c>
      <c r="NO60">
        <v>533</v>
      </c>
      <c r="NP60">
        <v>786</v>
      </c>
      <c r="NQ60">
        <v>513</v>
      </c>
      <c r="NR60">
        <v>813</v>
      </c>
      <c r="NS60">
        <v>529</v>
      </c>
      <c r="NU60">
        <v>783</v>
      </c>
      <c r="NV60">
        <v>545</v>
      </c>
      <c r="NW60">
        <v>767</v>
      </c>
      <c r="NX60">
        <v>511</v>
      </c>
      <c r="NY60">
        <v>767</v>
      </c>
      <c r="NZ60">
        <v>511</v>
      </c>
      <c r="OB60">
        <v>805</v>
      </c>
      <c r="OC60">
        <v>581</v>
      </c>
      <c r="OD60">
        <v>812</v>
      </c>
      <c r="OE60">
        <v>621</v>
      </c>
      <c r="OF60">
        <v>773</v>
      </c>
      <c r="OG60">
        <v>599</v>
      </c>
      <c r="OI60">
        <v>883</v>
      </c>
      <c r="OJ60">
        <v>524</v>
      </c>
      <c r="OK60">
        <v>796</v>
      </c>
      <c r="OL60">
        <v>534</v>
      </c>
      <c r="OM60">
        <v>810</v>
      </c>
      <c r="ON60">
        <v>532</v>
      </c>
      <c r="OP60">
        <v>890</v>
      </c>
      <c r="OQ60">
        <v>713</v>
      </c>
      <c r="OR60">
        <v>853</v>
      </c>
      <c r="OS60">
        <v>658</v>
      </c>
      <c r="OT60">
        <v>881</v>
      </c>
      <c r="OU60">
        <v>642</v>
      </c>
      <c r="OW60">
        <v>784</v>
      </c>
      <c r="OX60">
        <v>543</v>
      </c>
      <c r="OY60">
        <v>776</v>
      </c>
      <c r="OZ60">
        <v>504</v>
      </c>
      <c r="PA60">
        <v>802</v>
      </c>
      <c r="PB60">
        <v>500</v>
      </c>
    </row>
    <row r="61" spans="1:418" ht="15.75">
      <c r="H61" t="s">
        <v>25</v>
      </c>
      <c r="J61" s="14"/>
      <c r="K61" s="14" t="s">
        <v>79</v>
      </c>
      <c r="L61" s="14" t="s">
        <v>142</v>
      </c>
      <c r="Q61" t="s">
        <v>25</v>
      </c>
      <c r="S61" s="14" t="s">
        <v>124</v>
      </c>
      <c r="U61" s="14" t="s">
        <v>127</v>
      </c>
      <c r="V61" s="14" t="s">
        <v>128</v>
      </c>
      <c r="Y61" s="6"/>
      <c r="AB61">
        <v>53</v>
      </c>
      <c r="AC61">
        <v>0.107060001</v>
      </c>
      <c r="AD61">
        <v>330</v>
      </c>
      <c r="AE61">
        <v>142</v>
      </c>
      <c r="AF61">
        <v>329</v>
      </c>
      <c r="AG61">
        <v>141</v>
      </c>
      <c r="AH61">
        <v>326</v>
      </c>
      <c r="AI61">
        <v>141</v>
      </c>
      <c r="AK61">
        <v>356</v>
      </c>
      <c r="AL61">
        <v>218</v>
      </c>
      <c r="AM61">
        <v>347</v>
      </c>
      <c r="AN61">
        <v>222</v>
      </c>
      <c r="AO61">
        <v>366</v>
      </c>
      <c r="AP61">
        <v>208</v>
      </c>
      <c r="AR61">
        <v>420</v>
      </c>
      <c r="AS61">
        <v>218</v>
      </c>
      <c r="AT61">
        <v>426</v>
      </c>
      <c r="AU61">
        <v>244</v>
      </c>
      <c r="AV61">
        <v>409</v>
      </c>
      <c r="AW61">
        <v>243</v>
      </c>
      <c r="AY61">
        <v>796</v>
      </c>
      <c r="AZ61">
        <v>240</v>
      </c>
      <c r="BA61">
        <v>745</v>
      </c>
      <c r="BB61">
        <v>234</v>
      </c>
      <c r="BC61">
        <v>800</v>
      </c>
      <c r="BD61">
        <v>232</v>
      </c>
      <c r="BF61">
        <v>878</v>
      </c>
      <c r="BG61">
        <v>206</v>
      </c>
      <c r="BH61">
        <v>909</v>
      </c>
      <c r="BI61">
        <v>205</v>
      </c>
      <c r="BJ61">
        <v>927</v>
      </c>
      <c r="BK61">
        <v>219</v>
      </c>
      <c r="BM61">
        <v>926</v>
      </c>
      <c r="BN61">
        <v>203</v>
      </c>
      <c r="BO61">
        <v>960</v>
      </c>
      <c r="BP61">
        <v>201</v>
      </c>
      <c r="BQ61">
        <v>966</v>
      </c>
      <c r="BR61">
        <v>187</v>
      </c>
      <c r="BT61">
        <v>916</v>
      </c>
      <c r="BU61">
        <v>185</v>
      </c>
      <c r="BV61">
        <v>879</v>
      </c>
      <c r="BW61">
        <v>182</v>
      </c>
      <c r="BX61">
        <v>912</v>
      </c>
      <c r="BY61">
        <v>198</v>
      </c>
      <c r="CA61">
        <v>975</v>
      </c>
      <c r="CB61">
        <v>216</v>
      </c>
      <c r="CC61">
        <v>919</v>
      </c>
      <c r="CD61">
        <v>181</v>
      </c>
      <c r="CE61">
        <v>900</v>
      </c>
      <c r="CF61">
        <v>178</v>
      </c>
      <c r="CH61">
        <v>942</v>
      </c>
      <c r="CI61">
        <v>169</v>
      </c>
      <c r="CJ61">
        <v>887</v>
      </c>
      <c r="CK61">
        <v>187</v>
      </c>
      <c r="CL61">
        <v>874</v>
      </c>
      <c r="CM61">
        <v>182</v>
      </c>
      <c r="CO61">
        <v>890</v>
      </c>
      <c r="CP61">
        <v>161</v>
      </c>
      <c r="CQ61">
        <v>889</v>
      </c>
      <c r="CR61">
        <v>179</v>
      </c>
      <c r="CS61">
        <v>843</v>
      </c>
      <c r="CT61">
        <v>174</v>
      </c>
      <c r="CV61">
        <v>857</v>
      </c>
      <c r="CW61">
        <v>165</v>
      </c>
      <c r="CX61">
        <v>907</v>
      </c>
      <c r="CY61">
        <v>180</v>
      </c>
      <c r="CZ61">
        <v>895</v>
      </c>
      <c r="DA61">
        <v>180</v>
      </c>
      <c r="DC61">
        <v>853</v>
      </c>
      <c r="DD61">
        <v>180</v>
      </c>
      <c r="DE61">
        <v>936</v>
      </c>
      <c r="DF61">
        <v>166</v>
      </c>
      <c r="DG61">
        <v>840</v>
      </c>
      <c r="DH61">
        <v>170</v>
      </c>
      <c r="DK61">
        <v>53</v>
      </c>
      <c r="DL61">
        <v>0.107060001</v>
      </c>
      <c r="DM61">
        <v>172</v>
      </c>
      <c r="DN61">
        <v>250</v>
      </c>
      <c r="DO61">
        <v>169</v>
      </c>
      <c r="DP61">
        <v>249</v>
      </c>
      <c r="DQ61">
        <v>166</v>
      </c>
      <c r="DR61">
        <v>252</v>
      </c>
      <c r="DT61">
        <v>198</v>
      </c>
      <c r="DU61">
        <v>402</v>
      </c>
      <c r="DV61">
        <v>206</v>
      </c>
      <c r="DW61">
        <v>398</v>
      </c>
      <c r="DX61">
        <v>222</v>
      </c>
      <c r="DY61">
        <v>402</v>
      </c>
      <c r="EA61">
        <v>203</v>
      </c>
      <c r="EB61">
        <v>376</v>
      </c>
      <c r="EC61">
        <v>229</v>
      </c>
      <c r="ED61">
        <v>458</v>
      </c>
      <c r="EE61">
        <v>244</v>
      </c>
      <c r="EF61">
        <v>496</v>
      </c>
      <c r="EH61">
        <v>279</v>
      </c>
      <c r="EI61">
        <v>396</v>
      </c>
      <c r="EJ61">
        <v>298</v>
      </c>
      <c r="EK61">
        <v>435</v>
      </c>
      <c r="EL61">
        <v>284</v>
      </c>
      <c r="EM61">
        <v>458</v>
      </c>
      <c r="EO61">
        <v>956</v>
      </c>
      <c r="EP61">
        <v>395</v>
      </c>
      <c r="EQ61">
        <v>925</v>
      </c>
      <c r="ER61">
        <v>374</v>
      </c>
      <c r="ES61">
        <v>905</v>
      </c>
      <c r="ET61">
        <v>371</v>
      </c>
      <c r="EV61">
        <v>983</v>
      </c>
      <c r="EW61">
        <v>401</v>
      </c>
      <c r="EX61">
        <v>914</v>
      </c>
      <c r="EY61">
        <v>373</v>
      </c>
      <c r="EZ61">
        <v>955</v>
      </c>
      <c r="FA61">
        <v>387</v>
      </c>
      <c r="FC61">
        <v>975</v>
      </c>
      <c r="FD61">
        <v>374</v>
      </c>
      <c r="FE61">
        <v>1053</v>
      </c>
      <c r="FF61">
        <v>381</v>
      </c>
      <c r="FG61">
        <v>944</v>
      </c>
      <c r="FH61">
        <v>384</v>
      </c>
      <c r="FJ61">
        <v>982</v>
      </c>
      <c r="FK61">
        <v>391</v>
      </c>
      <c r="FL61">
        <v>984</v>
      </c>
      <c r="FM61">
        <v>374</v>
      </c>
      <c r="FN61">
        <v>936</v>
      </c>
      <c r="FO61">
        <v>393</v>
      </c>
      <c r="FQ61">
        <v>1042</v>
      </c>
      <c r="FR61">
        <v>405</v>
      </c>
      <c r="FS61">
        <v>1151</v>
      </c>
      <c r="FT61">
        <v>463</v>
      </c>
      <c r="FU61">
        <v>1099</v>
      </c>
      <c r="FV61">
        <v>445</v>
      </c>
      <c r="FX61">
        <v>1127</v>
      </c>
      <c r="FY61">
        <v>368</v>
      </c>
      <c r="FZ61">
        <v>1073</v>
      </c>
      <c r="GA61">
        <v>370</v>
      </c>
      <c r="GB61">
        <v>1053</v>
      </c>
      <c r="GC61">
        <v>357</v>
      </c>
      <c r="GE61">
        <v>1222</v>
      </c>
      <c r="GF61">
        <v>408</v>
      </c>
      <c r="GG61">
        <v>1212</v>
      </c>
      <c r="GH61">
        <v>448</v>
      </c>
      <c r="GI61">
        <v>1138</v>
      </c>
      <c r="GJ61">
        <v>406</v>
      </c>
      <c r="GL61">
        <v>1178</v>
      </c>
      <c r="GM61">
        <v>414</v>
      </c>
      <c r="GN61">
        <v>1179</v>
      </c>
      <c r="GO61">
        <v>386</v>
      </c>
      <c r="GP61">
        <v>1131</v>
      </c>
      <c r="GQ61">
        <v>378</v>
      </c>
      <c r="GS61">
        <v>53</v>
      </c>
      <c r="GT61">
        <v>0.107060001</v>
      </c>
      <c r="GU61">
        <v>295</v>
      </c>
      <c r="GV61">
        <v>24</v>
      </c>
      <c r="GW61">
        <v>315</v>
      </c>
      <c r="GX61">
        <v>24</v>
      </c>
      <c r="GY61">
        <v>310</v>
      </c>
      <c r="GZ61">
        <v>24</v>
      </c>
      <c r="HB61">
        <v>316</v>
      </c>
      <c r="HC61">
        <v>729</v>
      </c>
      <c r="HD61">
        <v>314</v>
      </c>
      <c r="HE61">
        <v>675</v>
      </c>
      <c r="HF61">
        <v>330</v>
      </c>
      <c r="HG61">
        <v>632</v>
      </c>
      <c r="HI61">
        <v>1162</v>
      </c>
      <c r="HJ61">
        <v>620</v>
      </c>
      <c r="HK61">
        <v>1078</v>
      </c>
      <c r="HL61">
        <v>649</v>
      </c>
      <c r="HM61">
        <v>1144</v>
      </c>
      <c r="HN61">
        <v>652</v>
      </c>
      <c r="HP61">
        <v>53</v>
      </c>
      <c r="HQ61">
        <v>0.107060001</v>
      </c>
      <c r="HR61">
        <v>168</v>
      </c>
      <c r="HS61">
        <v>239</v>
      </c>
      <c r="HT61">
        <v>173</v>
      </c>
      <c r="HU61">
        <v>239</v>
      </c>
      <c r="HV61">
        <v>174</v>
      </c>
      <c r="HW61">
        <v>237</v>
      </c>
      <c r="HY61">
        <v>197</v>
      </c>
      <c r="HZ61">
        <v>373</v>
      </c>
      <c r="IA61">
        <v>202</v>
      </c>
      <c r="IB61">
        <v>337</v>
      </c>
      <c r="IC61">
        <v>206</v>
      </c>
      <c r="ID61">
        <v>343</v>
      </c>
      <c r="IF61">
        <v>232</v>
      </c>
      <c r="IG61">
        <v>332</v>
      </c>
      <c r="IH61">
        <v>209</v>
      </c>
      <c r="II61">
        <v>336</v>
      </c>
      <c r="IJ61">
        <v>207</v>
      </c>
      <c r="IK61">
        <v>333</v>
      </c>
      <c r="IM61">
        <v>558</v>
      </c>
      <c r="IN61">
        <v>331</v>
      </c>
      <c r="IO61">
        <v>572</v>
      </c>
      <c r="IP61">
        <v>331</v>
      </c>
      <c r="IQ61">
        <v>566</v>
      </c>
      <c r="IR61">
        <v>327</v>
      </c>
      <c r="IT61">
        <v>696</v>
      </c>
      <c r="IU61">
        <v>312</v>
      </c>
      <c r="IV61">
        <v>714</v>
      </c>
      <c r="IW61">
        <v>324</v>
      </c>
      <c r="IX61">
        <v>678</v>
      </c>
      <c r="IY61">
        <v>333</v>
      </c>
      <c r="JA61">
        <v>723</v>
      </c>
      <c r="JB61">
        <v>341</v>
      </c>
      <c r="JC61">
        <v>854</v>
      </c>
      <c r="JD61">
        <v>393</v>
      </c>
      <c r="JE61">
        <v>849</v>
      </c>
      <c r="JF61">
        <v>387</v>
      </c>
      <c r="JH61">
        <v>702</v>
      </c>
      <c r="JI61">
        <v>322</v>
      </c>
      <c r="JJ61">
        <v>677</v>
      </c>
      <c r="JK61">
        <v>321</v>
      </c>
      <c r="JL61">
        <v>684</v>
      </c>
      <c r="JM61">
        <v>313</v>
      </c>
      <c r="JO61">
        <v>672</v>
      </c>
      <c r="JP61">
        <v>306</v>
      </c>
      <c r="JQ61">
        <v>677</v>
      </c>
      <c r="JR61">
        <v>289</v>
      </c>
      <c r="JS61">
        <v>629</v>
      </c>
      <c r="JT61">
        <v>311</v>
      </c>
      <c r="JV61">
        <v>648</v>
      </c>
      <c r="JW61">
        <v>333</v>
      </c>
      <c r="JX61">
        <v>747</v>
      </c>
      <c r="JY61">
        <v>368</v>
      </c>
      <c r="JZ61">
        <v>693</v>
      </c>
      <c r="KA61">
        <v>350</v>
      </c>
      <c r="KC61">
        <v>723</v>
      </c>
      <c r="KD61">
        <v>336</v>
      </c>
      <c r="KE61">
        <v>720</v>
      </c>
      <c r="KF61">
        <v>331</v>
      </c>
      <c r="KG61">
        <v>729</v>
      </c>
      <c r="KH61">
        <v>321</v>
      </c>
      <c r="KJ61">
        <v>639</v>
      </c>
      <c r="KK61">
        <v>337</v>
      </c>
      <c r="KL61">
        <v>653</v>
      </c>
      <c r="KM61">
        <v>330</v>
      </c>
      <c r="KN61">
        <v>620</v>
      </c>
      <c r="KO61">
        <v>331</v>
      </c>
      <c r="KQ61">
        <v>745</v>
      </c>
      <c r="KR61">
        <v>367</v>
      </c>
      <c r="KS61">
        <v>756</v>
      </c>
      <c r="KT61">
        <v>378</v>
      </c>
      <c r="KU61">
        <v>708</v>
      </c>
      <c r="KV61">
        <v>375</v>
      </c>
      <c r="KX61">
        <v>53</v>
      </c>
      <c r="KY61">
        <v>0.107060000766069</v>
      </c>
      <c r="KZ61">
        <v>307</v>
      </c>
      <c r="LA61">
        <v>29</v>
      </c>
      <c r="LB61">
        <v>298</v>
      </c>
      <c r="LC61">
        <v>27</v>
      </c>
      <c r="LD61">
        <v>312</v>
      </c>
      <c r="LE61">
        <v>27</v>
      </c>
      <c r="LG61">
        <v>304</v>
      </c>
      <c r="LH61">
        <v>592</v>
      </c>
      <c r="LI61">
        <v>318</v>
      </c>
      <c r="LJ61">
        <v>561</v>
      </c>
      <c r="LK61">
        <v>322</v>
      </c>
      <c r="LL61">
        <v>504</v>
      </c>
      <c r="LN61">
        <v>731</v>
      </c>
      <c r="LO61">
        <v>472</v>
      </c>
      <c r="LP61">
        <v>809</v>
      </c>
      <c r="LQ61">
        <v>473</v>
      </c>
      <c r="LR61">
        <v>778</v>
      </c>
      <c r="LS61">
        <v>490</v>
      </c>
      <c r="LV61">
        <v>53</v>
      </c>
      <c r="LW61">
        <v>0.107060001</v>
      </c>
      <c r="LX61">
        <v>308</v>
      </c>
      <c r="LY61">
        <v>94</v>
      </c>
      <c r="LZ61">
        <v>311</v>
      </c>
      <c r="MA61">
        <v>100</v>
      </c>
      <c r="MB61">
        <v>302</v>
      </c>
      <c r="MC61">
        <v>103</v>
      </c>
      <c r="ME61">
        <v>328</v>
      </c>
      <c r="MF61">
        <v>576</v>
      </c>
      <c r="MG61">
        <v>341</v>
      </c>
      <c r="MH61">
        <v>569</v>
      </c>
      <c r="MI61">
        <v>346</v>
      </c>
      <c r="MJ61">
        <v>581</v>
      </c>
      <c r="ML61">
        <v>357</v>
      </c>
      <c r="MM61">
        <v>621</v>
      </c>
      <c r="MN61">
        <v>309</v>
      </c>
      <c r="MO61">
        <v>649</v>
      </c>
      <c r="MP61">
        <v>327</v>
      </c>
      <c r="MQ61">
        <v>651</v>
      </c>
      <c r="MS61">
        <v>351</v>
      </c>
      <c r="MT61">
        <v>585</v>
      </c>
      <c r="MU61">
        <v>361</v>
      </c>
      <c r="MV61">
        <v>565</v>
      </c>
      <c r="MW61">
        <v>413</v>
      </c>
      <c r="MX61">
        <v>609</v>
      </c>
      <c r="MZ61">
        <v>579</v>
      </c>
      <c r="NA61">
        <v>500</v>
      </c>
      <c r="NB61">
        <v>552</v>
      </c>
      <c r="NC61">
        <v>506</v>
      </c>
      <c r="ND61">
        <v>564</v>
      </c>
      <c r="NE61">
        <v>526</v>
      </c>
      <c r="NG61">
        <v>825</v>
      </c>
      <c r="NH61">
        <v>630</v>
      </c>
      <c r="NI61">
        <v>846</v>
      </c>
      <c r="NJ61">
        <v>635</v>
      </c>
      <c r="NK61">
        <v>837</v>
      </c>
      <c r="NL61">
        <v>621</v>
      </c>
      <c r="NN61">
        <v>750</v>
      </c>
      <c r="NO61">
        <v>541</v>
      </c>
      <c r="NP61">
        <v>819</v>
      </c>
      <c r="NQ61">
        <v>521</v>
      </c>
      <c r="NR61">
        <v>815</v>
      </c>
      <c r="NS61">
        <v>536</v>
      </c>
      <c r="NU61">
        <v>748</v>
      </c>
      <c r="NV61">
        <v>518</v>
      </c>
      <c r="NW61">
        <v>853</v>
      </c>
      <c r="NX61">
        <v>534</v>
      </c>
      <c r="NY61">
        <v>853</v>
      </c>
      <c r="NZ61">
        <v>534</v>
      </c>
      <c r="OB61">
        <v>805</v>
      </c>
      <c r="OC61">
        <v>609</v>
      </c>
      <c r="OD61">
        <v>783</v>
      </c>
      <c r="OE61">
        <v>628</v>
      </c>
      <c r="OF61">
        <v>869</v>
      </c>
      <c r="OG61">
        <v>591</v>
      </c>
      <c r="OI61">
        <v>791</v>
      </c>
      <c r="OJ61">
        <v>499</v>
      </c>
      <c r="OK61">
        <v>797</v>
      </c>
      <c r="OL61">
        <v>534</v>
      </c>
      <c r="OM61">
        <v>794</v>
      </c>
      <c r="ON61">
        <v>525</v>
      </c>
      <c r="OP61">
        <v>766</v>
      </c>
      <c r="OQ61">
        <v>689</v>
      </c>
      <c r="OR61">
        <v>840</v>
      </c>
      <c r="OS61">
        <v>644</v>
      </c>
      <c r="OT61">
        <v>817</v>
      </c>
      <c r="OU61">
        <v>645</v>
      </c>
      <c r="OW61">
        <v>826</v>
      </c>
      <c r="OX61">
        <v>531</v>
      </c>
      <c r="OY61">
        <v>778</v>
      </c>
      <c r="OZ61">
        <v>500</v>
      </c>
      <c r="PA61">
        <v>854</v>
      </c>
      <c r="PB61">
        <v>473</v>
      </c>
    </row>
    <row r="62" spans="1:418">
      <c r="A62" s="44" t="s">
        <v>188</v>
      </c>
      <c r="E62" t="s">
        <v>12</v>
      </c>
      <c r="H62" s="9" t="s">
        <v>21</v>
      </c>
      <c r="I62" s="9" t="s">
        <v>20</v>
      </c>
      <c r="J62" s="46" t="s">
        <v>126</v>
      </c>
      <c r="K62" s="22" t="s">
        <v>80</v>
      </c>
      <c r="L62" s="22" t="s">
        <v>80</v>
      </c>
      <c r="P62" s="9"/>
      <c r="Q62" s="9" t="s">
        <v>21</v>
      </c>
      <c r="R62" s="9" t="s">
        <v>20</v>
      </c>
      <c r="S62" s="46" t="s">
        <v>126</v>
      </c>
      <c r="U62" s="22" t="s">
        <v>80</v>
      </c>
      <c r="V62" s="22" t="s">
        <v>81</v>
      </c>
      <c r="Y62" s="5"/>
      <c r="AB62">
        <v>54</v>
      </c>
      <c r="AC62">
        <v>0.109080001</v>
      </c>
      <c r="AD62">
        <v>321</v>
      </c>
      <c r="AE62">
        <v>139</v>
      </c>
      <c r="AF62">
        <v>333</v>
      </c>
      <c r="AG62">
        <v>141</v>
      </c>
      <c r="AH62">
        <v>331</v>
      </c>
      <c r="AI62">
        <v>144</v>
      </c>
      <c r="AK62">
        <v>360</v>
      </c>
      <c r="AL62">
        <v>219</v>
      </c>
      <c r="AM62">
        <v>350</v>
      </c>
      <c r="AN62">
        <v>220</v>
      </c>
      <c r="AO62">
        <v>349</v>
      </c>
      <c r="AP62">
        <v>215</v>
      </c>
      <c r="AR62">
        <v>399</v>
      </c>
      <c r="AS62">
        <v>220</v>
      </c>
      <c r="AT62">
        <v>409</v>
      </c>
      <c r="AU62">
        <v>232</v>
      </c>
      <c r="AV62">
        <v>423</v>
      </c>
      <c r="AW62">
        <v>240</v>
      </c>
      <c r="AY62">
        <v>753</v>
      </c>
      <c r="AZ62">
        <v>231</v>
      </c>
      <c r="BA62">
        <v>792</v>
      </c>
      <c r="BB62">
        <v>239</v>
      </c>
      <c r="BC62">
        <v>783</v>
      </c>
      <c r="BD62">
        <v>238</v>
      </c>
      <c r="BF62">
        <v>919</v>
      </c>
      <c r="BG62">
        <v>215</v>
      </c>
      <c r="BH62">
        <v>888</v>
      </c>
      <c r="BI62">
        <v>207</v>
      </c>
      <c r="BJ62">
        <v>853</v>
      </c>
      <c r="BK62">
        <v>223</v>
      </c>
      <c r="BM62">
        <v>893</v>
      </c>
      <c r="BN62">
        <v>196</v>
      </c>
      <c r="BO62">
        <v>968</v>
      </c>
      <c r="BP62">
        <v>202</v>
      </c>
      <c r="BQ62">
        <v>953</v>
      </c>
      <c r="BR62">
        <v>201</v>
      </c>
      <c r="BT62">
        <v>940</v>
      </c>
      <c r="BU62">
        <v>201</v>
      </c>
      <c r="BV62">
        <v>900</v>
      </c>
      <c r="BW62">
        <v>197</v>
      </c>
      <c r="BX62">
        <v>937</v>
      </c>
      <c r="BY62">
        <v>188</v>
      </c>
      <c r="CA62">
        <v>922</v>
      </c>
      <c r="CB62">
        <v>213</v>
      </c>
      <c r="CC62">
        <v>941</v>
      </c>
      <c r="CD62">
        <v>195</v>
      </c>
      <c r="CE62">
        <v>878</v>
      </c>
      <c r="CF62">
        <v>186</v>
      </c>
      <c r="CH62">
        <v>913</v>
      </c>
      <c r="CI62">
        <v>180</v>
      </c>
      <c r="CJ62">
        <v>921</v>
      </c>
      <c r="CK62">
        <v>188</v>
      </c>
      <c r="CL62">
        <v>891</v>
      </c>
      <c r="CM62">
        <v>179</v>
      </c>
      <c r="CO62">
        <v>859</v>
      </c>
      <c r="CP62">
        <v>171</v>
      </c>
      <c r="CQ62">
        <v>888</v>
      </c>
      <c r="CR62">
        <v>175</v>
      </c>
      <c r="CS62">
        <v>892</v>
      </c>
      <c r="CT62">
        <v>187</v>
      </c>
      <c r="CV62">
        <v>881</v>
      </c>
      <c r="CW62">
        <v>166</v>
      </c>
      <c r="CX62">
        <v>924</v>
      </c>
      <c r="CY62">
        <v>177</v>
      </c>
      <c r="CZ62">
        <v>861</v>
      </c>
      <c r="DA62">
        <v>183</v>
      </c>
      <c r="DC62">
        <v>895</v>
      </c>
      <c r="DD62">
        <v>176</v>
      </c>
      <c r="DE62">
        <v>867</v>
      </c>
      <c r="DF62">
        <v>178</v>
      </c>
      <c r="DG62">
        <v>841</v>
      </c>
      <c r="DH62">
        <v>176</v>
      </c>
      <c r="DK62">
        <v>54</v>
      </c>
      <c r="DL62">
        <v>0.109080001</v>
      </c>
      <c r="DM62">
        <v>171</v>
      </c>
      <c r="DN62">
        <v>252</v>
      </c>
      <c r="DO62">
        <v>169</v>
      </c>
      <c r="DP62">
        <v>249</v>
      </c>
      <c r="DQ62">
        <v>169</v>
      </c>
      <c r="DR62">
        <v>248</v>
      </c>
      <c r="DT62">
        <v>206</v>
      </c>
      <c r="DU62">
        <v>404</v>
      </c>
      <c r="DV62">
        <v>211</v>
      </c>
      <c r="DW62">
        <v>395</v>
      </c>
      <c r="DX62">
        <v>208</v>
      </c>
      <c r="DY62">
        <v>408</v>
      </c>
      <c r="EA62">
        <v>216</v>
      </c>
      <c r="EB62">
        <v>375</v>
      </c>
      <c r="EC62">
        <v>221</v>
      </c>
      <c r="ED62">
        <v>448</v>
      </c>
      <c r="EE62">
        <v>223</v>
      </c>
      <c r="EF62">
        <v>491</v>
      </c>
      <c r="EH62">
        <v>295</v>
      </c>
      <c r="EI62">
        <v>393</v>
      </c>
      <c r="EJ62">
        <v>267</v>
      </c>
      <c r="EK62">
        <v>426</v>
      </c>
      <c r="EL62">
        <v>308</v>
      </c>
      <c r="EM62">
        <v>464</v>
      </c>
      <c r="EO62">
        <v>906</v>
      </c>
      <c r="EP62">
        <v>404</v>
      </c>
      <c r="EQ62">
        <v>922</v>
      </c>
      <c r="ER62">
        <v>387</v>
      </c>
      <c r="ES62">
        <v>887</v>
      </c>
      <c r="ET62">
        <v>376</v>
      </c>
      <c r="EV62">
        <v>1022</v>
      </c>
      <c r="EW62">
        <v>403</v>
      </c>
      <c r="EX62">
        <v>905</v>
      </c>
      <c r="EY62">
        <v>378</v>
      </c>
      <c r="EZ62">
        <v>900</v>
      </c>
      <c r="FA62">
        <v>385</v>
      </c>
      <c r="FC62">
        <v>942</v>
      </c>
      <c r="FD62">
        <v>374</v>
      </c>
      <c r="FE62">
        <v>936</v>
      </c>
      <c r="FF62">
        <v>393</v>
      </c>
      <c r="FG62">
        <v>984</v>
      </c>
      <c r="FH62">
        <v>373</v>
      </c>
      <c r="FJ62">
        <v>879</v>
      </c>
      <c r="FK62">
        <v>391</v>
      </c>
      <c r="FL62">
        <v>917</v>
      </c>
      <c r="FM62">
        <v>381</v>
      </c>
      <c r="FN62">
        <v>1011</v>
      </c>
      <c r="FO62">
        <v>383</v>
      </c>
      <c r="FQ62">
        <v>1011</v>
      </c>
      <c r="FR62">
        <v>404</v>
      </c>
      <c r="FS62">
        <v>1110</v>
      </c>
      <c r="FT62">
        <v>454</v>
      </c>
      <c r="FU62">
        <v>1133</v>
      </c>
      <c r="FV62">
        <v>449</v>
      </c>
      <c r="FX62">
        <v>1067</v>
      </c>
      <c r="FY62">
        <v>371</v>
      </c>
      <c r="FZ62">
        <v>1034</v>
      </c>
      <c r="GA62">
        <v>362</v>
      </c>
      <c r="GB62">
        <v>979</v>
      </c>
      <c r="GC62">
        <v>367</v>
      </c>
      <c r="GE62">
        <v>1189</v>
      </c>
      <c r="GF62">
        <v>412</v>
      </c>
      <c r="GG62">
        <v>1221</v>
      </c>
      <c r="GH62">
        <v>445</v>
      </c>
      <c r="GI62">
        <v>1180</v>
      </c>
      <c r="GJ62">
        <v>406</v>
      </c>
      <c r="GL62">
        <v>1215</v>
      </c>
      <c r="GM62">
        <v>417</v>
      </c>
      <c r="GN62">
        <v>1127</v>
      </c>
      <c r="GO62">
        <v>389</v>
      </c>
      <c r="GP62">
        <v>1159</v>
      </c>
      <c r="GQ62">
        <v>378</v>
      </c>
      <c r="GS62">
        <v>54</v>
      </c>
      <c r="GT62">
        <v>0.109080001</v>
      </c>
      <c r="GU62">
        <v>309</v>
      </c>
      <c r="GV62">
        <v>24</v>
      </c>
      <c r="GW62">
        <v>305</v>
      </c>
      <c r="GX62">
        <v>24</v>
      </c>
      <c r="GY62">
        <v>307</v>
      </c>
      <c r="GZ62">
        <v>25</v>
      </c>
      <c r="HB62">
        <v>318</v>
      </c>
      <c r="HC62">
        <v>764</v>
      </c>
      <c r="HD62">
        <v>329</v>
      </c>
      <c r="HE62">
        <v>702</v>
      </c>
      <c r="HF62">
        <v>332</v>
      </c>
      <c r="HG62">
        <v>646</v>
      </c>
      <c r="HI62">
        <v>1053</v>
      </c>
      <c r="HJ62">
        <v>660</v>
      </c>
      <c r="HK62">
        <v>1069</v>
      </c>
      <c r="HL62">
        <v>617</v>
      </c>
      <c r="HM62">
        <v>1130</v>
      </c>
      <c r="HN62">
        <v>641</v>
      </c>
      <c r="HP62">
        <v>54</v>
      </c>
      <c r="HQ62">
        <v>0.109080001</v>
      </c>
      <c r="HR62">
        <v>170</v>
      </c>
      <c r="HS62">
        <v>234</v>
      </c>
      <c r="HT62">
        <v>175</v>
      </c>
      <c r="HU62">
        <v>239</v>
      </c>
      <c r="HV62">
        <v>181</v>
      </c>
      <c r="HW62">
        <v>237</v>
      </c>
      <c r="HY62">
        <v>197</v>
      </c>
      <c r="HZ62">
        <v>362</v>
      </c>
      <c r="IA62">
        <v>190</v>
      </c>
      <c r="IB62">
        <v>341</v>
      </c>
      <c r="IC62">
        <v>208</v>
      </c>
      <c r="ID62">
        <v>337</v>
      </c>
      <c r="IF62">
        <v>214</v>
      </c>
      <c r="IG62">
        <v>333</v>
      </c>
      <c r="IH62">
        <v>228</v>
      </c>
      <c r="II62">
        <v>319</v>
      </c>
      <c r="IJ62">
        <v>214</v>
      </c>
      <c r="IK62">
        <v>327</v>
      </c>
      <c r="IM62">
        <v>586</v>
      </c>
      <c r="IN62">
        <v>329</v>
      </c>
      <c r="IO62">
        <v>591</v>
      </c>
      <c r="IP62">
        <v>334</v>
      </c>
      <c r="IQ62">
        <v>585</v>
      </c>
      <c r="IR62">
        <v>327</v>
      </c>
      <c r="IT62">
        <v>694</v>
      </c>
      <c r="IU62">
        <v>318</v>
      </c>
      <c r="IV62">
        <v>707</v>
      </c>
      <c r="IW62">
        <v>325</v>
      </c>
      <c r="IX62">
        <v>770</v>
      </c>
      <c r="IY62">
        <v>324</v>
      </c>
      <c r="JA62">
        <v>781</v>
      </c>
      <c r="JB62">
        <v>334</v>
      </c>
      <c r="JC62">
        <v>797</v>
      </c>
      <c r="JD62">
        <v>413</v>
      </c>
      <c r="JE62">
        <v>821</v>
      </c>
      <c r="JF62">
        <v>388</v>
      </c>
      <c r="JH62">
        <v>696</v>
      </c>
      <c r="JI62">
        <v>324</v>
      </c>
      <c r="JJ62">
        <v>664</v>
      </c>
      <c r="JK62">
        <v>318</v>
      </c>
      <c r="JL62">
        <v>685</v>
      </c>
      <c r="JM62">
        <v>319</v>
      </c>
      <c r="JO62">
        <v>718</v>
      </c>
      <c r="JP62">
        <v>310</v>
      </c>
      <c r="JQ62">
        <v>675</v>
      </c>
      <c r="JR62">
        <v>298</v>
      </c>
      <c r="JS62">
        <v>683</v>
      </c>
      <c r="JT62">
        <v>315</v>
      </c>
      <c r="JV62">
        <v>705</v>
      </c>
      <c r="JW62">
        <v>319</v>
      </c>
      <c r="JX62">
        <v>700</v>
      </c>
      <c r="JY62">
        <v>371</v>
      </c>
      <c r="JZ62">
        <v>727</v>
      </c>
      <c r="KA62">
        <v>361</v>
      </c>
      <c r="KC62">
        <v>695</v>
      </c>
      <c r="KD62">
        <v>349</v>
      </c>
      <c r="KE62">
        <v>688</v>
      </c>
      <c r="KF62">
        <v>338</v>
      </c>
      <c r="KG62">
        <v>691</v>
      </c>
      <c r="KH62">
        <v>323</v>
      </c>
      <c r="KJ62">
        <v>630</v>
      </c>
      <c r="KK62">
        <v>342</v>
      </c>
      <c r="KL62">
        <v>668</v>
      </c>
      <c r="KM62">
        <v>333</v>
      </c>
      <c r="KN62">
        <v>630</v>
      </c>
      <c r="KO62">
        <v>333</v>
      </c>
      <c r="KQ62">
        <v>771</v>
      </c>
      <c r="KR62">
        <v>380</v>
      </c>
      <c r="KS62">
        <v>797</v>
      </c>
      <c r="KT62">
        <v>368</v>
      </c>
      <c r="KU62">
        <v>751</v>
      </c>
      <c r="KV62">
        <v>361</v>
      </c>
      <c r="KX62">
        <v>54</v>
      </c>
      <c r="KY62">
        <v>0.109080000780523</v>
      </c>
      <c r="KZ62">
        <v>309</v>
      </c>
      <c r="LA62">
        <v>27</v>
      </c>
      <c r="LB62">
        <v>302</v>
      </c>
      <c r="LC62">
        <v>26</v>
      </c>
      <c r="LD62">
        <v>296</v>
      </c>
      <c r="LE62">
        <v>26</v>
      </c>
      <c r="LG62">
        <v>319</v>
      </c>
      <c r="LH62">
        <v>565</v>
      </c>
      <c r="LI62">
        <v>338</v>
      </c>
      <c r="LJ62">
        <v>552</v>
      </c>
      <c r="LK62">
        <v>328</v>
      </c>
      <c r="LL62">
        <v>529</v>
      </c>
      <c r="LN62">
        <v>736</v>
      </c>
      <c r="LO62">
        <v>455</v>
      </c>
      <c r="LP62">
        <v>847</v>
      </c>
      <c r="LQ62">
        <v>492</v>
      </c>
      <c r="LR62">
        <v>794</v>
      </c>
      <c r="LS62">
        <v>495</v>
      </c>
      <c r="LV62">
        <v>54</v>
      </c>
      <c r="LW62">
        <v>0.109080001</v>
      </c>
      <c r="LX62">
        <v>297</v>
      </c>
      <c r="LY62">
        <v>90</v>
      </c>
      <c r="LZ62">
        <v>308</v>
      </c>
      <c r="MA62">
        <v>102</v>
      </c>
      <c r="MB62">
        <v>318</v>
      </c>
      <c r="MC62">
        <v>102</v>
      </c>
      <c r="ME62">
        <v>343</v>
      </c>
      <c r="MF62">
        <v>576</v>
      </c>
      <c r="MG62">
        <v>350</v>
      </c>
      <c r="MH62">
        <v>570</v>
      </c>
      <c r="MI62">
        <v>331</v>
      </c>
      <c r="MJ62">
        <v>572</v>
      </c>
      <c r="ML62">
        <v>335</v>
      </c>
      <c r="MM62">
        <v>639</v>
      </c>
      <c r="MN62">
        <v>347</v>
      </c>
      <c r="MO62">
        <v>641</v>
      </c>
      <c r="MP62">
        <v>340</v>
      </c>
      <c r="MQ62">
        <v>642</v>
      </c>
      <c r="MS62">
        <v>373</v>
      </c>
      <c r="MT62">
        <v>576</v>
      </c>
      <c r="MU62">
        <v>430</v>
      </c>
      <c r="MV62">
        <v>608</v>
      </c>
      <c r="MW62">
        <v>363</v>
      </c>
      <c r="MX62">
        <v>599</v>
      </c>
      <c r="MZ62">
        <v>609</v>
      </c>
      <c r="NA62">
        <v>508</v>
      </c>
      <c r="NB62">
        <v>508</v>
      </c>
      <c r="NC62">
        <v>523</v>
      </c>
      <c r="ND62">
        <v>589</v>
      </c>
      <c r="NE62">
        <v>522</v>
      </c>
      <c r="NG62">
        <v>811</v>
      </c>
      <c r="NH62">
        <v>640</v>
      </c>
      <c r="NI62">
        <v>802</v>
      </c>
      <c r="NJ62">
        <v>632</v>
      </c>
      <c r="NK62">
        <v>813</v>
      </c>
      <c r="NL62">
        <v>631</v>
      </c>
      <c r="NN62">
        <v>782</v>
      </c>
      <c r="NO62">
        <v>545</v>
      </c>
      <c r="NP62">
        <v>753</v>
      </c>
      <c r="NQ62">
        <v>542</v>
      </c>
      <c r="NR62">
        <v>743</v>
      </c>
      <c r="NS62">
        <v>548</v>
      </c>
      <c r="NU62">
        <v>781</v>
      </c>
      <c r="NV62">
        <v>538</v>
      </c>
      <c r="NW62">
        <v>782</v>
      </c>
      <c r="NX62">
        <v>529</v>
      </c>
      <c r="NY62">
        <v>782</v>
      </c>
      <c r="NZ62">
        <v>529</v>
      </c>
      <c r="OB62">
        <v>788</v>
      </c>
      <c r="OC62">
        <v>616</v>
      </c>
      <c r="OD62">
        <v>801</v>
      </c>
      <c r="OE62">
        <v>621</v>
      </c>
      <c r="OF62">
        <v>768</v>
      </c>
      <c r="OG62">
        <v>569</v>
      </c>
      <c r="OI62">
        <v>783</v>
      </c>
      <c r="OJ62">
        <v>493</v>
      </c>
      <c r="OK62">
        <v>806</v>
      </c>
      <c r="OL62">
        <v>512</v>
      </c>
      <c r="OM62">
        <v>781</v>
      </c>
      <c r="ON62">
        <v>513</v>
      </c>
      <c r="OP62">
        <v>775</v>
      </c>
      <c r="OQ62">
        <v>702</v>
      </c>
      <c r="OR62">
        <v>822</v>
      </c>
      <c r="OS62">
        <v>653</v>
      </c>
      <c r="OT62">
        <v>896</v>
      </c>
      <c r="OU62">
        <v>661</v>
      </c>
      <c r="OW62">
        <v>845</v>
      </c>
      <c r="OX62">
        <v>527</v>
      </c>
      <c r="OY62">
        <v>840</v>
      </c>
      <c r="OZ62">
        <v>530</v>
      </c>
      <c r="PA62">
        <v>817</v>
      </c>
      <c r="PB62">
        <v>504</v>
      </c>
    </row>
    <row r="63" spans="1:418">
      <c r="A63" s="12" t="s">
        <v>42</v>
      </c>
      <c r="B63" t="s">
        <v>9</v>
      </c>
      <c r="C63" t="s">
        <v>10</v>
      </c>
      <c r="D63" s="14" t="s">
        <v>75</v>
      </c>
      <c r="E63" t="s">
        <v>11</v>
      </c>
      <c r="F63" t="s">
        <v>6</v>
      </c>
      <c r="H63" t="s">
        <v>22</v>
      </c>
      <c r="I63" t="s">
        <v>23</v>
      </c>
      <c r="J63" s="14" t="s">
        <v>75</v>
      </c>
      <c r="K63" s="14" t="s">
        <v>82</v>
      </c>
      <c r="L63" t="s">
        <v>15</v>
      </c>
      <c r="M63" s="14" t="s">
        <v>145</v>
      </c>
      <c r="N63" t="s">
        <v>18</v>
      </c>
      <c r="O63" s="14" t="s">
        <v>125</v>
      </c>
      <c r="Q63" t="s">
        <v>22</v>
      </c>
      <c r="R63" t="s">
        <v>23</v>
      </c>
      <c r="S63" s="14" t="s">
        <v>75</v>
      </c>
      <c r="T63" s="14" t="s">
        <v>145</v>
      </c>
      <c r="U63" s="14" t="s">
        <v>82</v>
      </c>
      <c r="V63" t="s">
        <v>15</v>
      </c>
      <c r="W63" t="s">
        <v>33</v>
      </c>
      <c r="X63" s="14" t="s">
        <v>125</v>
      </c>
      <c r="Y63" s="6"/>
      <c r="AB63">
        <v>55</v>
      </c>
      <c r="AC63">
        <v>0.111100001</v>
      </c>
      <c r="AD63">
        <v>323</v>
      </c>
      <c r="AE63">
        <v>144</v>
      </c>
      <c r="AF63">
        <v>330</v>
      </c>
      <c r="AG63">
        <v>142</v>
      </c>
      <c r="AH63">
        <v>327</v>
      </c>
      <c r="AI63">
        <v>143</v>
      </c>
      <c r="AK63">
        <v>351</v>
      </c>
      <c r="AL63">
        <v>217</v>
      </c>
      <c r="AM63">
        <v>358</v>
      </c>
      <c r="AN63">
        <v>212</v>
      </c>
      <c r="AO63">
        <v>355</v>
      </c>
      <c r="AP63">
        <v>213</v>
      </c>
      <c r="AR63">
        <v>420</v>
      </c>
      <c r="AS63">
        <v>219</v>
      </c>
      <c r="AT63">
        <v>402</v>
      </c>
      <c r="AU63">
        <v>228</v>
      </c>
      <c r="AV63">
        <v>440</v>
      </c>
      <c r="AW63">
        <v>239</v>
      </c>
      <c r="AY63">
        <v>796</v>
      </c>
      <c r="AZ63">
        <v>235</v>
      </c>
      <c r="BA63">
        <v>710</v>
      </c>
      <c r="BB63">
        <v>231</v>
      </c>
      <c r="BC63">
        <v>806</v>
      </c>
      <c r="BD63">
        <v>235</v>
      </c>
      <c r="BF63">
        <v>867</v>
      </c>
      <c r="BG63">
        <v>209</v>
      </c>
      <c r="BH63">
        <v>855</v>
      </c>
      <c r="BI63">
        <v>211</v>
      </c>
      <c r="BJ63">
        <v>904</v>
      </c>
      <c r="BK63">
        <v>215</v>
      </c>
      <c r="BM63">
        <v>947</v>
      </c>
      <c r="BN63">
        <v>193</v>
      </c>
      <c r="BO63">
        <v>919</v>
      </c>
      <c r="BP63">
        <v>203</v>
      </c>
      <c r="BQ63">
        <v>873</v>
      </c>
      <c r="BR63">
        <v>205</v>
      </c>
      <c r="BT63">
        <v>908</v>
      </c>
      <c r="BU63">
        <v>187</v>
      </c>
      <c r="BV63">
        <v>876</v>
      </c>
      <c r="BW63">
        <v>205</v>
      </c>
      <c r="BX63">
        <v>920</v>
      </c>
      <c r="BY63">
        <v>189</v>
      </c>
      <c r="CA63">
        <v>983</v>
      </c>
      <c r="CB63">
        <v>198</v>
      </c>
      <c r="CC63">
        <v>901</v>
      </c>
      <c r="CD63">
        <v>187</v>
      </c>
      <c r="CE63">
        <v>844</v>
      </c>
      <c r="CF63">
        <v>180</v>
      </c>
      <c r="CH63">
        <v>838</v>
      </c>
      <c r="CI63">
        <v>169</v>
      </c>
      <c r="CJ63">
        <v>931</v>
      </c>
      <c r="CK63">
        <v>189</v>
      </c>
      <c r="CL63">
        <v>870</v>
      </c>
      <c r="CM63">
        <v>183</v>
      </c>
      <c r="CO63">
        <v>874</v>
      </c>
      <c r="CP63">
        <v>182</v>
      </c>
      <c r="CQ63">
        <v>891</v>
      </c>
      <c r="CR63">
        <v>179</v>
      </c>
      <c r="CS63">
        <v>911</v>
      </c>
      <c r="CT63">
        <v>173</v>
      </c>
      <c r="CV63">
        <v>875</v>
      </c>
      <c r="CW63">
        <v>163</v>
      </c>
      <c r="CX63">
        <v>904</v>
      </c>
      <c r="CY63">
        <v>171</v>
      </c>
      <c r="CZ63">
        <v>871</v>
      </c>
      <c r="DA63">
        <v>173</v>
      </c>
      <c r="DC63">
        <v>912</v>
      </c>
      <c r="DD63">
        <v>164</v>
      </c>
      <c r="DE63">
        <v>878</v>
      </c>
      <c r="DF63">
        <v>177</v>
      </c>
      <c r="DG63">
        <v>867</v>
      </c>
      <c r="DH63">
        <v>175</v>
      </c>
      <c r="DK63">
        <v>55</v>
      </c>
      <c r="DL63">
        <v>0.111100001</v>
      </c>
      <c r="DM63">
        <v>169</v>
      </c>
      <c r="DN63">
        <v>253</v>
      </c>
      <c r="DO63">
        <v>169</v>
      </c>
      <c r="DP63">
        <v>250</v>
      </c>
      <c r="DQ63">
        <v>167</v>
      </c>
      <c r="DR63">
        <v>250</v>
      </c>
      <c r="DT63">
        <v>194</v>
      </c>
      <c r="DU63">
        <v>415</v>
      </c>
      <c r="DV63">
        <v>204</v>
      </c>
      <c r="DW63">
        <v>404</v>
      </c>
      <c r="DX63">
        <v>208</v>
      </c>
      <c r="DY63">
        <v>405</v>
      </c>
      <c r="EA63">
        <v>215</v>
      </c>
      <c r="EB63">
        <v>371</v>
      </c>
      <c r="EC63">
        <v>204</v>
      </c>
      <c r="ED63">
        <v>440</v>
      </c>
      <c r="EE63">
        <v>217</v>
      </c>
      <c r="EF63">
        <v>514</v>
      </c>
      <c r="EH63">
        <v>309</v>
      </c>
      <c r="EI63">
        <v>399</v>
      </c>
      <c r="EJ63">
        <v>274</v>
      </c>
      <c r="EK63">
        <v>441</v>
      </c>
      <c r="EL63">
        <v>275</v>
      </c>
      <c r="EM63">
        <v>476</v>
      </c>
      <c r="EO63">
        <v>904</v>
      </c>
      <c r="EP63">
        <v>390</v>
      </c>
      <c r="EQ63">
        <v>924</v>
      </c>
      <c r="ER63">
        <v>378</v>
      </c>
      <c r="ES63">
        <v>889</v>
      </c>
      <c r="ET63">
        <v>377</v>
      </c>
      <c r="EV63">
        <v>905</v>
      </c>
      <c r="EW63">
        <v>399</v>
      </c>
      <c r="EX63">
        <v>945</v>
      </c>
      <c r="EY63">
        <v>391</v>
      </c>
      <c r="EZ63">
        <v>930</v>
      </c>
      <c r="FA63">
        <v>399</v>
      </c>
      <c r="FC63">
        <v>1016</v>
      </c>
      <c r="FD63">
        <v>367</v>
      </c>
      <c r="FE63">
        <v>1024</v>
      </c>
      <c r="FF63">
        <v>377</v>
      </c>
      <c r="FG63">
        <v>1002</v>
      </c>
      <c r="FH63">
        <v>384</v>
      </c>
      <c r="FJ63">
        <v>1017</v>
      </c>
      <c r="FK63">
        <v>388</v>
      </c>
      <c r="FL63">
        <v>983</v>
      </c>
      <c r="FM63">
        <v>388</v>
      </c>
      <c r="FN63">
        <v>1035</v>
      </c>
      <c r="FO63">
        <v>391</v>
      </c>
      <c r="FQ63">
        <v>1046</v>
      </c>
      <c r="FR63">
        <v>396</v>
      </c>
      <c r="FS63">
        <v>1151</v>
      </c>
      <c r="FT63">
        <v>443</v>
      </c>
      <c r="FU63">
        <v>1097</v>
      </c>
      <c r="FV63">
        <v>444</v>
      </c>
      <c r="FX63">
        <v>1117</v>
      </c>
      <c r="FY63">
        <v>366</v>
      </c>
      <c r="FZ63">
        <v>1061</v>
      </c>
      <c r="GA63">
        <v>365</v>
      </c>
      <c r="GB63">
        <v>1011</v>
      </c>
      <c r="GC63">
        <v>365</v>
      </c>
      <c r="GE63">
        <v>1110</v>
      </c>
      <c r="GF63">
        <v>398</v>
      </c>
      <c r="GG63">
        <v>1223</v>
      </c>
      <c r="GH63">
        <v>424</v>
      </c>
      <c r="GI63">
        <v>1094</v>
      </c>
      <c r="GJ63">
        <v>409</v>
      </c>
      <c r="GL63">
        <v>1227</v>
      </c>
      <c r="GM63">
        <v>412</v>
      </c>
      <c r="GN63">
        <v>1125</v>
      </c>
      <c r="GO63">
        <v>395</v>
      </c>
      <c r="GP63">
        <v>1103</v>
      </c>
      <c r="GQ63">
        <v>386</v>
      </c>
      <c r="GS63">
        <v>55</v>
      </c>
      <c r="GT63">
        <v>0.111100001</v>
      </c>
      <c r="GU63">
        <v>304</v>
      </c>
      <c r="GV63">
        <v>25</v>
      </c>
      <c r="GW63">
        <v>321</v>
      </c>
      <c r="GX63">
        <v>24</v>
      </c>
      <c r="GY63">
        <v>321</v>
      </c>
      <c r="GZ63">
        <v>24</v>
      </c>
      <c r="HB63">
        <v>329</v>
      </c>
      <c r="HC63">
        <v>756</v>
      </c>
      <c r="HD63">
        <v>330</v>
      </c>
      <c r="HE63">
        <v>668</v>
      </c>
      <c r="HF63">
        <v>354</v>
      </c>
      <c r="HG63">
        <v>644</v>
      </c>
      <c r="HI63">
        <v>1143</v>
      </c>
      <c r="HJ63">
        <v>637</v>
      </c>
      <c r="HK63">
        <v>1184</v>
      </c>
      <c r="HL63">
        <v>617</v>
      </c>
      <c r="HM63">
        <v>1162</v>
      </c>
      <c r="HN63">
        <v>638</v>
      </c>
      <c r="HP63">
        <v>55</v>
      </c>
      <c r="HQ63">
        <v>0.111100001</v>
      </c>
      <c r="HR63">
        <v>170</v>
      </c>
      <c r="HS63">
        <v>233</v>
      </c>
      <c r="HT63">
        <v>175</v>
      </c>
      <c r="HU63">
        <v>239</v>
      </c>
      <c r="HV63">
        <v>180</v>
      </c>
      <c r="HW63">
        <v>235</v>
      </c>
      <c r="HY63">
        <v>188</v>
      </c>
      <c r="HZ63">
        <v>364</v>
      </c>
      <c r="IA63">
        <v>197</v>
      </c>
      <c r="IB63">
        <v>330</v>
      </c>
      <c r="IC63">
        <v>199</v>
      </c>
      <c r="ID63">
        <v>339</v>
      </c>
      <c r="IF63">
        <v>215</v>
      </c>
      <c r="IG63">
        <v>321</v>
      </c>
      <c r="IH63">
        <v>220</v>
      </c>
      <c r="II63">
        <v>333</v>
      </c>
      <c r="IJ63">
        <v>208</v>
      </c>
      <c r="IK63">
        <v>331</v>
      </c>
      <c r="IM63">
        <v>576</v>
      </c>
      <c r="IN63">
        <v>330</v>
      </c>
      <c r="IO63">
        <v>549</v>
      </c>
      <c r="IP63">
        <v>328</v>
      </c>
      <c r="IQ63">
        <v>587</v>
      </c>
      <c r="IR63">
        <v>324</v>
      </c>
      <c r="IT63">
        <v>719</v>
      </c>
      <c r="IU63">
        <v>317</v>
      </c>
      <c r="IV63">
        <v>716</v>
      </c>
      <c r="IW63">
        <v>321</v>
      </c>
      <c r="IX63">
        <v>693</v>
      </c>
      <c r="IY63">
        <v>316</v>
      </c>
      <c r="JA63">
        <v>761</v>
      </c>
      <c r="JB63">
        <v>329</v>
      </c>
      <c r="JC63">
        <v>811</v>
      </c>
      <c r="JD63">
        <v>389</v>
      </c>
      <c r="JE63">
        <v>837</v>
      </c>
      <c r="JF63">
        <v>391</v>
      </c>
      <c r="JH63">
        <v>734</v>
      </c>
      <c r="JI63">
        <v>325</v>
      </c>
      <c r="JJ63">
        <v>665</v>
      </c>
      <c r="JK63">
        <v>319</v>
      </c>
      <c r="JL63">
        <v>645</v>
      </c>
      <c r="JM63">
        <v>310</v>
      </c>
      <c r="JO63">
        <v>675</v>
      </c>
      <c r="JP63">
        <v>303</v>
      </c>
      <c r="JQ63">
        <v>653</v>
      </c>
      <c r="JR63">
        <v>297</v>
      </c>
      <c r="JS63">
        <v>677</v>
      </c>
      <c r="JT63">
        <v>301</v>
      </c>
      <c r="JV63">
        <v>632</v>
      </c>
      <c r="JW63">
        <v>330</v>
      </c>
      <c r="JX63">
        <v>726</v>
      </c>
      <c r="JY63">
        <v>367</v>
      </c>
      <c r="JZ63">
        <v>699</v>
      </c>
      <c r="KA63">
        <v>374</v>
      </c>
      <c r="KC63">
        <v>719</v>
      </c>
      <c r="KD63">
        <v>335</v>
      </c>
      <c r="KE63">
        <v>738</v>
      </c>
      <c r="KF63">
        <v>334</v>
      </c>
      <c r="KG63">
        <v>695</v>
      </c>
      <c r="KH63">
        <v>329</v>
      </c>
      <c r="KJ63">
        <v>640</v>
      </c>
      <c r="KK63">
        <v>343</v>
      </c>
      <c r="KL63">
        <v>606</v>
      </c>
      <c r="KM63">
        <v>347</v>
      </c>
      <c r="KN63">
        <v>665</v>
      </c>
      <c r="KO63">
        <v>335</v>
      </c>
      <c r="KQ63">
        <v>705</v>
      </c>
      <c r="KR63">
        <v>367</v>
      </c>
      <c r="KS63">
        <v>787</v>
      </c>
      <c r="KT63">
        <v>383</v>
      </c>
      <c r="KU63">
        <v>783</v>
      </c>
      <c r="KV63">
        <v>373</v>
      </c>
      <c r="KX63">
        <v>55</v>
      </c>
      <c r="KY63">
        <v>0.11110000079497701</v>
      </c>
      <c r="KZ63">
        <v>298</v>
      </c>
      <c r="LA63">
        <v>26</v>
      </c>
      <c r="LB63">
        <v>316</v>
      </c>
      <c r="LC63">
        <v>26</v>
      </c>
      <c r="LD63">
        <v>300</v>
      </c>
      <c r="LE63">
        <v>25</v>
      </c>
      <c r="LG63">
        <v>321</v>
      </c>
      <c r="LH63">
        <v>571</v>
      </c>
      <c r="LI63">
        <v>330</v>
      </c>
      <c r="LJ63">
        <v>551</v>
      </c>
      <c r="LK63">
        <v>312</v>
      </c>
      <c r="LL63">
        <v>517</v>
      </c>
      <c r="LN63">
        <v>789</v>
      </c>
      <c r="LO63">
        <v>457</v>
      </c>
      <c r="LP63">
        <v>746</v>
      </c>
      <c r="LQ63">
        <v>495</v>
      </c>
      <c r="LR63">
        <v>821</v>
      </c>
      <c r="LS63">
        <v>481</v>
      </c>
      <c r="LV63">
        <v>55</v>
      </c>
      <c r="LW63">
        <v>0.111100001</v>
      </c>
      <c r="LX63">
        <v>295</v>
      </c>
      <c r="LY63">
        <v>92</v>
      </c>
      <c r="LZ63">
        <v>307</v>
      </c>
      <c r="MA63">
        <v>102</v>
      </c>
      <c r="MB63">
        <v>305</v>
      </c>
      <c r="MC63">
        <v>105</v>
      </c>
      <c r="ME63">
        <v>334</v>
      </c>
      <c r="MF63">
        <v>557</v>
      </c>
      <c r="MG63">
        <v>339</v>
      </c>
      <c r="MH63">
        <v>569</v>
      </c>
      <c r="MI63">
        <v>330</v>
      </c>
      <c r="MJ63">
        <v>575</v>
      </c>
      <c r="ML63">
        <v>339</v>
      </c>
      <c r="MM63">
        <v>638</v>
      </c>
      <c r="MN63">
        <v>339</v>
      </c>
      <c r="MO63">
        <v>671</v>
      </c>
      <c r="MP63">
        <v>349</v>
      </c>
      <c r="MQ63">
        <v>628</v>
      </c>
      <c r="MS63">
        <v>374</v>
      </c>
      <c r="MT63">
        <v>574</v>
      </c>
      <c r="MU63">
        <v>384</v>
      </c>
      <c r="MV63">
        <v>604</v>
      </c>
      <c r="MW63">
        <v>385</v>
      </c>
      <c r="MX63">
        <v>587</v>
      </c>
      <c r="MZ63">
        <v>532</v>
      </c>
      <c r="NA63">
        <v>530</v>
      </c>
      <c r="NB63">
        <v>571</v>
      </c>
      <c r="NC63">
        <v>519</v>
      </c>
      <c r="ND63">
        <v>539</v>
      </c>
      <c r="NE63">
        <v>512</v>
      </c>
      <c r="NG63">
        <v>863</v>
      </c>
      <c r="NH63">
        <v>627</v>
      </c>
      <c r="NI63">
        <v>765</v>
      </c>
      <c r="NJ63">
        <v>662</v>
      </c>
      <c r="NK63">
        <v>737</v>
      </c>
      <c r="NL63">
        <v>638</v>
      </c>
      <c r="NN63">
        <v>783</v>
      </c>
      <c r="NO63">
        <v>521</v>
      </c>
      <c r="NP63">
        <v>782</v>
      </c>
      <c r="NQ63">
        <v>539</v>
      </c>
      <c r="NR63">
        <v>772</v>
      </c>
      <c r="NS63">
        <v>528</v>
      </c>
      <c r="NU63">
        <v>771</v>
      </c>
      <c r="NV63">
        <v>511</v>
      </c>
      <c r="NW63">
        <v>752</v>
      </c>
      <c r="NX63">
        <v>510</v>
      </c>
      <c r="NY63">
        <v>752</v>
      </c>
      <c r="NZ63">
        <v>510</v>
      </c>
      <c r="OB63">
        <v>846</v>
      </c>
      <c r="OC63">
        <v>598</v>
      </c>
      <c r="OD63">
        <v>768</v>
      </c>
      <c r="OE63">
        <v>597</v>
      </c>
      <c r="OF63">
        <v>817</v>
      </c>
      <c r="OG63">
        <v>590</v>
      </c>
      <c r="OI63">
        <v>682</v>
      </c>
      <c r="OJ63">
        <v>522</v>
      </c>
      <c r="OK63">
        <v>745</v>
      </c>
      <c r="OL63">
        <v>513</v>
      </c>
      <c r="OM63">
        <v>773</v>
      </c>
      <c r="ON63">
        <v>533</v>
      </c>
      <c r="OP63">
        <v>913</v>
      </c>
      <c r="OQ63">
        <v>705</v>
      </c>
      <c r="OR63">
        <v>850</v>
      </c>
      <c r="OS63">
        <v>659</v>
      </c>
      <c r="OT63">
        <v>877</v>
      </c>
      <c r="OU63">
        <v>655</v>
      </c>
      <c r="OW63">
        <v>839</v>
      </c>
      <c r="OX63">
        <v>523</v>
      </c>
      <c r="OY63">
        <v>835</v>
      </c>
      <c r="OZ63">
        <v>514</v>
      </c>
      <c r="PA63">
        <v>831</v>
      </c>
      <c r="PB63">
        <v>519</v>
      </c>
    </row>
    <row r="64" spans="1:418">
      <c r="A64" s="47">
        <v>1</v>
      </c>
      <c r="B64" s="10">
        <v>0</v>
      </c>
      <c r="C64">
        <v>10</v>
      </c>
      <c r="D64">
        <v>0</v>
      </c>
      <c r="E64">
        <v>0</v>
      </c>
      <c r="F64" s="26">
        <f>0.5*(SUM(E47:E54)+(0.01*4)+(0.01*2*1))</f>
        <v>0.2253</v>
      </c>
      <c r="H64">
        <v>0</v>
      </c>
      <c r="I64">
        <v>100</v>
      </c>
      <c r="J64">
        <v>0</v>
      </c>
      <c r="K64">
        <v>1.25</v>
      </c>
      <c r="L64">
        <v>1.25</v>
      </c>
      <c r="M64">
        <v>800</v>
      </c>
      <c r="N64">
        <f>1000-(SUM(H64:M64))</f>
        <v>97.5</v>
      </c>
      <c r="O64" s="14">
        <f>N64-$N$14</f>
        <v>20</v>
      </c>
      <c r="P64" s="47">
        <v>1</v>
      </c>
      <c r="Q64">
        <f t="shared" ref="Q64:Q73" si="78">H64/2</f>
        <v>0</v>
      </c>
      <c r="R64">
        <f t="shared" ref="R64:R73" si="79">I64/2</f>
        <v>50</v>
      </c>
      <c r="S64">
        <v>0</v>
      </c>
      <c r="T64">
        <f t="shared" ref="T64:T73" si="80">M64/2</f>
        <v>400</v>
      </c>
      <c r="U64">
        <f t="shared" ref="U64:U73" si="81">K64/2</f>
        <v>0.625</v>
      </c>
      <c r="V64">
        <f t="shared" ref="V64:V73" si="82">L64/2</f>
        <v>0.625</v>
      </c>
      <c r="W64">
        <f>N64/2</f>
        <v>48.75</v>
      </c>
      <c r="X64">
        <f>O64/2</f>
        <v>10</v>
      </c>
      <c r="Y64" s="6"/>
      <c r="AB64">
        <v>56</v>
      </c>
      <c r="AC64">
        <v>0.113120001</v>
      </c>
      <c r="AD64">
        <v>327</v>
      </c>
      <c r="AE64">
        <v>145</v>
      </c>
      <c r="AF64">
        <v>326</v>
      </c>
      <c r="AG64">
        <v>140</v>
      </c>
      <c r="AH64">
        <v>325</v>
      </c>
      <c r="AI64">
        <v>144</v>
      </c>
      <c r="AK64">
        <v>357</v>
      </c>
      <c r="AL64">
        <v>225</v>
      </c>
      <c r="AM64">
        <v>374</v>
      </c>
      <c r="AN64">
        <v>216</v>
      </c>
      <c r="AO64">
        <v>360</v>
      </c>
      <c r="AP64">
        <v>208</v>
      </c>
      <c r="AR64">
        <v>421</v>
      </c>
      <c r="AS64">
        <v>224</v>
      </c>
      <c r="AT64">
        <v>404</v>
      </c>
      <c r="AU64">
        <v>235</v>
      </c>
      <c r="AV64">
        <v>438</v>
      </c>
      <c r="AW64">
        <v>235</v>
      </c>
      <c r="AY64">
        <v>745</v>
      </c>
      <c r="AZ64">
        <v>247</v>
      </c>
      <c r="BA64">
        <v>770</v>
      </c>
      <c r="BB64">
        <v>235</v>
      </c>
      <c r="BC64">
        <v>736</v>
      </c>
      <c r="BD64">
        <v>236</v>
      </c>
      <c r="BF64">
        <v>927</v>
      </c>
      <c r="BG64">
        <v>205</v>
      </c>
      <c r="BH64">
        <v>889</v>
      </c>
      <c r="BI64">
        <v>213</v>
      </c>
      <c r="BJ64">
        <v>865</v>
      </c>
      <c r="BK64">
        <v>206</v>
      </c>
      <c r="BM64">
        <v>937</v>
      </c>
      <c r="BN64">
        <v>186</v>
      </c>
      <c r="BO64">
        <v>945</v>
      </c>
      <c r="BP64">
        <v>198</v>
      </c>
      <c r="BQ64">
        <v>958</v>
      </c>
      <c r="BR64">
        <v>199</v>
      </c>
      <c r="BT64">
        <v>974</v>
      </c>
      <c r="BU64">
        <v>193</v>
      </c>
      <c r="BV64">
        <v>854</v>
      </c>
      <c r="BW64">
        <v>192</v>
      </c>
      <c r="BX64">
        <v>875</v>
      </c>
      <c r="BY64">
        <v>197</v>
      </c>
      <c r="CA64">
        <v>906</v>
      </c>
      <c r="CB64">
        <v>206</v>
      </c>
      <c r="CC64">
        <v>844</v>
      </c>
      <c r="CD64">
        <v>195</v>
      </c>
      <c r="CE64">
        <v>904</v>
      </c>
      <c r="CF64">
        <v>181</v>
      </c>
      <c r="CH64">
        <v>840</v>
      </c>
      <c r="CI64">
        <v>174</v>
      </c>
      <c r="CJ64">
        <v>925</v>
      </c>
      <c r="CK64">
        <v>183</v>
      </c>
      <c r="CL64">
        <v>900</v>
      </c>
      <c r="CM64">
        <v>191</v>
      </c>
      <c r="CO64">
        <v>867</v>
      </c>
      <c r="CP64">
        <v>166</v>
      </c>
      <c r="CQ64">
        <v>898</v>
      </c>
      <c r="CR64">
        <v>171</v>
      </c>
      <c r="CS64">
        <v>932</v>
      </c>
      <c r="CT64">
        <v>184</v>
      </c>
      <c r="CV64">
        <v>877</v>
      </c>
      <c r="CW64">
        <v>169</v>
      </c>
      <c r="CX64">
        <v>916</v>
      </c>
      <c r="CY64">
        <v>172</v>
      </c>
      <c r="CZ64">
        <v>856</v>
      </c>
      <c r="DA64">
        <v>173</v>
      </c>
      <c r="DC64">
        <v>922</v>
      </c>
      <c r="DD64">
        <v>179</v>
      </c>
      <c r="DE64">
        <v>866</v>
      </c>
      <c r="DF64">
        <v>167</v>
      </c>
      <c r="DG64">
        <v>877</v>
      </c>
      <c r="DH64">
        <v>177</v>
      </c>
      <c r="DK64">
        <v>56</v>
      </c>
      <c r="DL64">
        <v>0.113120001</v>
      </c>
      <c r="DM64">
        <v>174</v>
      </c>
      <c r="DN64">
        <v>254</v>
      </c>
      <c r="DO64">
        <v>168</v>
      </c>
      <c r="DP64">
        <v>250</v>
      </c>
      <c r="DQ64">
        <v>170</v>
      </c>
      <c r="DR64">
        <v>251</v>
      </c>
      <c r="DT64">
        <v>211</v>
      </c>
      <c r="DU64">
        <v>412</v>
      </c>
      <c r="DV64">
        <v>205</v>
      </c>
      <c r="DW64">
        <v>393</v>
      </c>
      <c r="DX64">
        <v>215</v>
      </c>
      <c r="DY64">
        <v>401</v>
      </c>
      <c r="EA64">
        <v>208</v>
      </c>
      <c r="EB64">
        <v>380</v>
      </c>
      <c r="EC64">
        <v>239</v>
      </c>
      <c r="ED64">
        <v>436</v>
      </c>
      <c r="EE64">
        <v>224</v>
      </c>
      <c r="EF64">
        <v>503</v>
      </c>
      <c r="EH64">
        <v>272</v>
      </c>
      <c r="EI64">
        <v>400</v>
      </c>
      <c r="EJ64">
        <v>307</v>
      </c>
      <c r="EK64">
        <v>425</v>
      </c>
      <c r="EL64">
        <v>286</v>
      </c>
      <c r="EM64">
        <v>451</v>
      </c>
      <c r="EO64">
        <v>910</v>
      </c>
      <c r="EP64">
        <v>386</v>
      </c>
      <c r="EQ64">
        <v>906</v>
      </c>
      <c r="ER64">
        <v>385</v>
      </c>
      <c r="ES64">
        <v>906</v>
      </c>
      <c r="ET64">
        <v>366</v>
      </c>
      <c r="EV64">
        <v>915</v>
      </c>
      <c r="EW64">
        <v>406</v>
      </c>
      <c r="EX64">
        <v>895</v>
      </c>
      <c r="EY64">
        <v>381</v>
      </c>
      <c r="EZ64">
        <v>949</v>
      </c>
      <c r="FA64">
        <v>380</v>
      </c>
      <c r="FC64">
        <v>974</v>
      </c>
      <c r="FD64">
        <v>384</v>
      </c>
      <c r="FE64">
        <v>1037</v>
      </c>
      <c r="FF64">
        <v>385</v>
      </c>
      <c r="FG64">
        <v>987</v>
      </c>
      <c r="FH64">
        <v>376</v>
      </c>
      <c r="FJ64">
        <v>943</v>
      </c>
      <c r="FK64">
        <v>389</v>
      </c>
      <c r="FL64">
        <v>968</v>
      </c>
      <c r="FM64">
        <v>389</v>
      </c>
      <c r="FN64">
        <v>983</v>
      </c>
      <c r="FO64">
        <v>385</v>
      </c>
      <c r="FQ64">
        <v>1029</v>
      </c>
      <c r="FR64">
        <v>396</v>
      </c>
      <c r="FS64">
        <v>1108</v>
      </c>
      <c r="FT64">
        <v>444</v>
      </c>
      <c r="FU64">
        <v>1111</v>
      </c>
      <c r="FV64">
        <v>442</v>
      </c>
      <c r="FX64">
        <v>1073</v>
      </c>
      <c r="FY64">
        <v>369</v>
      </c>
      <c r="FZ64">
        <v>1072</v>
      </c>
      <c r="GA64">
        <v>360</v>
      </c>
      <c r="GB64">
        <v>1063</v>
      </c>
      <c r="GC64">
        <v>370</v>
      </c>
      <c r="GE64">
        <v>1100</v>
      </c>
      <c r="GF64">
        <v>415</v>
      </c>
      <c r="GG64">
        <v>1223</v>
      </c>
      <c r="GH64">
        <v>441</v>
      </c>
      <c r="GI64">
        <v>1164</v>
      </c>
      <c r="GJ64">
        <v>426</v>
      </c>
      <c r="GL64">
        <v>1201</v>
      </c>
      <c r="GM64">
        <v>391</v>
      </c>
      <c r="GN64">
        <v>1061</v>
      </c>
      <c r="GO64">
        <v>394</v>
      </c>
      <c r="GP64">
        <v>1140</v>
      </c>
      <c r="GQ64">
        <v>400</v>
      </c>
      <c r="GS64">
        <v>56</v>
      </c>
      <c r="GT64">
        <v>0.113120001</v>
      </c>
      <c r="GU64">
        <v>310</v>
      </c>
      <c r="GV64">
        <v>25</v>
      </c>
      <c r="GW64">
        <v>298</v>
      </c>
      <c r="GX64">
        <v>25</v>
      </c>
      <c r="GY64">
        <v>304</v>
      </c>
      <c r="GZ64">
        <v>24</v>
      </c>
      <c r="HB64">
        <v>344</v>
      </c>
      <c r="HC64">
        <v>723</v>
      </c>
      <c r="HD64">
        <v>332</v>
      </c>
      <c r="HE64">
        <v>697</v>
      </c>
      <c r="HF64">
        <v>326</v>
      </c>
      <c r="HG64">
        <v>594</v>
      </c>
      <c r="HI64">
        <v>1112</v>
      </c>
      <c r="HJ64">
        <v>641</v>
      </c>
      <c r="HK64">
        <v>1187</v>
      </c>
      <c r="HL64">
        <v>617</v>
      </c>
      <c r="HM64">
        <v>1115</v>
      </c>
      <c r="HN64">
        <v>622</v>
      </c>
      <c r="HP64">
        <v>56</v>
      </c>
      <c r="HQ64">
        <v>0.113120001</v>
      </c>
      <c r="HR64">
        <v>171</v>
      </c>
      <c r="HS64">
        <v>235</v>
      </c>
      <c r="HT64">
        <v>173</v>
      </c>
      <c r="HU64">
        <v>238</v>
      </c>
      <c r="HV64">
        <v>176</v>
      </c>
      <c r="HW64">
        <v>235</v>
      </c>
      <c r="HY64">
        <v>203</v>
      </c>
      <c r="HZ64">
        <v>351</v>
      </c>
      <c r="IA64">
        <v>199</v>
      </c>
      <c r="IB64">
        <v>337</v>
      </c>
      <c r="IC64">
        <v>202</v>
      </c>
      <c r="ID64">
        <v>336</v>
      </c>
      <c r="IF64">
        <v>229</v>
      </c>
      <c r="IG64">
        <v>323</v>
      </c>
      <c r="IH64">
        <v>226</v>
      </c>
      <c r="II64">
        <v>334</v>
      </c>
      <c r="IJ64">
        <v>208</v>
      </c>
      <c r="IK64">
        <v>327</v>
      </c>
      <c r="IM64">
        <v>641</v>
      </c>
      <c r="IN64">
        <v>320</v>
      </c>
      <c r="IO64">
        <v>579</v>
      </c>
      <c r="IP64">
        <v>322</v>
      </c>
      <c r="IQ64">
        <v>594</v>
      </c>
      <c r="IR64">
        <v>324</v>
      </c>
      <c r="IT64">
        <v>655</v>
      </c>
      <c r="IU64">
        <v>314</v>
      </c>
      <c r="IV64">
        <v>691</v>
      </c>
      <c r="IW64">
        <v>323</v>
      </c>
      <c r="IX64">
        <v>730</v>
      </c>
      <c r="IY64">
        <v>333</v>
      </c>
      <c r="JA64">
        <v>761</v>
      </c>
      <c r="JB64">
        <v>341</v>
      </c>
      <c r="JC64">
        <v>825</v>
      </c>
      <c r="JD64">
        <v>386</v>
      </c>
      <c r="JE64">
        <v>787</v>
      </c>
      <c r="JF64">
        <v>382</v>
      </c>
      <c r="JH64">
        <v>717</v>
      </c>
      <c r="JI64">
        <v>331</v>
      </c>
      <c r="JJ64">
        <v>649</v>
      </c>
      <c r="JK64">
        <v>325</v>
      </c>
      <c r="JL64">
        <v>677</v>
      </c>
      <c r="JM64">
        <v>318</v>
      </c>
      <c r="JO64">
        <v>663</v>
      </c>
      <c r="JP64">
        <v>292</v>
      </c>
      <c r="JQ64">
        <v>681</v>
      </c>
      <c r="JR64">
        <v>286</v>
      </c>
      <c r="JS64">
        <v>717</v>
      </c>
      <c r="JT64">
        <v>305</v>
      </c>
      <c r="JV64">
        <v>654</v>
      </c>
      <c r="JW64">
        <v>330</v>
      </c>
      <c r="JX64">
        <v>658</v>
      </c>
      <c r="JY64">
        <v>375</v>
      </c>
      <c r="JZ64">
        <v>667</v>
      </c>
      <c r="KA64">
        <v>356</v>
      </c>
      <c r="KC64">
        <v>670</v>
      </c>
      <c r="KD64">
        <v>326</v>
      </c>
      <c r="KE64">
        <v>746</v>
      </c>
      <c r="KF64">
        <v>334</v>
      </c>
      <c r="KG64">
        <v>656</v>
      </c>
      <c r="KH64">
        <v>313</v>
      </c>
      <c r="KJ64">
        <v>660</v>
      </c>
      <c r="KK64">
        <v>334</v>
      </c>
      <c r="KL64">
        <v>672</v>
      </c>
      <c r="KM64">
        <v>328</v>
      </c>
      <c r="KN64">
        <v>662</v>
      </c>
      <c r="KO64">
        <v>329</v>
      </c>
      <c r="KQ64">
        <v>766</v>
      </c>
      <c r="KR64">
        <v>376</v>
      </c>
      <c r="KS64">
        <v>755</v>
      </c>
      <c r="KT64">
        <v>376</v>
      </c>
      <c r="KU64">
        <v>800</v>
      </c>
      <c r="KV64">
        <v>371</v>
      </c>
      <c r="KX64">
        <v>56</v>
      </c>
      <c r="KY64">
        <v>0.11312000080943101</v>
      </c>
      <c r="KZ64">
        <v>303</v>
      </c>
      <c r="LA64">
        <v>26</v>
      </c>
      <c r="LB64">
        <v>301</v>
      </c>
      <c r="LC64">
        <v>26</v>
      </c>
      <c r="LD64">
        <v>311</v>
      </c>
      <c r="LE64">
        <v>26</v>
      </c>
      <c r="LG64">
        <v>324</v>
      </c>
      <c r="LH64">
        <v>578</v>
      </c>
      <c r="LI64">
        <v>306</v>
      </c>
      <c r="LJ64">
        <v>565</v>
      </c>
      <c r="LK64">
        <v>318</v>
      </c>
      <c r="LL64">
        <v>545</v>
      </c>
      <c r="LN64">
        <v>740</v>
      </c>
      <c r="LO64">
        <v>442</v>
      </c>
      <c r="LP64">
        <v>756</v>
      </c>
      <c r="LQ64">
        <v>513</v>
      </c>
      <c r="LR64">
        <v>806</v>
      </c>
      <c r="LS64">
        <v>492</v>
      </c>
      <c r="LV64">
        <v>56</v>
      </c>
      <c r="LW64">
        <v>0.113120001</v>
      </c>
      <c r="LX64">
        <v>302</v>
      </c>
      <c r="LY64">
        <v>93</v>
      </c>
      <c r="LZ64">
        <v>324</v>
      </c>
      <c r="MA64">
        <v>102</v>
      </c>
      <c r="MB64">
        <v>314</v>
      </c>
      <c r="MC64">
        <v>104</v>
      </c>
      <c r="ME64">
        <v>338</v>
      </c>
      <c r="MF64">
        <v>569</v>
      </c>
      <c r="MG64">
        <v>354</v>
      </c>
      <c r="MH64">
        <v>564</v>
      </c>
      <c r="MI64">
        <v>343</v>
      </c>
      <c r="MJ64">
        <v>565</v>
      </c>
      <c r="ML64">
        <v>351</v>
      </c>
      <c r="MM64">
        <v>637</v>
      </c>
      <c r="MN64">
        <v>324</v>
      </c>
      <c r="MO64">
        <v>663</v>
      </c>
      <c r="MP64">
        <v>367</v>
      </c>
      <c r="MQ64">
        <v>641</v>
      </c>
      <c r="MS64">
        <v>390</v>
      </c>
      <c r="MT64">
        <v>573</v>
      </c>
      <c r="MU64">
        <v>392</v>
      </c>
      <c r="MV64">
        <v>576</v>
      </c>
      <c r="MW64">
        <v>395</v>
      </c>
      <c r="MX64">
        <v>594</v>
      </c>
      <c r="MZ64">
        <v>597</v>
      </c>
      <c r="NA64">
        <v>513</v>
      </c>
      <c r="NB64">
        <v>566</v>
      </c>
      <c r="NC64">
        <v>515</v>
      </c>
      <c r="ND64">
        <v>614</v>
      </c>
      <c r="NE64">
        <v>522</v>
      </c>
      <c r="NG64">
        <v>794</v>
      </c>
      <c r="NH64">
        <v>621</v>
      </c>
      <c r="NI64">
        <v>866</v>
      </c>
      <c r="NJ64">
        <v>653</v>
      </c>
      <c r="NK64">
        <v>805</v>
      </c>
      <c r="NL64">
        <v>642</v>
      </c>
      <c r="NN64">
        <v>800</v>
      </c>
      <c r="NO64">
        <v>529</v>
      </c>
      <c r="NP64">
        <v>828</v>
      </c>
      <c r="NQ64">
        <v>521</v>
      </c>
      <c r="NR64">
        <v>792</v>
      </c>
      <c r="NS64">
        <v>521</v>
      </c>
      <c r="NU64">
        <v>752</v>
      </c>
      <c r="NV64">
        <v>494</v>
      </c>
      <c r="NW64">
        <v>744</v>
      </c>
      <c r="NX64">
        <v>501</v>
      </c>
      <c r="NY64">
        <v>744</v>
      </c>
      <c r="NZ64">
        <v>501</v>
      </c>
      <c r="OB64">
        <v>826</v>
      </c>
      <c r="OC64">
        <v>592</v>
      </c>
      <c r="OD64">
        <v>841</v>
      </c>
      <c r="OE64">
        <v>609</v>
      </c>
      <c r="OF64">
        <v>842</v>
      </c>
      <c r="OG64">
        <v>621</v>
      </c>
      <c r="OI64">
        <v>777</v>
      </c>
      <c r="OJ64">
        <v>500</v>
      </c>
      <c r="OK64">
        <v>797</v>
      </c>
      <c r="OL64">
        <v>505</v>
      </c>
      <c r="OM64">
        <v>835</v>
      </c>
      <c r="ON64">
        <v>527</v>
      </c>
      <c r="OP64">
        <v>818</v>
      </c>
      <c r="OQ64">
        <v>722</v>
      </c>
      <c r="OR64">
        <v>756</v>
      </c>
      <c r="OS64">
        <v>651</v>
      </c>
      <c r="OT64">
        <v>770</v>
      </c>
      <c r="OU64">
        <v>638</v>
      </c>
      <c r="OW64">
        <v>963</v>
      </c>
      <c r="OX64">
        <v>515</v>
      </c>
      <c r="OY64">
        <v>782</v>
      </c>
      <c r="OZ64">
        <v>514</v>
      </c>
      <c r="PA64">
        <v>861</v>
      </c>
      <c r="PB64">
        <v>503</v>
      </c>
    </row>
    <row r="65" spans="1:418">
      <c r="A65" s="47">
        <v>2</v>
      </c>
      <c r="B65" s="10">
        <v>5</v>
      </c>
      <c r="C65">
        <v>5</v>
      </c>
      <c r="D65">
        <v>0</v>
      </c>
      <c r="E65">
        <f xml:space="preserve"> 0.000000124 *1000000</f>
        <v>0.124</v>
      </c>
      <c r="F65" s="26">
        <f>0.5*(SUM(E46:E53)+(0.01*4)+(0.005*2*1)+(0.005*4))</f>
        <v>0.23014999999999999</v>
      </c>
      <c r="H65">
        <v>50</v>
      </c>
      <c r="I65">
        <v>50</v>
      </c>
      <c r="J65">
        <v>0</v>
      </c>
      <c r="K65">
        <v>1.25</v>
      </c>
      <c r="L65">
        <v>1.25</v>
      </c>
      <c r="M65">
        <v>800</v>
      </c>
      <c r="N65">
        <f t="shared" ref="N65:N68" si="83">1000-(SUM(H65:M65))</f>
        <v>97.5</v>
      </c>
      <c r="O65" s="14">
        <f t="shared" ref="O65:O73" si="84">N65-$N$14</f>
        <v>20</v>
      </c>
      <c r="P65" s="47">
        <v>2</v>
      </c>
      <c r="Q65">
        <f t="shared" si="78"/>
        <v>25</v>
      </c>
      <c r="R65">
        <f t="shared" si="79"/>
        <v>25</v>
      </c>
      <c r="S65">
        <v>0</v>
      </c>
      <c r="T65">
        <f t="shared" si="80"/>
        <v>400</v>
      </c>
      <c r="U65">
        <f t="shared" si="81"/>
        <v>0.625</v>
      </c>
      <c r="V65">
        <f t="shared" si="82"/>
        <v>0.625</v>
      </c>
      <c r="W65">
        <f t="shared" ref="W65:W73" si="85">N65/2</f>
        <v>48.75</v>
      </c>
      <c r="X65">
        <f t="shared" ref="X65:X73" si="86">O65/2</f>
        <v>10</v>
      </c>
      <c r="Y65" s="6"/>
      <c r="AB65">
        <v>57</v>
      </c>
      <c r="AC65">
        <v>0.11514000100000001</v>
      </c>
      <c r="AD65">
        <v>328</v>
      </c>
      <c r="AE65">
        <v>143</v>
      </c>
      <c r="AF65">
        <v>328</v>
      </c>
      <c r="AG65">
        <v>139</v>
      </c>
      <c r="AH65">
        <v>327</v>
      </c>
      <c r="AI65">
        <v>145</v>
      </c>
      <c r="AK65">
        <v>354</v>
      </c>
      <c r="AL65">
        <v>215</v>
      </c>
      <c r="AM65">
        <v>358</v>
      </c>
      <c r="AN65">
        <v>219</v>
      </c>
      <c r="AO65">
        <v>341</v>
      </c>
      <c r="AP65">
        <v>208</v>
      </c>
      <c r="AR65">
        <v>394</v>
      </c>
      <c r="AS65">
        <v>233</v>
      </c>
      <c r="AT65">
        <v>419</v>
      </c>
      <c r="AU65">
        <v>237</v>
      </c>
      <c r="AV65">
        <v>390</v>
      </c>
      <c r="AW65">
        <v>246</v>
      </c>
      <c r="AY65">
        <v>745</v>
      </c>
      <c r="AZ65">
        <v>241</v>
      </c>
      <c r="BA65">
        <v>744</v>
      </c>
      <c r="BB65">
        <v>234</v>
      </c>
      <c r="BC65">
        <v>778</v>
      </c>
      <c r="BD65">
        <v>231</v>
      </c>
      <c r="BF65">
        <v>868</v>
      </c>
      <c r="BG65">
        <v>214</v>
      </c>
      <c r="BH65">
        <v>835</v>
      </c>
      <c r="BI65">
        <v>218</v>
      </c>
      <c r="BJ65">
        <v>889</v>
      </c>
      <c r="BK65">
        <v>225</v>
      </c>
      <c r="BM65">
        <v>883</v>
      </c>
      <c r="BN65">
        <v>200</v>
      </c>
      <c r="BO65">
        <v>873</v>
      </c>
      <c r="BP65">
        <v>205</v>
      </c>
      <c r="BQ65">
        <v>972</v>
      </c>
      <c r="BR65">
        <v>200</v>
      </c>
      <c r="BT65">
        <v>874</v>
      </c>
      <c r="BU65">
        <v>177</v>
      </c>
      <c r="BV65">
        <v>928</v>
      </c>
      <c r="BW65">
        <v>197</v>
      </c>
      <c r="BX65">
        <v>930</v>
      </c>
      <c r="BY65">
        <v>192</v>
      </c>
      <c r="CA65">
        <v>989</v>
      </c>
      <c r="CB65">
        <v>201</v>
      </c>
      <c r="CC65">
        <v>925</v>
      </c>
      <c r="CD65">
        <v>193</v>
      </c>
      <c r="CE65">
        <v>932</v>
      </c>
      <c r="CF65">
        <v>174</v>
      </c>
      <c r="CH65">
        <v>877</v>
      </c>
      <c r="CI65">
        <v>182</v>
      </c>
      <c r="CJ65">
        <v>881</v>
      </c>
      <c r="CK65">
        <v>189</v>
      </c>
      <c r="CL65">
        <v>871</v>
      </c>
      <c r="CM65">
        <v>185</v>
      </c>
      <c r="CO65">
        <v>857</v>
      </c>
      <c r="CP65">
        <v>172</v>
      </c>
      <c r="CQ65">
        <v>881</v>
      </c>
      <c r="CR65">
        <v>174</v>
      </c>
      <c r="CS65">
        <v>935</v>
      </c>
      <c r="CT65">
        <v>169</v>
      </c>
      <c r="CV65">
        <v>948</v>
      </c>
      <c r="CW65">
        <v>161</v>
      </c>
      <c r="CX65">
        <v>894</v>
      </c>
      <c r="CY65">
        <v>180</v>
      </c>
      <c r="CZ65">
        <v>907</v>
      </c>
      <c r="DA65">
        <v>175</v>
      </c>
      <c r="DC65">
        <v>855</v>
      </c>
      <c r="DD65">
        <v>164</v>
      </c>
      <c r="DE65">
        <v>846</v>
      </c>
      <c r="DF65">
        <v>168</v>
      </c>
      <c r="DG65">
        <v>942</v>
      </c>
      <c r="DH65">
        <v>170</v>
      </c>
      <c r="DK65">
        <v>57</v>
      </c>
      <c r="DL65">
        <v>0.11514000100000001</v>
      </c>
      <c r="DM65">
        <v>173</v>
      </c>
      <c r="DN65">
        <v>253</v>
      </c>
      <c r="DO65">
        <v>169</v>
      </c>
      <c r="DP65">
        <v>250</v>
      </c>
      <c r="DQ65">
        <v>166</v>
      </c>
      <c r="DR65">
        <v>247</v>
      </c>
      <c r="DT65">
        <v>202</v>
      </c>
      <c r="DU65">
        <v>415</v>
      </c>
      <c r="DV65">
        <v>209</v>
      </c>
      <c r="DW65">
        <v>397</v>
      </c>
      <c r="DX65">
        <v>198</v>
      </c>
      <c r="DY65">
        <v>398</v>
      </c>
      <c r="EA65">
        <v>214</v>
      </c>
      <c r="EB65">
        <v>376</v>
      </c>
      <c r="EC65">
        <v>213</v>
      </c>
      <c r="ED65">
        <v>457</v>
      </c>
      <c r="EE65">
        <v>214</v>
      </c>
      <c r="EF65">
        <v>497</v>
      </c>
      <c r="EH65">
        <v>275</v>
      </c>
      <c r="EI65">
        <v>394</v>
      </c>
      <c r="EJ65">
        <v>294</v>
      </c>
      <c r="EK65">
        <v>428</v>
      </c>
      <c r="EL65">
        <v>290</v>
      </c>
      <c r="EM65">
        <v>448</v>
      </c>
      <c r="EO65">
        <v>901</v>
      </c>
      <c r="EP65">
        <v>404</v>
      </c>
      <c r="EQ65">
        <v>955</v>
      </c>
      <c r="ER65">
        <v>369</v>
      </c>
      <c r="ES65">
        <v>870</v>
      </c>
      <c r="ET65">
        <v>373</v>
      </c>
      <c r="EV65">
        <v>941</v>
      </c>
      <c r="EW65">
        <v>405</v>
      </c>
      <c r="EX65">
        <v>973</v>
      </c>
      <c r="EY65">
        <v>387</v>
      </c>
      <c r="EZ65">
        <v>884</v>
      </c>
      <c r="FA65">
        <v>389</v>
      </c>
      <c r="FC65">
        <v>1000</v>
      </c>
      <c r="FD65">
        <v>383</v>
      </c>
      <c r="FE65">
        <v>1068</v>
      </c>
      <c r="FF65">
        <v>387</v>
      </c>
      <c r="FG65">
        <v>1024</v>
      </c>
      <c r="FH65">
        <v>384</v>
      </c>
      <c r="FJ65">
        <v>1007</v>
      </c>
      <c r="FK65">
        <v>404</v>
      </c>
      <c r="FL65">
        <v>1010</v>
      </c>
      <c r="FM65">
        <v>382</v>
      </c>
      <c r="FN65">
        <v>1001</v>
      </c>
      <c r="FO65">
        <v>386</v>
      </c>
      <c r="FQ65">
        <v>1019</v>
      </c>
      <c r="FR65">
        <v>402</v>
      </c>
      <c r="FS65">
        <v>1185</v>
      </c>
      <c r="FT65">
        <v>451</v>
      </c>
      <c r="FU65">
        <v>1119</v>
      </c>
      <c r="FV65">
        <v>443</v>
      </c>
      <c r="FX65">
        <v>1043</v>
      </c>
      <c r="FY65">
        <v>363</v>
      </c>
      <c r="FZ65">
        <v>1023</v>
      </c>
      <c r="GA65">
        <v>361</v>
      </c>
      <c r="GB65">
        <v>1009</v>
      </c>
      <c r="GC65">
        <v>366</v>
      </c>
      <c r="GE65">
        <v>1147</v>
      </c>
      <c r="GF65">
        <v>416</v>
      </c>
      <c r="GG65">
        <v>1174</v>
      </c>
      <c r="GH65">
        <v>448</v>
      </c>
      <c r="GI65">
        <v>1138</v>
      </c>
      <c r="GJ65">
        <v>418</v>
      </c>
      <c r="GL65">
        <v>1151</v>
      </c>
      <c r="GM65">
        <v>411</v>
      </c>
      <c r="GN65">
        <v>1181</v>
      </c>
      <c r="GO65">
        <v>397</v>
      </c>
      <c r="GP65">
        <v>1159</v>
      </c>
      <c r="GQ65">
        <v>390</v>
      </c>
      <c r="GS65">
        <v>57</v>
      </c>
      <c r="GT65">
        <v>0.11514000100000001</v>
      </c>
      <c r="GU65">
        <v>291</v>
      </c>
      <c r="GV65">
        <v>24</v>
      </c>
      <c r="GW65">
        <v>301</v>
      </c>
      <c r="GX65">
        <v>24</v>
      </c>
      <c r="GY65">
        <v>300</v>
      </c>
      <c r="GZ65">
        <v>24</v>
      </c>
      <c r="HB65">
        <v>369</v>
      </c>
      <c r="HC65">
        <v>733</v>
      </c>
      <c r="HD65">
        <v>343</v>
      </c>
      <c r="HE65">
        <v>697</v>
      </c>
      <c r="HF65">
        <v>333</v>
      </c>
      <c r="HG65">
        <v>602</v>
      </c>
      <c r="HI65">
        <v>1111</v>
      </c>
      <c r="HJ65">
        <v>653</v>
      </c>
      <c r="HK65">
        <v>1222</v>
      </c>
      <c r="HL65">
        <v>636</v>
      </c>
      <c r="HM65">
        <v>1086</v>
      </c>
      <c r="HN65">
        <v>627</v>
      </c>
      <c r="HP65">
        <v>57</v>
      </c>
      <c r="HQ65">
        <v>0.11514000100000001</v>
      </c>
      <c r="HR65">
        <v>170</v>
      </c>
      <c r="HS65">
        <v>237</v>
      </c>
      <c r="HT65">
        <v>169</v>
      </c>
      <c r="HU65">
        <v>239</v>
      </c>
      <c r="HV65">
        <v>172</v>
      </c>
      <c r="HW65">
        <v>233</v>
      </c>
      <c r="HY65">
        <v>184</v>
      </c>
      <c r="HZ65">
        <v>353</v>
      </c>
      <c r="IA65">
        <v>189</v>
      </c>
      <c r="IB65">
        <v>340</v>
      </c>
      <c r="IC65">
        <v>193</v>
      </c>
      <c r="ID65">
        <v>333</v>
      </c>
      <c r="IF65">
        <v>223</v>
      </c>
      <c r="IG65">
        <v>333</v>
      </c>
      <c r="IH65">
        <v>206</v>
      </c>
      <c r="II65">
        <v>329</v>
      </c>
      <c r="IJ65">
        <v>209</v>
      </c>
      <c r="IK65">
        <v>326</v>
      </c>
      <c r="IM65">
        <v>595</v>
      </c>
      <c r="IN65">
        <v>336</v>
      </c>
      <c r="IO65">
        <v>570</v>
      </c>
      <c r="IP65">
        <v>323</v>
      </c>
      <c r="IQ65">
        <v>590</v>
      </c>
      <c r="IR65">
        <v>328</v>
      </c>
      <c r="IT65">
        <v>700</v>
      </c>
      <c r="IU65">
        <v>327</v>
      </c>
      <c r="IV65">
        <v>701</v>
      </c>
      <c r="IW65">
        <v>320</v>
      </c>
      <c r="IX65">
        <v>699</v>
      </c>
      <c r="IY65">
        <v>319</v>
      </c>
      <c r="JA65">
        <v>727</v>
      </c>
      <c r="JB65">
        <v>342</v>
      </c>
      <c r="JC65">
        <v>754</v>
      </c>
      <c r="JD65">
        <v>400</v>
      </c>
      <c r="JE65">
        <v>794</v>
      </c>
      <c r="JF65">
        <v>375</v>
      </c>
      <c r="JH65">
        <v>627</v>
      </c>
      <c r="JI65">
        <v>333</v>
      </c>
      <c r="JJ65">
        <v>691</v>
      </c>
      <c r="JK65">
        <v>315</v>
      </c>
      <c r="JL65">
        <v>659</v>
      </c>
      <c r="JM65">
        <v>325</v>
      </c>
      <c r="JO65">
        <v>708</v>
      </c>
      <c r="JP65">
        <v>299</v>
      </c>
      <c r="JQ65">
        <v>659</v>
      </c>
      <c r="JR65">
        <v>293</v>
      </c>
      <c r="JS65">
        <v>647</v>
      </c>
      <c r="JT65">
        <v>300</v>
      </c>
      <c r="JV65">
        <v>644</v>
      </c>
      <c r="JW65">
        <v>339</v>
      </c>
      <c r="JX65">
        <v>716</v>
      </c>
      <c r="JY65">
        <v>364</v>
      </c>
      <c r="JZ65">
        <v>699</v>
      </c>
      <c r="KA65">
        <v>352</v>
      </c>
      <c r="KC65">
        <v>681</v>
      </c>
      <c r="KD65">
        <v>331</v>
      </c>
      <c r="KE65">
        <v>746</v>
      </c>
      <c r="KF65">
        <v>351</v>
      </c>
      <c r="KG65">
        <v>709</v>
      </c>
      <c r="KH65">
        <v>318</v>
      </c>
      <c r="KJ65">
        <v>632</v>
      </c>
      <c r="KK65">
        <v>338</v>
      </c>
      <c r="KL65">
        <v>648</v>
      </c>
      <c r="KM65">
        <v>339</v>
      </c>
      <c r="KN65">
        <v>671</v>
      </c>
      <c r="KO65">
        <v>329</v>
      </c>
      <c r="KQ65">
        <v>798</v>
      </c>
      <c r="KR65">
        <v>374</v>
      </c>
      <c r="KS65">
        <v>768</v>
      </c>
      <c r="KT65">
        <v>368</v>
      </c>
      <c r="KU65">
        <v>726</v>
      </c>
      <c r="KV65">
        <v>367</v>
      </c>
      <c r="KX65">
        <v>57</v>
      </c>
      <c r="KY65">
        <v>0.11514000082388499</v>
      </c>
      <c r="KZ65">
        <v>307</v>
      </c>
      <c r="LA65">
        <v>26</v>
      </c>
      <c r="LB65">
        <v>300</v>
      </c>
      <c r="LC65">
        <v>26</v>
      </c>
      <c r="LD65">
        <v>315</v>
      </c>
      <c r="LE65">
        <v>26</v>
      </c>
      <c r="LG65">
        <v>354</v>
      </c>
      <c r="LH65">
        <v>561</v>
      </c>
      <c r="LI65">
        <v>335</v>
      </c>
      <c r="LJ65">
        <v>552</v>
      </c>
      <c r="LK65">
        <v>333</v>
      </c>
      <c r="LL65">
        <v>540</v>
      </c>
      <c r="LN65">
        <v>835</v>
      </c>
      <c r="LO65">
        <v>439</v>
      </c>
      <c r="LP65">
        <v>840</v>
      </c>
      <c r="LQ65">
        <v>489</v>
      </c>
      <c r="LR65">
        <v>749</v>
      </c>
      <c r="LS65">
        <v>489</v>
      </c>
      <c r="LV65">
        <v>57</v>
      </c>
      <c r="LW65">
        <v>0.11514000100000001</v>
      </c>
      <c r="LX65">
        <v>293</v>
      </c>
      <c r="LY65">
        <v>92</v>
      </c>
      <c r="LZ65">
        <v>311</v>
      </c>
      <c r="MA65">
        <v>101</v>
      </c>
      <c r="MB65">
        <v>295</v>
      </c>
      <c r="MC65">
        <v>104</v>
      </c>
      <c r="ME65">
        <v>340</v>
      </c>
      <c r="MF65">
        <v>576</v>
      </c>
      <c r="MG65">
        <v>344</v>
      </c>
      <c r="MH65">
        <v>555</v>
      </c>
      <c r="MI65">
        <v>340</v>
      </c>
      <c r="MJ65">
        <v>563</v>
      </c>
      <c r="ML65">
        <v>321</v>
      </c>
      <c r="MM65">
        <v>632</v>
      </c>
      <c r="MN65">
        <v>332</v>
      </c>
      <c r="MO65">
        <v>643</v>
      </c>
      <c r="MP65">
        <v>312</v>
      </c>
      <c r="MQ65">
        <v>641</v>
      </c>
      <c r="MS65">
        <v>375</v>
      </c>
      <c r="MT65">
        <v>565</v>
      </c>
      <c r="MU65">
        <v>388</v>
      </c>
      <c r="MV65">
        <v>585</v>
      </c>
      <c r="MW65">
        <v>355</v>
      </c>
      <c r="MX65">
        <v>588</v>
      </c>
      <c r="MZ65">
        <v>574</v>
      </c>
      <c r="NA65">
        <v>501</v>
      </c>
      <c r="NB65">
        <v>559</v>
      </c>
      <c r="NC65">
        <v>518</v>
      </c>
      <c r="ND65">
        <v>612</v>
      </c>
      <c r="NE65">
        <v>521</v>
      </c>
      <c r="NG65">
        <v>842</v>
      </c>
      <c r="NH65">
        <v>625</v>
      </c>
      <c r="NI65">
        <v>770</v>
      </c>
      <c r="NJ65">
        <v>626</v>
      </c>
      <c r="NK65">
        <v>845</v>
      </c>
      <c r="NL65">
        <v>663</v>
      </c>
      <c r="NN65">
        <v>841</v>
      </c>
      <c r="NO65">
        <v>558</v>
      </c>
      <c r="NP65">
        <v>846</v>
      </c>
      <c r="NQ65">
        <v>552</v>
      </c>
      <c r="NR65">
        <v>783</v>
      </c>
      <c r="NS65">
        <v>533</v>
      </c>
      <c r="NU65">
        <v>778</v>
      </c>
      <c r="NV65">
        <v>493</v>
      </c>
      <c r="NW65">
        <v>750</v>
      </c>
      <c r="NX65">
        <v>532</v>
      </c>
      <c r="NY65">
        <v>750</v>
      </c>
      <c r="NZ65">
        <v>532</v>
      </c>
      <c r="OB65">
        <v>845</v>
      </c>
      <c r="OC65">
        <v>617</v>
      </c>
      <c r="OD65">
        <v>732</v>
      </c>
      <c r="OE65">
        <v>646</v>
      </c>
      <c r="OF65">
        <v>839</v>
      </c>
      <c r="OG65">
        <v>601</v>
      </c>
      <c r="OI65">
        <v>773</v>
      </c>
      <c r="OJ65">
        <v>527</v>
      </c>
      <c r="OK65">
        <v>769</v>
      </c>
      <c r="OL65">
        <v>541</v>
      </c>
      <c r="OM65">
        <v>795</v>
      </c>
      <c r="ON65">
        <v>510</v>
      </c>
      <c r="OP65">
        <v>923</v>
      </c>
      <c r="OQ65">
        <v>688</v>
      </c>
      <c r="OR65">
        <v>829</v>
      </c>
      <c r="OS65">
        <v>687</v>
      </c>
      <c r="OT65">
        <v>866</v>
      </c>
      <c r="OU65">
        <v>652</v>
      </c>
      <c r="OW65">
        <v>831</v>
      </c>
      <c r="OX65">
        <v>523</v>
      </c>
      <c r="OY65">
        <v>847</v>
      </c>
      <c r="OZ65">
        <v>496</v>
      </c>
      <c r="PA65">
        <v>830</v>
      </c>
      <c r="PB65">
        <v>490</v>
      </c>
    </row>
    <row r="66" spans="1:418">
      <c r="A66" s="47">
        <v>3</v>
      </c>
      <c r="B66" s="10">
        <v>9</v>
      </c>
      <c r="C66">
        <v>1</v>
      </c>
      <c r="D66">
        <v>0</v>
      </c>
      <c r="E66">
        <f>0.0000011*1000000</f>
        <v>1.1000000000000001</v>
      </c>
      <c r="F66" s="26">
        <f>0.5*(SUM(E47:E54)+(0.01*4)+(0.001*2*1)+(0.009*4))</f>
        <v>0.23429999999999998</v>
      </c>
      <c r="H66">
        <v>90</v>
      </c>
      <c r="I66">
        <v>10</v>
      </c>
      <c r="J66">
        <v>0</v>
      </c>
      <c r="K66">
        <v>1.25</v>
      </c>
      <c r="L66">
        <v>1.25</v>
      </c>
      <c r="M66">
        <v>800</v>
      </c>
      <c r="N66">
        <f t="shared" si="83"/>
        <v>97.5</v>
      </c>
      <c r="O66" s="14">
        <f t="shared" si="84"/>
        <v>20</v>
      </c>
      <c r="P66" s="47">
        <v>3</v>
      </c>
      <c r="Q66">
        <f t="shared" si="78"/>
        <v>45</v>
      </c>
      <c r="R66">
        <f t="shared" si="79"/>
        <v>5</v>
      </c>
      <c r="S66">
        <v>0</v>
      </c>
      <c r="T66">
        <f t="shared" si="80"/>
        <v>400</v>
      </c>
      <c r="U66">
        <f t="shared" si="81"/>
        <v>0.625</v>
      </c>
      <c r="V66">
        <f t="shared" si="82"/>
        <v>0.625</v>
      </c>
      <c r="W66">
        <f t="shared" si="85"/>
        <v>48.75</v>
      </c>
      <c r="X66">
        <f t="shared" si="86"/>
        <v>10</v>
      </c>
      <c r="Y66" s="6"/>
      <c r="AB66">
        <v>58</v>
      </c>
      <c r="AC66">
        <v>0.117160001</v>
      </c>
      <c r="AD66">
        <v>332</v>
      </c>
      <c r="AE66">
        <v>142</v>
      </c>
      <c r="AF66">
        <v>330</v>
      </c>
      <c r="AG66">
        <v>142</v>
      </c>
      <c r="AH66">
        <v>326</v>
      </c>
      <c r="AI66">
        <v>146</v>
      </c>
      <c r="AK66">
        <v>346</v>
      </c>
      <c r="AL66">
        <v>222</v>
      </c>
      <c r="AM66">
        <v>356</v>
      </c>
      <c r="AN66">
        <v>220</v>
      </c>
      <c r="AO66">
        <v>358</v>
      </c>
      <c r="AP66">
        <v>218</v>
      </c>
      <c r="AR66">
        <v>411</v>
      </c>
      <c r="AS66">
        <v>215</v>
      </c>
      <c r="AT66">
        <v>395</v>
      </c>
      <c r="AU66">
        <v>234</v>
      </c>
      <c r="AV66">
        <v>408</v>
      </c>
      <c r="AW66">
        <v>235</v>
      </c>
      <c r="AY66">
        <v>772</v>
      </c>
      <c r="AZ66">
        <v>235</v>
      </c>
      <c r="BA66">
        <v>752</v>
      </c>
      <c r="BB66">
        <v>226</v>
      </c>
      <c r="BC66">
        <v>749</v>
      </c>
      <c r="BD66">
        <v>230</v>
      </c>
      <c r="BF66">
        <v>888</v>
      </c>
      <c r="BG66">
        <v>208</v>
      </c>
      <c r="BH66">
        <v>846</v>
      </c>
      <c r="BI66">
        <v>208</v>
      </c>
      <c r="BJ66">
        <v>868</v>
      </c>
      <c r="BK66">
        <v>227</v>
      </c>
      <c r="BM66">
        <v>922</v>
      </c>
      <c r="BN66">
        <v>192</v>
      </c>
      <c r="BO66">
        <v>931</v>
      </c>
      <c r="BP66">
        <v>204</v>
      </c>
      <c r="BQ66">
        <v>887</v>
      </c>
      <c r="BR66">
        <v>191</v>
      </c>
      <c r="BT66">
        <v>927</v>
      </c>
      <c r="BU66">
        <v>183</v>
      </c>
      <c r="BV66">
        <v>975</v>
      </c>
      <c r="BW66">
        <v>198</v>
      </c>
      <c r="BX66">
        <v>937</v>
      </c>
      <c r="BY66">
        <v>189</v>
      </c>
      <c r="CA66">
        <v>949</v>
      </c>
      <c r="CB66">
        <v>209</v>
      </c>
      <c r="CC66">
        <v>895</v>
      </c>
      <c r="CD66">
        <v>186</v>
      </c>
      <c r="CE66">
        <v>852</v>
      </c>
      <c r="CF66">
        <v>181</v>
      </c>
      <c r="CH66">
        <v>907</v>
      </c>
      <c r="CI66">
        <v>175</v>
      </c>
      <c r="CJ66">
        <v>883</v>
      </c>
      <c r="CK66">
        <v>177</v>
      </c>
      <c r="CL66">
        <v>928</v>
      </c>
      <c r="CM66">
        <v>181</v>
      </c>
      <c r="CO66">
        <v>818</v>
      </c>
      <c r="CP66">
        <v>168</v>
      </c>
      <c r="CQ66">
        <v>922</v>
      </c>
      <c r="CR66">
        <v>175</v>
      </c>
      <c r="CS66">
        <v>874</v>
      </c>
      <c r="CT66">
        <v>180</v>
      </c>
      <c r="CV66">
        <v>882</v>
      </c>
      <c r="CW66">
        <v>169</v>
      </c>
      <c r="CX66">
        <v>937</v>
      </c>
      <c r="CY66">
        <v>183</v>
      </c>
      <c r="CZ66">
        <v>858</v>
      </c>
      <c r="DA66">
        <v>179</v>
      </c>
      <c r="DC66">
        <v>833</v>
      </c>
      <c r="DD66">
        <v>174</v>
      </c>
      <c r="DE66">
        <v>902</v>
      </c>
      <c r="DF66">
        <v>171</v>
      </c>
      <c r="DG66">
        <v>894</v>
      </c>
      <c r="DH66">
        <v>175</v>
      </c>
      <c r="DK66">
        <v>58</v>
      </c>
      <c r="DL66">
        <v>0.117160001</v>
      </c>
      <c r="DM66">
        <v>175</v>
      </c>
      <c r="DN66">
        <v>254</v>
      </c>
      <c r="DO66">
        <v>167</v>
      </c>
      <c r="DP66">
        <v>249</v>
      </c>
      <c r="DQ66">
        <v>173</v>
      </c>
      <c r="DR66">
        <v>250</v>
      </c>
      <c r="DT66">
        <v>211</v>
      </c>
      <c r="DU66">
        <v>408</v>
      </c>
      <c r="DV66">
        <v>218</v>
      </c>
      <c r="DW66">
        <v>406</v>
      </c>
      <c r="DX66">
        <v>198</v>
      </c>
      <c r="DY66">
        <v>399</v>
      </c>
      <c r="EA66">
        <v>205</v>
      </c>
      <c r="EB66">
        <v>383</v>
      </c>
      <c r="EC66">
        <v>208</v>
      </c>
      <c r="ED66">
        <v>443</v>
      </c>
      <c r="EE66">
        <v>229</v>
      </c>
      <c r="EF66">
        <v>501</v>
      </c>
      <c r="EH66">
        <v>278</v>
      </c>
      <c r="EI66">
        <v>395</v>
      </c>
      <c r="EJ66">
        <v>293</v>
      </c>
      <c r="EK66">
        <v>426</v>
      </c>
      <c r="EL66">
        <v>269</v>
      </c>
      <c r="EM66">
        <v>459</v>
      </c>
      <c r="EO66">
        <v>954</v>
      </c>
      <c r="EP66">
        <v>384</v>
      </c>
      <c r="EQ66">
        <v>872</v>
      </c>
      <c r="ER66">
        <v>375</v>
      </c>
      <c r="ES66">
        <v>874</v>
      </c>
      <c r="ET66">
        <v>365</v>
      </c>
      <c r="EV66">
        <v>889</v>
      </c>
      <c r="EW66">
        <v>384</v>
      </c>
      <c r="EX66">
        <v>885</v>
      </c>
      <c r="EY66">
        <v>383</v>
      </c>
      <c r="EZ66">
        <v>954</v>
      </c>
      <c r="FA66">
        <v>375</v>
      </c>
      <c r="FC66">
        <v>996</v>
      </c>
      <c r="FD66">
        <v>378</v>
      </c>
      <c r="FE66">
        <v>964</v>
      </c>
      <c r="FF66">
        <v>390</v>
      </c>
      <c r="FG66">
        <v>1032</v>
      </c>
      <c r="FH66">
        <v>379</v>
      </c>
      <c r="FJ66">
        <v>979</v>
      </c>
      <c r="FK66">
        <v>390</v>
      </c>
      <c r="FL66">
        <v>974</v>
      </c>
      <c r="FM66">
        <v>387</v>
      </c>
      <c r="FN66">
        <v>1052</v>
      </c>
      <c r="FO66">
        <v>387</v>
      </c>
      <c r="FQ66">
        <v>1024</v>
      </c>
      <c r="FR66">
        <v>413</v>
      </c>
      <c r="FS66">
        <v>1142</v>
      </c>
      <c r="FT66">
        <v>448</v>
      </c>
      <c r="FU66">
        <v>1085</v>
      </c>
      <c r="FV66">
        <v>456</v>
      </c>
      <c r="FX66">
        <v>1090</v>
      </c>
      <c r="FY66">
        <v>387</v>
      </c>
      <c r="FZ66">
        <v>1082</v>
      </c>
      <c r="GA66">
        <v>360</v>
      </c>
      <c r="GB66">
        <v>1006</v>
      </c>
      <c r="GC66">
        <v>369</v>
      </c>
      <c r="GE66">
        <v>1223</v>
      </c>
      <c r="GF66">
        <v>398</v>
      </c>
      <c r="GG66">
        <v>1341</v>
      </c>
      <c r="GH66">
        <v>439</v>
      </c>
      <c r="GI66">
        <v>1206</v>
      </c>
      <c r="GJ66">
        <v>418</v>
      </c>
      <c r="GL66">
        <v>1239</v>
      </c>
      <c r="GM66">
        <v>409</v>
      </c>
      <c r="GN66">
        <v>1167</v>
      </c>
      <c r="GO66">
        <v>406</v>
      </c>
      <c r="GP66">
        <v>1098</v>
      </c>
      <c r="GQ66">
        <v>378</v>
      </c>
      <c r="GS66">
        <v>58</v>
      </c>
      <c r="GT66">
        <v>0.117160001</v>
      </c>
      <c r="GU66">
        <v>305</v>
      </c>
      <c r="GV66">
        <v>24</v>
      </c>
      <c r="GW66">
        <v>312</v>
      </c>
      <c r="GX66">
        <v>23</v>
      </c>
      <c r="GY66">
        <v>302</v>
      </c>
      <c r="GZ66">
        <v>24</v>
      </c>
      <c r="HB66">
        <v>335</v>
      </c>
      <c r="HC66">
        <v>764</v>
      </c>
      <c r="HD66">
        <v>327</v>
      </c>
      <c r="HE66">
        <v>681</v>
      </c>
      <c r="HF66">
        <v>306</v>
      </c>
      <c r="HG66">
        <v>623</v>
      </c>
      <c r="HI66">
        <v>1080</v>
      </c>
      <c r="HJ66">
        <v>619</v>
      </c>
      <c r="HK66">
        <v>1090</v>
      </c>
      <c r="HL66">
        <v>616</v>
      </c>
      <c r="HM66">
        <v>1178</v>
      </c>
      <c r="HN66">
        <v>629</v>
      </c>
      <c r="HP66">
        <v>58</v>
      </c>
      <c r="HQ66">
        <v>0.117160001</v>
      </c>
      <c r="HR66">
        <v>170</v>
      </c>
      <c r="HS66">
        <v>236</v>
      </c>
      <c r="HT66">
        <v>170</v>
      </c>
      <c r="HU66">
        <v>239</v>
      </c>
      <c r="HV66">
        <v>178</v>
      </c>
      <c r="HW66">
        <v>233</v>
      </c>
      <c r="HY66">
        <v>206</v>
      </c>
      <c r="HZ66">
        <v>357</v>
      </c>
      <c r="IA66">
        <v>186</v>
      </c>
      <c r="IB66">
        <v>339</v>
      </c>
      <c r="IC66">
        <v>194</v>
      </c>
      <c r="ID66">
        <v>333</v>
      </c>
      <c r="IF66">
        <v>210</v>
      </c>
      <c r="IG66">
        <v>324</v>
      </c>
      <c r="IH66">
        <v>219</v>
      </c>
      <c r="II66">
        <v>333</v>
      </c>
      <c r="IJ66">
        <v>210</v>
      </c>
      <c r="IK66">
        <v>320</v>
      </c>
      <c r="IM66">
        <v>583</v>
      </c>
      <c r="IN66">
        <v>335</v>
      </c>
      <c r="IO66">
        <v>520</v>
      </c>
      <c r="IP66">
        <v>322</v>
      </c>
      <c r="IQ66">
        <v>540</v>
      </c>
      <c r="IR66">
        <v>320</v>
      </c>
      <c r="IT66">
        <v>709</v>
      </c>
      <c r="IU66">
        <v>319</v>
      </c>
      <c r="IV66">
        <v>736</v>
      </c>
      <c r="IW66">
        <v>324</v>
      </c>
      <c r="IX66">
        <v>678</v>
      </c>
      <c r="IY66">
        <v>328</v>
      </c>
      <c r="JA66">
        <v>754</v>
      </c>
      <c r="JB66">
        <v>340</v>
      </c>
      <c r="JC66">
        <v>872</v>
      </c>
      <c r="JD66">
        <v>378</v>
      </c>
      <c r="JE66">
        <v>852</v>
      </c>
      <c r="JF66">
        <v>367</v>
      </c>
      <c r="JH66">
        <v>678</v>
      </c>
      <c r="JI66">
        <v>341</v>
      </c>
      <c r="JJ66">
        <v>677</v>
      </c>
      <c r="JK66">
        <v>303</v>
      </c>
      <c r="JL66">
        <v>706</v>
      </c>
      <c r="JM66">
        <v>316</v>
      </c>
      <c r="JO66">
        <v>690</v>
      </c>
      <c r="JP66">
        <v>310</v>
      </c>
      <c r="JQ66">
        <v>701</v>
      </c>
      <c r="JR66">
        <v>289</v>
      </c>
      <c r="JS66">
        <v>626</v>
      </c>
      <c r="JT66">
        <v>308</v>
      </c>
      <c r="JV66">
        <v>628</v>
      </c>
      <c r="JW66">
        <v>328</v>
      </c>
      <c r="JX66">
        <v>647</v>
      </c>
      <c r="JY66">
        <v>371</v>
      </c>
      <c r="JZ66">
        <v>692</v>
      </c>
      <c r="KA66">
        <v>355</v>
      </c>
      <c r="KC66">
        <v>657</v>
      </c>
      <c r="KD66">
        <v>336</v>
      </c>
      <c r="KE66">
        <v>721</v>
      </c>
      <c r="KF66">
        <v>345</v>
      </c>
      <c r="KG66">
        <v>661</v>
      </c>
      <c r="KH66">
        <v>317</v>
      </c>
      <c r="KJ66">
        <v>648</v>
      </c>
      <c r="KK66">
        <v>334</v>
      </c>
      <c r="KL66">
        <v>659</v>
      </c>
      <c r="KM66">
        <v>329</v>
      </c>
      <c r="KN66">
        <v>657</v>
      </c>
      <c r="KO66">
        <v>328</v>
      </c>
      <c r="KQ66">
        <v>737</v>
      </c>
      <c r="KR66">
        <v>365</v>
      </c>
      <c r="KS66">
        <v>786</v>
      </c>
      <c r="KT66">
        <v>377</v>
      </c>
      <c r="KU66">
        <v>701</v>
      </c>
      <c r="KV66">
        <v>367</v>
      </c>
      <c r="KX66">
        <v>58</v>
      </c>
      <c r="KY66">
        <v>0.117160000838339</v>
      </c>
      <c r="KZ66">
        <v>313</v>
      </c>
      <c r="LA66">
        <v>27</v>
      </c>
      <c r="LB66">
        <v>299</v>
      </c>
      <c r="LC66">
        <v>27</v>
      </c>
      <c r="LD66">
        <v>317</v>
      </c>
      <c r="LE66">
        <v>27</v>
      </c>
      <c r="LG66">
        <v>327</v>
      </c>
      <c r="LH66">
        <v>574</v>
      </c>
      <c r="LI66">
        <v>306</v>
      </c>
      <c r="LJ66">
        <v>556</v>
      </c>
      <c r="LK66">
        <v>314</v>
      </c>
      <c r="LL66">
        <v>527</v>
      </c>
      <c r="LN66">
        <v>755</v>
      </c>
      <c r="LO66">
        <v>463</v>
      </c>
      <c r="LP66">
        <v>795</v>
      </c>
      <c r="LQ66">
        <v>488</v>
      </c>
      <c r="LR66">
        <v>811</v>
      </c>
      <c r="LS66">
        <v>476</v>
      </c>
      <c r="LV66">
        <v>58</v>
      </c>
      <c r="LW66">
        <v>0.117160001</v>
      </c>
      <c r="LX66">
        <v>300</v>
      </c>
      <c r="LY66">
        <v>91</v>
      </c>
      <c r="LZ66">
        <v>309</v>
      </c>
      <c r="MA66">
        <v>101</v>
      </c>
      <c r="MB66">
        <v>296</v>
      </c>
      <c r="MC66">
        <v>103</v>
      </c>
      <c r="ME66">
        <v>335</v>
      </c>
      <c r="MF66">
        <v>535</v>
      </c>
      <c r="MG66">
        <v>325</v>
      </c>
      <c r="MH66">
        <v>580</v>
      </c>
      <c r="MI66">
        <v>328</v>
      </c>
      <c r="MJ66">
        <v>562</v>
      </c>
      <c r="ML66">
        <v>307</v>
      </c>
      <c r="MM66">
        <v>614</v>
      </c>
      <c r="MN66">
        <v>337</v>
      </c>
      <c r="MO66">
        <v>633</v>
      </c>
      <c r="MP66">
        <v>346</v>
      </c>
      <c r="MQ66">
        <v>647</v>
      </c>
      <c r="MS66">
        <v>379</v>
      </c>
      <c r="MT66">
        <v>547</v>
      </c>
      <c r="MU66">
        <v>415</v>
      </c>
      <c r="MV66">
        <v>597</v>
      </c>
      <c r="MW66">
        <v>385</v>
      </c>
      <c r="MX66">
        <v>603</v>
      </c>
      <c r="MZ66">
        <v>600</v>
      </c>
      <c r="NA66">
        <v>517</v>
      </c>
      <c r="NB66">
        <v>583</v>
      </c>
      <c r="NC66">
        <v>524</v>
      </c>
      <c r="ND66">
        <v>532</v>
      </c>
      <c r="NE66">
        <v>510</v>
      </c>
      <c r="NG66">
        <v>794</v>
      </c>
      <c r="NH66">
        <v>629</v>
      </c>
      <c r="NI66">
        <v>782</v>
      </c>
      <c r="NJ66">
        <v>649</v>
      </c>
      <c r="NK66">
        <v>792</v>
      </c>
      <c r="NL66">
        <v>646</v>
      </c>
      <c r="NN66">
        <v>697</v>
      </c>
      <c r="NO66">
        <v>520</v>
      </c>
      <c r="NP66">
        <v>760</v>
      </c>
      <c r="NQ66">
        <v>516</v>
      </c>
      <c r="NR66">
        <v>780</v>
      </c>
      <c r="NS66">
        <v>528</v>
      </c>
      <c r="NU66">
        <v>826</v>
      </c>
      <c r="NV66">
        <v>525</v>
      </c>
      <c r="NW66">
        <v>742</v>
      </c>
      <c r="NX66">
        <v>524</v>
      </c>
      <c r="NY66">
        <v>742</v>
      </c>
      <c r="NZ66">
        <v>524</v>
      </c>
      <c r="OB66">
        <v>848</v>
      </c>
      <c r="OC66">
        <v>609</v>
      </c>
      <c r="OD66">
        <v>856</v>
      </c>
      <c r="OE66">
        <v>597</v>
      </c>
      <c r="OF66">
        <v>789</v>
      </c>
      <c r="OG66">
        <v>613</v>
      </c>
      <c r="OI66">
        <v>722</v>
      </c>
      <c r="OJ66">
        <v>481</v>
      </c>
      <c r="OK66">
        <v>762</v>
      </c>
      <c r="OL66">
        <v>543</v>
      </c>
      <c r="OM66">
        <v>793</v>
      </c>
      <c r="ON66">
        <v>521</v>
      </c>
      <c r="OP66">
        <v>869</v>
      </c>
      <c r="OQ66">
        <v>662</v>
      </c>
      <c r="OR66">
        <v>845</v>
      </c>
      <c r="OS66">
        <v>646</v>
      </c>
      <c r="OT66">
        <v>848</v>
      </c>
      <c r="OU66">
        <v>626</v>
      </c>
      <c r="OW66">
        <v>803</v>
      </c>
      <c r="OX66">
        <v>517</v>
      </c>
      <c r="OY66">
        <v>878</v>
      </c>
      <c r="OZ66">
        <v>531</v>
      </c>
      <c r="PA66">
        <v>769</v>
      </c>
      <c r="PB66">
        <v>515</v>
      </c>
    </row>
    <row r="67" spans="1:418">
      <c r="A67" s="47">
        <v>4</v>
      </c>
      <c r="B67" s="10">
        <v>9.9</v>
      </c>
      <c r="C67">
        <v>0.1</v>
      </c>
      <c r="D67">
        <v>0</v>
      </c>
      <c r="E67">
        <f xml:space="preserve">  0.0000098*1000000</f>
        <v>9.7999999999999989</v>
      </c>
      <c r="F67" s="26">
        <f>0.5*(SUM(E47:E54)+(0.01*4)+(0.0001*2*1)+(0.0099*4))</f>
        <v>0.23519999999999999</v>
      </c>
      <c r="H67">
        <v>99</v>
      </c>
      <c r="I67">
        <v>1</v>
      </c>
      <c r="J67">
        <v>0</v>
      </c>
      <c r="K67">
        <v>1.25</v>
      </c>
      <c r="L67">
        <v>1.25</v>
      </c>
      <c r="M67">
        <v>800</v>
      </c>
      <c r="N67">
        <f t="shared" si="83"/>
        <v>97.5</v>
      </c>
      <c r="O67" s="14">
        <f t="shared" si="84"/>
        <v>20</v>
      </c>
      <c r="P67" s="47">
        <v>4</v>
      </c>
      <c r="Q67">
        <f t="shared" si="78"/>
        <v>49.5</v>
      </c>
      <c r="R67">
        <f t="shared" si="79"/>
        <v>0.5</v>
      </c>
      <c r="S67">
        <v>0</v>
      </c>
      <c r="T67">
        <f t="shared" si="80"/>
        <v>400</v>
      </c>
      <c r="U67">
        <f t="shared" si="81"/>
        <v>0.625</v>
      </c>
      <c r="V67">
        <f t="shared" si="82"/>
        <v>0.625</v>
      </c>
      <c r="W67">
        <f t="shared" si="85"/>
        <v>48.75</v>
      </c>
      <c r="X67">
        <f t="shared" si="86"/>
        <v>10</v>
      </c>
      <c r="Y67" s="6"/>
      <c r="AB67">
        <v>59</v>
      </c>
      <c r="AC67">
        <v>0.11918000099999999</v>
      </c>
      <c r="AD67">
        <v>326</v>
      </c>
      <c r="AE67">
        <v>145</v>
      </c>
      <c r="AF67">
        <v>328</v>
      </c>
      <c r="AG67">
        <v>143</v>
      </c>
      <c r="AH67">
        <v>324</v>
      </c>
      <c r="AI67">
        <v>143</v>
      </c>
      <c r="AK67">
        <v>355</v>
      </c>
      <c r="AL67">
        <v>223</v>
      </c>
      <c r="AM67">
        <v>359</v>
      </c>
      <c r="AN67">
        <v>230</v>
      </c>
      <c r="AO67">
        <v>347</v>
      </c>
      <c r="AP67">
        <v>218</v>
      </c>
      <c r="AR67">
        <v>389</v>
      </c>
      <c r="AS67">
        <v>215</v>
      </c>
      <c r="AT67">
        <v>403</v>
      </c>
      <c r="AU67">
        <v>226</v>
      </c>
      <c r="AV67">
        <v>418</v>
      </c>
      <c r="AW67">
        <v>241</v>
      </c>
      <c r="AY67">
        <v>747</v>
      </c>
      <c r="AZ67">
        <v>241</v>
      </c>
      <c r="BA67">
        <v>791</v>
      </c>
      <c r="BB67">
        <v>240</v>
      </c>
      <c r="BC67">
        <v>731</v>
      </c>
      <c r="BD67">
        <v>241</v>
      </c>
      <c r="BF67">
        <v>887</v>
      </c>
      <c r="BG67">
        <v>210</v>
      </c>
      <c r="BH67">
        <v>951</v>
      </c>
      <c r="BI67">
        <v>210</v>
      </c>
      <c r="BJ67">
        <v>922</v>
      </c>
      <c r="BK67">
        <v>217</v>
      </c>
      <c r="BM67">
        <v>937</v>
      </c>
      <c r="BN67">
        <v>193</v>
      </c>
      <c r="BO67">
        <v>940</v>
      </c>
      <c r="BP67">
        <v>198</v>
      </c>
      <c r="BQ67">
        <v>898</v>
      </c>
      <c r="BR67">
        <v>204</v>
      </c>
      <c r="BT67">
        <v>899</v>
      </c>
      <c r="BU67">
        <v>188</v>
      </c>
      <c r="BV67">
        <v>906</v>
      </c>
      <c r="BW67">
        <v>185</v>
      </c>
      <c r="BX67">
        <v>914</v>
      </c>
      <c r="BY67">
        <v>196</v>
      </c>
      <c r="CA67">
        <v>1035</v>
      </c>
      <c r="CB67">
        <v>213</v>
      </c>
      <c r="CC67">
        <v>932</v>
      </c>
      <c r="CD67">
        <v>188</v>
      </c>
      <c r="CE67">
        <v>915</v>
      </c>
      <c r="CF67">
        <v>184</v>
      </c>
      <c r="CH67">
        <v>854</v>
      </c>
      <c r="CI67">
        <v>191</v>
      </c>
      <c r="CJ67">
        <v>879</v>
      </c>
      <c r="CK67">
        <v>188</v>
      </c>
      <c r="CL67">
        <v>870</v>
      </c>
      <c r="CM67">
        <v>186</v>
      </c>
      <c r="CO67">
        <v>872</v>
      </c>
      <c r="CP67">
        <v>162</v>
      </c>
      <c r="CQ67">
        <v>865</v>
      </c>
      <c r="CR67">
        <v>173</v>
      </c>
      <c r="CS67">
        <v>850</v>
      </c>
      <c r="CT67">
        <v>175</v>
      </c>
      <c r="CV67">
        <v>879</v>
      </c>
      <c r="CW67">
        <v>166</v>
      </c>
      <c r="CX67">
        <v>898</v>
      </c>
      <c r="CY67">
        <v>166</v>
      </c>
      <c r="CZ67">
        <v>852</v>
      </c>
      <c r="DA67">
        <v>185</v>
      </c>
      <c r="DC67">
        <v>917</v>
      </c>
      <c r="DD67">
        <v>173</v>
      </c>
      <c r="DE67">
        <v>940</v>
      </c>
      <c r="DF67">
        <v>172</v>
      </c>
      <c r="DG67">
        <v>797</v>
      </c>
      <c r="DH67">
        <v>170</v>
      </c>
      <c r="DK67">
        <v>59</v>
      </c>
      <c r="DL67">
        <v>0.11918000099999999</v>
      </c>
      <c r="DM67">
        <v>174</v>
      </c>
      <c r="DN67">
        <v>249</v>
      </c>
      <c r="DO67">
        <v>169</v>
      </c>
      <c r="DP67">
        <v>254</v>
      </c>
      <c r="DQ67">
        <v>172</v>
      </c>
      <c r="DR67">
        <v>248</v>
      </c>
      <c r="DT67">
        <v>200</v>
      </c>
      <c r="DU67">
        <v>404</v>
      </c>
      <c r="DV67">
        <v>212</v>
      </c>
      <c r="DW67">
        <v>401</v>
      </c>
      <c r="DX67">
        <v>222</v>
      </c>
      <c r="DY67">
        <v>403</v>
      </c>
      <c r="EA67">
        <v>218</v>
      </c>
      <c r="EB67">
        <v>383</v>
      </c>
      <c r="EC67">
        <v>213</v>
      </c>
      <c r="ED67">
        <v>429</v>
      </c>
      <c r="EE67">
        <v>213</v>
      </c>
      <c r="EF67">
        <v>490</v>
      </c>
      <c r="EH67">
        <v>275</v>
      </c>
      <c r="EI67">
        <v>406</v>
      </c>
      <c r="EJ67">
        <v>327</v>
      </c>
      <c r="EK67">
        <v>440</v>
      </c>
      <c r="EL67">
        <v>296</v>
      </c>
      <c r="EM67">
        <v>460</v>
      </c>
      <c r="EO67">
        <v>953</v>
      </c>
      <c r="EP67">
        <v>402</v>
      </c>
      <c r="EQ67">
        <v>925</v>
      </c>
      <c r="ER67">
        <v>373</v>
      </c>
      <c r="ES67">
        <v>915</v>
      </c>
      <c r="ET67">
        <v>370</v>
      </c>
      <c r="EV67">
        <v>958</v>
      </c>
      <c r="EW67">
        <v>399</v>
      </c>
      <c r="EX67">
        <v>918</v>
      </c>
      <c r="EY67">
        <v>384</v>
      </c>
      <c r="EZ67">
        <v>983</v>
      </c>
      <c r="FA67">
        <v>380</v>
      </c>
      <c r="FC67">
        <v>953</v>
      </c>
      <c r="FD67">
        <v>386</v>
      </c>
      <c r="FE67">
        <v>1071</v>
      </c>
      <c r="FF67">
        <v>396</v>
      </c>
      <c r="FG67">
        <v>965</v>
      </c>
      <c r="FH67">
        <v>385</v>
      </c>
      <c r="FJ67">
        <v>1019</v>
      </c>
      <c r="FK67">
        <v>386</v>
      </c>
      <c r="FL67">
        <v>1040</v>
      </c>
      <c r="FM67">
        <v>385</v>
      </c>
      <c r="FN67">
        <v>983</v>
      </c>
      <c r="FO67">
        <v>382</v>
      </c>
      <c r="FQ67">
        <v>1061</v>
      </c>
      <c r="FR67">
        <v>404</v>
      </c>
      <c r="FS67">
        <v>1056</v>
      </c>
      <c r="FT67">
        <v>454</v>
      </c>
      <c r="FU67">
        <v>1156</v>
      </c>
      <c r="FV67">
        <v>438</v>
      </c>
      <c r="FX67">
        <v>1156</v>
      </c>
      <c r="FY67">
        <v>379</v>
      </c>
      <c r="FZ67">
        <v>1058</v>
      </c>
      <c r="GA67">
        <v>367</v>
      </c>
      <c r="GB67">
        <v>1070</v>
      </c>
      <c r="GC67">
        <v>381</v>
      </c>
      <c r="GE67">
        <v>1127</v>
      </c>
      <c r="GF67">
        <v>413</v>
      </c>
      <c r="GG67">
        <v>1267</v>
      </c>
      <c r="GH67">
        <v>437</v>
      </c>
      <c r="GI67">
        <v>1156</v>
      </c>
      <c r="GJ67">
        <v>428</v>
      </c>
      <c r="GL67">
        <v>1228</v>
      </c>
      <c r="GM67">
        <v>414</v>
      </c>
      <c r="GN67">
        <v>1139</v>
      </c>
      <c r="GO67">
        <v>397</v>
      </c>
      <c r="GP67">
        <v>998</v>
      </c>
      <c r="GQ67">
        <v>380</v>
      </c>
      <c r="GS67">
        <v>59</v>
      </c>
      <c r="GT67">
        <v>0.11918000099999999</v>
      </c>
      <c r="GU67">
        <v>297</v>
      </c>
      <c r="GV67">
        <v>25</v>
      </c>
      <c r="GW67">
        <v>299</v>
      </c>
      <c r="GX67">
        <v>23</v>
      </c>
      <c r="GY67">
        <v>303</v>
      </c>
      <c r="GZ67">
        <v>25</v>
      </c>
      <c r="HB67">
        <v>325</v>
      </c>
      <c r="HC67">
        <v>752</v>
      </c>
      <c r="HD67">
        <v>306</v>
      </c>
      <c r="HE67">
        <v>671</v>
      </c>
      <c r="HF67">
        <v>326</v>
      </c>
      <c r="HG67">
        <v>630</v>
      </c>
      <c r="HI67">
        <v>1168</v>
      </c>
      <c r="HJ67">
        <v>614</v>
      </c>
      <c r="HK67">
        <v>1170</v>
      </c>
      <c r="HL67">
        <v>639</v>
      </c>
      <c r="HM67">
        <v>1046</v>
      </c>
      <c r="HN67">
        <v>634</v>
      </c>
      <c r="HP67">
        <v>59</v>
      </c>
      <c r="HQ67">
        <v>0.11918000099999999</v>
      </c>
      <c r="HR67">
        <v>171</v>
      </c>
      <c r="HS67">
        <v>235</v>
      </c>
      <c r="HT67">
        <v>173</v>
      </c>
      <c r="HU67">
        <v>238</v>
      </c>
      <c r="HV67">
        <v>176</v>
      </c>
      <c r="HW67">
        <v>234</v>
      </c>
      <c r="HY67">
        <v>198</v>
      </c>
      <c r="HZ67">
        <v>360</v>
      </c>
      <c r="IA67">
        <v>195</v>
      </c>
      <c r="IB67">
        <v>335</v>
      </c>
      <c r="IC67">
        <v>198</v>
      </c>
      <c r="ID67">
        <v>352</v>
      </c>
      <c r="IF67">
        <v>227</v>
      </c>
      <c r="IG67">
        <v>325</v>
      </c>
      <c r="IH67">
        <v>210</v>
      </c>
      <c r="II67">
        <v>327</v>
      </c>
      <c r="IJ67">
        <v>200</v>
      </c>
      <c r="IK67">
        <v>329</v>
      </c>
      <c r="IM67">
        <v>568</v>
      </c>
      <c r="IN67">
        <v>332</v>
      </c>
      <c r="IO67">
        <v>530</v>
      </c>
      <c r="IP67">
        <v>330</v>
      </c>
      <c r="IQ67">
        <v>566</v>
      </c>
      <c r="IR67">
        <v>325</v>
      </c>
      <c r="IT67">
        <v>677</v>
      </c>
      <c r="IU67">
        <v>314</v>
      </c>
      <c r="IV67">
        <v>610</v>
      </c>
      <c r="IW67">
        <v>332</v>
      </c>
      <c r="IX67">
        <v>700</v>
      </c>
      <c r="IY67">
        <v>331</v>
      </c>
      <c r="JA67">
        <v>800</v>
      </c>
      <c r="JB67">
        <v>353</v>
      </c>
      <c r="JC67">
        <v>825</v>
      </c>
      <c r="JD67">
        <v>390</v>
      </c>
      <c r="JE67">
        <v>763</v>
      </c>
      <c r="JF67">
        <v>377</v>
      </c>
      <c r="JH67">
        <v>631</v>
      </c>
      <c r="JI67">
        <v>319</v>
      </c>
      <c r="JJ67">
        <v>688</v>
      </c>
      <c r="JK67">
        <v>312</v>
      </c>
      <c r="JL67">
        <v>688</v>
      </c>
      <c r="JM67">
        <v>317</v>
      </c>
      <c r="JO67">
        <v>719</v>
      </c>
      <c r="JP67">
        <v>300</v>
      </c>
      <c r="JQ67">
        <v>649</v>
      </c>
      <c r="JR67">
        <v>294</v>
      </c>
      <c r="JS67">
        <v>636</v>
      </c>
      <c r="JT67">
        <v>302</v>
      </c>
      <c r="JV67">
        <v>625</v>
      </c>
      <c r="JW67">
        <v>334</v>
      </c>
      <c r="JX67">
        <v>719</v>
      </c>
      <c r="JY67">
        <v>357</v>
      </c>
      <c r="JZ67">
        <v>705</v>
      </c>
      <c r="KA67">
        <v>363</v>
      </c>
      <c r="KC67">
        <v>698</v>
      </c>
      <c r="KD67">
        <v>333</v>
      </c>
      <c r="KE67">
        <v>692</v>
      </c>
      <c r="KF67">
        <v>338</v>
      </c>
      <c r="KG67">
        <v>668</v>
      </c>
      <c r="KH67">
        <v>318</v>
      </c>
      <c r="KJ67">
        <v>687</v>
      </c>
      <c r="KK67">
        <v>327</v>
      </c>
      <c r="KL67">
        <v>654</v>
      </c>
      <c r="KM67">
        <v>334</v>
      </c>
      <c r="KN67">
        <v>689</v>
      </c>
      <c r="KO67">
        <v>332</v>
      </c>
      <c r="KQ67">
        <v>701</v>
      </c>
      <c r="KR67">
        <v>366</v>
      </c>
      <c r="KS67">
        <v>716</v>
      </c>
      <c r="KT67">
        <v>375</v>
      </c>
      <c r="KU67">
        <v>751</v>
      </c>
      <c r="KV67">
        <v>370</v>
      </c>
      <c r="KX67">
        <v>59</v>
      </c>
      <c r="KY67">
        <v>0.119180000852793</v>
      </c>
      <c r="KZ67">
        <v>306</v>
      </c>
      <c r="LA67">
        <v>27</v>
      </c>
      <c r="LB67">
        <v>301</v>
      </c>
      <c r="LC67">
        <v>28</v>
      </c>
      <c r="LD67">
        <v>300</v>
      </c>
      <c r="LE67">
        <v>27</v>
      </c>
      <c r="LG67">
        <v>326</v>
      </c>
      <c r="LH67">
        <v>558</v>
      </c>
      <c r="LI67">
        <v>321</v>
      </c>
      <c r="LJ67">
        <v>527</v>
      </c>
      <c r="LK67">
        <v>314</v>
      </c>
      <c r="LL67">
        <v>493</v>
      </c>
      <c r="LN67">
        <v>780</v>
      </c>
      <c r="LO67">
        <v>447</v>
      </c>
      <c r="LP67">
        <v>777</v>
      </c>
      <c r="LQ67">
        <v>486</v>
      </c>
      <c r="LR67">
        <v>807</v>
      </c>
      <c r="LS67">
        <v>502</v>
      </c>
      <c r="LV67">
        <v>59</v>
      </c>
      <c r="LW67">
        <v>0.11918000099999999</v>
      </c>
      <c r="LX67">
        <v>302</v>
      </c>
      <c r="LY67">
        <v>91</v>
      </c>
      <c r="LZ67">
        <v>303</v>
      </c>
      <c r="MA67">
        <v>102</v>
      </c>
      <c r="MB67">
        <v>311</v>
      </c>
      <c r="MC67">
        <v>107</v>
      </c>
      <c r="ME67">
        <v>354</v>
      </c>
      <c r="MF67">
        <v>587</v>
      </c>
      <c r="MG67">
        <v>325</v>
      </c>
      <c r="MH67">
        <v>571</v>
      </c>
      <c r="MI67">
        <v>331</v>
      </c>
      <c r="MJ67">
        <v>572</v>
      </c>
      <c r="ML67">
        <v>347</v>
      </c>
      <c r="MM67">
        <v>618</v>
      </c>
      <c r="MN67">
        <v>307</v>
      </c>
      <c r="MO67">
        <v>643</v>
      </c>
      <c r="MP67">
        <v>325</v>
      </c>
      <c r="MQ67">
        <v>613</v>
      </c>
      <c r="MS67">
        <v>383</v>
      </c>
      <c r="MT67">
        <v>565</v>
      </c>
      <c r="MU67">
        <v>352</v>
      </c>
      <c r="MV67">
        <v>579</v>
      </c>
      <c r="MW67">
        <v>380</v>
      </c>
      <c r="MX67">
        <v>571</v>
      </c>
      <c r="MZ67">
        <v>564</v>
      </c>
      <c r="NA67">
        <v>523</v>
      </c>
      <c r="NB67">
        <v>524</v>
      </c>
      <c r="NC67">
        <v>516</v>
      </c>
      <c r="ND67">
        <v>588</v>
      </c>
      <c r="NE67">
        <v>517</v>
      </c>
      <c r="NG67">
        <v>779</v>
      </c>
      <c r="NH67">
        <v>615</v>
      </c>
      <c r="NI67">
        <v>831</v>
      </c>
      <c r="NJ67">
        <v>641</v>
      </c>
      <c r="NK67">
        <v>760</v>
      </c>
      <c r="NL67">
        <v>647</v>
      </c>
      <c r="NN67">
        <v>778</v>
      </c>
      <c r="NO67">
        <v>520</v>
      </c>
      <c r="NP67">
        <v>754</v>
      </c>
      <c r="NQ67">
        <v>533</v>
      </c>
      <c r="NR67">
        <v>790</v>
      </c>
      <c r="NS67">
        <v>545</v>
      </c>
      <c r="NU67">
        <v>794</v>
      </c>
      <c r="NV67">
        <v>514</v>
      </c>
      <c r="NW67">
        <v>791</v>
      </c>
      <c r="NX67">
        <v>504</v>
      </c>
      <c r="NY67">
        <v>791</v>
      </c>
      <c r="NZ67">
        <v>504</v>
      </c>
      <c r="OB67">
        <v>765</v>
      </c>
      <c r="OC67">
        <v>624</v>
      </c>
      <c r="OD67">
        <v>858</v>
      </c>
      <c r="OE67">
        <v>610</v>
      </c>
      <c r="OF67">
        <v>791</v>
      </c>
      <c r="OG67">
        <v>582</v>
      </c>
      <c r="OI67">
        <v>773</v>
      </c>
      <c r="OJ67">
        <v>519</v>
      </c>
      <c r="OK67">
        <v>719</v>
      </c>
      <c r="OL67">
        <v>533</v>
      </c>
      <c r="OM67">
        <v>685</v>
      </c>
      <c r="ON67">
        <v>511</v>
      </c>
      <c r="OP67">
        <v>912</v>
      </c>
      <c r="OQ67">
        <v>695</v>
      </c>
      <c r="OR67">
        <v>853</v>
      </c>
      <c r="OS67">
        <v>660</v>
      </c>
      <c r="OT67">
        <v>877</v>
      </c>
      <c r="OU67">
        <v>624</v>
      </c>
      <c r="OW67">
        <v>828</v>
      </c>
      <c r="OX67">
        <v>533</v>
      </c>
      <c r="OY67">
        <v>790</v>
      </c>
      <c r="OZ67">
        <v>513</v>
      </c>
      <c r="PA67">
        <v>823</v>
      </c>
      <c r="PB67">
        <v>489</v>
      </c>
    </row>
    <row r="68" spans="1:418">
      <c r="A68" s="47">
        <v>5</v>
      </c>
      <c r="B68" s="10">
        <v>10</v>
      </c>
      <c r="C68">
        <v>0</v>
      </c>
      <c r="D68">
        <v>0</v>
      </c>
      <c r="E68">
        <f>0.0000214*1000000</f>
        <v>21.4</v>
      </c>
      <c r="F68" s="26">
        <f>0.5*(SUM(E47:E54)+(0.01*4)+(0.01*4))</f>
        <v>0.23529999999999998</v>
      </c>
      <c r="H68">
        <v>100</v>
      </c>
      <c r="I68">
        <v>0</v>
      </c>
      <c r="J68">
        <v>0</v>
      </c>
      <c r="K68" s="6">
        <v>1.25</v>
      </c>
      <c r="L68" s="6">
        <v>1.25</v>
      </c>
      <c r="M68" s="6">
        <v>800</v>
      </c>
      <c r="N68" s="6">
        <f t="shared" si="83"/>
        <v>97.5</v>
      </c>
      <c r="O68" s="14">
        <f t="shared" si="84"/>
        <v>20</v>
      </c>
      <c r="P68" s="47">
        <v>5</v>
      </c>
      <c r="Q68">
        <f t="shared" si="78"/>
        <v>50</v>
      </c>
      <c r="R68">
        <f t="shared" si="79"/>
        <v>0</v>
      </c>
      <c r="S68">
        <v>0</v>
      </c>
      <c r="T68">
        <f t="shared" si="80"/>
        <v>400</v>
      </c>
      <c r="U68">
        <f t="shared" si="81"/>
        <v>0.625</v>
      </c>
      <c r="V68">
        <f t="shared" si="82"/>
        <v>0.625</v>
      </c>
      <c r="W68">
        <f t="shared" si="85"/>
        <v>48.75</v>
      </c>
      <c r="X68">
        <f t="shared" si="86"/>
        <v>10</v>
      </c>
      <c r="Y68" s="6"/>
      <c r="AB68">
        <v>60</v>
      </c>
      <c r="AC68">
        <v>0.121200001</v>
      </c>
      <c r="AD68">
        <v>328</v>
      </c>
      <c r="AE68">
        <v>145</v>
      </c>
      <c r="AF68">
        <v>328</v>
      </c>
      <c r="AG68">
        <v>144</v>
      </c>
      <c r="AH68">
        <v>326</v>
      </c>
      <c r="AI68">
        <v>144</v>
      </c>
      <c r="AK68">
        <v>363</v>
      </c>
      <c r="AL68">
        <v>223</v>
      </c>
      <c r="AM68">
        <v>365</v>
      </c>
      <c r="AN68">
        <v>215</v>
      </c>
      <c r="AO68">
        <v>358</v>
      </c>
      <c r="AP68">
        <v>216</v>
      </c>
      <c r="AR68">
        <v>393</v>
      </c>
      <c r="AS68">
        <v>217</v>
      </c>
      <c r="AT68">
        <v>409</v>
      </c>
      <c r="AU68">
        <v>230</v>
      </c>
      <c r="AV68">
        <v>423</v>
      </c>
      <c r="AW68">
        <v>227</v>
      </c>
      <c r="AY68">
        <v>768</v>
      </c>
      <c r="AZ68">
        <v>249</v>
      </c>
      <c r="BA68">
        <v>779</v>
      </c>
      <c r="BB68">
        <v>236</v>
      </c>
      <c r="BC68">
        <v>755</v>
      </c>
      <c r="BD68">
        <v>228</v>
      </c>
      <c r="BF68">
        <v>880</v>
      </c>
      <c r="BG68">
        <v>209</v>
      </c>
      <c r="BH68">
        <v>956</v>
      </c>
      <c r="BI68">
        <v>210</v>
      </c>
      <c r="BJ68">
        <v>887</v>
      </c>
      <c r="BK68">
        <v>216</v>
      </c>
      <c r="BM68">
        <v>1018</v>
      </c>
      <c r="BN68">
        <v>205</v>
      </c>
      <c r="BO68">
        <v>951</v>
      </c>
      <c r="BP68">
        <v>206</v>
      </c>
      <c r="BQ68">
        <v>939</v>
      </c>
      <c r="BR68">
        <v>197</v>
      </c>
      <c r="BT68">
        <v>952</v>
      </c>
      <c r="BU68">
        <v>194</v>
      </c>
      <c r="BV68">
        <v>931</v>
      </c>
      <c r="BW68">
        <v>183</v>
      </c>
      <c r="BX68">
        <v>958</v>
      </c>
      <c r="BY68">
        <v>189</v>
      </c>
      <c r="CA68">
        <v>983</v>
      </c>
      <c r="CB68">
        <v>210</v>
      </c>
      <c r="CC68">
        <v>939</v>
      </c>
      <c r="CD68">
        <v>185</v>
      </c>
      <c r="CE68">
        <v>906</v>
      </c>
      <c r="CF68">
        <v>177</v>
      </c>
      <c r="CH68">
        <v>865</v>
      </c>
      <c r="CI68">
        <v>178</v>
      </c>
      <c r="CJ68">
        <v>923</v>
      </c>
      <c r="CK68">
        <v>189</v>
      </c>
      <c r="CL68">
        <v>923</v>
      </c>
      <c r="CM68">
        <v>179</v>
      </c>
      <c r="CO68">
        <v>828</v>
      </c>
      <c r="CP68">
        <v>168</v>
      </c>
      <c r="CQ68">
        <v>911</v>
      </c>
      <c r="CR68">
        <v>183</v>
      </c>
      <c r="CS68">
        <v>936</v>
      </c>
      <c r="CT68">
        <v>179</v>
      </c>
      <c r="CV68">
        <v>870</v>
      </c>
      <c r="CW68">
        <v>167</v>
      </c>
      <c r="CX68">
        <v>855</v>
      </c>
      <c r="CY68">
        <v>170</v>
      </c>
      <c r="CZ68">
        <v>905</v>
      </c>
      <c r="DA68">
        <v>175</v>
      </c>
      <c r="DC68">
        <v>916</v>
      </c>
      <c r="DD68">
        <v>176</v>
      </c>
      <c r="DE68">
        <v>899</v>
      </c>
      <c r="DF68">
        <v>179</v>
      </c>
      <c r="DG68">
        <v>866</v>
      </c>
      <c r="DH68">
        <v>163</v>
      </c>
      <c r="DK68">
        <v>60</v>
      </c>
      <c r="DL68">
        <v>0.121200001</v>
      </c>
      <c r="DM68">
        <v>176</v>
      </c>
      <c r="DN68">
        <v>251</v>
      </c>
      <c r="DO68">
        <v>172</v>
      </c>
      <c r="DP68">
        <v>251</v>
      </c>
      <c r="DQ68">
        <v>164</v>
      </c>
      <c r="DR68">
        <v>248</v>
      </c>
      <c r="DT68">
        <v>222</v>
      </c>
      <c r="DU68">
        <v>408</v>
      </c>
      <c r="DV68">
        <v>209</v>
      </c>
      <c r="DW68">
        <v>414</v>
      </c>
      <c r="DX68">
        <v>209</v>
      </c>
      <c r="DY68">
        <v>390</v>
      </c>
      <c r="EA68">
        <v>222</v>
      </c>
      <c r="EB68">
        <v>378</v>
      </c>
      <c r="EC68">
        <v>228</v>
      </c>
      <c r="ED68">
        <v>454</v>
      </c>
      <c r="EE68">
        <v>242</v>
      </c>
      <c r="EF68">
        <v>500</v>
      </c>
      <c r="EH68">
        <v>287</v>
      </c>
      <c r="EI68">
        <v>387</v>
      </c>
      <c r="EJ68">
        <v>298</v>
      </c>
      <c r="EK68">
        <v>447</v>
      </c>
      <c r="EL68">
        <v>285</v>
      </c>
      <c r="EM68">
        <v>447</v>
      </c>
      <c r="EO68">
        <v>942</v>
      </c>
      <c r="EP68">
        <v>399</v>
      </c>
      <c r="EQ68">
        <v>878</v>
      </c>
      <c r="ER68">
        <v>385</v>
      </c>
      <c r="ES68">
        <v>915</v>
      </c>
      <c r="ET68">
        <v>370</v>
      </c>
      <c r="EV68">
        <v>918</v>
      </c>
      <c r="EW68">
        <v>393</v>
      </c>
      <c r="EX68">
        <v>902</v>
      </c>
      <c r="EY68">
        <v>388</v>
      </c>
      <c r="EZ68">
        <v>858</v>
      </c>
      <c r="FA68">
        <v>387</v>
      </c>
      <c r="FC68">
        <v>1030</v>
      </c>
      <c r="FD68">
        <v>394</v>
      </c>
      <c r="FE68">
        <v>1045</v>
      </c>
      <c r="FF68">
        <v>381</v>
      </c>
      <c r="FG68">
        <v>950</v>
      </c>
      <c r="FH68">
        <v>375</v>
      </c>
      <c r="FJ68">
        <v>1031</v>
      </c>
      <c r="FK68">
        <v>388</v>
      </c>
      <c r="FL68">
        <v>1106</v>
      </c>
      <c r="FM68">
        <v>389</v>
      </c>
      <c r="FN68">
        <v>975</v>
      </c>
      <c r="FO68">
        <v>393</v>
      </c>
      <c r="FQ68">
        <v>985</v>
      </c>
      <c r="FR68">
        <v>400</v>
      </c>
      <c r="FS68">
        <v>1091</v>
      </c>
      <c r="FT68">
        <v>447</v>
      </c>
      <c r="FU68">
        <v>1114</v>
      </c>
      <c r="FV68">
        <v>439</v>
      </c>
      <c r="FX68">
        <v>1023</v>
      </c>
      <c r="FY68">
        <v>377</v>
      </c>
      <c r="FZ68">
        <v>1052</v>
      </c>
      <c r="GA68">
        <v>365</v>
      </c>
      <c r="GB68">
        <v>1099</v>
      </c>
      <c r="GC68">
        <v>381</v>
      </c>
      <c r="GE68">
        <v>1139</v>
      </c>
      <c r="GF68">
        <v>413</v>
      </c>
      <c r="GG68">
        <v>1204</v>
      </c>
      <c r="GH68">
        <v>425</v>
      </c>
      <c r="GI68">
        <v>1148</v>
      </c>
      <c r="GJ68">
        <v>413</v>
      </c>
      <c r="GL68">
        <v>1166</v>
      </c>
      <c r="GM68">
        <v>397</v>
      </c>
      <c r="GN68">
        <v>1145</v>
      </c>
      <c r="GO68">
        <v>402</v>
      </c>
      <c r="GP68">
        <v>1161</v>
      </c>
      <c r="GQ68">
        <v>377</v>
      </c>
      <c r="GS68">
        <v>60</v>
      </c>
      <c r="GT68">
        <v>0.121200001</v>
      </c>
      <c r="GU68">
        <v>307</v>
      </c>
      <c r="GV68">
        <v>24</v>
      </c>
      <c r="GW68">
        <v>299</v>
      </c>
      <c r="GX68">
        <v>24</v>
      </c>
      <c r="GY68">
        <v>295</v>
      </c>
      <c r="GZ68">
        <v>23</v>
      </c>
      <c r="HB68">
        <v>330</v>
      </c>
      <c r="HC68">
        <v>744</v>
      </c>
      <c r="HD68">
        <v>329</v>
      </c>
      <c r="HE68">
        <v>667</v>
      </c>
      <c r="HF68">
        <v>371</v>
      </c>
      <c r="HG68">
        <v>613</v>
      </c>
      <c r="HI68">
        <v>1146</v>
      </c>
      <c r="HJ68">
        <v>615</v>
      </c>
      <c r="HK68">
        <v>1222</v>
      </c>
      <c r="HL68">
        <v>619</v>
      </c>
      <c r="HM68">
        <v>1088</v>
      </c>
      <c r="HN68">
        <v>629</v>
      </c>
      <c r="HP68">
        <v>60</v>
      </c>
      <c r="HQ68">
        <v>0.121200001</v>
      </c>
      <c r="HR68">
        <v>173</v>
      </c>
      <c r="HS68">
        <v>232</v>
      </c>
      <c r="HT68">
        <v>172</v>
      </c>
      <c r="HU68">
        <v>238</v>
      </c>
      <c r="HV68">
        <v>178</v>
      </c>
      <c r="HW68">
        <v>238</v>
      </c>
      <c r="HY68">
        <v>185</v>
      </c>
      <c r="HZ68">
        <v>355</v>
      </c>
      <c r="IA68">
        <v>197</v>
      </c>
      <c r="IB68">
        <v>340</v>
      </c>
      <c r="IC68">
        <v>202</v>
      </c>
      <c r="ID68">
        <v>338</v>
      </c>
      <c r="IF68">
        <v>214</v>
      </c>
      <c r="IG68">
        <v>330</v>
      </c>
      <c r="IH68">
        <v>220</v>
      </c>
      <c r="II68">
        <v>325</v>
      </c>
      <c r="IJ68">
        <v>199</v>
      </c>
      <c r="IK68">
        <v>335</v>
      </c>
      <c r="IM68">
        <v>586</v>
      </c>
      <c r="IN68">
        <v>323</v>
      </c>
      <c r="IO68">
        <v>541</v>
      </c>
      <c r="IP68">
        <v>325</v>
      </c>
      <c r="IQ68">
        <v>515</v>
      </c>
      <c r="IR68">
        <v>318</v>
      </c>
      <c r="IT68">
        <v>609</v>
      </c>
      <c r="IU68">
        <v>324</v>
      </c>
      <c r="IV68">
        <v>691</v>
      </c>
      <c r="IW68">
        <v>326</v>
      </c>
      <c r="IX68">
        <v>646</v>
      </c>
      <c r="IY68">
        <v>322</v>
      </c>
      <c r="JA68">
        <v>730</v>
      </c>
      <c r="JB68">
        <v>354</v>
      </c>
      <c r="JC68">
        <v>812</v>
      </c>
      <c r="JD68">
        <v>395</v>
      </c>
      <c r="JE68">
        <v>816</v>
      </c>
      <c r="JF68">
        <v>378</v>
      </c>
      <c r="JH68">
        <v>670</v>
      </c>
      <c r="JI68">
        <v>316</v>
      </c>
      <c r="JJ68">
        <v>671</v>
      </c>
      <c r="JK68">
        <v>310</v>
      </c>
      <c r="JL68">
        <v>656</v>
      </c>
      <c r="JM68">
        <v>314</v>
      </c>
      <c r="JO68">
        <v>640</v>
      </c>
      <c r="JP68">
        <v>314</v>
      </c>
      <c r="JQ68">
        <v>635</v>
      </c>
      <c r="JR68">
        <v>300</v>
      </c>
      <c r="JS68">
        <v>625</v>
      </c>
      <c r="JT68">
        <v>298</v>
      </c>
      <c r="JV68">
        <v>666</v>
      </c>
      <c r="JW68">
        <v>345</v>
      </c>
      <c r="JX68">
        <v>757</v>
      </c>
      <c r="JY68">
        <v>367</v>
      </c>
      <c r="JZ68">
        <v>683</v>
      </c>
      <c r="KA68">
        <v>352</v>
      </c>
      <c r="KC68">
        <v>675</v>
      </c>
      <c r="KD68">
        <v>326</v>
      </c>
      <c r="KE68">
        <v>684</v>
      </c>
      <c r="KF68">
        <v>340</v>
      </c>
      <c r="KG68">
        <v>671</v>
      </c>
      <c r="KH68">
        <v>316</v>
      </c>
      <c r="KJ68">
        <v>651</v>
      </c>
      <c r="KK68">
        <v>327</v>
      </c>
      <c r="KL68">
        <v>655</v>
      </c>
      <c r="KM68">
        <v>339</v>
      </c>
      <c r="KN68">
        <v>662</v>
      </c>
      <c r="KO68">
        <v>329</v>
      </c>
      <c r="KQ68">
        <v>710</v>
      </c>
      <c r="KR68">
        <v>376</v>
      </c>
      <c r="KS68">
        <v>745</v>
      </c>
      <c r="KT68">
        <v>373</v>
      </c>
      <c r="KU68">
        <v>740</v>
      </c>
      <c r="KV68">
        <v>373</v>
      </c>
      <c r="KX68">
        <v>60</v>
      </c>
      <c r="KY68">
        <v>0.121200000867248</v>
      </c>
      <c r="KZ68">
        <v>300</v>
      </c>
      <c r="LA68">
        <v>27</v>
      </c>
      <c r="LB68">
        <v>318</v>
      </c>
      <c r="LC68">
        <v>28</v>
      </c>
      <c r="LD68">
        <v>297</v>
      </c>
      <c r="LE68">
        <v>26</v>
      </c>
      <c r="LG68">
        <v>327</v>
      </c>
      <c r="LH68">
        <v>557</v>
      </c>
      <c r="LI68">
        <v>356</v>
      </c>
      <c r="LJ68">
        <v>550</v>
      </c>
      <c r="LK68">
        <v>311</v>
      </c>
      <c r="LL68">
        <v>517</v>
      </c>
      <c r="LN68">
        <v>757</v>
      </c>
      <c r="LO68">
        <v>460</v>
      </c>
      <c r="LP68">
        <v>790</v>
      </c>
      <c r="LQ68">
        <v>489</v>
      </c>
      <c r="LR68">
        <v>734</v>
      </c>
      <c r="LS68">
        <v>469</v>
      </c>
      <c r="LV68">
        <v>60</v>
      </c>
      <c r="LW68">
        <v>0.121200001</v>
      </c>
      <c r="LX68">
        <v>303</v>
      </c>
      <c r="LY68">
        <v>93</v>
      </c>
      <c r="LZ68">
        <v>304</v>
      </c>
      <c r="MA68">
        <v>101</v>
      </c>
      <c r="MB68">
        <v>302</v>
      </c>
      <c r="MC68">
        <v>101</v>
      </c>
      <c r="ME68">
        <v>362</v>
      </c>
      <c r="MF68">
        <v>543</v>
      </c>
      <c r="MG68">
        <v>356</v>
      </c>
      <c r="MH68">
        <v>555</v>
      </c>
      <c r="MI68">
        <v>341</v>
      </c>
      <c r="MJ68">
        <v>568</v>
      </c>
      <c r="ML68">
        <v>308</v>
      </c>
      <c r="MM68">
        <v>621</v>
      </c>
      <c r="MN68">
        <v>341</v>
      </c>
      <c r="MO68">
        <v>635</v>
      </c>
      <c r="MP68">
        <v>334</v>
      </c>
      <c r="MQ68">
        <v>648</v>
      </c>
      <c r="MS68">
        <v>391</v>
      </c>
      <c r="MT68">
        <v>560</v>
      </c>
      <c r="MU68">
        <v>388</v>
      </c>
      <c r="MV68">
        <v>577</v>
      </c>
      <c r="MW68">
        <v>385</v>
      </c>
      <c r="MX68">
        <v>596</v>
      </c>
      <c r="MZ68">
        <v>563</v>
      </c>
      <c r="NA68">
        <v>490</v>
      </c>
      <c r="NB68">
        <v>558</v>
      </c>
      <c r="NC68">
        <v>510</v>
      </c>
      <c r="ND68">
        <v>644</v>
      </c>
      <c r="NE68">
        <v>518</v>
      </c>
      <c r="NG68">
        <v>739</v>
      </c>
      <c r="NH68">
        <v>634</v>
      </c>
      <c r="NI68">
        <v>845</v>
      </c>
      <c r="NJ68">
        <v>641</v>
      </c>
      <c r="NK68">
        <v>769</v>
      </c>
      <c r="NL68">
        <v>649</v>
      </c>
      <c r="NN68">
        <v>730</v>
      </c>
      <c r="NO68">
        <v>545</v>
      </c>
      <c r="NP68">
        <v>800</v>
      </c>
      <c r="NQ68">
        <v>543</v>
      </c>
      <c r="NR68">
        <v>799</v>
      </c>
      <c r="NS68">
        <v>523</v>
      </c>
      <c r="NU68">
        <v>808</v>
      </c>
      <c r="NV68">
        <v>523</v>
      </c>
      <c r="NW68">
        <v>762</v>
      </c>
      <c r="NX68">
        <v>505</v>
      </c>
      <c r="NY68">
        <v>762</v>
      </c>
      <c r="NZ68">
        <v>505</v>
      </c>
      <c r="OB68">
        <v>852</v>
      </c>
      <c r="OC68">
        <v>598</v>
      </c>
      <c r="OD68">
        <v>855</v>
      </c>
      <c r="OE68">
        <v>628</v>
      </c>
      <c r="OF68">
        <v>790</v>
      </c>
      <c r="OG68">
        <v>582</v>
      </c>
      <c r="OI68">
        <v>795</v>
      </c>
      <c r="OJ68">
        <v>498</v>
      </c>
      <c r="OK68">
        <v>861</v>
      </c>
      <c r="OL68">
        <v>502</v>
      </c>
      <c r="OM68">
        <v>765</v>
      </c>
      <c r="ON68">
        <v>534</v>
      </c>
      <c r="OP68">
        <v>925</v>
      </c>
      <c r="OQ68">
        <v>692</v>
      </c>
      <c r="OR68">
        <v>798</v>
      </c>
      <c r="OS68">
        <v>660</v>
      </c>
      <c r="OT68">
        <v>808</v>
      </c>
      <c r="OU68">
        <v>667</v>
      </c>
      <c r="OW68">
        <v>752</v>
      </c>
      <c r="OX68">
        <v>541</v>
      </c>
      <c r="OY68">
        <v>848</v>
      </c>
      <c r="OZ68">
        <v>512</v>
      </c>
      <c r="PA68">
        <v>925</v>
      </c>
      <c r="PB68">
        <v>514</v>
      </c>
    </row>
    <row r="69" spans="1:418">
      <c r="A69" s="47">
        <v>6</v>
      </c>
      <c r="B69" s="10">
        <v>10</v>
      </c>
      <c r="C69">
        <v>0</v>
      </c>
      <c r="D69">
        <v>0.1</v>
      </c>
      <c r="E69">
        <f>0.0000473  *1000000</f>
        <v>47.3</v>
      </c>
      <c r="F69" s="26">
        <f>0.5*(SUM(E47:E54)+(0.01*4)+(0.0101*4)+(0.0001*2*1))</f>
        <v>0.23559999999999998</v>
      </c>
      <c r="H69">
        <v>100</v>
      </c>
      <c r="I69">
        <v>0</v>
      </c>
      <c r="J69">
        <v>1</v>
      </c>
      <c r="K69">
        <v>1.25</v>
      </c>
      <c r="L69">
        <v>1.25</v>
      </c>
      <c r="M69">
        <v>800</v>
      </c>
      <c r="N69">
        <f>1000-(SUM(H69:M69))</f>
        <v>96.5</v>
      </c>
      <c r="O69" s="14">
        <f t="shared" si="84"/>
        <v>19</v>
      </c>
      <c r="P69" s="47">
        <v>6</v>
      </c>
      <c r="Q69">
        <f t="shared" si="78"/>
        <v>50</v>
      </c>
      <c r="R69">
        <f t="shared" si="79"/>
        <v>0</v>
      </c>
      <c r="S69">
        <f>J69/2</f>
        <v>0.5</v>
      </c>
      <c r="T69">
        <f t="shared" si="80"/>
        <v>400</v>
      </c>
      <c r="U69">
        <f t="shared" si="81"/>
        <v>0.625</v>
      </c>
      <c r="V69">
        <f t="shared" si="82"/>
        <v>0.625</v>
      </c>
      <c r="W69">
        <f t="shared" si="85"/>
        <v>48.25</v>
      </c>
      <c r="X69">
        <f t="shared" si="86"/>
        <v>9.5</v>
      </c>
      <c r="Y69" s="6"/>
      <c r="AB69">
        <v>61</v>
      </c>
      <c r="AC69">
        <v>0.123220001</v>
      </c>
      <c r="AD69">
        <v>333</v>
      </c>
      <c r="AE69">
        <v>145</v>
      </c>
      <c r="AF69">
        <v>332</v>
      </c>
      <c r="AG69">
        <v>140</v>
      </c>
      <c r="AH69">
        <v>324</v>
      </c>
      <c r="AI69">
        <v>148</v>
      </c>
      <c r="AK69">
        <v>356</v>
      </c>
      <c r="AL69">
        <v>225</v>
      </c>
      <c r="AM69">
        <v>346</v>
      </c>
      <c r="AN69">
        <v>220</v>
      </c>
      <c r="AO69">
        <v>350</v>
      </c>
      <c r="AP69">
        <v>225</v>
      </c>
      <c r="AR69">
        <v>407</v>
      </c>
      <c r="AS69">
        <v>217</v>
      </c>
      <c r="AT69">
        <v>431</v>
      </c>
      <c r="AU69">
        <v>227</v>
      </c>
      <c r="AV69">
        <v>410</v>
      </c>
      <c r="AW69">
        <v>244</v>
      </c>
      <c r="AY69">
        <v>785</v>
      </c>
      <c r="AZ69">
        <v>240</v>
      </c>
      <c r="BA69">
        <v>747</v>
      </c>
      <c r="BB69">
        <v>241</v>
      </c>
      <c r="BC69">
        <v>750</v>
      </c>
      <c r="BD69">
        <v>232</v>
      </c>
      <c r="BF69">
        <v>882</v>
      </c>
      <c r="BG69">
        <v>213</v>
      </c>
      <c r="BH69">
        <v>888</v>
      </c>
      <c r="BI69">
        <v>210</v>
      </c>
      <c r="BJ69">
        <v>898</v>
      </c>
      <c r="BK69">
        <v>203</v>
      </c>
      <c r="BM69">
        <v>945</v>
      </c>
      <c r="BN69">
        <v>202</v>
      </c>
      <c r="BO69">
        <v>949</v>
      </c>
      <c r="BP69">
        <v>201</v>
      </c>
      <c r="BQ69">
        <v>933</v>
      </c>
      <c r="BR69">
        <v>197</v>
      </c>
      <c r="BT69">
        <v>903</v>
      </c>
      <c r="BU69">
        <v>191</v>
      </c>
      <c r="BV69">
        <v>924</v>
      </c>
      <c r="BW69">
        <v>198</v>
      </c>
      <c r="BX69">
        <v>955</v>
      </c>
      <c r="BY69">
        <v>196</v>
      </c>
      <c r="CA69">
        <v>1024</v>
      </c>
      <c r="CB69">
        <v>207</v>
      </c>
      <c r="CC69">
        <v>907</v>
      </c>
      <c r="CD69">
        <v>198</v>
      </c>
      <c r="CE69">
        <v>918</v>
      </c>
      <c r="CF69">
        <v>179</v>
      </c>
      <c r="CH69">
        <v>825</v>
      </c>
      <c r="CI69">
        <v>176</v>
      </c>
      <c r="CJ69">
        <v>905</v>
      </c>
      <c r="CK69">
        <v>177</v>
      </c>
      <c r="CL69">
        <v>934</v>
      </c>
      <c r="CM69">
        <v>173</v>
      </c>
      <c r="CO69">
        <v>838</v>
      </c>
      <c r="CP69">
        <v>163</v>
      </c>
      <c r="CQ69">
        <v>915</v>
      </c>
      <c r="CR69">
        <v>169</v>
      </c>
      <c r="CS69">
        <v>944</v>
      </c>
      <c r="CT69">
        <v>178</v>
      </c>
      <c r="CV69">
        <v>879</v>
      </c>
      <c r="CW69">
        <v>171</v>
      </c>
      <c r="CX69">
        <v>927</v>
      </c>
      <c r="CY69">
        <v>184</v>
      </c>
      <c r="CZ69">
        <v>921</v>
      </c>
      <c r="DA69">
        <v>170</v>
      </c>
      <c r="DC69">
        <v>907</v>
      </c>
      <c r="DD69">
        <v>178</v>
      </c>
      <c r="DE69">
        <v>913</v>
      </c>
      <c r="DF69">
        <v>175</v>
      </c>
      <c r="DG69">
        <v>858</v>
      </c>
      <c r="DH69">
        <v>166</v>
      </c>
      <c r="DK69">
        <v>61</v>
      </c>
      <c r="DL69">
        <v>0.123220001</v>
      </c>
      <c r="DM69">
        <v>176</v>
      </c>
      <c r="DN69">
        <v>254</v>
      </c>
      <c r="DO69">
        <v>171</v>
      </c>
      <c r="DP69">
        <v>247</v>
      </c>
      <c r="DQ69">
        <v>168</v>
      </c>
      <c r="DR69">
        <v>248</v>
      </c>
      <c r="DT69">
        <v>193</v>
      </c>
      <c r="DU69">
        <v>399</v>
      </c>
      <c r="DV69">
        <v>200</v>
      </c>
      <c r="DW69">
        <v>398</v>
      </c>
      <c r="DX69">
        <v>207</v>
      </c>
      <c r="DY69">
        <v>404</v>
      </c>
      <c r="EA69">
        <v>217</v>
      </c>
      <c r="EB69">
        <v>384</v>
      </c>
      <c r="EC69">
        <v>218</v>
      </c>
      <c r="ED69">
        <v>440</v>
      </c>
      <c r="EE69">
        <v>218</v>
      </c>
      <c r="EF69">
        <v>504</v>
      </c>
      <c r="EH69">
        <v>270</v>
      </c>
      <c r="EI69">
        <v>395</v>
      </c>
      <c r="EJ69">
        <v>286</v>
      </c>
      <c r="EK69">
        <v>424</v>
      </c>
      <c r="EL69">
        <v>288</v>
      </c>
      <c r="EM69">
        <v>450</v>
      </c>
      <c r="EO69">
        <v>910</v>
      </c>
      <c r="EP69">
        <v>379</v>
      </c>
      <c r="EQ69">
        <v>910</v>
      </c>
      <c r="ER69">
        <v>374</v>
      </c>
      <c r="ES69">
        <v>936</v>
      </c>
      <c r="ET69">
        <v>382</v>
      </c>
      <c r="EV69">
        <v>920</v>
      </c>
      <c r="EW69">
        <v>397</v>
      </c>
      <c r="EX69">
        <v>980</v>
      </c>
      <c r="EY69">
        <v>381</v>
      </c>
      <c r="EZ69">
        <v>947</v>
      </c>
      <c r="FA69">
        <v>384</v>
      </c>
      <c r="FC69">
        <v>1024</v>
      </c>
      <c r="FD69">
        <v>384</v>
      </c>
      <c r="FE69">
        <v>1024</v>
      </c>
      <c r="FF69">
        <v>397</v>
      </c>
      <c r="FG69">
        <v>990</v>
      </c>
      <c r="FH69">
        <v>386</v>
      </c>
      <c r="FJ69">
        <v>969</v>
      </c>
      <c r="FK69">
        <v>380</v>
      </c>
      <c r="FL69">
        <v>1038</v>
      </c>
      <c r="FM69">
        <v>380</v>
      </c>
      <c r="FN69">
        <v>1000</v>
      </c>
      <c r="FO69">
        <v>384</v>
      </c>
      <c r="FQ69">
        <v>1037</v>
      </c>
      <c r="FR69">
        <v>404</v>
      </c>
      <c r="FS69">
        <v>1099</v>
      </c>
      <c r="FT69">
        <v>460</v>
      </c>
      <c r="FU69">
        <v>1152</v>
      </c>
      <c r="FV69">
        <v>427</v>
      </c>
      <c r="FX69">
        <v>1048</v>
      </c>
      <c r="FY69">
        <v>364</v>
      </c>
      <c r="FZ69">
        <v>1124</v>
      </c>
      <c r="GA69">
        <v>372</v>
      </c>
      <c r="GB69">
        <v>1014</v>
      </c>
      <c r="GC69">
        <v>359</v>
      </c>
      <c r="GE69">
        <v>1162</v>
      </c>
      <c r="GF69">
        <v>413</v>
      </c>
      <c r="GG69">
        <v>1259</v>
      </c>
      <c r="GH69">
        <v>444</v>
      </c>
      <c r="GI69">
        <v>1184</v>
      </c>
      <c r="GJ69">
        <v>418</v>
      </c>
      <c r="GL69">
        <v>1157</v>
      </c>
      <c r="GM69">
        <v>410</v>
      </c>
      <c r="GN69">
        <v>1165</v>
      </c>
      <c r="GO69">
        <v>399</v>
      </c>
      <c r="GP69">
        <v>1073</v>
      </c>
      <c r="GQ69">
        <v>383</v>
      </c>
      <c r="GS69">
        <v>61</v>
      </c>
      <c r="GT69">
        <v>0.123220001</v>
      </c>
      <c r="GU69">
        <v>300</v>
      </c>
      <c r="GV69">
        <v>24</v>
      </c>
      <c r="GW69">
        <v>315</v>
      </c>
      <c r="GX69">
        <v>23</v>
      </c>
      <c r="GY69">
        <v>301</v>
      </c>
      <c r="GZ69">
        <v>24</v>
      </c>
      <c r="HB69">
        <v>337</v>
      </c>
      <c r="HC69">
        <v>735</v>
      </c>
      <c r="HD69">
        <v>334</v>
      </c>
      <c r="HE69">
        <v>674</v>
      </c>
      <c r="HF69">
        <v>316</v>
      </c>
      <c r="HG69">
        <v>609</v>
      </c>
      <c r="HI69">
        <v>1148</v>
      </c>
      <c r="HJ69">
        <v>615</v>
      </c>
      <c r="HK69">
        <v>1049</v>
      </c>
      <c r="HL69">
        <v>627</v>
      </c>
      <c r="HM69">
        <v>1125</v>
      </c>
      <c r="HN69">
        <v>627</v>
      </c>
      <c r="HP69">
        <v>61</v>
      </c>
      <c r="HQ69">
        <v>0.123220001</v>
      </c>
      <c r="HR69">
        <v>169</v>
      </c>
      <c r="HS69">
        <v>235</v>
      </c>
      <c r="HT69">
        <v>170</v>
      </c>
      <c r="HU69">
        <v>236</v>
      </c>
      <c r="HV69">
        <v>177</v>
      </c>
      <c r="HW69">
        <v>235</v>
      </c>
      <c r="HY69">
        <v>185</v>
      </c>
      <c r="HZ69">
        <v>345</v>
      </c>
      <c r="IA69">
        <v>189</v>
      </c>
      <c r="IB69">
        <v>342</v>
      </c>
      <c r="IC69">
        <v>199</v>
      </c>
      <c r="ID69">
        <v>336</v>
      </c>
      <c r="IF69">
        <v>213</v>
      </c>
      <c r="IG69">
        <v>333</v>
      </c>
      <c r="IH69">
        <v>230</v>
      </c>
      <c r="II69">
        <v>331</v>
      </c>
      <c r="IJ69">
        <v>212</v>
      </c>
      <c r="IK69">
        <v>325</v>
      </c>
      <c r="IM69">
        <v>560</v>
      </c>
      <c r="IN69">
        <v>335</v>
      </c>
      <c r="IO69">
        <v>562</v>
      </c>
      <c r="IP69">
        <v>330</v>
      </c>
      <c r="IQ69">
        <v>581</v>
      </c>
      <c r="IR69">
        <v>319</v>
      </c>
      <c r="IT69">
        <v>726</v>
      </c>
      <c r="IU69">
        <v>317</v>
      </c>
      <c r="IV69">
        <v>707</v>
      </c>
      <c r="IW69">
        <v>317</v>
      </c>
      <c r="IX69">
        <v>670</v>
      </c>
      <c r="IY69">
        <v>327</v>
      </c>
      <c r="JA69">
        <v>729</v>
      </c>
      <c r="JB69">
        <v>331</v>
      </c>
      <c r="JC69">
        <v>798</v>
      </c>
      <c r="JD69">
        <v>393</v>
      </c>
      <c r="JE69">
        <v>832</v>
      </c>
      <c r="JF69">
        <v>393</v>
      </c>
      <c r="JH69">
        <v>667</v>
      </c>
      <c r="JI69">
        <v>335</v>
      </c>
      <c r="JJ69">
        <v>648</v>
      </c>
      <c r="JK69">
        <v>315</v>
      </c>
      <c r="JL69">
        <v>642</v>
      </c>
      <c r="JM69">
        <v>318</v>
      </c>
      <c r="JO69">
        <v>670</v>
      </c>
      <c r="JP69">
        <v>302</v>
      </c>
      <c r="JQ69">
        <v>685</v>
      </c>
      <c r="JR69">
        <v>295</v>
      </c>
      <c r="JS69">
        <v>688</v>
      </c>
      <c r="JT69">
        <v>308</v>
      </c>
      <c r="JV69">
        <v>662</v>
      </c>
      <c r="JW69">
        <v>324</v>
      </c>
      <c r="JX69">
        <v>698</v>
      </c>
      <c r="JY69">
        <v>362</v>
      </c>
      <c r="JZ69">
        <v>688</v>
      </c>
      <c r="KA69">
        <v>355</v>
      </c>
      <c r="KC69">
        <v>682</v>
      </c>
      <c r="KD69">
        <v>335</v>
      </c>
      <c r="KE69">
        <v>756</v>
      </c>
      <c r="KF69">
        <v>345</v>
      </c>
      <c r="KG69">
        <v>662</v>
      </c>
      <c r="KH69">
        <v>318</v>
      </c>
      <c r="KJ69">
        <v>690</v>
      </c>
      <c r="KK69">
        <v>336</v>
      </c>
      <c r="KL69">
        <v>615</v>
      </c>
      <c r="KM69">
        <v>336</v>
      </c>
      <c r="KN69">
        <v>687</v>
      </c>
      <c r="KO69">
        <v>325</v>
      </c>
      <c r="KQ69">
        <v>720</v>
      </c>
      <c r="KR69">
        <v>368</v>
      </c>
      <c r="KS69">
        <v>798</v>
      </c>
      <c r="KT69">
        <v>389</v>
      </c>
      <c r="KU69">
        <v>713</v>
      </c>
      <c r="KV69">
        <v>372</v>
      </c>
      <c r="KX69">
        <v>61</v>
      </c>
      <c r="KY69">
        <v>0.123220000881702</v>
      </c>
      <c r="KZ69">
        <v>307</v>
      </c>
      <c r="LA69">
        <v>28</v>
      </c>
      <c r="LB69">
        <v>311</v>
      </c>
      <c r="LC69">
        <v>27</v>
      </c>
      <c r="LD69">
        <v>306</v>
      </c>
      <c r="LE69">
        <v>27</v>
      </c>
      <c r="LG69">
        <v>331</v>
      </c>
      <c r="LH69">
        <v>554</v>
      </c>
      <c r="LI69">
        <v>318</v>
      </c>
      <c r="LJ69">
        <v>549</v>
      </c>
      <c r="LK69">
        <v>332</v>
      </c>
      <c r="LL69">
        <v>500</v>
      </c>
      <c r="LN69">
        <v>747</v>
      </c>
      <c r="LO69">
        <v>450</v>
      </c>
      <c r="LP69">
        <v>745</v>
      </c>
      <c r="LQ69">
        <v>483</v>
      </c>
      <c r="LR69">
        <v>770</v>
      </c>
      <c r="LS69">
        <v>498</v>
      </c>
      <c r="LV69">
        <v>61</v>
      </c>
      <c r="LW69">
        <v>0.123220001</v>
      </c>
      <c r="LX69">
        <v>300</v>
      </c>
      <c r="LY69">
        <v>92</v>
      </c>
      <c r="LZ69">
        <v>316</v>
      </c>
      <c r="MA69">
        <v>100</v>
      </c>
      <c r="MB69">
        <v>305</v>
      </c>
      <c r="MC69">
        <v>101</v>
      </c>
      <c r="ME69">
        <v>321</v>
      </c>
      <c r="MF69">
        <v>568</v>
      </c>
      <c r="MG69">
        <v>322</v>
      </c>
      <c r="MH69">
        <v>565</v>
      </c>
      <c r="MI69">
        <v>335</v>
      </c>
      <c r="MJ69">
        <v>555</v>
      </c>
      <c r="ML69">
        <v>322</v>
      </c>
      <c r="MM69">
        <v>611</v>
      </c>
      <c r="MN69">
        <v>346</v>
      </c>
      <c r="MO69">
        <v>641</v>
      </c>
      <c r="MP69">
        <v>326</v>
      </c>
      <c r="MQ69">
        <v>628</v>
      </c>
      <c r="MS69">
        <v>378</v>
      </c>
      <c r="MT69">
        <v>558</v>
      </c>
      <c r="MU69">
        <v>393</v>
      </c>
      <c r="MV69">
        <v>592</v>
      </c>
      <c r="MW69">
        <v>367</v>
      </c>
      <c r="MX69">
        <v>596</v>
      </c>
      <c r="MZ69">
        <v>541</v>
      </c>
      <c r="NA69">
        <v>511</v>
      </c>
      <c r="NB69">
        <v>545</v>
      </c>
      <c r="NC69">
        <v>512</v>
      </c>
      <c r="ND69">
        <v>528</v>
      </c>
      <c r="NE69">
        <v>511</v>
      </c>
      <c r="NG69">
        <v>789</v>
      </c>
      <c r="NH69">
        <v>621</v>
      </c>
      <c r="NI69">
        <v>779</v>
      </c>
      <c r="NJ69">
        <v>608</v>
      </c>
      <c r="NK69">
        <v>804</v>
      </c>
      <c r="NL69">
        <v>641</v>
      </c>
      <c r="NN69">
        <v>773</v>
      </c>
      <c r="NO69">
        <v>531</v>
      </c>
      <c r="NP69">
        <v>827</v>
      </c>
      <c r="NQ69">
        <v>521</v>
      </c>
      <c r="NR69">
        <v>800</v>
      </c>
      <c r="NS69">
        <v>517</v>
      </c>
      <c r="NU69">
        <v>697</v>
      </c>
      <c r="NV69">
        <v>512</v>
      </c>
      <c r="NW69">
        <v>861</v>
      </c>
      <c r="NX69">
        <v>505</v>
      </c>
      <c r="NY69">
        <v>861</v>
      </c>
      <c r="NZ69">
        <v>505</v>
      </c>
      <c r="OB69">
        <v>925</v>
      </c>
      <c r="OC69">
        <v>612</v>
      </c>
      <c r="OD69">
        <v>797</v>
      </c>
      <c r="OE69">
        <v>591</v>
      </c>
      <c r="OF69">
        <v>756</v>
      </c>
      <c r="OG69">
        <v>577</v>
      </c>
      <c r="OI69">
        <v>786</v>
      </c>
      <c r="OJ69">
        <v>498</v>
      </c>
      <c r="OK69">
        <v>824</v>
      </c>
      <c r="OL69">
        <v>523</v>
      </c>
      <c r="OM69">
        <v>740</v>
      </c>
      <c r="ON69">
        <v>511</v>
      </c>
      <c r="OP69">
        <v>919</v>
      </c>
      <c r="OQ69">
        <v>683</v>
      </c>
      <c r="OR69">
        <v>813</v>
      </c>
      <c r="OS69">
        <v>643</v>
      </c>
      <c r="OT69">
        <v>857</v>
      </c>
      <c r="OU69">
        <v>631</v>
      </c>
      <c r="OW69">
        <v>879</v>
      </c>
      <c r="OX69">
        <v>515</v>
      </c>
      <c r="OY69">
        <v>729</v>
      </c>
      <c r="OZ69">
        <v>495</v>
      </c>
      <c r="PA69">
        <v>853</v>
      </c>
      <c r="PB69">
        <v>518</v>
      </c>
    </row>
    <row r="70" spans="1:418">
      <c r="A70" s="47">
        <v>7</v>
      </c>
      <c r="B70" s="10">
        <v>10</v>
      </c>
      <c r="C70">
        <v>0</v>
      </c>
      <c r="D70">
        <v>0.2</v>
      </c>
      <c r="E70">
        <f>0.0000826  *1000000</f>
        <v>82.600000000000009</v>
      </c>
      <c r="F70" s="26">
        <f>0.5*(SUM(E47:E54)+(0.01*4)+(0.0102*4)+(0.0002*2*1))</f>
        <v>0.2359</v>
      </c>
      <c r="H70">
        <v>100</v>
      </c>
      <c r="I70">
        <v>0</v>
      </c>
      <c r="J70">
        <v>2</v>
      </c>
      <c r="K70">
        <v>1.25</v>
      </c>
      <c r="L70">
        <v>1.25</v>
      </c>
      <c r="M70">
        <v>800</v>
      </c>
      <c r="N70">
        <f>1000-(SUM(H70:M70))</f>
        <v>95.5</v>
      </c>
      <c r="O70" s="14">
        <f t="shared" si="84"/>
        <v>18</v>
      </c>
      <c r="P70" s="47">
        <v>7</v>
      </c>
      <c r="Q70">
        <f t="shared" si="78"/>
        <v>50</v>
      </c>
      <c r="R70">
        <f t="shared" si="79"/>
        <v>0</v>
      </c>
      <c r="S70">
        <f t="shared" ref="S70:S73" si="87">J70/2</f>
        <v>1</v>
      </c>
      <c r="T70">
        <f t="shared" si="80"/>
        <v>400</v>
      </c>
      <c r="U70">
        <f t="shared" si="81"/>
        <v>0.625</v>
      </c>
      <c r="V70">
        <f t="shared" si="82"/>
        <v>0.625</v>
      </c>
      <c r="W70">
        <f t="shared" si="85"/>
        <v>47.75</v>
      </c>
      <c r="X70">
        <f t="shared" si="86"/>
        <v>9</v>
      </c>
      <c r="Y70" s="6"/>
      <c r="AB70">
        <v>62</v>
      </c>
      <c r="AC70">
        <v>0.12524000099999999</v>
      </c>
      <c r="AD70">
        <v>332</v>
      </c>
      <c r="AE70">
        <v>146</v>
      </c>
      <c r="AF70">
        <v>334</v>
      </c>
      <c r="AG70">
        <v>144</v>
      </c>
      <c r="AH70">
        <v>325</v>
      </c>
      <c r="AI70">
        <v>142</v>
      </c>
      <c r="AK70">
        <v>363</v>
      </c>
      <c r="AL70">
        <v>216</v>
      </c>
      <c r="AM70">
        <v>368</v>
      </c>
      <c r="AN70">
        <v>217</v>
      </c>
      <c r="AO70">
        <v>345</v>
      </c>
      <c r="AP70">
        <v>211</v>
      </c>
      <c r="AR70">
        <v>417</v>
      </c>
      <c r="AS70">
        <v>223</v>
      </c>
      <c r="AT70">
        <v>409</v>
      </c>
      <c r="AU70">
        <v>234</v>
      </c>
      <c r="AV70">
        <v>433</v>
      </c>
      <c r="AW70">
        <v>234</v>
      </c>
      <c r="AY70">
        <v>720</v>
      </c>
      <c r="AZ70">
        <v>230</v>
      </c>
      <c r="BA70">
        <v>757</v>
      </c>
      <c r="BB70">
        <v>232</v>
      </c>
      <c r="BC70">
        <v>763</v>
      </c>
      <c r="BD70">
        <v>238</v>
      </c>
      <c r="BF70">
        <v>877</v>
      </c>
      <c r="BG70">
        <v>222</v>
      </c>
      <c r="BH70">
        <v>891</v>
      </c>
      <c r="BI70">
        <v>210</v>
      </c>
      <c r="BJ70">
        <v>922</v>
      </c>
      <c r="BK70">
        <v>217</v>
      </c>
      <c r="BM70">
        <v>931</v>
      </c>
      <c r="BN70">
        <v>196</v>
      </c>
      <c r="BO70">
        <v>897</v>
      </c>
      <c r="BP70">
        <v>202</v>
      </c>
      <c r="BQ70">
        <v>915</v>
      </c>
      <c r="BR70">
        <v>198</v>
      </c>
      <c r="BT70">
        <v>905</v>
      </c>
      <c r="BU70">
        <v>184</v>
      </c>
      <c r="BV70">
        <v>889</v>
      </c>
      <c r="BW70">
        <v>188</v>
      </c>
      <c r="BX70">
        <v>914</v>
      </c>
      <c r="BY70">
        <v>188</v>
      </c>
      <c r="CA70">
        <v>1004</v>
      </c>
      <c r="CB70">
        <v>216</v>
      </c>
      <c r="CC70">
        <v>925</v>
      </c>
      <c r="CD70">
        <v>185</v>
      </c>
      <c r="CE70">
        <v>913</v>
      </c>
      <c r="CF70">
        <v>176</v>
      </c>
      <c r="CH70">
        <v>930</v>
      </c>
      <c r="CI70">
        <v>179</v>
      </c>
      <c r="CJ70">
        <v>892</v>
      </c>
      <c r="CK70">
        <v>181</v>
      </c>
      <c r="CL70">
        <v>901</v>
      </c>
      <c r="CM70">
        <v>186</v>
      </c>
      <c r="CO70">
        <v>855</v>
      </c>
      <c r="CP70">
        <v>166</v>
      </c>
      <c r="CQ70">
        <v>878</v>
      </c>
      <c r="CR70">
        <v>179</v>
      </c>
      <c r="CS70">
        <v>896</v>
      </c>
      <c r="CT70">
        <v>193</v>
      </c>
      <c r="CV70">
        <v>859</v>
      </c>
      <c r="CW70">
        <v>170</v>
      </c>
      <c r="CX70">
        <v>869</v>
      </c>
      <c r="CY70">
        <v>175</v>
      </c>
      <c r="CZ70">
        <v>894</v>
      </c>
      <c r="DA70">
        <v>180</v>
      </c>
      <c r="DC70">
        <v>876</v>
      </c>
      <c r="DD70">
        <v>172</v>
      </c>
      <c r="DE70">
        <v>893</v>
      </c>
      <c r="DF70">
        <v>172</v>
      </c>
      <c r="DG70">
        <v>880</v>
      </c>
      <c r="DH70">
        <v>170</v>
      </c>
      <c r="DK70">
        <v>62</v>
      </c>
      <c r="DL70">
        <v>0.12524000099999999</v>
      </c>
      <c r="DM70">
        <v>174</v>
      </c>
      <c r="DN70">
        <v>248</v>
      </c>
      <c r="DO70">
        <v>170</v>
      </c>
      <c r="DP70">
        <v>252</v>
      </c>
      <c r="DQ70">
        <v>166</v>
      </c>
      <c r="DR70">
        <v>251</v>
      </c>
      <c r="DT70">
        <v>199</v>
      </c>
      <c r="DU70">
        <v>407</v>
      </c>
      <c r="DV70">
        <v>214</v>
      </c>
      <c r="DW70">
        <v>397</v>
      </c>
      <c r="DX70">
        <v>213</v>
      </c>
      <c r="DY70">
        <v>387</v>
      </c>
      <c r="EA70">
        <v>211</v>
      </c>
      <c r="EB70">
        <v>361</v>
      </c>
      <c r="EC70">
        <v>214</v>
      </c>
      <c r="ED70">
        <v>448</v>
      </c>
      <c r="EE70">
        <v>207</v>
      </c>
      <c r="EF70">
        <v>507</v>
      </c>
      <c r="EH70">
        <v>258</v>
      </c>
      <c r="EI70">
        <v>390</v>
      </c>
      <c r="EJ70">
        <v>291</v>
      </c>
      <c r="EK70">
        <v>434</v>
      </c>
      <c r="EL70">
        <v>293</v>
      </c>
      <c r="EM70">
        <v>452</v>
      </c>
      <c r="EO70">
        <v>910</v>
      </c>
      <c r="EP70">
        <v>389</v>
      </c>
      <c r="EQ70">
        <v>899</v>
      </c>
      <c r="ER70">
        <v>369</v>
      </c>
      <c r="ES70">
        <v>887</v>
      </c>
      <c r="ET70">
        <v>367</v>
      </c>
      <c r="EV70">
        <v>910</v>
      </c>
      <c r="EW70">
        <v>392</v>
      </c>
      <c r="EX70">
        <v>911</v>
      </c>
      <c r="EY70">
        <v>384</v>
      </c>
      <c r="EZ70">
        <v>982</v>
      </c>
      <c r="FA70">
        <v>386</v>
      </c>
      <c r="FC70">
        <v>1006</v>
      </c>
      <c r="FD70">
        <v>384</v>
      </c>
      <c r="FE70">
        <v>980</v>
      </c>
      <c r="FF70">
        <v>386</v>
      </c>
      <c r="FG70">
        <v>996</v>
      </c>
      <c r="FH70">
        <v>386</v>
      </c>
      <c r="FJ70">
        <v>993</v>
      </c>
      <c r="FK70">
        <v>380</v>
      </c>
      <c r="FL70">
        <v>932</v>
      </c>
      <c r="FM70">
        <v>397</v>
      </c>
      <c r="FN70">
        <v>999</v>
      </c>
      <c r="FO70">
        <v>385</v>
      </c>
      <c r="FQ70">
        <v>1012</v>
      </c>
      <c r="FR70">
        <v>402</v>
      </c>
      <c r="FS70">
        <v>1138</v>
      </c>
      <c r="FT70">
        <v>454</v>
      </c>
      <c r="FU70">
        <v>1087</v>
      </c>
      <c r="FV70">
        <v>424</v>
      </c>
      <c r="FX70">
        <v>1074</v>
      </c>
      <c r="FY70">
        <v>371</v>
      </c>
      <c r="FZ70">
        <v>1111</v>
      </c>
      <c r="GA70">
        <v>366</v>
      </c>
      <c r="GB70">
        <v>1047</v>
      </c>
      <c r="GC70">
        <v>359</v>
      </c>
      <c r="GE70">
        <v>1081</v>
      </c>
      <c r="GF70">
        <v>417</v>
      </c>
      <c r="GG70">
        <v>1230</v>
      </c>
      <c r="GH70">
        <v>433</v>
      </c>
      <c r="GI70">
        <v>1162</v>
      </c>
      <c r="GJ70">
        <v>410</v>
      </c>
      <c r="GL70">
        <v>1199</v>
      </c>
      <c r="GM70">
        <v>394</v>
      </c>
      <c r="GN70">
        <v>1125</v>
      </c>
      <c r="GO70">
        <v>389</v>
      </c>
      <c r="GP70">
        <v>1108</v>
      </c>
      <c r="GQ70">
        <v>384</v>
      </c>
      <c r="GS70">
        <v>62</v>
      </c>
      <c r="GT70">
        <v>0.12524000099999999</v>
      </c>
      <c r="GU70">
        <v>292</v>
      </c>
      <c r="GV70">
        <v>24</v>
      </c>
      <c r="GW70">
        <v>296</v>
      </c>
      <c r="GX70">
        <v>24</v>
      </c>
      <c r="GY70">
        <v>301</v>
      </c>
      <c r="GZ70">
        <v>24</v>
      </c>
      <c r="HB70">
        <v>340</v>
      </c>
      <c r="HC70">
        <v>737</v>
      </c>
      <c r="HD70">
        <v>310</v>
      </c>
      <c r="HE70">
        <v>676</v>
      </c>
      <c r="HF70">
        <v>324</v>
      </c>
      <c r="HG70">
        <v>624</v>
      </c>
      <c r="HI70">
        <v>1125</v>
      </c>
      <c r="HJ70">
        <v>629</v>
      </c>
      <c r="HK70">
        <v>1148</v>
      </c>
      <c r="HL70">
        <v>610</v>
      </c>
      <c r="HM70">
        <v>1094</v>
      </c>
      <c r="HN70">
        <v>616</v>
      </c>
      <c r="HP70">
        <v>62</v>
      </c>
      <c r="HQ70">
        <v>0.12524000099999999</v>
      </c>
      <c r="HR70">
        <v>173</v>
      </c>
      <c r="HS70">
        <v>238</v>
      </c>
      <c r="HT70">
        <v>172</v>
      </c>
      <c r="HU70">
        <v>236</v>
      </c>
      <c r="HV70">
        <v>181</v>
      </c>
      <c r="HW70">
        <v>232</v>
      </c>
      <c r="HY70">
        <v>192</v>
      </c>
      <c r="HZ70">
        <v>351</v>
      </c>
      <c r="IA70">
        <v>180</v>
      </c>
      <c r="IB70">
        <v>342</v>
      </c>
      <c r="IC70">
        <v>193</v>
      </c>
      <c r="ID70">
        <v>326</v>
      </c>
      <c r="IF70">
        <v>213</v>
      </c>
      <c r="IG70">
        <v>335</v>
      </c>
      <c r="IH70">
        <v>209</v>
      </c>
      <c r="II70">
        <v>320</v>
      </c>
      <c r="IJ70">
        <v>213</v>
      </c>
      <c r="IK70">
        <v>329</v>
      </c>
      <c r="IM70">
        <v>628</v>
      </c>
      <c r="IN70">
        <v>332</v>
      </c>
      <c r="IO70">
        <v>585</v>
      </c>
      <c r="IP70">
        <v>318</v>
      </c>
      <c r="IQ70">
        <v>586</v>
      </c>
      <c r="IR70">
        <v>316</v>
      </c>
      <c r="IT70">
        <v>743</v>
      </c>
      <c r="IU70">
        <v>317</v>
      </c>
      <c r="IV70">
        <v>726</v>
      </c>
      <c r="IW70">
        <v>330</v>
      </c>
      <c r="IX70">
        <v>678</v>
      </c>
      <c r="IY70">
        <v>323</v>
      </c>
      <c r="JA70">
        <v>722</v>
      </c>
      <c r="JB70">
        <v>347</v>
      </c>
      <c r="JC70">
        <v>865</v>
      </c>
      <c r="JD70">
        <v>384</v>
      </c>
      <c r="JE70">
        <v>781</v>
      </c>
      <c r="JF70">
        <v>388</v>
      </c>
      <c r="JH70">
        <v>687</v>
      </c>
      <c r="JI70">
        <v>321</v>
      </c>
      <c r="JJ70">
        <v>669</v>
      </c>
      <c r="JK70">
        <v>319</v>
      </c>
      <c r="JL70">
        <v>652</v>
      </c>
      <c r="JM70">
        <v>317</v>
      </c>
      <c r="JO70">
        <v>654</v>
      </c>
      <c r="JP70">
        <v>307</v>
      </c>
      <c r="JQ70">
        <v>673</v>
      </c>
      <c r="JR70">
        <v>300</v>
      </c>
      <c r="JS70">
        <v>644</v>
      </c>
      <c r="JT70">
        <v>299</v>
      </c>
      <c r="JV70">
        <v>664</v>
      </c>
      <c r="JW70">
        <v>337</v>
      </c>
      <c r="JX70">
        <v>672</v>
      </c>
      <c r="JY70">
        <v>357</v>
      </c>
      <c r="JZ70">
        <v>675</v>
      </c>
      <c r="KA70">
        <v>355</v>
      </c>
      <c r="KC70">
        <v>675</v>
      </c>
      <c r="KD70">
        <v>333</v>
      </c>
      <c r="KE70">
        <v>698</v>
      </c>
      <c r="KF70">
        <v>329</v>
      </c>
      <c r="KG70">
        <v>687</v>
      </c>
      <c r="KH70">
        <v>322</v>
      </c>
      <c r="KJ70">
        <v>654</v>
      </c>
      <c r="KK70">
        <v>341</v>
      </c>
      <c r="KL70">
        <v>660</v>
      </c>
      <c r="KM70">
        <v>344</v>
      </c>
      <c r="KN70">
        <v>673</v>
      </c>
      <c r="KO70">
        <v>337</v>
      </c>
      <c r="KQ70">
        <v>794</v>
      </c>
      <c r="KR70">
        <v>361</v>
      </c>
      <c r="KS70">
        <v>716</v>
      </c>
      <c r="KT70">
        <v>381</v>
      </c>
      <c r="KU70">
        <v>733</v>
      </c>
      <c r="KV70">
        <v>363</v>
      </c>
      <c r="KX70">
        <v>62</v>
      </c>
      <c r="KY70">
        <v>0.125240000896156</v>
      </c>
      <c r="KZ70">
        <v>332</v>
      </c>
      <c r="LA70">
        <v>27</v>
      </c>
      <c r="LB70">
        <v>303</v>
      </c>
      <c r="LC70">
        <v>27</v>
      </c>
      <c r="LD70">
        <v>312</v>
      </c>
      <c r="LE70">
        <v>27</v>
      </c>
      <c r="LG70">
        <v>313</v>
      </c>
      <c r="LH70">
        <v>592</v>
      </c>
      <c r="LI70">
        <v>318</v>
      </c>
      <c r="LJ70">
        <v>536</v>
      </c>
      <c r="LK70">
        <v>335</v>
      </c>
      <c r="LL70">
        <v>509</v>
      </c>
      <c r="LN70">
        <v>729</v>
      </c>
      <c r="LO70">
        <v>446</v>
      </c>
      <c r="LP70">
        <v>824</v>
      </c>
      <c r="LQ70">
        <v>485</v>
      </c>
      <c r="LR70">
        <v>769</v>
      </c>
      <c r="LS70">
        <v>479</v>
      </c>
      <c r="LV70">
        <v>62</v>
      </c>
      <c r="LW70">
        <v>0.12524000099999999</v>
      </c>
      <c r="LX70">
        <v>301</v>
      </c>
      <c r="LY70">
        <v>90</v>
      </c>
      <c r="LZ70">
        <v>309</v>
      </c>
      <c r="MA70">
        <v>100</v>
      </c>
      <c r="MB70">
        <v>304</v>
      </c>
      <c r="MC70">
        <v>103</v>
      </c>
      <c r="ME70">
        <v>326</v>
      </c>
      <c r="MF70">
        <v>546</v>
      </c>
      <c r="MG70">
        <v>344</v>
      </c>
      <c r="MH70">
        <v>577</v>
      </c>
      <c r="MI70">
        <v>341</v>
      </c>
      <c r="MJ70">
        <v>551</v>
      </c>
      <c r="ML70">
        <v>334</v>
      </c>
      <c r="MM70">
        <v>635</v>
      </c>
      <c r="MN70">
        <v>335</v>
      </c>
      <c r="MO70">
        <v>658</v>
      </c>
      <c r="MP70">
        <v>338</v>
      </c>
      <c r="MQ70">
        <v>628</v>
      </c>
      <c r="MS70">
        <v>373</v>
      </c>
      <c r="MT70">
        <v>565</v>
      </c>
      <c r="MU70">
        <v>394</v>
      </c>
      <c r="MV70">
        <v>560</v>
      </c>
      <c r="MW70">
        <v>381</v>
      </c>
      <c r="MX70">
        <v>582</v>
      </c>
      <c r="MZ70">
        <v>576</v>
      </c>
      <c r="NA70">
        <v>521</v>
      </c>
      <c r="NB70">
        <v>524</v>
      </c>
      <c r="NC70">
        <v>525</v>
      </c>
      <c r="ND70">
        <v>586</v>
      </c>
      <c r="NE70">
        <v>499</v>
      </c>
      <c r="NG70">
        <v>788</v>
      </c>
      <c r="NH70">
        <v>621</v>
      </c>
      <c r="NI70">
        <v>838</v>
      </c>
      <c r="NJ70">
        <v>621</v>
      </c>
      <c r="NK70">
        <v>811</v>
      </c>
      <c r="NL70">
        <v>645</v>
      </c>
      <c r="NN70">
        <v>763</v>
      </c>
      <c r="NO70">
        <v>541</v>
      </c>
      <c r="NP70">
        <v>806</v>
      </c>
      <c r="NQ70">
        <v>522</v>
      </c>
      <c r="NR70">
        <v>790</v>
      </c>
      <c r="NS70">
        <v>525</v>
      </c>
      <c r="NU70">
        <v>771</v>
      </c>
      <c r="NV70">
        <v>517</v>
      </c>
      <c r="NW70">
        <v>765</v>
      </c>
      <c r="NX70">
        <v>507</v>
      </c>
      <c r="NY70">
        <v>765</v>
      </c>
      <c r="NZ70">
        <v>507</v>
      </c>
      <c r="OB70">
        <v>757</v>
      </c>
      <c r="OC70">
        <v>613</v>
      </c>
      <c r="OD70">
        <v>774</v>
      </c>
      <c r="OE70">
        <v>601</v>
      </c>
      <c r="OF70">
        <v>786</v>
      </c>
      <c r="OG70">
        <v>585</v>
      </c>
      <c r="OI70">
        <v>788</v>
      </c>
      <c r="OJ70">
        <v>489</v>
      </c>
      <c r="OK70">
        <v>811</v>
      </c>
      <c r="OL70">
        <v>532</v>
      </c>
      <c r="OM70">
        <v>832</v>
      </c>
      <c r="ON70">
        <v>501</v>
      </c>
      <c r="OP70">
        <v>970</v>
      </c>
      <c r="OQ70">
        <v>715</v>
      </c>
      <c r="OR70">
        <v>908</v>
      </c>
      <c r="OS70">
        <v>661</v>
      </c>
      <c r="OT70">
        <v>863</v>
      </c>
      <c r="OU70">
        <v>641</v>
      </c>
      <c r="OW70">
        <v>793</v>
      </c>
      <c r="OX70">
        <v>499</v>
      </c>
      <c r="OY70">
        <v>740</v>
      </c>
      <c r="OZ70">
        <v>496</v>
      </c>
      <c r="PA70">
        <v>779</v>
      </c>
      <c r="PB70">
        <v>487</v>
      </c>
    </row>
    <row r="71" spans="1:418">
      <c r="A71" s="47">
        <v>8</v>
      </c>
      <c r="B71" s="10">
        <v>10</v>
      </c>
      <c r="C71">
        <v>0</v>
      </c>
      <c r="D71">
        <v>0.3</v>
      </c>
      <c r="E71">
        <f>0.0001227*1000000</f>
        <v>122.7</v>
      </c>
      <c r="F71" s="26">
        <f>0.5*(SUM(E47:E54)+(0.01*4)+(0.0103*4)+(0.0003*2*1))</f>
        <v>0.23619999999999999</v>
      </c>
      <c r="H71">
        <v>100</v>
      </c>
      <c r="I71">
        <v>0</v>
      </c>
      <c r="J71">
        <v>3</v>
      </c>
      <c r="K71">
        <v>1.25</v>
      </c>
      <c r="L71">
        <v>1.25</v>
      </c>
      <c r="M71">
        <v>800</v>
      </c>
      <c r="N71">
        <f>1000-(SUM(H71:M71))</f>
        <v>94.5</v>
      </c>
      <c r="O71" s="14">
        <f t="shared" si="84"/>
        <v>17</v>
      </c>
      <c r="P71" s="47">
        <v>8</v>
      </c>
      <c r="Q71">
        <f t="shared" si="78"/>
        <v>50</v>
      </c>
      <c r="R71">
        <f t="shared" si="79"/>
        <v>0</v>
      </c>
      <c r="S71">
        <f t="shared" si="87"/>
        <v>1.5</v>
      </c>
      <c r="T71">
        <f t="shared" si="80"/>
        <v>400</v>
      </c>
      <c r="U71">
        <f t="shared" si="81"/>
        <v>0.625</v>
      </c>
      <c r="V71">
        <f t="shared" si="82"/>
        <v>0.625</v>
      </c>
      <c r="W71">
        <f t="shared" si="85"/>
        <v>47.25</v>
      </c>
      <c r="X71">
        <f t="shared" si="86"/>
        <v>8.5</v>
      </c>
      <c r="Y71" s="6"/>
      <c r="AB71">
        <v>63</v>
      </c>
      <c r="AC71">
        <v>0.12726000100000001</v>
      </c>
      <c r="AD71">
        <v>328</v>
      </c>
      <c r="AE71">
        <v>143</v>
      </c>
      <c r="AF71">
        <v>334</v>
      </c>
      <c r="AG71">
        <v>144</v>
      </c>
      <c r="AH71">
        <v>326</v>
      </c>
      <c r="AI71">
        <v>145</v>
      </c>
      <c r="AK71">
        <v>342</v>
      </c>
      <c r="AL71">
        <v>222</v>
      </c>
      <c r="AM71">
        <v>354</v>
      </c>
      <c r="AN71">
        <v>215</v>
      </c>
      <c r="AO71">
        <v>358</v>
      </c>
      <c r="AP71">
        <v>219</v>
      </c>
      <c r="AR71">
        <v>420</v>
      </c>
      <c r="AS71">
        <v>226</v>
      </c>
      <c r="AT71">
        <v>431</v>
      </c>
      <c r="AU71">
        <v>222</v>
      </c>
      <c r="AV71">
        <v>396</v>
      </c>
      <c r="AW71">
        <v>233</v>
      </c>
      <c r="AY71">
        <v>814</v>
      </c>
      <c r="AZ71">
        <v>233</v>
      </c>
      <c r="BA71">
        <v>791</v>
      </c>
      <c r="BB71">
        <v>234</v>
      </c>
      <c r="BC71">
        <v>754</v>
      </c>
      <c r="BD71">
        <v>233</v>
      </c>
      <c r="BF71">
        <v>887</v>
      </c>
      <c r="BG71">
        <v>211</v>
      </c>
      <c r="BH71">
        <v>896</v>
      </c>
      <c r="BI71">
        <v>211</v>
      </c>
      <c r="BJ71">
        <v>856</v>
      </c>
      <c r="BK71">
        <v>220</v>
      </c>
      <c r="BM71">
        <v>929</v>
      </c>
      <c r="BN71">
        <v>196</v>
      </c>
      <c r="BO71">
        <v>868</v>
      </c>
      <c r="BP71">
        <v>211</v>
      </c>
      <c r="BQ71">
        <v>936</v>
      </c>
      <c r="BR71">
        <v>190</v>
      </c>
      <c r="BT71">
        <v>962</v>
      </c>
      <c r="BU71">
        <v>187</v>
      </c>
      <c r="BV71">
        <v>924</v>
      </c>
      <c r="BW71">
        <v>193</v>
      </c>
      <c r="BX71">
        <v>976</v>
      </c>
      <c r="BY71">
        <v>193</v>
      </c>
      <c r="CA71">
        <v>962</v>
      </c>
      <c r="CB71">
        <v>214</v>
      </c>
      <c r="CC71">
        <v>928</v>
      </c>
      <c r="CD71">
        <v>191</v>
      </c>
      <c r="CE71">
        <v>904</v>
      </c>
      <c r="CF71">
        <v>181</v>
      </c>
      <c r="CH71">
        <v>870</v>
      </c>
      <c r="CI71">
        <v>165</v>
      </c>
      <c r="CJ71">
        <v>871</v>
      </c>
      <c r="CK71">
        <v>180</v>
      </c>
      <c r="CL71">
        <v>933</v>
      </c>
      <c r="CM71">
        <v>169</v>
      </c>
      <c r="CO71">
        <v>845</v>
      </c>
      <c r="CP71">
        <v>160</v>
      </c>
      <c r="CQ71">
        <v>862</v>
      </c>
      <c r="CR71">
        <v>172</v>
      </c>
      <c r="CS71">
        <v>898</v>
      </c>
      <c r="CT71">
        <v>182</v>
      </c>
      <c r="CV71">
        <v>860</v>
      </c>
      <c r="CW71">
        <v>162</v>
      </c>
      <c r="CX71">
        <v>959</v>
      </c>
      <c r="CY71">
        <v>174</v>
      </c>
      <c r="CZ71">
        <v>906</v>
      </c>
      <c r="DA71">
        <v>173</v>
      </c>
      <c r="DC71">
        <v>878</v>
      </c>
      <c r="DD71">
        <v>172</v>
      </c>
      <c r="DE71">
        <v>899</v>
      </c>
      <c r="DF71">
        <v>171</v>
      </c>
      <c r="DG71">
        <v>925</v>
      </c>
      <c r="DH71">
        <v>166</v>
      </c>
      <c r="DK71">
        <v>63</v>
      </c>
      <c r="DL71">
        <v>0.12726000100000001</v>
      </c>
      <c r="DM71">
        <v>173</v>
      </c>
      <c r="DN71">
        <v>253</v>
      </c>
      <c r="DO71">
        <v>173</v>
      </c>
      <c r="DP71">
        <v>251</v>
      </c>
      <c r="DQ71">
        <v>167</v>
      </c>
      <c r="DR71">
        <v>248</v>
      </c>
      <c r="DT71">
        <v>196</v>
      </c>
      <c r="DU71">
        <v>412</v>
      </c>
      <c r="DV71">
        <v>218</v>
      </c>
      <c r="DW71">
        <v>397</v>
      </c>
      <c r="DX71">
        <v>189</v>
      </c>
      <c r="DY71">
        <v>393</v>
      </c>
      <c r="EA71">
        <v>214</v>
      </c>
      <c r="EB71">
        <v>380</v>
      </c>
      <c r="EC71">
        <v>209</v>
      </c>
      <c r="ED71">
        <v>457</v>
      </c>
      <c r="EE71">
        <v>215</v>
      </c>
      <c r="EF71">
        <v>507</v>
      </c>
      <c r="EH71">
        <v>270</v>
      </c>
      <c r="EI71">
        <v>397</v>
      </c>
      <c r="EJ71">
        <v>292</v>
      </c>
      <c r="EK71">
        <v>431</v>
      </c>
      <c r="EL71">
        <v>314</v>
      </c>
      <c r="EM71">
        <v>476</v>
      </c>
      <c r="EO71">
        <v>921</v>
      </c>
      <c r="EP71">
        <v>387</v>
      </c>
      <c r="EQ71">
        <v>970</v>
      </c>
      <c r="ER71">
        <v>373</v>
      </c>
      <c r="ES71">
        <v>898</v>
      </c>
      <c r="ET71">
        <v>363</v>
      </c>
      <c r="EV71">
        <v>1001</v>
      </c>
      <c r="EW71">
        <v>393</v>
      </c>
      <c r="EX71">
        <v>956</v>
      </c>
      <c r="EY71">
        <v>380</v>
      </c>
      <c r="EZ71">
        <v>905</v>
      </c>
      <c r="FA71">
        <v>373</v>
      </c>
      <c r="FC71">
        <v>964</v>
      </c>
      <c r="FD71">
        <v>388</v>
      </c>
      <c r="FE71">
        <v>969</v>
      </c>
      <c r="FF71">
        <v>374</v>
      </c>
      <c r="FG71">
        <v>1000</v>
      </c>
      <c r="FH71">
        <v>385</v>
      </c>
      <c r="FJ71">
        <v>1003</v>
      </c>
      <c r="FK71">
        <v>382</v>
      </c>
      <c r="FL71">
        <v>936</v>
      </c>
      <c r="FM71">
        <v>377</v>
      </c>
      <c r="FN71">
        <v>1011</v>
      </c>
      <c r="FO71">
        <v>383</v>
      </c>
      <c r="FQ71">
        <v>975</v>
      </c>
      <c r="FR71">
        <v>399</v>
      </c>
      <c r="FS71">
        <v>1085</v>
      </c>
      <c r="FT71">
        <v>463</v>
      </c>
      <c r="FU71">
        <v>1152</v>
      </c>
      <c r="FV71">
        <v>441</v>
      </c>
      <c r="FX71">
        <v>1001</v>
      </c>
      <c r="FY71">
        <v>367</v>
      </c>
      <c r="FZ71">
        <v>1066</v>
      </c>
      <c r="GA71">
        <v>354</v>
      </c>
      <c r="GB71">
        <v>1051</v>
      </c>
      <c r="GC71">
        <v>366</v>
      </c>
      <c r="GE71">
        <v>1148</v>
      </c>
      <c r="GF71">
        <v>418</v>
      </c>
      <c r="GG71">
        <v>1240</v>
      </c>
      <c r="GH71">
        <v>441</v>
      </c>
      <c r="GI71">
        <v>1176</v>
      </c>
      <c r="GJ71">
        <v>412</v>
      </c>
      <c r="GL71">
        <v>1181</v>
      </c>
      <c r="GM71">
        <v>425</v>
      </c>
      <c r="GN71">
        <v>1176</v>
      </c>
      <c r="GO71">
        <v>388</v>
      </c>
      <c r="GP71">
        <v>1237</v>
      </c>
      <c r="GQ71">
        <v>380</v>
      </c>
      <c r="GS71">
        <v>63</v>
      </c>
      <c r="GT71">
        <v>0.12726000100000001</v>
      </c>
      <c r="GU71">
        <v>301</v>
      </c>
      <c r="GV71">
        <v>24</v>
      </c>
      <c r="GW71">
        <v>317</v>
      </c>
      <c r="GX71">
        <v>24</v>
      </c>
      <c r="GY71">
        <v>307</v>
      </c>
      <c r="GZ71">
        <v>24</v>
      </c>
      <c r="HB71">
        <v>314</v>
      </c>
      <c r="HC71">
        <v>750</v>
      </c>
      <c r="HD71">
        <v>332</v>
      </c>
      <c r="HE71">
        <v>644</v>
      </c>
      <c r="HF71">
        <v>313</v>
      </c>
      <c r="HG71">
        <v>628</v>
      </c>
      <c r="HI71">
        <v>1120</v>
      </c>
      <c r="HJ71">
        <v>604</v>
      </c>
      <c r="HK71">
        <v>1104</v>
      </c>
      <c r="HL71">
        <v>603</v>
      </c>
      <c r="HM71">
        <v>1136</v>
      </c>
      <c r="HN71">
        <v>636</v>
      </c>
      <c r="HP71">
        <v>63</v>
      </c>
      <c r="HQ71">
        <v>0.12726000100000001</v>
      </c>
      <c r="HR71">
        <v>164</v>
      </c>
      <c r="HS71">
        <v>238</v>
      </c>
      <c r="HT71">
        <v>171</v>
      </c>
      <c r="HU71">
        <v>237</v>
      </c>
      <c r="HV71">
        <v>175</v>
      </c>
      <c r="HW71">
        <v>234</v>
      </c>
      <c r="HY71">
        <v>190</v>
      </c>
      <c r="HZ71">
        <v>354</v>
      </c>
      <c r="IA71">
        <v>198</v>
      </c>
      <c r="IB71">
        <v>332</v>
      </c>
      <c r="IC71">
        <v>182</v>
      </c>
      <c r="ID71">
        <v>342</v>
      </c>
      <c r="IF71">
        <v>204</v>
      </c>
      <c r="IG71">
        <v>329</v>
      </c>
      <c r="IH71">
        <v>210</v>
      </c>
      <c r="II71">
        <v>337</v>
      </c>
      <c r="IJ71">
        <v>213</v>
      </c>
      <c r="IK71">
        <v>330</v>
      </c>
      <c r="IM71">
        <v>571</v>
      </c>
      <c r="IN71">
        <v>335</v>
      </c>
      <c r="IO71">
        <v>520</v>
      </c>
      <c r="IP71">
        <v>329</v>
      </c>
      <c r="IQ71">
        <v>553</v>
      </c>
      <c r="IR71">
        <v>325</v>
      </c>
      <c r="IT71">
        <v>698</v>
      </c>
      <c r="IU71">
        <v>321</v>
      </c>
      <c r="IV71">
        <v>701</v>
      </c>
      <c r="IW71">
        <v>318</v>
      </c>
      <c r="IX71">
        <v>676</v>
      </c>
      <c r="IY71">
        <v>328</v>
      </c>
      <c r="JA71">
        <v>745</v>
      </c>
      <c r="JB71">
        <v>346</v>
      </c>
      <c r="JC71">
        <v>848</v>
      </c>
      <c r="JD71">
        <v>388</v>
      </c>
      <c r="JE71">
        <v>849</v>
      </c>
      <c r="JF71">
        <v>378</v>
      </c>
      <c r="JH71">
        <v>619</v>
      </c>
      <c r="JI71">
        <v>316</v>
      </c>
      <c r="JJ71">
        <v>667</v>
      </c>
      <c r="JK71">
        <v>322</v>
      </c>
      <c r="JL71">
        <v>652</v>
      </c>
      <c r="JM71">
        <v>310</v>
      </c>
      <c r="JO71">
        <v>667</v>
      </c>
      <c r="JP71">
        <v>310</v>
      </c>
      <c r="JQ71">
        <v>673</v>
      </c>
      <c r="JR71">
        <v>294</v>
      </c>
      <c r="JS71">
        <v>677</v>
      </c>
      <c r="JT71">
        <v>295</v>
      </c>
      <c r="JV71">
        <v>653</v>
      </c>
      <c r="JW71">
        <v>328</v>
      </c>
      <c r="JX71">
        <v>702</v>
      </c>
      <c r="JY71">
        <v>370</v>
      </c>
      <c r="JZ71">
        <v>664</v>
      </c>
      <c r="KA71">
        <v>359</v>
      </c>
      <c r="KC71">
        <v>677</v>
      </c>
      <c r="KD71">
        <v>335</v>
      </c>
      <c r="KE71">
        <v>728</v>
      </c>
      <c r="KF71">
        <v>327</v>
      </c>
      <c r="KG71">
        <v>659</v>
      </c>
      <c r="KH71">
        <v>332</v>
      </c>
      <c r="KJ71">
        <v>612</v>
      </c>
      <c r="KK71">
        <v>334</v>
      </c>
      <c r="KL71">
        <v>632</v>
      </c>
      <c r="KM71">
        <v>345</v>
      </c>
      <c r="KN71">
        <v>696</v>
      </c>
      <c r="KO71">
        <v>351</v>
      </c>
      <c r="KQ71">
        <v>763</v>
      </c>
      <c r="KR71">
        <v>384</v>
      </c>
      <c r="KS71">
        <v>785</v>
      </c>
      <c r="KT71">
        <v>353</v>
      </c>
      <c r="KU71">
        <v>756</v>
      </c>
      <c r="KV71">
        <v>375</v>
      </c>
      <c r="KX71">
        <v>63</v>
      </c>
      <c r="KY71">
        <v>0.12726000091060999</v>
      </c>
      <c r="KZ71">
        <v>313</v>
      </c>
      <c r="LA71">
        <v>28</v>
      </c>
      <c r="LB71">
        <v>309</v>
      </c>
      <c r="LC71">
        <v>27</v>
      </c>
      <c r="LD71">
        <v>292</v>
      </c>
      <c r="LE71">
        <v>27</v>
      </c>
      <c r="LG71">
        <v>322</v>
      </c>
      <c r="LH71">
        <v>551</v>
      </c>
      <c r="LI71">
        <v>328</v>
      </c>
      <c r="LJ71">
        <v>525</v>
      </c>
      <c r="LK71">
        <v>315</v>
      </c>
      <c r="LL71">
        <v>484</v>
      </c>
      <c r="LN71">
        <v>669</v>
      </c>
      <c r="LO71">
        <v>429</v>
      </c>
      <c r="LP71">
        <v>813</v>
      </c>
      <c r="LQ71">
        <v>488</v>
      </c>
      <c r="LR71">
        <v>787</v>
      </c>
      <c r="LS71">
        <v>466</v>
      </c>
      <c r="LV71">
        <v>63</v>
      </c>
      <c r="LW71">
        <v>0.12726000100000001</v>
      </c>
      <c r="LX71">
        <v>325</v>
      </c>
      <c r="LY71">
        <v>90</v>
      </c>
      <c r="LZ71">
        <v>317</v>
      </c>
      <c r="MA71">
        <v>102</v>
      </c>
      <c r="MB71">
        <v>290</v>
      </c>
      <c r="MC71">
        <v>103</v>
      </c>
      <c r="ME71">
        <v>348</v>
      </c>
      <c r="MF71">
        <v>580</v>
      </c>
      <c r="MG71">
        <v>319</v>
      </c>
      <c r="MH71">
        <v>536</v>
      </c>
      <c r="MI71">
        <v>341</v>
      </c>
      <c r="MJ71">
        <v>567</v>
      </c>
      <c r="ML71">
        <v>320</v>
      </c>
      <c r="MM71">
        <v>626</v>
      </c>
      <c r="MN71">
        <v>321</v>
      </c>
      <c r="MO71">
        <v>642</v>
      </c>
      <c r="MP71">
        <v>332</v>
      </c>
      <c r="MQ71">
        <v>633</v>
      </c>
      <c r="MS71">
        <v>379</v>
      </c>
      <c r="MT71">
        <v>544</v>
      </c>
      <c r="MU71">
        <v>382</v>
      </c>
      <c r="MV71">
        <v>617</v>
      </c>
      <c r="MW71">
        <v>392</v>
      </c>
      <c r="MX71">
        <v>588</v>
      </c>
      <c r="MZ71">
        <v>569</v>
      </c>
      <c r="NA71">
        <v>527</v>
      </c>
      <c r="NB71">
        <v>572</v>
      </c>
      <c r="NC71">
        <v>513</v>
      </c>
      <c r="ND71">
        <v>545</v>
      </c>
      <c r="NE71">
        <v>508</v>
      </c>
      <c r="NG71">
        <v>781</v>
      </c>
      <c r="NH71">
        <v>636</v>
      </c>
      <c r="NI71">
        <v>788</v>
      </c>
      <c r="NJ71">
        <v>613</v>
      </c>
      <c r="NK71">
        <v>823</v>
      </c>
      <c r="NL71">
        <v>642</v>
      </c>
      <c r="NN71">
        <v>738</v>
      </c>
      <c r="NO71">
        <v>518</v>
      </c>
      <c r="NP71">
        <v>858</v>
      </c>
      <c r="NQ71">
        <v>527</v>
      </c>
      <c r="NR71">
        <v>707</v>
      </c>
      <c r="NS71">
        <v>520</v>
      </c>
      <c r="NU71">
        <v>809</v>
      </c>
      <c r="NV71">
        <v>504</v>
      </c>
      <c r="NW71">
        <v>755</v>
      </c>
      <c r="NX71">
        <v>514</v>
      </c>
      <c r="NY71">
        <v>755</v>
      </c>
      <c r="NZ71">
        <v>514</v>
      </c>
      <c r="OB71">
        <v>831</v>
      </c>
      <c r="OC71">
        <v>620</v>
      </c>
      <c r="OD71">
        <v>777</v>
      </c>
      <c r="OE71">
        <v>616</v>
      </c>
      <c r="OF71">
        <v>795</v>
      </c>
      <c r="OG71">
        <v>588</v>
      </c>
      <c r="OI71">
        <v>762</v>
      </c>
      <c r="OJ71">
        <v>517</v>
      </c>
      <c r="OK71">
        <v>801</v>
      </c>
      <c r="OL71">
        <v>511</v>
      </c>
      <c r="OM71">
        <v>846</v>
      </c>
      <c r="ON71">
        <v>519</v>
      </c>
      <c r="OP71">
        <v>850</v>
      </c>
      <c r="OQ71">
        <v>684</v>
      </c>
      <c r="OR71">
        <v>855</v>
      </c>
      <c r="OS71">
        <v>660</v>
      </c>
      <c r="OT71">
        <v>787</v>
      </c>
      <c r="OU71">
        <v>627</v>
      </c>
      <c r="OW71">
        <v>899</v>
      </c>
      <c r="OX71">
        <v>490</v>
      </c>
      <c r="OY71">
        <v>807</v>
      </c>
      <c r="OZ71">
        <v>498</v>
      </c>
      <c r="PA71">
        <v>878</v>
      </c>
      <c r="PB71">
        <v>527</v>
      </c>
    </row>
    <row r="72" spans="1:418">
      <c r="A72" s="47">
        <v>9</v>
      </c>
      <c r="B72" s="10">
        <v>10</v>
      </c>
      <c r="C72">
        <v>0</v>
      </c>
      <c r="D72">
        <v>1</v>
      </c>
      <c r="E72">
        <f>0.0004775 *1000000</f>
        <v>477.5</v>
      </c>
      <c r="F72" s="26">
        <f>0.5*(SUM(E47:E54)+(0.01*4)+(0.011*4)+(0.001*2*1))</f>
        <v>0.23829999999999998</v>
      </c>
      <c r="H72">
        <v>100</v>
      </c>
      <c r="I72">
        <v>0</v>
      </c>
      <c r="J72">
        <v>10</v>
      </c>
      <c r="K72">
        <v>1.25</v>
      </c>
      <c r="L72">
        <v>1.25</v>
      </c>
      <c r="M72">
        <v>800</v>
      </c>
      <c r="N72">
        <f>1000-(SUM(H72:M72))</f>
        <v>87.5</v>
      </c>
      <c r="O72" s="14">
        <f t="shared" si="84"/>
        <v>10</v>
      </c>
      <c r="P72" s="47">
        <v>9</v>
      </c>
      <c r="Q72">
        <f t="shared" si="78"/>
        <v>50</v>
      </c>
      <c r="R72">
        <f t="shared" si="79"/>
        <v>0</v>
      </c>
      <c r="S72">
        <f t="shared" si="87"/>
        <v>5</v>
      </c>
      <c r="T72">
        <f t="shared" si="80"/>
        <v>400</v>
      </c>
      <c r="U72">
        <f t="shared" si="81"/>
        <v>0.625</v>
      </c>
      <c r="V72">
        <f t="shared" si="82"/>
        <v>0.625</v>
      </c>
      <c r="W72">
        <f t="shared" si="85"/>
        <v>43.75</v>
      </c>
      <c r="X72">
        <f t="shared" si="86"/>
        <v>5</v>
      </c>
      <c r="Y72" s="6"/>
      <c r="AB72">
        <v>64</v>
      </c>
      <c r="AC72">
        <v>0.12928000100000001</v>
      </c>
      <c r="AD72">
        <v>331</v>
      </c>
      <c r="AE72">
        <v>145</v>
      </c>
      <c r="AF72">
        <v>335</v>
      </c>
      <c r="AG72">
        <v>144</v>
      </c>
      <c r="AH72">
        <v>334</v>
      </c>
      <c r="AI72">
        <v>139</v>
      </c>
      <c r="AK72">
        <v>350</v>
      </c>
      <c r="AL72">
        <v>220</v>
      </c>
      <c r="AM72">
        <v>359</v>
      </c>
      <c r="AN72">
        <v>213</v>
      </c>
      <c r="AO72">
        <v>338</v>
      </c>
      <c r="AP72">
        <v>213</v>
      </c>
      <c r="AR72">
        <v>412</v>
      </c>
      <c r="AS72">
        <v>229</v>
      </c>
      <c r="AT72">
        <v>394</v>
      </c>
      <c r="AU72">
        <v>232</v>
      </c>
      <c r="AV72">
        <v>416</v>
      </c>
      <c r="AW72">
        <v>242</v>
      </c>
      <c r="AY72">
        <v>784</v>
      </c>
      <c r="AZ72">
        <v>236</v>
      </c>
      <c r="BA72">
        <v>735</v>
      </c>
      <c r="BB72">
        <v>227</v>
      </c>
      <c r="BC72">
        <v>746</v>
      </c>
      <c r="BD72">
        <v>229</v>
      </c>
      <c r="BF72">
        <v>870</v>
      </c>
      <c r="BG72">
        <v>211</v>
      </c>
      <c r="BH72">
        <v>880</v>
      </c>
      <c r="BI72">
        <v>219</v>
      </c>
      <c r="BJ72">
        <v>913</v>
      </c>
      <c r="BK72">
        <v>214</v>
      </c>
      <c r="BM72">
        <v>925</v>
      </c>
      <c r="BN72">
        <v>202</v>
      </c>
      <c r="BO72">
        <v>882</v>
      </c>
      <c r="BP72">
        <v>198</v>
      </c>
      <c r="BQ72">
        <v>899</v>
      </c>
      <c r="BR72">
        <v>217</v>
      </c>
      <c r="BT72">
        <v>904</v>
      </c>
      <c r="BU72">
        <v>193</v>
      </c>
      <c r="BV72">
        <v>894</v>
      </c>
      <c r="BW72">
        <v>181</v>
      </c>
      <c r="BX72">
        <v>936</v>
      </c>
      <c r="BY72">
        <v>194</v>
      </c>
      <c r="CA72">
        <v>1028</v>
      </c>
      <c r="CB72">
        <v>204</v>
      </c>
      <c r="CC72">
        <v>869</v>
      </c>
      <c r="CD72">
        <v>176</v>
      </c>
      <c r="CE72">
        <v>861</v>
      </c>
      <c r="CF72">
        <v>188</v>
      </c>
      <c r="CH72">
        <v>878</v>
      </c>
      <c r="CI72">
        <v>177</v>
      </c>
      <c r="CJ72">
        <v>894</v>
      </c>
      <c r="CK72">
        <v>191</v>
      </c>
      <c r="CL72">
        <v>941</v>
      </c>
      <c r="CM72">
        <v>180</v>
      </c>
      <c r="CO72">
        <v>818</v>
      </c>
      <c r="CP72">
        <v>171</v>
      </c>
      <c r="CQ72">
        <v>907</v>
      </c>
      <c r="CR72">
        <v>174</v>
      </c>
      <c r="CS72">
        <v>885</v>
      </c>
      <c r="CT72">
        <v>172</v>
      </c>
      <c r="CV72">
        <v>881</v>
      </c>
      <c r="CW72">
        <v>171</v>
      </c>
      <c r="CX72">
        <v>876</v>
      </c>
      <c r="CY72">
        <v>178</v>
      </c>
      <c r="CZ72">
        <v>861</v>
      </c>
      <c r="DA72">
        <v>162</v>
      </c>
      <c r="DC72">
        <v>849</v>
      </c>
      <c r="DD72">
        <v>165</v>
      </c>
      <c r="DE72">
        <v>869</v>
      </c>
      <c r="DF72">
        <v>166</v>
      </c>
      <c r="DG72">
        <v>850</v>
      </c>
      <c r="DH72">
        <v>167</v>
      </c>
      <c r="DK72">
        <v>64</v>
      </c>
      <c r="DL72">
        <v>0.12928000100000001</v>
      </c>
      <c r="DM72">
        <v>171</v>
      </c>
      <c r="DN72">
        <v>250</v>
      </c>
      <c r="DO72">
        <v>163</v>
      </c>
      <c r="DP72">
        <v>248</v>
      </c>
      <c r="DQ72">
        <v>171</v>
      </c>
      <c r="DR72">
        <v>249</v>
      </c>
      <c r="DT72">
        <v>204</v>
      </c>
      <c r="DU72">
        <v>407</v>
      </c>
      <c r="DV72">
        <v>206</v>
      </c>
      <c r="DW72">
        <v>401</v>
      </c>
      <c r="DX72">
        <v>197</v>
      </c>
      <c r="DY72">
        <v>389</v>
      </c>
      <c r="EA72">
        <v>199</v>
      </c>
      <c r="EB72">
        <v>378</v>
      </c>
      <c r="EC72">
        <v>217</v>
      </c>
      <c r="ED72">
        <v>438</v>
      </c>
      <c r="EE72">
        <v>224</v>
      </c>
      <c r="EF72">
        <v>496</v>
      </c>
      <c r="EH72">
        <v>259</v>
      </c>
      <c r="EI72">
        <v>401</v>
      </c>
      <c r="EJ72">
        <v>299</v>
      </c>
      <c r="EK72">
        <v>435</v>
      </c>
      <c r="EL72">
        <v>270</v>
      </c>
      <c r="EM72">
        <v>460</v>
      </c>
      <c r="EO72">
        <v>921</v>
      </c>
      <c r="EP72">
        <v>403</v>
      </c>
      <c r="EQ72">
        <v>896</v>
      </c>
      <c r="ER72">
        <v>372</v>
      </c>
      <c r="ES72">
        <v>929</v>
      </c>
      <c r="ET72">
        <v>371</v>
      </c>
      <c r="EV72">
        <v>948</v>
      </c>
      <c r="EW72">
        <v>393</v>
      </c>
      <c r="EX72">
        <v>962</v>
      </c>
      <c r="EY72">
        <v>377</v>
      </c>
      <c r="EZ72">
        <v>921</v>
      </c>
      <c r="FA72">
        <v>382</v>
      </c>
      <c r="FC72">
        <v>1002</v>
      </c>
      <c r="FD72">
        <v>384</v>
      </c>
      <c r="FE72">
        <v>1043</v>
      </c>
      <c r="FF72">
        <v>403</v>
      </c>
      <c r="FG72">
        <v>950</v>
      </c>
      <c r="FH72">
        <v>390</v>
      </c>
      <c r="FJ72">
        <v>982</v>
      </c>
      <c r="FK72">
        <v>383</v>
      </c>
      <c r="FL72">
        <v>1047</v>
      </c>
      <c r="FM72">
        <v>392</v>
      </c>
      <c r="FN72">
        <v>925</v>
      </c>
      <c r="FO72">
        <v>398</v>
      </c>
      <c r="FQ72">
        <v>1009</v>
      </c>
      <c r="FR72">
        <v>418</v>
      </c>
      <c r="FS72">
        <v>1078</v>
      </c>
      <c r="FT72">
        <v>455</v>
      </c>
      <c r="FU72">
        <v>1086</v>
      </c>
      <c r="FV72">
        <v>432</v>
      </c>
      <c r="FX72">
        <v>1000</v>
      </c>
      <c r="FY72">
        <v>360</v>
      </c>
      <c r="FZ72">
        <v>1083</v>
      </c>
      <c r="GA72">
        <v>368</v>
      </c>
      <c r="GB72">
        <v>993</v>
      </c>
      <c r="GC72">
        <v>354</v>
      </c>
      <c r="GE72">
        <v>1070</v>
      </c>
      <c r="GF72">
        <v>415</v>
      </c>
      <c r="GG72">
        <v>1128</v>
      </c>
      <c r="GH72">
        <v>435</v>
      </c>
      <c r="GI72">
        <v>1132</v>
      </c>
      <c r="GJ72">
        <v>424</v>
      </c>
      <c r="GL72">
        <v>1111</v>
      </c>
      <c r="GM72">
        <v>410</v>
      </c>
      <c r="GN72">
        <v>1108</v>
      </c>
      <c r="GO72">
        <v>398</v>
      </c>
      <c r="GP72">
        <v>1012</v>
      </c>
      <c r="GQ72">
        <v>379</v>
      </c>
      <c r="GS72">
        <v>64</v>
      </c>
      <c r="GT72">
        <v>0.12928000100000001</v>
      </c>
      <c r="GU72">
        <v>304</v>
      </c>
      <c r="GV72">
        <v>24</v>
      </c>
      <c r="GW72">
        <v>310</v>
      </c>
      <c r="GX72">
        <v>24</v>
      </c>
      <c r="GY72">
        <v>313</v>
      </c>
      <c r="GZ72">
        <v>24</v>
      </c>
      <c r="HB72">
        <v>331</v>
      </c>
      <c r="HC72">
        <v>769</v>
      </c>
      <c r="HD72">
        <v>334</v>
      </c>
      <c r="HE72">
        <v>652</v>
      </c>
      <c r="HF72">
        <v>312</v>
      </c>
      <c r="HG72">
        <v>591</v>
      </c>
      <c r="HI72">
        <v>1134</v>
      </c>
      <c r="HJ72">
        <v>615</v>
      </c>
      <c r="HK72">
        <v>1074</v>
      </c>
      <c r="HL72">
        <v>632</v>
      </c>
      <c r="HM72">
        <v>1282</v>
      </c>
      <c r="HN72">
        <v>645</v>
      </c>
      <c r="HP72">
        <v>64</v>
      </c>
      <c r="HQ72">
        <v>0.12928000100000001</v>
      </c>
      <c r="HR72">
        <v>165</v>
      </c>
      <c r="HS72">
        <v>241</v>
      </c>
      <c r="HT72">
        <v>172</v>
      </c>
      <c r="HU72">
        <v>243</v>
      </c>
      <c r="HV72">
        <v>173</v>
      </c>
      <c r="HW72">
        <v>234</v>
      </c>
      <c r="HY72">
        <v>203</v>
      </c>
      <c r="HZ72">
        <v>343</v>
      </c>
      <c r="IA72">
        <v>193</v>
      </c>
      <c r="IB72">
        <v>343</v>
      </c>
      <c r="IC72">
        <v>201</v>
      </c>
      <c r="ID72">
        <v>342</v>
      </c>
      <c r="IF72">
        <v>217</v>
      </c>
      <c r="IG72">
        <v>325</v>
      </c>
      <c r="IH72">
        <v>217</v>
      </c>
      <c r="II72">
        <v>325</v>
      </c>
      <c r="IJ72">
        <v>207</v>
      </c>
      <c r="IK72">
        <v>314</v>
      </c>
      <c r="IM72">
        <v>615</v>
      </c>
      <c r="IN72">
        <v>334</v>
      </c>
      <c r="IO72">
        <v>542</v>
      </c>
      <c r="IP72">
        <v>330</v>
      </c>
      <c r="IQ72">
        <v>536</v>
      </c>
      <c r="IR72">
        <v>325</v>
      </c>
      <c r="IT72">
        <v>675</v>
      </c>
      <c r="IU72">
        <v>316</v>
      </c>
      <c r="IV72">
        <v>696</v>
      </c>
      <c r="IW72">
        <v>320</v>
      </c>
      <c r="IX72">
        <v>727</v>
      </c>
      <c r="IY72">
        <v>322</v>
      </c>
      <c r="JA72">
        <v>699</v>
      </c>
      <c r="JB72">
        <v>350</v>
      </c>
      <c r="JC72">
        <v>781</v>
      </c>
      <c r="JD72">
        <v>399</v>
      </c>
      <c r="JE72">
        <v>843</v>
      </c>
      <c r="JF72">
        <v>375</v>
      </c>
      <c r="JH72">
        <v>669</v>
      </c>
      <c r="JI72">
        <v>320</v>
      </c>
      <c r="JJ72">
        <v>630</v>
      </c>
      <c r="JK72">
        <v>321</v>
      </c>
      <c r="JL72">
        <v>637</v>
      </c>
      <c r="JM72">
        <v>326</v>
      </c>
      <c r="JO72">
        <v>705</v>
      </c>
      <c r="JP72">
        <v>306</v>
      </c>
      <c r="JQ72">
        <v>682</v>
      </c>
      <c r="JR72">
        <v>298</v>
      </c>
      <c r="JS72">
        <v>685</v>
      </c>
      <c r="JT72">
        <v>291</v>
      </c>
      <c r="JV72">
        <v>655</v>
      </c>
      <c r="JW72">
        <v>329</v>
      </c>
      <c r="JX72">
        <v>701</v>
      </c>
      <c r="JY72">
        <v>366</v>
      </c>
      <c r="JZ72">
        <v>667</v>
      </c>
      <c r="KA72">
        <v>357</v>
      </c>
      <c r="KC72">
        <v>737</v>
      </c>
      <c r="KD72">
        <v>324</v>
      </c>
      <c r="KE72">
        <v>701</v>
      </c>
      <c r="KF72">
        <v>341</v>
      </c>
      <c r="KG72">
        <v>684</v>
      </c>
      <c r="KH72">
        <v>325</v>
      </c>
      <c r="KJ72">
        <v>627</v>
      </c>
      <c r="KK72">
        <v>336</v>
      </c>
      <c r="KL72">
        <v>650</v>
      </c>
      <c r="KM72">
        <v>329</v>
      </c>
      <c r="KN72">
        <v>633</v>
      </c>
      <c r="KO72">
        <v>337</v>
      </c>
      <c r="KQ72">
        <v>726</v>
      </c>
      <c r="KR72">
        <v>367</v>
      </c>
      <c r="KS72">
        <v>747</v>
      </c>
      <c r="KT72">
        <v>369</v>
      </c>
      <c r="KU72">
        <v>710</v>
      </c>
      <c r="KV72">
        <v>372</v>
      </c>
      <c r="KX72">
        <v>64</v>
      </c>
      <c r="KY72">
        <v>0.129280000925064</v>
      </c>
      <c r="KZ72">
        <v>305</v>
      </c>
      <c r="LA72">
        <v>28</v>
      </c>
      <c r="LB72">
        <v>318</v>
      </c>
      <c r="LC72">
        <v>27</v>
      </c>
      <c r="LD72">
        <v>307</v>
      </c>
      <c r="LE72">
        <v>27</v>
      </c>
      <c r="LG72">
        <v>323</v>
      </c>
      <c r="LH72">
        <v>593</v>
      </c>
      <c r="LI72">
        <v>320</v>
      </c>
      <c r="LJ72">
        <v>564</v>
      </c>
      <c r="LK72">
        <v>328</v>
      </c>
      <c r="LL72">
        <v>502</v>
      </c>
      <c r="LN72">
        <v>754</v>
      </c>
      <c r="LO72">
        <v>454</v>
      </c>
      <c r="LP72">
        <v>744</v>
      </c>
      <c r="LQ72">
        <v>511</v>
      </c>
      <c r="LR72">
        <v>773</v>
      </c>
      <c r="LS72">
        <v>478</v>
      </c>
      <c r="LV72">
        <v>64</v>
      </c>
      <c r="LW72">
        <v>0.12928000100000001</v>
      </c>
      <c r="LX72">
        <v>300</v>
      </c>
      <c r="LY72">
        <v>90</v>
      </c>
      <c r="LZ72">
        <v>310</v>
      </c>
      <c r="MA72">
        <v>101</v>
      </c>
      <c r="MB72">
        <v>298</v>
      </c>
      <c r="MC72">
        <v>102</v>
      </c>
      <c r="ME72">
        <v>319</v>
      </c>
      <c r="MF72">
        <v>566</v>
      </c>
      <c r="MG72">
        <v>336</v>
      </c>
      <c r="MH72">
        <v>582</v>
      </c>
      <c r="MI72">
        <v>308</v>
      </c>
      <c r="MJ72">
        <v>577</v>
      </c>
      <c r="ML72">
        <v>349</v>
      </c>
      <c r="MM72">
        <v>637</v>
      </c>
      <c r="MN72">
        <v>349</v>
      </c>
      <c r="MO72">
        <v>651</v>
      </c>
      <c r="MP72">
        <v>337</v>
      </c>
      <c r="MQ72">
        <v>623</v>
      </c>
      <c r="MS72">
        <v>392</v>
      </c>
      <c r="MT72">
        <v>555</v>
      </c>
      <c r="MU72">
        <v>395</v>
      </c>
      <c r="MV72">
        <v>572</v>
      </c>
      <c r="MW72">
        <v>402</v>
      </c>
      <c r="MX72">
        <v>586</v>
      </c>
      <c r="MZ72">
        <v>545</v>
      </c>
      <c r="NA72">
        <v>523</v>
      </c>
      <c r="NB72">
        <v>545</v>
      </c>
      <c r="NC72">
        <v>501</v>
      </c>
      <c r="ND72">
        <v>566</v>
      </c>
      <c r="NE72">
        <v>535</v>
      </c>
      <c r="NG72">
        <v>750</v>
      </c>
      <c r="NH72">
        <v>618</v>
      </c>
      <c r="NI72">
        <v>789</v>
      </c>
      <c r="NJ72">
        <v>634</v>
      </c>
      <c r="NK72">
        <v>842</v>
      </c>
      <c r="NL72">
        <v>628</v>
      </c>
      <c r="NN72">
        <v>815</v>
      </c>
      <c r="NO72">
        <v>543</v>
      </c>
      <c r="NP72">
        <v>804</v>
      </c>
      <c r="NQ72">
        <v>537</v>
      </c>
      <c r="NR72">
        <v>801</v>
      </c>
      <c r="NS72">
        <v>522</v>
      </c>
      <c r="NU72">
        <v>808</v>
      </c>
      <c r="NV72">
        <v>545</v>
      </c>
      <c r="NW72">
        <v>793</v>
      </c>
      <c r="NX72">
        <v>523</v>
      </c>
      <c r="NY72">
        <v>793</v>
      </c>
      <c r="NZ72">
        <v>523</v>
      </c>
      <c r="OB72">
        <v>761</v>
      </c>
      <c r="OC72">
        <v>601</v>
      </c>
      <c r="OD72">
        <v>956</v>
      </c>
      <c r="OE72">
        <v>583</v>
      </c>
      <c r="OF72">
        <v>789</v>
      </c>
      <c r="OG72">
        <v>571</v>
      </c>
      <c r="OI72">
        <v>851</v>
      </c>
      <c r="OJ72">
        <v>500</v>
      </c>
      <c r="OK72">
        <v>772</v>
      </c>
      <c r="OL72">
        <v>518</v>
      </c>
      <c r="OM72">
        <v>840</v>
      </c>
      <c r="ON72">
        <v>525</v>
      </c>
      <c r="OP72">
        <v>898</v>
      </c>
      <c r="OQ72">
        <v>668</v>
      </c>
      <c r="OR72">
        <v>829</v>
      </c>
      <c r="OS72">
        <v>657</v>
      </c>
      <c r="OT72">
        <v>885</v>
      </c>
      <c r="OU72">
        <v>620</v>
      </c>
      <c r="OW72">
        <v>811</v>
      </c>
      <c r="OX72">
        <v>512</v>
      </c>
      <c r="OY72">
        <v>810</v>
      </c>
      <c r="OZ72">
        <v>511</v>
      </c>
      <c r="PA72">
        <v>771</v>
      </c>
      <c r="PB72">
        <v>515</v>
      </c>
    </row>
    <row r="73" spans="1:418">
      <c r="A73" s="47">
        <v>10</v>
      </c>
      <c r="B73" s="10">
        <v>10</v>
      </c>
      <c r="C73">
        <v>0</v>
      </c>
      <c r="D73">
        <v>2</v>
      </c>
      <c r="E73">
        <f>0.0011297   *1000000</f>
        <v>1129.7</v>
      </c>
      <c r="F73" s="26">
        <f>0.5*(SUM(E47:E54)+(0.01*4)+(0.012*4)+(0.002*2*1))</f>
        <v>0.24129999999999999</v>
      </c>
      <c r="H73">
        <v>100</v>
      </c>
      <c r="I73">
        <v>0</v>
      </c>
      <c r="J73">
        <v>20</v>
      </c>
      <c r="K73" s="4">
        <v>1.25</v>
      </c>
      <c r="L73" s="4">
        <v>1.25</v>
      </c>
      <c r="M73" s="4">
        <v>800</v>
      </c>
      <c r="N73" s="4">
        <f>1000-(SUM(H73:M73))</f>
        <v>77.5</v>
      </c>
      <c r="O73" s="14">
        <f t="shared" si="84"/>
        <v>0</v>
      </c>
      <c r="P73" s="47">
        <v>10</v>
      </c>
      <c r="Q73">
        <f t="shared" si="78"/>
        <v>50</v>
      </c>
      <c r="R73">
        <f t="shared" si="79"/>
        <v>0</v>
      </c>
      <c r="S73">
        <f t="shared" si="87"/>
        <v>10</v>
      </c>
      <c r="T73" s="4">
        <f t="shared" si="80"/>
        <v>400</v>
      </c>
      <c r="U73" s="4">
        <f t="shared" si="81"/>
        <v>0.625</v>
      </c>
      <c r="V73" s="4">
        <f t="shared" si="82"/>
        <v>0.625</v>
      </c>
      <c r="W73" s="4">
        <f t="shared" si="85"/>
        <v>38.75</v>
      </c>
      <c r="X73">
        <f t="shared" si="86"/>
        <v>0</v>
      </c>
      <c r="Y73" s="14" t="s">
        <v>148</v>
      </c>
      <c r="AB73">
        <v>65</v>
      </c>
      <c r="AC73">
        <v>0.131300001</v>
      </c>
      <c r="AD73">
        <v>332</v>
      </c>
      <c r="AE73">
        <v>146</v>
      </c>
      <c r="AF73">
        <v>336</v>
      </c>
      <c r="AG73">
        <v>140</v>
      </c>
      <c r="AH73">
        <v>329</v>
      </c>
      <c r="AI73">
        <v>143</v>
      </c>
      <c r="AK73">
        <v>352</v>
      </c>
      <c r="AL73">
        <v>233</v>
      </c>
      <c r="AM73">
        <v>359</v>
      </c>
      <c r="AN73">
        <v>219</v>
      </c>
      <c r="AO73">
        <v>359</v>
      </c>
      <c r="AP73">
        <v>215</v>
      </c>
      <c r="AR73">
        <v>417</v>
      </c>
      <c r="AS73">
        <v>222</v>
      </c>
      <c r="AT73">
        <v>402</v>
      </c>
      <c r="AU73">
        <v>231</v>
      </c>
      <c r="AV73">
        <v>414</v>
      </c>
      <c r="AW73">
        <v>221</v>
      </c>
      <c r="AY73">
        <v>756</v>
      </c>
      <c r="AZ73">
        <v>247</v>
      </c>
      <c r="BA73">
        <v>754</v>
      </c>
      <c r="BB73">
        <v>231</v>
      </c>
      <c r="BC73">
        <v>768</v>
      </c>
      <c r="BD73">
        <v>238</v>
      </c>
      <c r="BF73">
        <v>850</v>
      </c>
      <c r="BG73">
        <v>207</v>
      </c>
      <c r="BH73">
        <v>922</v>
      </c>
      <c r="BI73">
        <v>216</v>
      </c>
      <c r="BJ73">
        <v>932</v>
      </c>
      <c r="BK73">
        <v>210</v>
      </c>
      <c r="BM73">
        <v>879</v>
      </c>
      <c r="BN73">
        <v>193</v>
      </c>
      <c r="BO73">
        <v>943</v>
      </c>
      <c r="BP73">
        <v>209</v>
      </c>
      <c r="BQ73">
        <v>934</v>
      </c>
      <c r="BR73">
        <v>200</v>
      </c>
      <c r="BT73">
        <v>907</v>
      </c>
      <c r="BU73">
        <v>192</v>
      </c>
      <c r="BV73">
        <v>943</v>
      </c>
      <c r="BW73">
        <v>188</v>
      </c>
      <c r="BX73">
        <v>855</v>
      </c>
      <c r="BY73">
        <v>185</v>
      </c>
      <c r="CA73">
        <v>948</v>
      </c>
      <c r="CB73">
        <v>214</v>
      </c>
      <c r="CC73">
        <v>909</v>
      </c>
      <c r="CD73">
        <v>182</v>
      </c>
      <c r="CE73">
        <v>907</v>
      </c>
      <c r="CF73">
        <v>182</v>
      </c>
      <c r="CH73">
        <v>834</v>
      </c>
      <c r="CI73">
        <v>176</v>
      </c>
      <c r="CJ73">
        <v>881</v>
      </c>
      <c r="CK73">
        <v>182</v>
      </c>
      <c r="CL73">
        <v>858</v>
      </c>
      <c r="CM73">
        <v>177</v>
      </c>
      <c r="CO73">
        <v>880</v>
      </c>
      <c r="CP73">
        <v>172</v>
      </c>
      <c r="CQ73">
        <v>912</v>
      </c>
      <c r="CR73">
        <v>175</v>
      </c>
      <c r="CS73">
        <v>896</v>
      </c>
      <c r="CT73">
        <v>176</v>
      </c>
      <c r="CV73">
        <v>903</v>
      </c>
      <c r="CW73">
        <v>177</v>
      </c>
      <c r="CX73">
        <v>901</v>
      </c>
      <c r="CY73">
        <v>178</v>
      </c>
      <c r="CZ73">
        <v>899</v>
      </c>
      <c r="DA73">
        <v>161</v>
      </c>
      <c r="DC73">
        <v>827</v>
      </c>
      <c r="DD73">
        <v>175</v>
      </c>
      <c r="DE73">
        <v>832</v>
      </c>
      <c r="DF73">
        <v>168</v>
      </c>
      <c r="DG73">
        <v>899</v>
      </c>
      <c r="DH73">
        <v>175</v>
      </c>
      <c r="DK73">
        <v>65</v>
      </c>
      <c r="DL73">
        <v>0.131300001</v>
      </c>
      <c r="DM73">
        <v>168</v>
      </c>
      <c r="DN73">
        <v>248</v>
      </c>
      <c r="DO73">
        <v>164</v>
      </c>
      <c r="DP73">
        <v>248</v>
      </c>
      <c r="DQ73">
        <v>166</v>
      </c>
      <c r="DR73">
        <v>248</v>
      </c>
      <c r="DT73">
        <v>202</v>
      </c>
      <c r="DU73">
        <v>414</v>
      </c>
      <c r="DV73">
        <v>207</v>
      </c>
      <c r="DW73">
        <v>404</v>
      </c>
      <c r="DX73">
        <v>204</v>
      </c>
      <c r="DY73">
        <v>405</v>
      </c>
      <c r="EA73">
        <v>208</v>
      </c>
      <c r="EB73">
        <v>371</v>
      </c>
      <c r="EC73">
        <v>217</v>
      </c>
      <c r="ED73">
        <v>438</v>
      </c>
      <c r="EE73">
        <v>225</v>
      </c>
      <c r="EF73">
        <v>487</v>
      </c>
      <c r="EH73">
        <v>277</v>
      </c>
      <c r="EI73">
        <v>389</v>
      </c>
      <c r="EJ73">
        <v>292</v>
      </c>
      <c r="EK73">
        <v>429</v>
      </c>
      <c r="EL73">
        <v>319</v>
      </c>
      <c r="EM73">
        <v>444</v>
      </c>
      <c r="EO73">
        <v>929</v>
      </c>
      <c r="EP73">
        <v>389</v>
      </c>
      <c r="EQ73">
        <v>904</v>
      </c>
      <c r="ER73">
        <v>374</v>
      </c>
      <c r="ES73">
        <v>923</v>
      </c>
      <c r="ET73">
        <v>364</v>
      </c>
      <c r="EV73">
        <v>949</v>
      </c>
      <c r="EW73">
        <v>388</v>
      </c>
      <c r="EX73">
        <v>961</v>
      </c>
      <c r="EY73">
        <v>384</v>
      </c>
      <c r="EZ73">
        <v>904</v>
      </c>
      <c r="FA73">
        <v>387</v>
      </c>
      <c r="FC73">
        <v>990</v>
      </c>
      <c r="FD73">
        <v>388</v>
      </c>
      <c r="FE73">
        <v>980</v>
      </c>
      <c r="FF73">
        <v>386</v>
      </c>
      <c r="FG73">
        <v>989</v>
      </c>
      <c r="FH73">
        <v>387</v>
      </c>
      <c r="FJ73">
        <v>961</v>
      </c>
      <c r="FK73">
        <v>377</v>
      </c>
      <c r="FL73">
        <v>989</v>
      </c>
      <c r="FM73">
        <v>390</v>
      </c>
      <c r="FN73">
        <v>979</v>
      </c>
      <c r="FO73">
        <v>399</v>
      </c>
      <c r="FQ73">
        <v>1003</v>
      </c>
      <c r="FR73">
        <v>395</v>
      </c>
      <c r="FS73">
        <v>1077</v>
      </c>
      <c r="FT73">
        <v>448</v>
      </c>
      <c r="FU73">
        <v>1065</v>
      </c>
      <c r="FV73">
        <v>437</v>
      </c>
      <c r="FX73">
        <v>1088</v>
      </c>
      <c r="FY73">
        <v>373</v>
      </c>
      <c r="FZ73">
        <v>1014</v>
      </c>
      <c r="GA73">
        <v>366</v>
      </c>
      <c r="GB73">
        <v>982</v>
      </c>
      <c r="GC73">
        <v>361</v>
      </c>
      <c r="GE73">
        <v>1140</v>
      </c>
      <c r="GF73">
        <v>417</v>
      </c>
      <c r="GG73">
        <v>1279</v>
      </c>
      <c r="GH73">
        <v>427</v>
      </c>
      <c r="GI73">
        <v>1192</v>
      </c>
      <c r="GJ73">
        <v>408</v>
      </c>
      <c r="GL73">
        <v>1158</v>
      </c>
      <c r="GM73">
        <v>427</v>
      </c>
      <c r="GN73">
        <v>1182</v>
      </c>
      <c r="GO73">
        <v>398</v>
      </c>
      <c r="GP73">
        <v>1024</v>
      </c>
      <c r="GQ73">
        <v>381</v>
      </c>
      <c r="GS73">
        <v>65</v>
      </c>
      <c r="GT73">
        <v>0.131300001</v>
      </c>
      <c r="GU73">
        <v>314</v>
      </c>
      <c r="GV73">
        <v>24</v>
      </c>
      <c r="GW73">
        <v>314</v>
      </c>
      <c r="GX73">
        <v>23</v>
      </c>
      <c r="GY73">
        <v>307</v>
      </c>
      <c r="GZ73">
        <v>24</v>
      </c>
      <c r="HB73">
        <v>330</v>
      </c>
      <c r="HC73">
        <v>736</v>
      </c>
      <c r="HD73">
        <v>348</v>
      </c>
      <c r="HE73">
        <v>671</v>
      </c>
      <c r="HF73">
        <v>328</v>
      </c>
      <c r="HG73">
        <v>634</v>
      </c>
      <c r="HI73">
        <v>1056</v>
      </c>
      <c r="HJ73">
        <v>618</v>
      </c>
      <c r="HK73">
        <v>1047</v>
      </c>
      <c r="HL73">
        <v>607</v>
      </c>
      <c r="HM73">
        <v>1112</v>
      </c>
      <c r="HN73">
        <v>625</v>
      </c>
      <c r="HP73">
        <v>65</v>
      </c>
      <c r="HQ73">
        <v>0.131300001</v>
      </c>
      <c r="HR73">
        <v>169</v>
      </c>
      <c r="HS73">
        <v>236</v>
      </c>
      <c r="HT73">
        <v>173</v>
      </c>
      <c r="HU73">
        <v>239</v>
      </c>
      <c r="HV73">
        <v>177</v>
      </c>
      <c r="HW73">
        <v>233</v>
      </c>
      <c r="HY73">
        <v>200</v>
      </c>
      <c r="HZ73">
        <v>346</v>
      </c>
      <c r="IA73">
        <v>197</v>
      </c>
      <c r="IB73">
        <v>337</v>
      </c>
      <c r="IC73">
        <v>199</v>
      </c>
      <c r="ID73">
        <v>337</v>
      </c>
      <c r="IF73">
        <v>213</v>
      </c>
      <c r="IG73">
        <v>337</v>
      </c>
      <c r="IH73">
        <v>203</v>
      </c>
      <c r="II73">
        <v>323</v>
      </c>
      <c r="IJ73">
        <v>202</v>
      </c>
      <c r="IK73">
        <v>326</v>
      </c>
      <c r="IM73">
        <v>573</v>
      </c>
      <c r="IN73">
        <v>329</v>
      </c>
      <c r="IO73">
        <v>543</v>
      </c>
      <c r="IP73">
        <v>322</v>
      </c>
      <c r="IQ73">
        <v>535</v>
      </c>
      <c r="IR73">
        <v>327</v>
      </c>
      <c r="IT73">
        <v>698</v>
      </c>
      <c r="IU73">
        <v>314</v>
      </c>
      <c r="IV73">
        <v>636</v>
      </c>
      <c r="IW73">
        <v>318</v>
      </c>
      <c r="IX73">
        <v>704</v>
      </c>
      <c r="IY73">
        <v>329</v>
      </c>
      <c r="JA73">
        <v>672</v>
      </c>
      <c r="JB73">
        <v>352</v>
      </c>
      <c r="JC73">
        <v>783</v>
      </c>
      <c r="JD73">
        <v>385</v>
      </c>
      <c r="JE73">
        <v>813</v>
      </c>
      <c r="JF73">
        <v>386</v>
      </c>
      <c r="JH73">
        <v>687</v>
      </c>
      <c r="JI73">
        <v>312</v>
      </c>
      <c r="JJ73">
        <v>689</v>
      </c>
      <c r="JK73">
        <v>316</v>
      </c>
      <c r="JL73">
        <v>655</v>
      </c>
      <c r="JM73">
        <v>324</v>
      </c>
      <c r="JO73">
        <v>691</v>
      </c>
      <c r="JP73">
        <v>295</v>
      </c>
      <c r="JQ73">
        <v>647</v>
      </c>
      <c r="JR73">
        <v>297</v>
      </c>
      <c r="JS73">
        <v>703</v>
      </c>
      <c r="JT73">
        <v>309</v>
      </c>
      <c r="JV73">
        <v>718</v>
      </c>
      <c r="JW73">
        <v>329</v>
      </c>
      <c r="JX73">
        <v>721</v>
      </c>
      <c r="JY73">
        <v>372</v>
      </c>
      <c r="JZ73">
        <v>736</v>
      </c>
      <c r="KA73">
        <v>364</v>
      </c>
      <c r="KC73">
        <v>657</v>
      </c>
      <c r="KD73">
        <v>333</v>
      </c>
      <c r="KE73">
        <v>677</v>
      </c>
      <c r="KF73">
        <v>338</v>
      </c>
      <c r="KG73">
        <v>698</v>
      </c>
      <c r="KH73">
        <v>329</v>
      </c>
      <c r="KJ73">
        <v>662</v>
      </c>
      <c r="KK73">
        <v>340</v>
      </c>
      <c r="KL73">
        <v>660</v>
      </c>
      <c r="KM73">
        <v>327</v>
      </c>
      <c r="KN73">
        <v>635</v>
      </c>
      <c r="KO73">
        <v>328</v>
      </c>
      <c r="KQ73">
        <v>719</v>
      </c>
      <c r="KR73">
        <v>373</v>
      </c>
      <c r="KS73">
        <v>767</v>
      </c>
      <c r="KT73">
        <v>378</v>
      </c>
      <c r="KU73">
        <v>698</v>
      </c>
      <c r="KV73">
        <v>375</v>
      </c>
      <c r="KX73">
        <v>65</v>
      </c>
      <c r="KY73">
        <v>0.13130000093951799</v>
      </c>
      <c r="KZ73">
        <v>310</v>
      </c>
      <c r="LA73">
        <v>27</v>
      </c>
      <c r="LB73">
        <v>301</v>
      </c>
      <c r="LC73">
        <v>27</v>
      </c>
      <c r="LD73">
        <v>305</v>
      </c>
      <c r="LE73">
        <v>27</v>
      </c>
      <c r="LG73">
        <v>315</v>
      </c>
      <c r="LH73">
        <v>563</v>
      </c>
      <c r="LI73">
        <v>320</v>
      </c>
      <c r="LJ73">
        <v>531</v>
      </c>
      <c r="LK73">
        <v>333</v>
      </c>
      <c r="LL73">
        <v>511</v>
      </c>
      <c r="LN73">
        <v>722</v>
      </c>
      <c r="LO73">
        <v>465</v>
      </c>
      <c r="LP73">
        <v>797</v>
      </c>
      <c r="LQ73">
        <v>473</v>
      </c>
      <c r="LR73">
        <v>736</v>
      </c>
      <c r="LS73">
        <v>466</v>
      </c>
      <c r="LV73">
        <v>65</v>
      </c>
      <c r="LW73">
        <v>0.131300001</v>
      </c>
      <c r="LX73">
        <v>298</v>
      </c>
      <c r="LY73">
        <v>94</v>
      </c>
      <c r="LZ73">
        <v>300</v>
      </c>
      <c r="MA73">
        <v>102</v>
      </c>
      <c r="MB73">
        <v>305</v>
      </c>
      <c r="MC73">
        <v>104</v>
      </c>
      <c r="ME73">
        <v>336</v>
      </c>
      <c r="MF73">
        <v>564</v>
      </c>
      <c r="MG73">
        <v>344</v>
      </c>
      <c r="MH73">
        <v>552</v>
      </c>
      <c r="MI73">
        <v>345</v>
      </c>
      <c r="MJ73">
        <v>554</v>
      </c>
      <c r="ML73">
        <v>323</v>
      </c>
      <c r="MM73">
        <v>630</v>
      </c>
      <c r="MN73">
        <v>351</v>
      </c>
      <c r="MO73">
        <v>653</v>
      </c>
      <c r="MP73">
        <v>322</v>
      </c>
      <c r="MQ73">
        <v>629</v>
      </c>
      <c r="MS73">
        <v>368</v>
      </c>
      <c r="MT73">
        <v>540</v>
      </c>
      <c r="MU73">
        <v>375</v>
      </c>
      <c r="MV73">
        <v>591</v>
      </c>
      <c r="MW73">
        <v>409</v>
      </c>
      <c r="MX73">
        <v>589</v>
      </c>
      <c r="MZ73">
        <v>593</v>
      </c>
      <c r="NA73">
        <v>506</v>
      </c>
      <c r="NB73">
        <v>595</v>
      </c>
      <c r="NC73">
        <v>505</v>
      </c>
      <c r="ND73">
        <v>616</v>
      </c>
      <c r="NE73">
        <v>529</v>
      </c>
      <c r="NG73">
        <v>847</v>
      </c>
      <c r="NH73">
        <v>625</v>
      </c>
      <c r="NI73">
        <v>784</v>
      </c>
      <c r="NJ73">
        <v>625</v>
      </c>
      <c r="NK73">
        <v>780</v>
      </c>
      <c r="NL73">
        <v>638</v>
      </c>
      <c r="NN73">
        <v>812</v>
      </c>
      <c r="NO73">
        <v>518</v>
      </c>
      <c r="NP73">
        <v>840</v>
      </c>
      <c r="NQ73">
        <v>529</v>
      </c>
      <c r="NR73">
        <v>744</v>
      </c>
      <c r="NS73">
        <v>517</v>
      </c>
      <c r="NU73">
        <v>780</v>
      </c>
      <c r="NV73">
        <v>525</v>
      </c>
      <c r="NW73">
        <v>762</v>
      </c>
      <c r="NX73">
        <v>501</v>
      </c>
      <c r="NY73">
        <v>762</v>
      </c>
      <c r="NZ73">
        <v>501</v>
      </c>
      <c r="OB73">
        <v>801</v>
      </c>
      <c r="OC73">
        <v>602</v>
      </c>
      <c r="OD73">
        <v>752</v>
      </c>
      <c r="OE73">
        <v>601</v>
      </c>
      <c r="OF73">
        <v>790</v>
      </c>
      <c r="OG73">
        <v>590</v>
      </c>
      <c r="OI73">
        <v>806</v>
      </c>
      <c r="OJ73">
        <v>519</v>
      </c>
      <c r="OK73">
        <v>803</v>
      </c>
      <c r="OL73">
        <v>513</v>
      </c>
      <c r="OM73">
        <v>761</v>
      </c>
      <c r="ON73">
        <v>506</v>
      </c>
      <c r="OP73">
        <v>942</v>
      </c>
      <c r="OQ73">
        <v>694</v>
      </c>
      <c r="OR73">
        <v>915</v>
      </c>
      <c r="OS73">
        <v>651</v>
      </c>
      <c r="OT73">
        <v>810</v>
      </c>
      <c r="OU73">
        <v>648</v>
      </c>
      <c r="OW73">
        <v>792</v>
      </c>
      <c r="OX73">
        <v>518</v>
      </c>
      <c r="OY73">
        <v>804</v>
      </c>
      <c r="OZ73">
        <v>523</v>
      </c>
      <c r="PA73">
        <v>798</v>
      </c>
      <c r="PB73">
        <v>497</v>
      </c>
    </row>
    <row r="74" spans="1:418">
      <c r="A74" s="47">
        <v>11</v>
      </c>
      <c r="B74" s="10">
        <v>0</v>
      </c>
      <c r="C74">
        <v>0</v>
      </c>
      <c r="D74">
        <v>10</v>
      </c>
      <c r="E74">
        <f>0.01*1000000</f>
        <v>10000</v>
      </c>
      <c r="F74" s="26">
        <f>0.5*((0.01*4)+(0.01*2*1))</f>
        <v>0.03</v>
      </c>
      <c r="I74" t="s">
        <v>19</v>
      </c>
      <c r="K74">
        <f>SUM(K64:K73)+K73</f>
        <v>13.75</v>
      </c>
      <c r="L74">
        <f t="shared" ref="L74:M74" si="88">SUM(L64:L73)+L73</f>
        <v>13.75</v>
      </c>
      <c r="M74">
        <f t="shared" si="88"/>
        <v>8800</v>
      </c>
      <c r="N74">
        <f>N73*11</f>
        <v>852.5</v>
      </c>
      <c r="R74" t="s">
        <v>19</v>
      </c>
      <c r="T74">
        <f>SUM(T64:T73)+T73</f>
        <v>4400</v>
      </c>
      <c r="U74">
        <f>SUM(U64:U73)+U73</f>
        <v>6.875</v>
      </c>
      <c r="V74">
        <f t="shared" ref="V74" si="89">SUM(V64:V73)+V73</f>
        <v>6.875</v>
      </c>
      <c r="W74">
        <f>W73*11</f>
        <v>426.25</v>
      </c>
      <c r="Y74" s="6"/>
      <c r="AB74">
        <v>66</v>
      </c>
      <c r="AC74">
        <v>0.13332000099999999</v>
      </c>
      <c r="AD74">
        <v>331</v>
      </c>
      <c r="AE74">
        <v>144</v>
      </c>
      <c r="AF74">
        <v>337</v>
      </c>
      <c r="AG74">
        <v>142</v>
      </c>
      <c r="AH74">
        <v>325</v>
      </c>
      <c r="AI74">
        <v>140</v>
      </c>
      <c r="AK74">
        <v>350</v>
      </c>
      <c r="AL74">
        <v>217</v>
      </c>
      <c r="AM74">
        <v>353</v>
      </c>
      <c r="AN74">
        <v>222</v>
      </c>
      <c r="AO74">
        <v>355</v>
      </c>
      <c r="AP74">
        <v>210</v>
      </c>
      <c r="AR74">
        <v>413</v>
      </c>
      <c r="AS74">
        <v>218</v>
      </c>
      <c r="AT74">
        <v>402</v>
      </c>
      <c r="AU74">
        <v>223</v>
      </c>
      <c r="AV74">
        <v>404</v>
      </c>
      <c r="AW74">
        <v>226</v>
      </c>
      <c r="AY74">
        <v>786</v>
      </c>
      <c r="AZ74">
        <v>237</v>
      </c>
      <c r="BA74">
        <v>747</v>
      </c>
      <c r="BB74">
        <v>251</v>
      </c>
      <c r="BC74">
        <v>775</v>
      </c>
      <c r="BD74">
        <v>231</v>
      </c>
      <c r="BF74">
        <v>889</v>
      </c>
      <c r="BG74">
        <v>227</v>
      </c>
      <c r="BH74">
        <v>880</v>
      </c>
      <c r="BI74">
        <v>206</v>
      </c>
      <c r="BJ74">
        <v>885</v>
      </c>
      <c r="BK74">
        <v>212</v>
      </c>
      <c r="BM74">
        <v>912</v>
      </c>
      <c r="BN74">
        <v>205</v>
      </c>
      <c r="BO74">
        <v>963</v>
      </c>
      <c r="BP74">
        <v>215</v>
      </c>
      <c r="BQ74">
        <v>984</v>
      </c>
      <c r="BR74">
        <v>200</v>
      </c>
      <c r="BT74">
        <v>910</v>
      </c>
      <c r="BU74">
        <v>203</v>
      </c>
      <c r="BV74">
        <v>918</v>
      </c>
      <c r="BW74">
        <v>191</v>
      </c>
      <c r="BX74">
        <v>957</v>
      </c>
      <c r="BY74">
        <v>191</v>
      </c>
      <c r="CA74">
        <v>988</v>
      </c>
      <c r="CB74">
        <v>212</v>
      </c>
      <c r="CC74">
        <v>944</v>
      </c>
      <c r="CD74">
        <v>185</v>
      </c>
      <c r="CE74">
        <v>880</v>
      </c>
      <c r="CF74">
        <v>178</v>
      </c>
      <c r="CH74">
        <v>883</v>
      </c>
      <c r="CI74">
        <v>169</v>
      </c>
      <c r="CJ74">
        <v>872</v>
      </c>
      <c r="CK74">
        <v>173</v>
      </c>
      <c r="CL74">
        <v>920</v>
      </c>
      <c r="CM74">
        <v>184</v>
      </c>
      <c r="CO74">
        <v>851</v>
      </c>
      <c r="CP74">
        <v>160</v>
      </c>
      <c r="CQ74">
        <v>842</v>
      </c>
      <c r="CR74">
        <v>169</v>
      </c>
      <c r="CS74">
        <v>888</v>
      </c>
      <c r="CT74">
        <v>177</v>
      </c>
      <c r="CV74">
        <v>925</v>
      </c>
      <c r="CW74">
        <v>172</v>
      </c>
      <c r="CX74">
        <v>881</v>
      </c>
      <c r="CY74">
        <v>170</v>
      </c>
      <c r="CZ74">
        <v>908</v>
      </c>
      <c r="DA74">
        <v>176</v>
      </c>
      <c r="DC74">
        <v>925</v>
      </c>
      <c r="DD74">
        <v>178</v>
      </c>
      <c r="DE74">
        <v>886</v>
      </c>
      <c r="DF74">
        <v>172</v>
      </c>
      <c r="DG74">
        <v>901</v>
      </c>
      <c r="DH74">
        <v>163</v>
      </c>
      <c r="DK74">
        <v>66</v>
      </c>
      <c r="DL74">
        <v>0.13332000099999999</v>
      </c>
      <c r="DM74">
        <v>174</v>
      </c>
      <c r="DN74">
        <v>249</v>
      </c>
      <c r="DO74">
        <v>169</v>
      </c>
      <c r="DP74">
        <v>249</v>
      </c>
      <c r="DQ74">
        <v>164</v>
      </c>
      <c r="DR74">
        <v>248</v>
      </c>
      <c r="DT74">
        <v>216</v>
      </c>
      <c r="DU74">
        <v>406</v>
      </c>
      <c r="DV74">
        <v>207</v>
      </c>
      <c r="DW74">
        <v>396</v>
      </c>
      <c r="DX74">
        <v>198</v>
      </c>
      <c r="DY74">
        <v>394</v>
      </c>
      <c r="EA74">
        <v>241</v>
      </c>
      <c r="EB74">
        <v>375</v>
      </c>
      <c r="EC74">
        <v>217</v>
      </c>
      <c r="ED74">
        <v>435</v>
      </c>
      <c r="EE74">
        <v>217</v>
      </c>
      <c r="EF74">
        <v>503</v>
      </c>
      <c r="EH74">
        <v>265</v>
      </c>
      <c r="EI74">
        <v>383</v>
      </c>
      <c r="EJ74">
        <v>277</v>
      </c>
      <c r="EK74">
        <v>427</v>
      </c>
      <c r="EL74">
        <v>299</v>
      </c>
      <c r="EM74">
        <v>467</v>
      </c>
      <c r="EO74">
        <v>892</v>
      </c>
      <c r="EP74">
        <v>391</v>
      </c>
      <c r="EQ74">
        <v>910</v>
      </c>
      <c r="ER74">
        <v>385</v>
      </c>
      <c r="ES74">
        <v>885</v>
      </c>
      <c r="ET74">
        <v>378</v>
      </c>
      <c r="EV74">
        <v>910</v>
      </c>
      <c r="EW74">
        <v>383</v>
      </c>
      <c r="EX74">
        <v>972</v>
      </c>
      <c r="EY74">
        <v>378</v>
      </c>
      <c r="EZ74">
        <v>978</v>
      </c>
      <c r="FA74">
        <v>383</v>
      </c>
      <c r="FC74">
        <v>1054</v>
      </c>
      <c r="FD74">
        <v>375</v>
      </c>
      <c r="FE74">
        <v>1018</v>
      </c>
      <c r="FF74">
        <v>387</v>
      </c>
      <c r="FG74">
        <v>974</v>
      </c>
      <c r="FH74">
        <v>378</v>
      </c>
      <c r="FJ74">
        <v>1018</v>
      </c>
      <c r="FK74">
        <v>391</v>
      </c>
      <c r="FL74">
        <v>1032</v>
      </c>
      <c r="FM74">
        <v>390</v>
      </c>
      <c r="FN74">
        <v>976</v>
      </c>
      <c r="FO74">
        <v>368</v>
      </c>
      <c r="FQ74">
        <v>1016</v>
      </c>
      <c r="FR74">
        <v>410</v>
      </c>
      <c r="FS74">
        <v>1149</v>
      </c>
      <c r="FT74">
        <v>453</v>
      </c>
      <c r="FU74">
        <v>1028</v>
      </c>
      <c r="FV74">
        <v>426</v>
      </c>
      <c r="FX74">
        <v>1025</v>
      </c>
      <c r="FY74">
        <v>371</v>
      </c>
      <c r="FZ74">
        <v>1059</v>
      </c>
      <c r="GA74">
        <v>359</v>
      </c>
      <c r="GB74">
        <v>1028</v>
      </c>
      <c r="GC74">
        <v>357</v>
      </c>
      <c r="GE74">
        <v>1173</v>
      </c>
      <c r="GF74">
        <v>399</v>
      </c>
      <c r="GG74">
        <v>1200</v>
      </c>
      <c r="GH74">
        <v>431</v>
      </c>
      <c r="GI74">
        <v>1107</v>
      </c>
      <c r="GJ74">
        <v>429</v>
      </c>
      <c r="GL74">
        <v>1176</v>
      </c>
      <c r="GM74">
        <v>401</v>
      </c>
      <c r="GN74">
        <v>1163</v>
      </c>
      <c r="GO74">
        <v>393</v>
      </c>
      <c r="GP74">
        <v>1157</v>
      </c>
      <c r="GQ74">
        <v>390</v>
      </c>
      <c r="GS74">
        <v>66</v>
      </c>
      <c r="GT74">
        <v>0.13332000099999999</v>
      </c>
      <c r="GU74">
        <v>309</v>
      </c>
      <c r="GV74">
        <v>24</v>
      </c>
      <c r="GW74">
        <v>303</v>
      </c>
      <c r="GX74">
        <v>24</v>
      </c>
      <c r="GY74">
        <v>295</v>
      </c>
      <c r="GZ74">
        <v>24</v>
      </c>
      <c r="HB74">
        <v>321</v>
      </c>
      <c r="HC74">
        <v>783</v>
      </c>
      <c r="HD74">
        <v>340</v>
      </c>
      <c r="HE74">
        <v>666</v>
      </c>
      <c r="HF74">
        <v>309</v>
      </c>
      <c r="HG74">
        <v>619</v>
      </c>
      <c r="HI74">
        <v>1096</v>
      </c>
      <c r="HJ74">
        <v>640</v>
      </c>
      <c r="HK74">
        <v>1090</v>
      </c>
      <c r="HL74">
        <v>610</v>
      </c>
      <c r="HM74">
        <v>1135</v>
      </c>
      <c r="HN74">
        <v>621</v>
      </c>
      <c r="HP74">
        <v>66</v>
      </c>
      <c r="HQ74">
        <v>0.13332000099999999</v>
      </c>
      <c r="HR74">
        <v>168</v>
      </c>
      <c r="HS74">
        <v>235</v>
      </c>
      <c r="HT74">
        <v>173</v>
      </c>
      <c r="HU74">
        <v>238</v>
      </c>
      <c r="HV74">
        <v>176</v>
      </c>
      <c r="HW74">
        <v>233</v>
      </c>
      <c r="HY74">
        <v>189</v>
      </c>
      <c r="HZ74">
        <v>347</v>
      </c>
      <c r="IA74">
        <v>212</v>
      </c>
      <c r="IB74">
        <v>342</v>
      </c>
      <c r="IC74">
        <v>193</v>
      </c>
      <c r="ID74">
        <v>344</v>
      </c>
      <c r="IF74">
        <v>221</v>
      </c>
      <c r="IG74">
        <v>326</v>
      </c>
      <c r="IH74">
        <v>209</v>
      </c>
      <c r="II74">
        <v>322</v>
      </c>
      <c r="IJ74">
        <v>229</v>
      </c>
      <c r="IK74">
        <v>325</v>
      </c>
      <c r="IM74">
        <v>620</v>
      </c>
      <c r="IN74">
        <v>329</v>
      </c>
      <c r="IO74">
        <v>525</v>
      </c>
      <c r="IP74">
        <v>323</v>
      </c>
      <c r="IQ74">
        <v>532</v>
      </c>
      <c r="IR74">
        <v>323</v>
      </c>
      <c r="IT74">
        <v>683</v>
      </c>
      <c r="IU74">
        <v>317</v>
      </c>
      <c r="IV74">
        <v>722</v>
      </c>
      <c r="IW74">
        <v>315</v>
      </c>
      <c r="IX74">
        <v>702</v>
      </c>
      <c r="IY74">
        <v>327</v>
      </c>
      <c r="JA74">
        <v>716</v>
      </c>
      <c r="JB74">
        <v>347</v>
      </c>
      <c r="JC74">
        <v>802</v>
      </c>
      <c r="JD74">
        <v>390</v>
      </c>
      <c r="JE74">
        <v>751</v>
      </c>
      <c r="JF74">
        <v>384</v>
      </c>
      <c r="JH74">
        <v>662</v>
      </c>
      <c r="JI74">
        <v>330</v>
      </c>
      <c r="JJ74">
        <v>675</v>
      </c>
      <c r="JK74">
        <v>313</v>
      </c>
      <c r="JL74">
        <v>667</v>
      </c>
      <c r="JM74">
        <v>320</v>
      </c>
      <c r="JO74">
        <v>731</v>
      </c>
      <c r="JP74">
        <v>296</v>
      </c>
      <c r="JQ74">
        <v>646</v>
      </c>
      <c r="JR74">
        <v>290</v>
      </c>
      <c r="JS74">
        <v>647</v>
      </c>
      <c r="JT74">
        <v>311</v>
      </c>
      <c r="JV74">
        <v>668</v>
      </c>
      <c r="JW74">
        <v>336</v>
      </c>
      <c r="JX74">
        <v>648</v>
      </c>
      <c r="JY74">
        <v>360</v>
      </c>
      <c r="JZ74">
        <v>667</v>
      </c>
      <c r="KA74">
        <v>356</v>
      </c>
      <c r="KC74">
        <v>743</v>
      </c>
      <c r="KD74">
        <v>341</v>
      </c>
      <c r="KE74">
        <v>697</v>
      </c>
      <c r="KF74">
        <v>339</v>
      </c>
      <c r="KG74">
        <v>689</v>
      </c>
      <c r="KH74">
        <v>326</v>
      </c>
      <c r="KJ74">
        <v>650</v>
      </c>
      <c r="KK74">
        <v>328</v>
      </c>
      <c r="KL74">
        <v>634</v>
      </c>
      <c r="KM74">
        <v>330</v>
      </c>
      <c r="KN74">
        <v>661</v>
      </c>
      <c r="KO74">
        <v>332</v>
      </c>
      <c r="KQ74">
        <v>721</v>
      </c>
      <c r="KR74">
        <v>376</v>
      </c>
      <c r="KS74">
        <v>741</v>
      </c>
      <c r="KT74">
        <v>364</v>
      </c>
      <c r="KU74">
        <v>729</v>
      </c>
      <c r="KV74">
        <v>369</v>
      </c>
      <c r="KX74">
        <v>66</v>
      </c>
      <c r="KY74">
        <v>0.13332000095397201</v>
      </c>
      <c r="KZ74">
        <v>314</v>
      </c>
      <c r="LA74">
        <v>28</v>
      </c>
      <c r="LB74">
        <v>308</v>
      </c>
      <c r="LC74">
        <v>28</v>
      </c>
      <c r="LD74">
        <v>338</v>
      </c>
      <c r="LE74">
        <v>27</v>
      </c>
      <c r="LG74">
        <v>333</v>
      </c>
      <c r="LH74">
        <v>562</v>
      </c>
      <c r="LI74">
        <v>317</v>
      </c>
      <c r="LJ74">
        <v>546</v>
      </c>
      <c r="LK74">
        <v>330</v>
      </c>
      <c r="LL74">
        <v>498</v>
      </c>
      <c r="LN74">
        <v>742</v>
      </c>
      <c r="LO74">
        <v>437</v>
      </c>
      <c r="LP74">
        <v>828</v>
      </c>
      <c r="LQ74">
        <v>493</v>
      </c>
      <c r="LR74">
        <v>725</v>
      </c>
      <c r="LS74">
        <v>463</v>
      </c>
      <c r="LV74">
        <v>66</v>
      </c>
      <c r="LW74">
        <v>0.13332000099999999</v>
      </c>
      <c r="LX74">
        <v>305</v>
      </c>
      <c r="LY74">
        <v>93</v>
      </c>
      <c r="LZ74">
        <v>316</v>
      </c>
      <c r="MA74">
        <v>100</v>
      </c>
      <c r="MB74">
        <v>299</v>
      </c>
      <c r="MC74">
        <v>103</v>
      </c>
      <c r="ME74">
        <v>323</v>
      </c>
      <c r="MF74">
        <v>554</v>
      </c>
      <c r="MG74">
        <v>347</v>
      </c>
      <c r="MH74">
        <v>563</v>
      </c>
      <c r="MI74">
        <v>350</v>
      </c>
      <c r="MJ74">
        <v>571</v>
      </c>
      <c r="ML74">
        <v>343</v>
      </c>
      <c r="MM74">
        <v>649</v>
      </c>
      <c r="MN74">
        <v>337</v>
      </c>
      <c r="MO74">
        <v>661</v>
      </c>
      <c r="MP74">
        <v>318</v>
      </c>
      <c r="MQ74">
        <v>635</v>
      </c>
      <c r="MS74">
        <v>376</v>
      </c>
      <c r="MT74">
        <v>565</v>
      </c>
      <c r="MU74">
        <v>362</v>
      </c>
      <c r="MV74">
        <v>574</v>
      </c>
      <c r="MW74">
        <v>370</v>
      </c>
      <c r="MX74">
        <v>616</v>
      </c>
      <c r="MZ74">
        <v>628</v>
      </c>
      <c r="NA74">
        <v>519</v>
      </c>
      <c r="NB74">
        <v>547</v>
      </c>
      <c r="NC74">
        <v>513</v>
      </c>
      <c r="ND74">
        <v>558</v>
      </c>
      <c r="NE74">
        <v>507</v>
      </c>
      <c r="NG74">
        <v>808</v>
      </c>
      <c r="NH74">
        <v>640</v>
      </c>
      <c r="NI74">
        <v>826</v>
      </c>
      <c r="NJ74">
        <v>640</v>
      </c>
      <c r="NK74">
        <v>770</v>
      </c>
      <c r="NL74">
        <v>616</v>
      </c>
      <c r="NN74">
        <v>797</v>
      </c>
      <c r="NO74">
        <v>544</v>
      </c>
      <c r="NP74">
        <v>807</v>
      </c>
      <c r="NQ74">
        <v>530</v>
      </c>
      <c r="NR74">
        <v>755</v>
      </c>
      <c r="NS74">
        <v>515</v>
      </c>
      <c r="NU74">
        <v>784</v>
      </c>
      <c r="NV74">
        <v>504</v>
      </c>
      <c r="NW74">
        <v>736</v>
      </c>
      <c r="NX74">
        <v>530</v>
      </c>
      <c r="NY74">
        <v>736</v>
      </c>
      <c r="NZ74">
        <v>530</v>
      </c>
      <c r="OB74">
        <v>849</v>
      </c>
      <c r="OC74">
        <v>593</v>
      </c>
      <c r="OD74">
        <v>787</v>
      </c>
      <c r="OE74">
        <v>616</v>
      </c>
      <c r="OF74">
        <v>826</v>
      </c>
      <c r="OG74">
        <v>585</v>
      </c>
      <c r="OI74">
        <v>684</v>
      </c>
      <c r="OJ74">
        <v>510</v>
      </c>
      <c r="OK74">
        <v>786</v>
      </c>
      <c r="OL74">
        <v>504</v>
      </c>
      <c r="OM74">
        <v>825</v>
      </c>
      <c r="ON74">
        <v>505</v>
      </c>
      <c r="OP74">
        <v>900</v>
      </c>
      <c r="OQ74">
        <v>700</v>
      </c>
      <c r="OR74">
        <v>822</v>
      </c>
      <c r="OS74">
        <v>623</v>
      </c>
      <c r="OT74">
        <v>843</v>
      </c>
      <c r="OU74">
        <v>628</v>
      </c>
      <c r="OW74">
        <v>891</v>
      </c>
      <c r="OX74">
        <v>517</v>
      </c>
      <c r="OY74">
        <v>752</v>
      </c>
      <c r="OZ74">
        <v>501</v>
      </c>
      <c r="PA74">
        <v>778</v>
      </c>
      <c r="PB74">
        <v>500</v>
      </c>
    </row>
    <row r="75" spans="1:418">
      <c r="B75" s="43"/>
      <c r="F75" s="26"/>
      <c r="N75">
        <f>SUM(K74:N74)/11</f>
        <v>880</v>
      </c>
      <c r="O75" s="14" t="s">
        <v>83</v>
      </c>
      <c r="W75">
        <f>SUM(T74:W74)/11</f>
        <v>440</v>
      </c>
      <c r="X75" s="14" t="s">
        <v>83</v>
      </c>
      <c r="Y75" s="6"/>
      <c r="AB75">
        <v>67</v>
      </c>
      <c r="AC75">
        <v>0.13534000099999999</v>
      </c>
      <c r="AD75">
        <v>330</v>
      </c>
      <c r="AE75">
        <v>143</v>
      </c>
      <c r="AF75">
        <v>334</v>
      </c>
      <c r="AG75">
        <v>144</v>
      </c>
      <c r="AH75">
        <v>331</v>
      </c>
      <c r="AI75">
        <v>138</v>
      </c>
      <c r="AK75">
        <v>361</v>
      </c>
      <c r="AL75">
        <v>224</v>
      </c>
      <c r="AM75">
        <v>353</v>
      </c>
      <c r="AN75">
        <v>218</v>
      </c>
      <c r="AO75">
        <v>346</v>
      </c>
      <c r="AP75">
        <v>225</v>
      </c>
      <c r="AR75">
        <v>412</v>
      </c>
      <c r="AS75">
        <v>216</v>
      </c>
      <c r="AT75">
        <v>409</v>
      </c>
      <c r="AU75">
        <v>230</v>
      </c>
      <c r="AV75">
        <v>411</v>
      </c>
      <c r="AW75">
        <v>231</v>
      </c>
      <c r="AY75">
        <v>801</v>
      </c>
      <c r="AZ75">
        <v>238</v>
      </c>
      <c r="BA75">
        <v>716</v>
      </c>
      <c r="BB75">
        <v>237</v>
      </c>
      <c r="BC75">
        <v>767</v>
      </c>
      <c r="BD75">
        <v>238</v>
      </c>
      <c r="BF75">
        <v>910</v>
      </c>
      <c r="BG75">
        <v>203</v>
      </c>
      <c r="BH75">
        <v>894</v>
      </c>
      <c r="BI75">
        <v>214</v>
      </c>
      <c r="BJ75">
        <v>878</v>
      </c>
      <c r="BK75">
        <v>223</v>
      </c>
      <c r="BM75">
        <v>933</v>
      </c>
      <c r="BN75">
        <v>204</v>
      </c>
      <c r="BO75">
        <v>979</v>
      </c>
      <c r="BP75">
        <v>214</v>
      </c>
      <c r="BQ75">
        <v>924</v>
      </c>
      <c r="BR75">
        <v>209</v>
      </c>
      <c r="BT75">
        <v>837</v>
      </c>
      <c r="BU75">
        <v>189</v>
      </c>
      <c r="BV75">
        <v>896</v>
      </c>
      <c r="BW75">
        <v>193</v>
      </c>
      <c r="BX75">
        <v>955</v>
      </c>
      <c r="BY75">
        <v>184</v>
      </c>
      <c r="CA75">
        <v>944</v>
      </c>
      <c r="CB75">
        <v>215</v>
      </c>
      <c r="CC75">
        <v>890</v>
      </c>
      <c r="CD75">
        <v>186</v>
      </c>
      <c r="CE75">
        <v>920</v>
      </c>
      <c r="CF75">
        <v>177</v>
      </c>
      <c r="CH75">
        <v>837</v>
      </c>
      <c r="CI75">
        <v>177</v>
      </c>
      <c r="CJ75">
        <v>916</v>
      </c>
      <c r="CK75">
        <v>175</v>
      </c>
      <c r="CL75">
        <v>885</v>
      </c>
      <c r="CM75">
        <v>183</v>
      </c>
      <c r="CO75">
        <v>871</v>
      </c>
      <c r="CP75">
        <v>157</v>
      </c>
      <c r="CQ75">
        <v>895</v>
      </c>
      <c r="CR75">
        <v>174</v>
      </c>
      <c r="CS75">
        <v>942</v>
      </c>
      <c r="CT75">
        <v>174</v>
      </c>
      <c r="CV75">
        <v>864</v>
      </c>
      <c r="CW75">
        <v>161</v>
      </c>
      <c r="CX75">
        <v>862</v>
      </c>
      <c r="CY75">
        <v>180</v>
      </c>
      <c r="CZ75">
        <v>936</v>
      </c>
      <c r="DA75">
        <v>174</v>
      </c>
      <c r="DC75">
        <v>851</v>
      </c>
      <c r="DD75">
        <v>164</v>
      </c>
      <c r="DE75">
        <v>859</v>
      </c>
      <c r="DF75">
        <v>171</v>
      </c>
      <c r="DG75">
        <v>939</v>
      </c>
      <c r="DH75">
        <v>160</v>
      </c>
      <c r="DK75">
        <v>67</v>
      </c>
      <c r="DL75">
        <v>0.13534000099999999</v>
      </c>
      <c r="DM75">
        <v>170</v>
      </c>
      <c r="DN75">
        <v>250</v>
      </c>
      <c r="DO75">
        <v>170</v>
      </c>
      <c r="DP75">
        <v>252</v>
      </c>
      <c r="DQ75">
        <v>164</v>
      </c>
      <c r="DR75">
        <v>248</v>
      </c>
      <c r="DT75">
        <v>194</v>
      </c>
      <c r="DU75">
        <v>396</v>
      </c>
      <c r="DV75">
        <v>205</v>
      </c>
      <c r="DW75">
        <v>401</v>
      </c>
      <c r="DX75">
        <v>226</v>
      </c>
      <c r="DY75">
        <v>389</v>
      </c>
      <c r="EA75">
        <v>229</v>
      </c>
      <c r="EB75">
        <v>377</v>
      </c>
      <c r="EC75">
        <v>221</v>
      </c>
      <c r="ED75">
        <v>442</v>
      </c>
      <c r="EE75">
        <v>222</v>
      </c>
      <c r="EF75">
        <v>492</v>
      </c>
      <c r="EH75">
        <v>274</v>
      </c>
      <c r="EI75">
        <v>393</v>
      </c>
      <c r="EJ75">
        <v>305</v>
      </c>
      <c r="EK75">
        <v>446</v>
      </c>
      <c r="EL75">
        <v>315</v>
      </c>
      <c r="EM75">
        <v>466</v>
      </c>
      <c r="EO75">
        <v>932</v>
      </c>
      <c r="EP75">
        <v>398</v>
      </c>
      <c r="EQ75">
        <v>940</v>
      </c>
      <c r="ER75">
        <v>371</v>
      </c>
      <c r="ES75">
        <v>920</v>
      </c>
      <c r="ET75">
        <v>370</v>
      </c>
      <c r="EV75">
        <v>957</v>
      </c>
      <c r="EW75">
        <v>399</v>
      </c>
      <c r="EX75">
        <v>933</v>
      </c>
      <c r="EY75">
        <v>390</v>
      </c>
      <c r="EZ75">
        <v>933</v>
      </c>
      <c r="FA75">
        <v>386</v>
      </c>
      <c r="FC75">
        <v>1025</v>
      </c>
      <c r="FD75">
        <v>384</v>
      </c>
      <c r="FE75">
        <v>954</v>
      </c>
      <c r="FF75">
        <v>390</v>
      </c>
      <c r="FG75">
        <v>979</v>
      </c>
      <c r="FH75">
        <v>391</v>
      </c>
      <c r="FJ75">
        <v>964</v>
      </c>
      <c r="FK75">
        <v>378</v>
      </c>
      <c r="FL75">
        <v>996</v>
      </c>
      <c r="FM75">
        <v>398</v>
      </c>
      <c r="FN75">
        <v>979</v>
      </c>
      <c r="FO75">
        <v>380</v>
      </c>
      <c r="FQ75">
        <v>1009</v>
      </c>
      <c r="FR75">
        <v>409</v>
      </c>
      <c r="FS75">
        <v>1150</v>
      </c>
      <c r="FT75">
        <v>452</v>
      </c>
      <c r="FU75">
        <v>1096</v>
      </c>
      <c r="FV75">
        <v>434</v>
      </c>
      <c r="FX75">
        <v>1092</v>
      </c>
      <c r="FY75">
        <v>365</v>
      </c>
      <c r="FZ75">
        <v>944</v>
      </c>
      <c r="GA75">
        <v>364</v>
      </c>
      <c r="GB75">
        <v>1019</v>
      </c>
      <c r="GC75">
        <v>361</v>
      </c>
      <c r="GE75">
        <v>1088</v>
      </c>
      <c r="GF75">
        <v>399</v>
      </c>
      <c r="GG75">
        <v>1200</v>
      </c>
      <c r="GH75">
        <v>436</v>
      </c>
      <c r="GI75">
        <v>1149</v>
      </c>
      <c r="GJ75">
        <v>409</v>
      </c>
      <c r="GL75">
        <v>1153</v>
      </c>
      <c r="GM75">
        <v>407</v>
      </c>
      <c r="GN75">
        <v>1188</v>
      </c>
      <c r="GO75">
        <v>405</v>
      </c>
      <c r="GP75">
        <v>1162</v>
      </c>
      <c r="GQ75">
        <v>377</v>
      </c>
      <c r="GS75">
        <v>67</v>
      </c>
      <c r="GT75">
        <v>0.13534000099999999</v>
      </c>
      <c r="GU75">
        <v>301</v>
      </c>
      <c r="GV75">
        <v>24</v>
      </c>
      <c r="GW75">
        <v>310</v>
      </c>
      <c r="GX75">
        <v>23</v>
      </c>
      <c r="GY75">
        <v>296</v>
      </c>
      <c r="GZ75">
        <v>23</v>
      </c>
      <c r="HB75">
        <v>335</v>
      </c>
      <c r="HC75">
        <v>749</v>
      </c>
      <c r="HD75">
        <v>325</v>
      </c>
      <c r="HE75">
        <v>652</v>
      </c>
      <c r="HF75">
        <v>333</v>
      </c>
      <c r="HG75">
        <v>594</v>
      </c>
      <c r="HI75">
        <v>1094</v>
      </c>
      <c r="HJ75">
        <v>620</v>
      </c>
      <c r="HK75">
        <v>1154</v>
      </c>
      <c r="HL75">
        <v>615</v>
      </c>
      <c r="HM75">
        <v>1131</v>
      </c>
      <c r="HN75">
        <v>611</v>
      </c>
      <c r="HP75">
        <v>67</v>
      </c>
      <c r="HQ75">
        <v>0.13534000099999999</v>
      </c>
      <c r="HR75">
        <v>169</v>
      </c>
      <c r="HS75">
        <v>237</v>
      </c>
      <c r="HT75">
        <v>176</v>
      </c>
      <c r="HU75">
        <v>238</v>
      </c>
      <c r="HV75">
        <v>176</v>
      </c>
      <c r="HW75">
        <v>232</v>
      </c>
      <c r="HY75">
        <v>185</v>
      </c>
      <c r="HZ75">
        <v>350</v>
      </c>
      <c r="IA75">
        <v>211</v>
      </c>
      <c r="IB75">
        <v>359</v>
      </c>
      <c r="IC75">
        <v>198</v>
      </c>
      <c r="ID75">
        <v>339</v>
      </c>
      <c r="IF75">
        <v>215</v>
      </c>
      <c r="IG75">
        <v>327</v>
      </c>
      <c r="IH75">
        <v>222</v>
      </c>
      <c r="II75">
        <v>318</v>
      </c>
      <c r="IJ75">
        <v>208</v>
      </c>
      <c r="IK75">
        <v>321</v>
      </c>
      <c r="IM75">
        <v>560</v>
      </c>
      <c r="IN75">
        <v>326</v>
      </c>
      <c r="IO75">
        <v>594</v>
      </c>
      <c r="IP75">
        <v>329</v>
      </c>
      <c r="IQ75">
        <v>577</v>
      </c>
      <c r="IR75">
        <v>323</v>
      </c>
      <c r="IT75">
        <v>705</v>
      </c>
      <c r="IU75">
        <v>320</v>
      </c>
      <c r="IV75">
        <v>679</v>
      </c>
      <c r="IW75">
        <v>321</v>
      </c>
      <c r="IX75">
        <v>653</v>
      </c>
      <c r="IY75">
        <v>324</v>
      </c>
      <c r="JA75">
        <v>678</v>
      </c>
      <c r="JB75">
        <v>347</v>
      </c>
      <c r="JC75">
        <v>875</v>
      </c>
      <c r="JD75">
        <v>386</v>
      </c>
      <c r="JE75">
        <v>855</v>
      </c>
      <c r="JF75">
        <v>385</v>
      </c>
      <c r="JH75">
        <v>688</v>
      </c>
      <c r="JI75">
        <v>319</v>
      </c>
      <c r="JJ75">
        <v>623</v>
      </c>
      <c r="JK75">
        <v>321</v>
      </c>
      <c r="JL75">
        <v>699</v>
      </c>
      <c r="JM75">
        <v>317</v>
      </c>
      <c r="JO75">
        <v>675</v>
      </c>
      <c r="JP75">
        <v>308</v>
      </c>
      <c r="JQ75">
        <v>660</v>
      </c>
      <c r="JR75">
        <v>291</v>
      </c>
      <c r="JS75">
        <v>694</v>
      </c>
      <c r="JT75">
        <v>297</v>
      </c>
      <c r="JV75">
        <v>638</v>
      </c>
      <c r="JW75">
        <v>328</v>
      </c>
      <c r="JX75">
        <v>705</v>
      </c>
      <c r="JY75">
        <v>376</v>
      </c>
      <c r="JZ75">
        <v>680</v>
      </c>
      <c r="KA75">
        <v>362</v>
      </c>
      <c r="KC75">
        <v>688</v>
      </c>
      <c r="KD75">
        <v>335</v>
      </c>
      <c r="KE75">
        <v>727</v>
      </c>
      <c r="KF75">
        <v>339</v>
      </c>
      <c r="KG75">
        <v>677</v>
      </c>
      <c r="KH75">
        <v>320</v>
      </c>
      <c r="KJ75">
        <v>610</v>
      </c>
      <c r="KK75">
        <v>325</v>
      </c>
      <c r="KL75">
        <v>614</v>
      </c>
      <c r="KM75">
        <v>330</v>
      </c>
      <c r="KN75">
        <v>629</v>
      </c>
      <c r="KO75">
        <v>329</v>
      </c>
      <c r="KQ75">
        <v>777</v>
      </c>
      <c r="KR75">
        <v>366</v>
      </c>
      <c r="KS75">
        <v>767</v>
      </c>
      <c r="KT75">
        <v>382</v>
      </c>
      <c r="KU75">
        <v>731</v>
      </c>
      <c r="KV75">
        <v>380</v>
      </c>
      <c r="KX75">
        <v>67</v>
      </c>
      <c r="KY75">
        <v>0.13534000096842599</v>
      </c>
      <c r="KZ75">
        <v>297</v>
      </c>
      <c r="LA75">
        <v>27</v>
      </c>
      <c r="LB75">
        <v>329</v>
      </c>
      <c r="LC75">
        <v>27</v>
      </c>
      <c r="LD75">
        <v>322</v>
      </c>
      <c r="LE75">
        <v>27</v>
      </c>
      <c r="LG75">
        <v>326</v>
      </c>
      <c r="LH75">
        <v>570</v>
      </c>
      <c r="LI75">
        <v>338</v>
      </c>
      <c r="LJ75">
        <v>530</v>
      </c>
      <c r="LK75">
        <v>316</v>
      </c>
      <c r="LL75">
        <v>497</v>
      </c>
      <c r="LN75">
        <v>761</v>
      </c>
      <c r="LO75">
        <v>445</v>
      </c>
      <c r="LP75">
        <v>774</v>
      </c>
      <c r="LQ75">
        <v>505</v>
      </c>
      <c r="LR75">
        <v>741</v>
      </c>
      <c r="LS75">
        <v>473</v>
      </c>
      <c r="LV75">
        <v>67</v>
      </c>
      <c r="LW75">
        <v>0.13534000099999999</v>
      </c>
      <c r="LX75">
        <v>317</v>
      </c>
      <c r="LY75">
        <v>93</v>
      </c>
      <c r="LZ75">
        <v>297</v>
      </c>
      <c r="MA75">
        <v>102</v>
      </c>
      <c r="MB75">
        <v>302</v>
      </c>
      <c r="MC75">
        <v>103</v>
      </c>
      <c r="ME75">
        <v>354</v>
      </c>
      <c r="MF75">
        <v>560</v>
      </c>
      <c r="MG75">
        <v>332</v>
      </c>
      <c r="MH75">
        <v>555</v>
      </c>
      <c r="MI75">
        <v>349</v>
      </c>
      <c r="MJ75">
        <v>574</v>
      </c>
      <c r="ML75">
        <v>331</v>
      </c>
      <c r="MM75">
        <v>631</v>
      </c>
      <c r="MN75">
        <v>328</v>
      </c>
      <c r="MO75">
        <v>630</v>
      </c>
      <c r="MP75">
        <v>344</v>
      </c>
      <c r="MQ75">
        <v>636</v>
      </c>
      <c r="MS75">
        <v>369</v>
      </c>
      <c r="MT75">
        <v>587</v>
      </c>
      <c r="MU75">
        <v>388</v>
      </c>
      <c r="MV75">
        <v>572</v>
      </c>
      <c r="MW75">
        <v>371</v>
      </c>
      <c r="MX75">
        <v>588</v>
      </c>
      <c r="MZ75">
        <v>540</v>
      </c>
      <c r="NA75">
        <v>507</v>
      </c>
      <c r="NB75">
        <v>586</v>
      </c>
      <c r="NC75">
        <v>514</v>
      </c>
      <c r="ND75">
        <v>498</v>
      </c>
      <c r="NE75">
        <v>519</v>
      </c>
      <c r="NG75">
        <v>795</v>
      </c>
      <c r="NH75">
        <v>594</v>
      </c>
      <c r="NI75">
        <v>755</v>
      </c>
      <c r="NJ75">
        <v>620</v>
      </c>
      <c r="NK75">
        <v>784</v>
      </c>
      <c r="NL75">
        <v>633</v>
      </c>
      <c r="NN75">
        <v>838</v>
      </c>
      <c r="NO75">
        <v>521</v>
      </c>
      <c r="NP75">
        <v>790</v>
      </c>
      <c r="NQ75">
        <v>526</v>
      </c>
      <c r="NR75">
        <v>770</v>
      </c>
      <c r="NS75">
        <v>519</v>
      </c>
      <c r="NU75">
        <v>796</v>
      </c>
      <c r="NV75">
        <v>529</v>
      </c>
      <c r="NW75">
        <v>724</v>
      </c>
      <c r="NX75">
        <v>523</v>
      </c>
      <c r="NY75">
        <v>724</v>
      </c>
      <c r="NZ75">
        <v>523</v>
      </c>
      <c r="OB75">
        <v>770</v>
      </c>
      <c r="OC75">
        <v>580</v>
      </c>
      <c r="OD75">
        <v>817</v>
      </c>
      <c r="OE75">
        <v>601</v>
      </c>
      <c r="OF75">
        <v>768</v>
      </c>
      <c r="OG75">
        <v>574</v>
      </c>
      <c r="OI75">
        <v>810</v>
      </c>
      <c r="OJ75">
        <v>514</v>
      </c>
      <c r="OK75">
        <v>774</v>
      </c>
      <c r="OL75">
        <v>515</v>
      </c>
      <c r="OM75">
        <v>814</v>
      </c>
      <c r="ON75">
        <v>520</v>
      </c>
      <c r="OP75">
        <v>886</v>
      </c>
      <c r="OQ75">
        <v>671</v>
      </c>
      <c r="OR75">
        <v>829</v>
      </c>
      <c r="OS75">
        <v>668</v>
      </c>
      <c r="OT75">
        <v>859</v>
      </c>
      <c r="OU75">
        <v>617</v>
      </c>
      <c r="OW75">
        <v>834</v>
      </c>
      <c r="OX75">
        <v>533</v>
      </c>
      <c r="OY75">
        <v>840</v>
      </c>
      <c r="OZ75">
        <v>530</v>
      </c>
      <c r="PA75">
        <v>810</v>
      </c>
      <c r="PB75">
        <v>499</v>
      </c>
    </row>
    <row r="76" spans="1:418" ht="15.75">
      <c r="J76" s="14" t="s">
        <v>124</v>
      </c>
      <c r="P76" s="54">
        <v>11</v>
      </c>
      <c r="S76" s="14">
        <v>25</v>
      </c>
      <c r="W76">
        <v>220</v>
      </c>
      <c r="X76">
        <v>5</v>
      </c>
      <c r="Y76" s="14" t="s">
        <v>84</v>
      </c>
      <c r="AB76">
        <v>68</v>
      </c>
      <c r="AC76">
        <v>0.13736000100000001</v>
      </c>
      <c r="AD76">
        <v>332</v>
      </c>
      <c r="AE76">
        <v>147</v>
      </c>
      <c r="AF76">
        <v>332</v>
      </c>
      <c r="AG76">
        <v>144</v>
      </c>
      <c r="AH76">
        <v>330</v>
      </c>
      <c r="AI76">
        <v>141</v>
      </c>
      <c r="AK76">
        <v>342</v>
      </c>
      <c r="AL76">
        <v>234</v>
      </c>
      <c r="AM76">
        <v>361</v>
      </c>
      <c r="AN76">
        <v>222</v>
      </c>
      <c r="AO76">
        <v>347</v>
      </c>
      <c r="AP76">
        <v>217</v>
      </c>
      <c r="AR76">
        <v>413</v>
      </c>
      <c r="AS76">
        <v>228</v>
      </c>
      <c r="AT76">
        <v>406</v>
      </c>
      <c r="AU76">
        <v>236</v>
      </c>
      <c r="AV76">
        <v>422</v>
      </c>
      <c r="AW76">
        <v>226</v>
      </c>
      <c r="AY76">
        <v>753</v>
      </c>
      <c r="AZ76">
        <v>241</v>
      </c>
      <c r="BA76">
        <v>737</v>
      </c>
      <c r="BB76">
        <v>237</v>
      </c>
      <c r="BC76">
        <v>775</v>
      </c>
      <c r="BD76">
        <v>233</v>
      </c>
      <c r="BF76">
        <v>930</v>
      </c>
      <c r="BG76">
        <v>217</v>
      </c>
      <c r="BH76">
        <v>896</v>
      </c>
      <c r="BI76">
        <v>211</v>
      </c>
      <c r="BJ76">
        <v>877</v>
      </c>
      <c r="BK76">
        <v>206</v>
      </c>
      <c r="BM76">
        <v>929</v>
      </c>
      <c r="BN76">
        <v>199</v>
      </c>
      <c r="BO76">
        <v>940</v>
      </c>
      <c r="BP76">
        <v>200</v>
      </c>
      <c r="BQ76">
        <v>946</v>
      </c>
      <c r="BR76">
        <v>199</v>
      </c>
      <c r="BT76">
        <v>955</v>
      </c>
      <c r="BU76">
        <v>187</v>
      </c>
      <c r="BV76">
        <v>916</v>
      </c>
      <c r="BW76">
        <v>192</v>
      </c>
      <c r="BX76">
        <v>929</v>
      </c>
      <c r="BY76">
        <v>187</v>
      </c>
      <c r="CA76">
        <v>975</v>
      </c>
      <c r="CB76">
        <v>207</v>
      </c>
      <c r="CC76">
        <v>923</v>
      </c>
      <c r="CD76">
        <v>200</v>
      </c>
      <c r="CE76">
        <v>924</v>
      </c>
      <c r="CF76">
        <v>188</v>
      </c>
      <c r="CH76">
        <v>843</v>
      </c>
      <c r="CI76">
        <v>180</v>
      </c>
      <c r="CJ76">
        <v>852</v>
      </c>
      <c r="CK76">
        <v>179</v>
      </c>
      <c r="CL76">
        <v>865</v>
      </c>
      <c r="CM76">
        <v>182</v>
      </c>
      <c r="CO76">
        <v>881</v>
      </c>
      <c r="CP76">
        <v>171</v>
      </c>
      <c r="CQ76">
        <v>910</v>
      </c>
      <c r="CR76">
        <v>182</v>
      </c>
      <c r="CS76">
        <v>907</v>
      </c>
      <c r="CT76">
        <v>170</v>
      </c>
      <c r="CV76">
        <v>918</v>
      </c>
      <c r="CW76">
        <v>173</v>
      </c>
      <c r="CX76">
        <v>869</v>
      </c>
      <c r="CY76">
        <v>172</v>
      </c>
      <c r="CZ76">
        <v>820</v>
      </c>
      <c r="DA76">
        <v>180</v>
      </c>
      <c r="DC76">
        <v>897</v>
      </c>
      <c r="DD76">
        <v>173</v>
      </c>
      <c r="DE76">
        <v>872</v>
      </c>
      <c r="DF76">
        <v>174</v>
      </c>
      <c r="DG76">
        <v>883</v>
      </c>
      <c r="DH76">
        <v>169</v>
      </c>
      <c r="DK76">
        <v>68</v>
      </c>
      <c r="DL76">
        <v>0.13736000100000001</v>
      </c>
      <c r="DM76">
        <v>171</v>
      </c>
      <c r="DN76">
        <v>251</v>
      </c>
      <c r="DO76">
        <v>167</v>
      </c>
      <c r="DP76">
        <v>250</v>
      </c>
      <c r="DQ76">
        <v>163</v>
      </c>
      <c r="DR76">
        <v>244</v>
      </c>
      <c r="DT76">
        <v>211</v>
      </c>
      <c r="DU76">
        <v>414</v>
      </c>
      <c r="DV76">
        <v>217</v>
      </c>
      <c r="DW76">
        <v>406</v>
      </c>
      <c r="DX76">
        <v>217</v>
      </c>
      <c r="DY76">
        <v>393</v>
      </c>
      <c r="EA76">
        <v>202</v>
      </c>
      <c r="EB76">
        <v>377</v>
      </c>
      <c r="EC76">
        <v>214</v>
      </c>
      <c r="ED76">
        <v>453</v>
      </c>
      <c r="EE76">
        <v>225</v>
      </c>
      <c r="EF76">
        <v>486</v>
      </c>
      <c r="EH76">
        <v>270</v>
      </c>
      <c r="EI76">
        <v>383</v>
      </c>
      <c r="EJ76">
        <v>273</v>
      </c>
      <c r="EK76">
        <v>436</v>
      </c>
      <c r="EL76">
        <v>307</v>
      </c>
      <c r="EM76">
        <v>474</v>
      </c>
      <c r="EO76">
        <v>907</v>
      </c>
      <c r="EP76">
        <v>392</v>
      </c>
      <c r="EQ76">
        <v>876</v>
      </c>
      <c r="ER76">
        <v>374</v>
      </c>
      <c r="ES76">
        <v>950</v>
      </c>
      <c r="ET76">
        <v>369</v>
      </c>
      <c r="EV76">
        <v>1039</v>
      </c>
      <c r="EW76">
        <v>385</v>
      </c>
      <c r="EX76">
        <v>881</v>
      </c>
      <c r="EY76">
        <v>390</v>
      </c>
      <c r="EZ76">
        <v>958</v>
      </c>
      <c r="FA76">
        <v>394</v>
      </c>
      <c r="FC76">
        <v>1040</v>
      </c>
      <c r="FD76">
        <v>382</v>
      </c>
      <c r="FE76">
        <v>947</v>
      </c>
      <c r="FF76">
        <v>388</v>
      </c>
      <c r="FG76">
        <v>1047</v>
      </c>
      <c r="FH76">
        <v>385</v>
      </c>
      <c r="FJ76">
        <v>954</v>
      </c>
      <c r="FK76">
        <v>374</v>
      </c>
      <c r="FL76">
        <v>931</v>
      </c>
      <c r="FM76">
        <v>382</v>
      </c>
      <c r="FN76">
        <v>949</v>
      </c>
      <c r="FO76">
        <v>374</v>
      </c>
      <c r="FQ76">
        <v>1027</v>
      </c>
      <c r="FR76">
        <v>403</v>
      </c>
      <c r="FS76">
        <v>1134</v>
      </c>
      <c r="FT76">
        <v>457</v>
      </c>
      <c r="FU76">
        <v>1094</v>
      </c>
      <c r="FV76">
        <v>429</v>
      </c>
      <c r="FX76">
        <v>1092</v>
      </c>
      <c r="FY76">
        <v>369</v>
      </c>
      <c r="FZ76">
        <v>1019</v>
      </c>
      <c r="GA76">
        <v>360</v>
      </c>
      <c r="GB76">
        <v>984</v>
      </c>
      <c r="GC76">
        <v>353</v>
      </c>
      <c r="GE76">
        <v>1159</v>
      </c>
      <c r="GF76">
        <v>398</v>
      </c>
      <c r="GG76">
        <v>1209</v>
      </c>
      <c r="GH76">
        <v>437</v>
      </c>
      <c r="GI76">
        <v>1104</v>
      </c>
      <c r="GJ76">
        <v>408</v>
      </c>
      <c r="GL76">
        <v>1240</v>
      </c>
      <c r="GM76">
        <v>405</v>
      </c>
      <c r="GN76">
        <v>1064</v>
      </c>
      <c r="GO76">
        <v>388</v>
      </c>
      <c r="GP76">
        <v>1049</v>
      </c>
      <c r="GQ76">
        <v>381</v>
      </c>
      <c r="GS76">
        <v>68</v>
      </c>
      <c r="GT76">
        <v>0.13736000100000001</v>
      </c>
      <c r="GU76">
        <v>299</v>
      </c>
      <c r="GV76">
        <v>24</v>
      </c>
      <c r="GW76">
        <v>302</v>
      </c>
      <c r="GX76">
        <v>24</v>
      </c>
      <c r="GY76">
        <v>304</v>
      </c>
      <c r="GZ76">
        <v>24</v>
      </c>
      <c r="HB76">
        <v>311</v>
      </c>
      <c r="HC76">
        <v>745</v>
      </c>
      <c r="HD76">
        <v>329</v>
      </c>
      <c r="HE76">
        <v>671</v>
      </c>
      <c r="HF76">
        <v>335</v>
      </c>
      <c r="HG76">
        <v>617</v>
      </c>
      <c r="HI76">
        <v>1171</v>
      </c>
      <c r="HJ76">
        <v>631</v>
      </c>
      <c r="HK76">
        <v>1209</v>
      </c>
      <c r="HL76">
        <v>634</v>
      </c>
      <c r="HM76">
        <v>1145</v>
      </c>
      <c r="HN76">
        <v>581</v>
      </c>
      <c r="HP76">
        <v>68</v>
      </c>
      <c r="HQ76">
        <v>0.13736000100000001</v>
      </c>
      <c r="HR76">
        <v>171</v>
      </c>
      <c r="HS76">
        <v>236</v>
      </c>
      <c r="HT76">
        <v>174</v>
      </c>
      <c r="HU76">
        <v>239</v>
      </c>
      <c r="HV76">
        <v>170</v>
      </c>
      <c r="HW76">
        <v>233</v>
      </c>
      <c r="HY76">
        <v>186</v>
      </c>
      <c r="HZ76">
        <v>358</v>
      </c>
      <c r="IA76">
        <v>193</v>
      </c>
      <c r="IB76">
        <v>337</v>
      </c>
      <c r="IC76">
        <v>203</v>
      </c>
      <c r="ID76">
        <v>346</v>
      </c>
      <c r="IF76">
        <v>210</v>
      </c>
      <c r="IG76">
        <v>330</v>
      </c>
      <c r="IH76">
        <v>215</v>
      </c>
      <c r="II76">
        <v>334</v>
      </c>
      <c r="IJ76">
        <v>215</v>
      </c>
      <c r="IK76">
        <v>325</v>
      </c>
      <c r="IM76">
        <v>566</v>
      </c>
      <c r="IN76">
        <v>324</v>
      </c>
      <c r="IO76">
        <v>524</v>
      </c>
      <c r="IP76">
        <v>319</v>
      </c>
      <c r="IQ76">
        <v>577</v>
      </c>
      <c r="IR76">
        <v>324</v>
      </c>
      <c r="IT76">
        <v>710</v>
      </c>
      <c r="IU76">
        <v>311</v>
      </c>
      <c r="IV76">
        <v>666</v>
      </c>
      <c r="IW76">
        <v>315</v>
      </c>
      <c r="IX76">
        <v>659</v>
      </c>
      <c r="IY76">
        <v>330</v>
      </c>
      <c r="JA76">
        <v>684</v>
      </c>
      <c r="JB76">
        <v>339</v>
      </c>
      <c r="JC76">
        <v>825</v>
      </c>
      <c r="JD76">
        <v>392</v>
      </c>
      <c r="JE76">
        <v>776</v>
      </c>
      <c r="JF76">
        <v>372</v>
      </c>
      <c r="JH76">
        <v>664</v>
      </c>
      <c r="JI76">
        <v>308</v>
      </c>
      <c r="JJ76">
        <v>657</v>
      </c>
      <c r="JK76">
        <v>314</v>
      </c>
      <c r="JL76">
        <v>689</v>
      </c>
      <c r="JM76">
        <v>318</v>
      </c>
      <c r="JO76">
        <v>665</v>
      </c>
      <c r="JP76">
        <v>315</v>
      </c>
      <c r="JQ76">
        <v>668</v>
      </c>
      <c r="JR76">
        <v>294</v>
      </c>
      <c r="JS76">
        <v>654</v>
      </c>
      <c r="JT76">
        <v>306</v>
      </c>
      <c r="JV76">
        <v>639</v>
      </c>
      <c r="JW76">
        <v>329</v>
      </c>
      <c r="JX76">
        <v>653</v>
      </c>
      <c r="JY76">
        <v>367</v>
      </c>
      <c r="JZ76">
        <v>678</v>
      </c>
      <c r="KA76">
        <v>350</v>
      </c>
      <c r="KC76">
        <v>669</v>
      </c>
      <c r="KD76">
        <v>333</v>
      </c>
      <c r="KE76">
        <v>731</v>
      </c>
      <c r="KF76">
        <v>339</v>
      </c>
      <c r="KG76">
        <v>650</v>
      </c>
      <c r="KH76">
        <v>330</v>
      </c>
      <c r="KJ76">
        <v>619</v>
      </c>
      <c r="KK76">
        <v>342</v>
      </c>
      <c r="KL76">
        <v>635</v>
      </c>
      <c r="KM76">
        <v>328</v>
      </c>
      <c r="KN76">
        <v>627</v>
      </c>
      <c r="KO76">
        <v>344</v>
      </c>
      <c r="KQ76">
        <v>752</v>
      </c>
      <c r="KR76">
        <v>374</v>
      </c>
      <c r="KS76">
        <v>730</v>
      </c>
      <c r="KT76">
        <v>371</v>
      </c>
      <c r="KU76">
        <v>711</v>
      </c>
      <c r="KV76">
        <v>371</v>
      </c>
      <c r="KX76">
        <v>68</v>
      </c>
      <c r="KY76">
        <v>0.13736000098288101</v>
      </c>
      <c r="KZ76">
        <v>304</v>
      </c>
      <c r="LA76">
        <v>26</v>
      </c>
      <c r="LB76">
        <v>300</v>
      </c>
      <c r="LC76">
        <v>27</v>
      </c>
      <c r="LD76">
        <v>306</v>
      </c>
      <c r="LE76">
        <v>33</v>
      </c>
      <c r="LG76">
        <v>310</v>
      </c>
      <c r="LH76">
        <v>567</v>
      </c>
      <c r="LI76">
        <v>303</v>
      </c>
      <c r="LJ76">
        <v>514</v>
      </c>
      <c r="LK76">
        <v>321</v>
      </c>
      <c r="LL76">
        <v>509</v>
      </c>
      <c r="LN76">
        <v>789</v>
      </c>
      <c r="LO76">
        <v>455</v>
      </c>
      <c r="LP76">
        <v>715</v>
      </c>
      <c r="LQ76">
        <v>487</v>
      </c>
      <c r="LR76">
        <v>775</v>
      </c>
      <c r="LS76">
        <v>469</v>
      </c>
      <c r="LV76">
        <v>68</v>
      </c>
      <c r="LW76">
        <v>0.13736000100000001</v>
      </c>
      <c r="LX76">
        <v>314</v>
      </c>
      <c r="LY76">
        <v>94</v>
      </c>
      <c r="LZ76">
        <v>312</v>
      </c>
      <c r="MA76">
        <v>102</v>
      </c>
      <c r="MB76">
        <v>307</v>
      </c>
      <c r="MC76">
        <v>103</v>
      </c>
      <c r="ME76">
        <v>355</v>
      </c>
      <c r="MF76">
        <v>556</v>
      </c>
      <c r="MG76">
        <v>347</v>
      </c>
      <c r="MH76">
        <v>566</v>
      </c>
      <c r="MI76">
        <v>343</v>
      </c>
      <c r="MJ76">
        <v>570</v>
      </c>
      <c r="ML76">
        <v>342</v>
      </c>
      <c r="MM76">
        <v>617</v>
      </c>
      <c r="MN76">
        <v>339</v>
      </c>
      <c r="MO76">
        <v>609</v>
      </c>
      <c r="MP76">
        <v>351</v>
      </c>
      <c r="MQ76">
        <v>631</v>
      </c>
      <c r="MS76">
        <v>360</v>
      </c>
      <c r="MT76">
        <v>543</v>
      </c>
      <c r="MU76">
        <v>394</v>
      </c>
      <c r="MV76">
        <v>586</v>
      </c>
      <c r="MW76">
        <v>408</v>
      </c>
      <c r="MX76">
        <v>603</v>
      </c>
      <c r="MZ76">
        <v>578</v>
      </c>
      <c r="NA76">
        <v>502</v>
      </c>
      <c r="NB76">
        <v>565</v>
      </c>
      <c r="NC76">
        <v>496</v>
      </c>
      <c r="ND76">
        <v>596</v>
      </c>
      <c r="NE76">
        <v>515</v>
      </c>
      <c r="NG76">
        <v>770</v>
      </c>
      <c r="NH76">
        <v>617</v>
      </c>
      <c r="NI76">
        <v>771</v>
      </c>
      <c r="NJ76">
        <v>638</v>
      </c>
      <c r="NK76">
        <v>805</v>
      </c>
      <c r="NL76">
        <v>607</v>
      </c>
      <c r="NN76">
        <v>754</v>
      </c>
      <c r="NO76">
        <v>503</v>
      </c>
      <c r="NP76">
        <v>775</v>
      </c>
      <c r="NQ76">
        <v>506</v>
      </c>
      <c r="NR76">
        <v>770</v>
      </c>
      <c r="NS76">
        <v>523</v>
      </c>
      <c r="NU76">
        <v>742</v>
      </c>
      <c r="NV76">
        <v>522</v>
      </c>
      <c r="NW76">
        <v>784</v>
      </c>
      <c r="NX76">
        <v>503</v>
      </c>
      <c r="NY76">
        <v>784</v>
      </c>
      <c r="NZ76">
        <v>503</v>
      </c>
      <c r="OB76">
        <v>808</v>
      </c>
      <c r="OC76">
        <v>599</v>
      </c>
      <c r="OD76">
        <v>759</v>
      </c>
      <c r="OE76">
        <v>609</v>
      </c>
      <c r="OF76">
        <v>802</v>
      </c>
      <c r="OG76">
        <v>622</v>
      </c>
      <c r="OI76">
        <v>775</v>
      </c>
      <c r="OJ76">
        <v>485</v>
      </c>
      <c r="OK76">
        <v>786</v>
      </c>
      <c r="OL76">
        <v>512</v>
      </c>
      <c r="OM76">
        <v>764</v>
      </c>
      <c r="ON76">
        <v>519</v>
      </c>
      <c r="OP76">
        <v>888</v>
      </c>
      <c r="OQ76">
        <v>681</v>
      </c>
      <c r="OR76">
        <v>908</v>
      </c>
      <c r="OS76">
        <v>655</v>
      </c>
      <c r="OT76">
        <v>781</v>
      </c>
      <c r="OU76">
        <v>651</v>
      </c>
      <c r="OW76">
        <v>864</v>
      </c>
      <c r="OX76">
        <v>526</v>
      </c>
      <c r="OY76">
        <v>843</v>
      </c>
      <c r="OZ76">
        <v>500</v>
      </c>
      <c r="PA76">
        <v>818</v>
      </c>
      <c r="PB76">
        <v>504</v>
      </c>
    </row>
    <row r="77" spans="1:418">
      <c r="A77" t="s">
        <v>34</v>
      </c>
      <c r="B77" s="14" t="s">
        <v>86</v>
      </c>
      <c r="Q77" s="14"/>
      <c r="R77" s="14"/>
      <c r="S77" s="14"/>
      <c r="X77" s="14"/>
      <c r="Y77" s="6"/>
      <c r="AB77">
        <v>69</v>
      </c>
      <c r="AC77">
        <v>0.139380001</v>
      </c>
      <c r="AD77">
        <v>332</v>
      </c>
      <c r="AE77">
        <v>147</v>
      </c>
      <c r="AF77">
        <v>333</v>
      </c>
      <c r="AG77">
        <v>147</v>
      </c>
      <c r="AH77">
        <v>333</v>
      </c>
      <c r="AI77">
        <v>141</v>
      </c>
      <c r="AK77">
        <v>347</v>
      </c>
      <c r="AL77">
        <v>221</v>
      </c>
      <c r="AM77">
        <v>344</v>
      </c>
      <c r="AN77">
        <v>216</v>
      </c>
      <c r="AO77">
        <v>354</v>
      </c>
      <c r="AP77">
        <v>232</v>
      </c>
      <c r="AR77">
        <v>414</v>
      </c>
      <c r="AS77">
        <v>226</v>
      </c>
      <c r="AT77">
        <v>401</v>
      </c>
      <c r="AU77">
        <v>239</v>
      </c>
      <c r="AV77">
        <v>407</v>
      </c>
      <c r="AW77">
        <v>235</v>
      </c>
      <c r="AY77">
        <v>752</v>
      </c>
      <c r="AZ77">
        <v>245</v>
      </c>
      <c r="BA77">
        <v>802</v>
      </c>
      <c r="BB77">
        <v>238</v>
      </c>
      <c r="BC77">
        <v>803</v>
      </c>
      <c r="BD77">
        <v>234</v>
      </c>
      <c r="BF77">
        <v>910</v>
      </c>
      <c r="BG77">
        <v>203</v>
      </c>
      <c r="BH77">
        <v>858</v>
      </c>
      <c r="BI77">
        <v>196</v>
      </c>
      <c r="BJ77">
        <v>859</v>
      </c>
      <c r="BK77">
        <v>210</v>
      </c>
      <c r="BM77">
        <v>922</v>
      </c>
      <c r="BN77">
        <v>205</v>
      </c>
      <c r="BO77">
        <v>914</v>
      </c>
      <c r="BP77">
        <v>201</v>
      </c>
      <c r="BQ77">
        <v>898</v>
      </c>
      <c r="BR77">
        <v>198</v>
      </c>
      <c r="BT77">
        <v>875</v>
      </c>
      <c r="BU77">
        <v>195</v>
      </c>
      <c r="BV77">
        <v>868</v>
      </c>
      <c r="BW77">
        <v>192</v>
      </c>
      <c r="BX77">
        <v>918</v>
      </c>
      <c r="BY77">
        <v>191</v>
      </c>
      <c r="CA77">
        <v>943</v>
      </c>
      <c r="CB77">
        <v>219</v>
      </c>
      <c r="CC77">
        <v>865</v>
      </c>
      <c r="CD77">
        <v>188</v>
      </c>
      <c r="CE77">
        <v>900</v>
      </c>
      <c r="CF77">
        <v>178</v>
      </c>
      <c r="CH77">
        <v>967</v>
      </c>
      <c r="CI77">
        <v>183</v>
      </c>
      <c r="CJ77">
        <v>925</v>
      </c>
      <c r="CK77">
        <v>183</v>
      </c>
      <c r="CL77">
        <v>902</v>
      </c>
      <c r="CM77">
        <v>183</v>
      </c>
      <c r="CO77">
        <v>814</v>
      </c>
      <c r="CP77">
        <v>165</v>
      </c>
      <c r="CQ77">
        <v>831</v>
      </c>
      <c r="CR77">
        <v>172</v>
      </c>
      <c r="CS77">
        <v>925</v>
      </c>
      <c r="CT77">
        <v>173</v>
      </c>
      <c r="CV77">
        <v>835</v>
      </c>
      <c r="CW77">
        <v>175</v>
      </c>
      <c r="CX77">
        <v>851</v>
      </c>
      <c r="CY77">
        <v>168</v>
      </c>
      <c r="CZ77">
        <v>870</v>
      </c>
      <c r="DA77">
        <v>181</v>
      </c>
      <c r="DC77">
        <v>883</v>
      </c>
      <c r="DD77">
        <v>173</v>
      </c>
      <c r="DE77">
        <v>820</v>
      </c>
      <c r="DF77">
        <v>179</v>
      </c>
      <c r="DG77">
        <v>830</v>
      </c>
      <c r="DH77">
        <v>167</v>
      </c>
      <c r="DK77">
        <v>69</v>
      </c>
      <c r="DL77">
        <v>0.139380001</v>
      </c>
      <c r="DM77">
        <v>168</v>
      </c>
      <c r="DN77">
        <v>253</v>
      </c>
      <c r="DO77">
        <v>166</v>
      </c>
      <c r="DP77">
        <v>253</v>
      </c>
      <c r="DQ77">
        <v>166</v>
      </c>
      <c r="DR77">
        <v>248</v>
      </c>
      <c r="DT77">
        <v>206</v>
      </c>
      <c r="DU77">
        <v>424</v>
      </c>
      <c r="DV77">
        <v>220</v>
      </c>
      <c r="DW77">
        <v>398</v>
      </c>
      <c r="DX77">
        <v>224</v>
      </c>
      <c r="DY77">
        <v>409</v>
      </c>
      <c r="EA77">
        <v>199</v>
      </c>
      <c r="EB77">
        <v>384</v>
      </c>
      <c r="EC77">
        <v>222</v>
      </c>
      <c r="ED77">
        <v>459</v>
      </c>
      <c r="EE77">
        <v>219</v>
      </c>
      <c r="EF77">
        <v>485</v>
      </c>
      <c r="EH77">
        <v>275</v>
      </c>
      <c r="EI77">
        <v>382</v>
      </c>
      <c r="EJ77">
        <v>299</v>
      </c>
      <c r="EK77">
        <v>440</v>
      </c>
      <c r="EL77">
        <v>270</v>
      </c>
      <c r="EM77">
        <v>445</v>
      </c>
      <c r="EO77">
        <v>912</v>
      </c>
      <c r="EP77">
        <v>389</v>
      </c>
      <c r="EQ77">
        <v>957</v>
      </c>
      <c r="ER77">
        <v>382</v>
      </c>
      <c r="ES77">
        <v>920</v>
      </c>
      <c r="ET77">
        <v>363</v>
      </c>
      <c r="EV77">
        <v>964</v>
      </c>
      <c r="EW77">
        <v>393</v>
      </c>
      <c r="EX77">
        <v>954</v>
      </c>
      <c r="EY77">
        <v>387</v>
      </c>
      <c r="EZ77">
        <v>942</v>
      </c>
      <c r="FA77">
        <v>385</v>
      </c>
      <c r="FC77">
        <v>964</v>
      </c>
      <c r="FD77">
        <v>377</v>
      </c>
      <c r="FE77">
        <v>992</v>
      </c>
      <c r="FF77">
        <v>388</v>
      </c>
      <c r="FG77">
        <v>976</v>
      </c>
      <c r="FH77">
        <v>392</v>
      </c>
      <c r="FJ77">
        <v>1003</v>
      </c>
      <c r="FK77">
        <v>383</v>
      </c>
      <c r="FL77">
        <v>1036</v>
      </c>
      <c r="FM77">
        <v>393</v>
      </c>
      <c r="FN77">
        <v>939</v>
      </c>
      <c r="FO77">
        <v>376</v>
      </c>
      <c r="FQ77">
        <v>992</v>
      </c>
      <c r="FR77">
        <v>410</v>
      </c>
      <c r="FS77">
        <v>1095</v>
      </c>
      <c r="FT77">
        <v>447</v>
      </c>
      <c r="FU77">
        <v>1115</v>
      </c>
      <c r="FV77">
        <v>443</v>
      </c>
      <c r="FX77">
        <v>1051</v>
      </c>
      <c r="FY77">
        <v>372</v>
      </c>
      <c r="FZ77">
        <v>1055</v>
      </c>
      <c r="GA77">
        <v>375</v>
      </c>
      <c r="GB77">
        <v>1058</v>
      </c>
      <c r="GC77">
        <v>367</v>
      </c>
      <c r="GE77">
        <v>1196</v>
      </c>
      <c r="GF77">
        <v>415</v>
      </c>
      <c r="GG77">
        <v>1196</v>
      </c>
      <c r="GH77">
        <v>417</v>
      </c>
      <c r="GI77">
        <v>1128</v>
      </c>
      <c r="GJ77">
        <v>398</v>
      </c>
      <c r="GL77">
        <v>1238</v>
      </c>
      <c r="GM77">
        <v>397</v>
      </c>
      <c r="GN77">
        <v>1171</v>
      </c>
      <c r="GO77">
        <v>384</v>
      </c>
      <c r="GP77">
        <v>1110</v>
      </c>
      <c r="GQ77">
        <v>384</v>
      </c>
      <c r="GS77">
        <v>69</v>
      </c>
      <c r="GT77">
        <v>0.139380001</v>
      </c>
      <c r="GU77">
        <v>308</v>
      </c>
      <c r="GV77">
        <v>24</v>
      </c>
      <c r="GW77">
        <v>299</v>
      </c>
      <c r="GX77">
        <v>24</v>
      </c>
      <c r="GY77">
        <v>293</v>
      </c>
      <c r="GZ77">
        <v>23</v>
      </c>
      <c r="HB77">
        <v>308</v>
      </c>
      <c r="HC77">
        <v>712</v>
      </c>
      <c r="HD77">
        <v>325</v>
      </c>
      <c r="HE77">
        <v>704</v>
      </c>
      <c r="HF77">
        <v>312</v>
      </c>
      <c r="HG77">
        <v>610</v>
      </c>
      <c r="HI77">
        <v>1083</v>
      </c>
      <c r="HJ77">
        <v>626</v>
      </c>
      <c r="HK77">
        <v>1108</v>
      </c>
      <c r="HL77">
        <v>619</v>
      </c>
      <c r="HM77">
        <v>1114</v>
      </c>
      <c r="HN77">
        <v>636</v>
      </c>
      <c r="HP77">
        <v>69</v>
      </c>
      <c r="HQ77">
        <v>0.139380001</v>
      </c>
      <c r="HR77">
        <v>167</v>
      </c>
      <c r="HS77">
        <v>235</v>
      </c>
      <c r="HT77">
        <v>176</v>
      </c>
      <c r="HU77">
        <v>240</v>
      </c>
      <c r="HV77">
        <v>169</v>
      </c>
      <c r="HW77">
        <v>235</v>
      </c>
      <c r="HY77">
        <v>193</v>
      </c>
      <c r="HZ77">
        <v>356</v>
      </c>
      <c r="IA77">
        <v>201</v>
      </c>
      <c r="IB77">
        <v>349</v>
      </c>
      <c r="IC77">
        <v>188</v>
      </c>
      <c r="ID77">
        <v>339</v>
      </c>
      <c r="IF77">
        <v>217</v>
      </c>
      <c r="IG77">
        <v>328</v>
      </c>
      <c r="IH77">
        <v>207</v>
      </c>
      <c r="II77">
        <v>331</v>
      </c>
      <c r="IJ77">
        <v>220</v>
      </c>
      <c r="IK77">
        <v>325</v>
      </c>
      <c r="IM77">
        <v>575</v>
      </c>
      <c r="IN77">
        <v>321</v>
      </c>
      <c r="IO77">
        <v>568</v>
      </c>
      <c r="IP77">
        <v>311</v>
      </c>
      <c r="IQ77">
        <v>580</v>
      </c>
      <c r="IR77">
        <v>325</v>
      </c>
      <c r="IT77">
        <v>646</v>
      </c>
      <c r="IU77">
        <v>323</v>
      </c>
      <c r="IV77">
        <v>622</v>
      </c>
      <c r="IW77">
        <v>325</v>
      </c>
      <c r="IX77">
        <v>681</v>
      </c>
      <c r="IY77">
        <v>328</v>
      </c>
      <c r="JA77">
        <v>723</v>
      </c>
      <c r="JB77">
        <v>335</v>
      </c>
      <c r="JC77">
        <v>815</v>
      </c>
      <c r="JD77">
        <v>392</v>
      </c>
      <c r="JE77">
        <v>775</v>
      </c>
      <c r="JF77">
        <v>390</v>
      </c>
      <c r="JH77">
        <v>693</v>
      </c>
      <c r="JI77">
        <v>314</v>
      </c>
      <c r="JJ77">
        <v>689</v>
      </c>
      <c r="JK77">
        <v>315</v>
      </c>
      <c r="JL77">
        <v>677</v>
      </c>
      <c r="JM77">
        <v>316</v>
      </c>
      <c r="JO77">
        <v>640</v>
      </c>
      <c r="JP77">
        <v>309</v>
      </c>
      <c r="JQ77">
        <v>631</v>
      </c>
      <c r="JR77">
        <v>301</v>
      </c>
      <c r="JS77">
        <v>656</v>
      </c>
      <c r="JT77">
        <v>302</v>
      </c>
      <c r="JV77">
        <v>635</v>
      </c>
      <c r="JW77">
        <v>331</v>
      </c>
      <c r="JX77">
        <v>717</v>
      </c>
      <c r="JY77">
        <v>363</v>
      </c>
      <c r="JZ77">
        <v>755</v>
      </c>
      <c r="KA77">
        <v>348</v>
      </c>
      <c r="KC77">
        <v>657</v>
      </c>
      <c r="KD77">
        <v>330</v>
      </c>
      <c r="KE77">
        <v>723</v>
      </c>
      <c r="KF77">
        <v>341</v>
      </c>
      <c r="KG77">
        <v>673</v>
      </c>
      <c r="KH77">
        <v>324</v>
      </c>
      <c r="KJ77">
        <v>612</v>
      </c>
      <c r="KK77">
        <v>342</v>
      </c>
      <c r="KL77">
        <v>644</v>
      </c>
      <c r="KM77">
        <v>335</v>
      </c>
      <c r="KN77">
        <v>663</v>
      </c>
      <c r="KO77">
        <v>332</v>
      </c>
      <c r="KQ77">
        <v>687</v>
      </c>
      <c r="KR77">
        <v>367</v>
      </c>
      <c r="KS77">
        <v>746</v>
      </c>
      <c r="KT77">
        <v>372</v>
      </c>
      <c r="KU77">
        <v>733</v>
      </c>
      <c r="KV77">
        <v>371</v>
      </c>
      <c r="KX77">
        <v>69</v>
      </c>
      <c r="KY77">
        <v>0.139380000997335</v>
      </c>
      <c r="KZ77">
        <v>299</v>
      </c>
      <c r="LA77">
        <v>27</v>
      </c>
      <c r="LB77">
        <v>308</v>
      </c>
      <c r="LC77">
        <v>28</v>
      </c>
      <c r="LD77">
        <v>297</v>
      </c>
      <c r="LE77">
        <v>27</v>
      </c>
      <c r="LG77">
        <v>315</v>
      </c>
      <c r="LH77">
        <v>549</v>
      </c>
      <c r="LI77">
        <v>308</v>
      </c>
      <c r="LJ77">
        <v>535</v>
      </c>
      <c r="LK77">
        <v>313</v>
      </c>
      <c r="LL77">
        <v>515</v>
      </c>
      <c r="LN77">
        <v>770</v>
      </c>
      <c r="LO77">
        <v>441</v>
      </c>
      <c r="LP77">
        <v>787</v>
      </c>
      <c r="LQ77">
        <v>506</v>
      </c>
      <c r="LR77">
        <v>714</v>
      </c>
      <c r="LS77">
        <v>478</v>
      </c>
      <c r="LV77">
        <v>69</v>
      </c>
      <c r="LW77">
        <v>0.139380001</v>
      </c>
      <c r="LX77">
        <v>312</v>
      </c>
      <c r="LY77">
        <v>92</v>
      </c>
      <c r="LZ77">
        <v>295</v>
      </c>
      <c r="MA77">
        <v>103</v>
      </c>
      <c r="MB77">
        <v>298</v>
      </c>
      <c r="MC77">
        <v>103</v>
      </c>
      <c r="ME77">
        <v>324</v>
      </c>
      <c r="MF77">
        <v>550</v>
      </c>
      <c r="MG77">
        <v>363</v>
      </c>
      <c r="MH77">
        <v>581</v>
      </c>
      <c r="MI77">
        <v>350</v>
      </c>
      <c r="MJ77">
        <v>529</v>
      </c>
      <c r="ML77">
        <v>332</v>
      </c>
      <c r="MM77">
        <v>618</v>
      </c>
      <c r="MN77">
        <v>319</v>
      </c>
      <c r="MO77">
        <v>635</v>
      </c>
      <c r="MP77">
        <v>332</v>
      </c>
      <c r="MQ77">
        <v>634</v>
      </c>
      <c r="MS77">
        <v>394</v>
      </c>
      <c r="MT77">
        <v>578</v>
      </c>
      <c r="MU77">
        <v>353</v>
      </c>
      <c r="MV77">
        <v>579</v>
      </c>
      <c r="MW77">
        <v>379</v>
      </c>
      <c r="MX77">
        <v>604</v>
      </c>
      <c r="MZ77">
        <v>523</v>
      </c>
      <c r="NA77">
        <v>523</v>
      </c>
      <c r="NB77">
        <v>520</v>
      </c>
      <c r="NC77">
        <v>513</v>
      </c>
      <c r="ND77">
        <v>575</v>
      </c>
      <c r="NE77">
        <v>507</v>
      </c>
      <c r="NG77">
        <v>734</v>
      </c>
      <c r="NH77">
        <v>631</v>
      </c>
      <c r="NI77">
        <v>832</v>
      </c>
      <c r="NJ77">
        <v>626</v>
      </c>
      <c r="NK77">
        <v>768</v>
      </c>
      <c r="NL77">
        <v>625</v>
      </c>
      <c r="NN77">
        <v>765</v>
      </c>
      <c r="NO77">
        <v>534</v>
      </c>
      <c r="NP77">
        <v>804</v>
      </c>
      <c r="NQ77">
        <v>524</v>
      </c>
      <c r="NR77">
        <v>750</v>
      </c>
      <c r="NS77">
        <v>547</v>
      </c>
      <c r="NU77">
        <v>777</v>
      </c>
      <c r="NV77">
        <v>515</v>
      </c>
      <c r="NW77">
        <v>801</v>
      </c>
      <c r="NX77">
        <v>509</v>
      </c>
      <c r="NY77">
        <v>801</v>
      </c>
      <c r="NZ77">
        <v>509</v>
      </c>
      <c r="OB77">
        <v>864</v>
      </c>
      <c r="OC77">
        <v>590</v>
      </c>
      <c r="OD77">
        <v>805</v>
      </c>
      <c r="OE77">
        <v>606</v>
      </c>
      <c r="OF77">
        <v>840</v>
      </c>
      <c r="OG77">
        <v>592</v>
      </c>
      <c r="OI77">
        <v>728</v>
      </c>
      <c r="OJ77">
        <v>500</v>
      </c>
      <c r="OK77">
        <v>745</v>
      </c>
      <c r="OL77">
        <v>516</v>
      </c>
      <c r="OM77">
        <v>750</v>
      </c>
      <c r="ON77">
        <v>504</v>
      </c>
      <c r="OP77">
        <v>831</v>
      </c>
      <c r="OQ77">
        <v>701</v>
      </c>
      <c r="OR77">
        <v>929</v>
      </c>
      <c r="OS77">
        <v>641</v>
      </c>
      <c r="OT77">
        <v>891</v>
      </c>
      <c r="OU77">
        <v>615</v>
      </c>
      <c r="OW77">
        <v>849</v>
      </c>
      <c r="OX77">
        <v>524</v>
      </c>
      <c r="OY77">
        <v>853</v>
      </c>
      <c r="OZ77">
        <v>500</v>
      </c>
      <c r="PA77">
        <v>819</v>
      </c>
      <c r="PB77">
        <v>514</v>
      </c>
    </row>
    <row r="78" spans="1:418">
      <c r="A78" t="s">
        <v>35</v>
      </c>
      <c r="B78" s="14" t="s">
        <v>198</v>
      </c>
      <c r="H78" s="14" t="s">
        <v>146</v>
      </c>
      <c r="Y78" s="6"/>
      <c r="AB78">
        <v>70</v>
      </c>
      <c r="AC78">
        <v>0.141400001</v>
      </c>
      <c r="AD78">
        <v>333</v>
      </c>
      <c r="AE78">
        <v>144</v>
      </c>
      <c r="AF78">
        <v>336</v>
      </c>
      <c r="AG78">
        <v>144</v>
      </c>
      <c r="AH78">
        <v>327</v>
      </c>
      <c r="AI78">
        <v>142</v>
      </c>
      <c r="AK78">
        <v>361</v>
      </c>
      <c r="AL78">
        <v>227</v>
      </c>
      <c r="AM78">
        <v>362</v>
      </c>
      <c r="AN78">
        <v>219</v>
      </c>
      <c r="AO78">
        <v>362</v>
      </c>
      <c r="AP78">
        <v>218</v>
      </c>
      <c r="AR78">
        <v>404</v>
      </c>
      <c r="AS78">
        <v>211</v>
      </c>
      <c r="AT78">
        <v>402</v>
      </c>
      <c r="AU78">
        <v>231</v>
      </c>
      <c r="AV78">
        <v>412</v>
      </c>
      <c r="AW78">
        <v>235</v>
      </c>
      <c r="AY78">
        <v>809</v>
      </c>
      <c r="AZ78">
        <v>238</v>
      </c>
      <c r="BA78">
        <v>718</v>
      </c>
      <c r="BB78">
        <v>231</v>
      </c>
      <c r="BC78">
        <v>777</v>
      </c>
      <c r="BD78">
        <v>241</v>
      </c>
      <c r="BF78">
        <v>891</v>
      </c>
      <c r="BG78">
        <v>208</v>
      </c>
      <c r="BH78">
        <v>867</v>
      </c>
      <c r="BI78">
        <v>208</v>
      </c>
      <c r="BJ78">
        <v>852</v>
      </c>
      <c r="BK78">
        <v>220</v>
      </c>
      <c r="BM78">
        <v>901</v>
      </c>
      <c r="BN78">
        <v>204</v>
      </c>
      <c r="BO78">
        <v>991</v>
      </c>
      <c r="BP78">
        <v>204</v>
      </c>
      <c r="BQ78">
        <v>911</v>
      </c>
      <c r="BR78">
        <v>189</v>
      </c>
      <c r="BT78">
        <v>880</v>
      </c>
      <c r="BU78">
        <v>189</v>
      </c>
      <c r="BV78">
        <v>889</v>
      </c>
      <c r="BW78">
        <v>197</v>
      </c>
      <c r="BX78">
        <v>926</v>
      </c>
      <c r="BY78">
        <v>200</v>
      </c>
      <c r="CA78">
        <v>923</v>
      </c>
      <c r="CB78">
        <v>215</v>
      </c>
      <c r="CC78">
        <v>949</v>
      </c>
      <c r="CD78">
        <v>185</v>
      </c>
      <c r="CE78">
        <v>859</v>
      </c>
      <c r="CF78">
        <v>183</v>
      </c>
      <c r="CH78">
        <v>898</v>
      </c>
      <c r="CI78">
        <v>179</v>
      </c>
      <c r="CJ78">
        <v>906</v>
      </c>
      <c r="CK78">
        <v>178</v>
      </c>
      <c r="CL78">
        <v>887</v>
      </c>
      <c r="CM78">
        <v>173</v>
      </c>
      <c r="CO78">
        <v>898</v>
      </c>
      <c r="CP78">
        <v>170</v>
      </c>
      <c r="CQ78">
        <v>846</v>
      </c>
      <c r="CR78">
        <v>172</v>
      </c>
      <c r="CS78">
        <v>914</v>
      </c>
      <c r="CT78">
        <v>166</v>
      </c>
      <c r="CV78">
        <v>885</v>
      </c>
      <c r="CW78">
        <v>168</v>
      </c>
      <c r="CX78">
        <v>871</v>
      </c>
      <c r="CY78">
        <v>182</v>
      </c>
      <c r="CZ78">
        <v>909</v>
      </c>
      <c r="DA78">
        <v>164</v>
      </c>
      <c r="DC78">
        <v>849</v>
      </c>
      <c r="DD78">
        <v>166</v>
      </c>
      <c r="DE78">
        <v>904</v>
      </c>
      <c r="DF78">
        <v>169</v>
      </c>
      <c r="DG78">
        <v>848</v>
      </c>
      <c r="DH78">
        <v>159</v>
      </c>
      <c r="DK78">
        <v>70</v>
      </c>
      <c r="DL78">
        <v>0.141400001</v>
      </c>
      <c r="DM78">
        <v>174</v>
      </c>
      <c r="DN78">
        <v>256</v>
      </c>
      <c r="DO78">
        <v>171</v>
      </c>
      <c r="DP78">
        <v>250</v>
      </c>
      <c r="DQ78">
        <v>170</v>
      </c>
      <c r="DR78">
        <v>247</v>
      </c>
      <c r="DT78">
        <v>208</v>
      </c>
      <c r="DU78">
        <v>404</v>
      </c>
      <c r="DV78">
        <v>217</v>
      </c>
      <c r="DW78">
        <v>396</v>
      </c>
      <c r="DX78">
        <v>188</v>
      </c>
      <c r="DY78">
        <v>380</v>
      </c>
      <c r="EA78">
        <v>213</v>
      </c>
      <c r="EB78">
        <v>363</v>
      </c>
      <c r="EC78">
        <v>216</v>
      </c>
      <c r="ED78">
        <v>433</v>
      </c>
      <c r="EE78">
        <v>224</v>
      </c>
      <c r="EF78">
        <v>513</v>
      </c>
      <c r="EH78">
        <v>278</v>
      </c>
      <c r="EI78">
        <v>396</v>
      </c>
      <c r="EJ78">
        <v>297</v>
      </c>
      <c r="EK78">
        <v>440</v>
      </c>
      <c r="EL78">
        <v>313</v>
      </c>
      <c r="EM78">
        <v>448</v>
      </c>
      <c r="EO78">
        <v>942</v>
      </c>
      <c r="EP78">
        <v>390</v>
      </c>
      <c r="EQ78">
        <v>967</v>
      </c>
      <c r="ER78">
        <v>373</v>
      </c>
      <c r="ES78">
        <v>885</v>
      </c>
      <c r="ET78">
        <v>374</v>
      </c>
      <c r="EV78">
        <v>974</v>
      </c>
      <c r="EW78">
        <v>377</v>
      </c>
      <c r="EX78">
        <v>953</v>
      </c>
      <c r="EY78">
        <v>394</v>
      </c>
      <c r="EZ78">
        <v>908</v>
      </c>
      <c r="FA78">
        <v>398</v>
      </c>
      <c r="FC78">
        <v>964</v>
      </c>
      <c r="FD78">
        <v>389</v>
      </c>
      <c r="FE78">
        <v>1024</v>
      </c>
      <c r="FF78">
        <v>391</v>
      </c>
      <c r="FG78">
        <v>971</v>
      </c>
      <c r="FH78">
        <v>379</v>
      </c>
      <c r="FJ78">
        <v>970</v>
      </c>
      <c r="FK78">
        <v>386</v>
      </c>
      <c r="FL78">
        <v>996</v>
      </c>
      <c r="FM78">
        <v>383</v>
      </c>
      <c r="FN78">
        <v>961</v>
      </c>
      <c r="FO78">
        <v>375</v>
      </c>
      <c r="FQ78">
        <v>977</v>
      </c>
      <c r="FR78">
        <v>386</v>
      </c>
      <c r="FS78">
        <v>1107</v>
      </c>
      <c r="FT78">
        <v>447</v>
      </c>
      <c r="FU78">
        <v>1147</v>
      </c>
      <c r="FV78">
        <v>419</v>
      </c>
      <c r="FX78">
        <v>1026</v>
      </c>
      <c r="FY78">
        <v>361</v>
      </c>
      <c r="FZ78">
        <v>995</v>
      </c>
      <c r="GA78">
        <v>354</v>
      </c>
      <c r="GB78">
        <v>1012</v>
      </c>
      <c r="GC78">
        <v>372</v>
      </c>
      <c r="GE78">
        <v>1136</v>
      </c>
      <c r="GF78">
        <v>402</v>
      </c>
      <c r="GG78">
        <v>1230</v>
      </c>
      <c r="GH78">
        <v>441</v>
      </c>
      <c r="GI78">
        <v>1071</v>
      </c>
      <c r="GJ78">
        <v>428</v>
      </c>
      <c r="GL78">
        <v>1184</v>
      </c>
      <c r="GM78">
        <v>422</v>
      </c>
      <c r="GN78">
        <v>1236</v>
      </c>
      <c r="GO78">
        <v>400</v>
      </c>
      <c r="GP78">
        <v>1069</v>
      </c>
      <c r="GQ78">
        <v>380</v>
      </c>
      <c r="GS78">
        <v>70</v>
      </c>
      <c r="GT78">
        <v>0.141400001</v>
      </c>
      <c r="GU78">
        <v>314</v>
      </c>
      <c r="GV78">
        <v>24</v>
      </c>
      <c r="GW78">
        <v>298</v>
      </c>
      <c r="GX78">
        <v>23</v>
      </c>
      <c r="GY78">
        <v>303</v>
      </c>
      <c r="GZ78">
        <v>24</v>
      </c>
      <c r="HB78">
        <v>321</v>
      </c>
      <c r="HC78">
        <v>705</v>
      </c>
      <c r="HD78">
        <v>333</v>
      </c>
      <c r="HE78">
        <v>656</v>
      </c>
      <c r="HF78">
        <v>335</v>
      </c>
      <c r="HG78">
        <v>607</v>
      </c>
      <c r="HI78">
        <v>1237</v>
      </c>
      <c r="HJ78">
        <v>621</v>
      </c>
      <c r="HK78">
        <v>1093</v>
      </c>
      <c r="HL78">
        <v>617</v>
      </c>
      <c r="HM78">
        <v>1171</v>
      </c>
      <c r="HN78">
        <v>602</v>
      </c>
      <c r="HP78">
        <v>70</v>
      </c>
      <c r="HQ78">
        <v>0.141400001</v>
      </c>
      <c r="HR78">
        <v>168</v>
      </c>
      <c r="HS78">
        <v>235</v>
      </c>
      <c r="HT78">
        <v>172</v>
      </c>
      <c r="HU78">
        <v>240</v>
      </c>
      <c r="HV78">
        <v>172</v>
      </c>
      <c r="HW78">
        <v>231</v>
      </c>
      <c r="HY78">
        <v>193</v>
      </c>
      <c r="HZ78">
        <v>345</v>
      </c>
      <c r="IA78">
        <v>202</v>
      </c>
      <c r="IB78">
        <v>335</v>
      </c>
      <c r="IC78">
        <v>192</v>
      </c>
      <c r="ID78">
        <v>334</v>
      </c>
      <c r="IF78">
        <v>220</v>
      </c>
      <c r="IG78">
        <v>328</v>
      </c>
      <c r="IH78">
        <v>215</v>
      </c>
      <c r="II78">
        <v>328</v>
      </c>
      <c r="IJ78">
        <v>204</v>
      </c>
      <c r="IK78">
        <v>320</v>
      </c>
      <c r="IM78">
        <v>567</v>
      </c>
      <c r="IN78">
        <v>333</v>
      </c>
      <c r="IO78">
        <v>546</v>
      </c>
      <c r="IP78">
        <v>337</v>
      </c>
      <c r="IQ78">
        <v>549</v>
      </c>
      <c r="IR78">
        <v>314</v>
      </c>
      <c r="IT78">
        <v>686</v>
      </c>
      <c r="IU78">
        <v>318</v>
      </c>
      <c r="IV78">
        <v>692</v>
      </c>
      <c r="IW78">
        <v>335</v>
      </c>
      <c r="IX78">
        <v>705</v>
      </c>
      <c r="IY78">
        <v>322</v>
      </c>
      <c r="JA78">
        <v>698</v>
      </c>
      <c r="JB78">
        <v>345</v>
      </c>
      <c r="JC78">
        <v>794</v>
      </c>
      <c r="JD78">
        <v>406</v>
      </c>
      <c r="JE78">
        <v>761</v>
      </c>
      <c r="JF78">
        <v>387</v>
      </c>
      <c r="JH78">
        <v>674</v>
      </c>
      <c r="JI78">
        <v>329</v>
      </c>
      <c r="JJ78">
        <v>677</v>
      </c>
      <c r="JK78">
        <v>320</v>
      </c>
      <c r="JL78">
        <v>663</v>
      </c>
      <c r="JM78">
        <v>319</v>
      </c>
      <c r="JO78">
        <v>685</v>
      </c>
      <c r="JP78">
        <v>299</v>
      </c>
      <c r="JQ78">
        <v>664</v>
      </c>
      <c r="JR78">
        <v>294</v>
      </c>
      <c r="JS78">
        <v>631</v>
      </c>
      <c r="JT78">
        <v>295</v>
      </c>
      <c r="JV78">
        <v>650</v>
      </c>
      <c r="JW78">
        <v>334</v>
      </c>
      <c r="JX78">
        <v>716</v>
      </c>
      <c r="JY78">
        <v>382</v>
      </c>
      <c r="JZ78">
        <v>736</v>
      </c>
      <c r="KA78">
        <v>353</v>
      </c>
      <c r="KC78">
        <v>637</v>
      </c>
      <c r="KD78">
        <v>337</v>
      </c>
      <c r="KE78">
        <v>695</v>
      </c>
      <c r="KF78">
        <v>334</v>
      </c>
      <c r="KG78">
        <v>696</v>
      </c>
      <c r="KH78">
        <v>327</v>
      </c>
      <c r="KJ78">
        <v>649</v>
      </c>
      <c r="KK78">
        <v>343</v>
      </c>
      <c r="KL78">
        <v>631</v>
      </c>
      <c r="KM78">
        <v>330</v>
      </c>
      <c r="KN78">
        <v>662</v>
      </c>
      <c r="KO78">
        <v>323</v>
      </c>
      <c r="KQ78">
        <v>668</v>
      </c>
      <c r="KR78">
        <v>373</v>
      </c>
      <c r="KS78">
        <v>730</v>
      </c>
      <c r="KT78">
        <v>379</v>
      </c>
      <c r="KU78">
        <v>697</v>
      </c>
      <c r="KV78">
        <v>369</v>
      </c>
      <c r="KX78">
        <v>70</v>
      </c>
      <c r="KY78">
        <v>0.14140000101178901</v>
      </c>
      <c r="KZ78">
        <v>302</v>
      </c>
      <c r="LA78">
        <v>27</v>
      </c>
      <c r="LB78">
        <v>300</v>
      </c>
      <c r="LC78">
        <v>27</v>
      </c>
      <c r="LD78">
        <v>298</v>
      </c>
      <c r="LE78">
        <v>27</v>
      </c>
      <c r="LG78">
        <v>322</v>
      </c>
      <c r="LH78">
        <v>567</v>
      </c>
      <c r="LI78">
        <v>316</v>
      </c>
      <c r="LJ78">
        <v>544</v>
      </c>
      <c r="LK78">
        <v>329</v>
      </c>
      <c r="LL78">
        <v>520</v>
      </c>
      <c r="LN78">
        <v>808</v>
      </c>
      <c r="LO78">
        <v>454</v>
      </c>
      <c r="LP78">
        <v>750</v>
      </c>
      <c r="LQ78">
        <v>470</v>
      </c>
      <c r="LR78">
        <v>761</v>
      </c>
      <c r="LS78">
        <v>488</v>
      </c>
      <c r="LV78">
        <v>70</v>
      </c>
      <c r="LW78">
        <v>0.141400001</v>
      </c>
      <c r="LX78">
        <v>311</v>
      </c>
      <c r="LY78">
        <v>91</v>
      </c>
      <c r="LZ78">
        <v>300</v>
      </c>
      <c r="MA78">
        <v>103</v>
      </c>
      <c r="MB78">
        <v>309</v>
      </c>
      <c r="MC78">
        <v>106</v>
      </c>
      <c r="ME78">
        <v>323</v>
      </c>
      <c r="MF78">
        <v>552</v>
      </c>
      <c r="MG78">
        <v>327</v>
      </c>
      <c r="MH78">
        <v>573</v>
      </c>
      <c r="MI78">
        <v>338</v>
      </c>
      <c r="MJ78">
        <v>571</v>
      </c>
      <c r="ML78">
        <v>349</v>
      </c>
      <c r="MM78">
        <v>617</v>
      </c>
      <c r="MN78">
        <v>320</v>
      </c>
      <c r="MO78">
        <v>637</v>
      </c>
      <c r="MP78">
        <v>323</v>
      </c>
      <c r="MQ78">
        <v>625</v>
      </c>
      <c r="MS78">
        <v>402</v>
      </c>
      <c r="MT78">
        <v>551</v>
      </c>
      <c r="MU78">
        <v>380</v>
      </c>
      <c r="MV78">
        <v>563</v>
      </c>
      <c r="MW78">
        <v>378</v>
      </c>
      <c r="MX78">
        <v>611</v>
      </c>
      <c r="MZ78">
        <v>609</v>
      </c>
      <c r="NA78">
        <v>514</v>
      </c>
      <c r="NB78">
        <v>547</v>
      </c>
      <c r="NC78">
        <v>515</v>
      </c>
      <c r="ND78">
        <v>572</v>
      </c>
      <c r="NE78">
        <v>497</v>
      </c>
      <c r="NG78">
        <v>838</v>
      </c>
      <c r="NH78">
        <v>598</v>
      </c>
      <c r="NI78">
        <v>842</v>
      </c>
      <c r="NJ78">
        <v>647</v>
      </c>
      <c r="NK78">
        <v>832</v>
      </c>
      <c r="NL78">
        <v>636</v>
      </c>
      <c r="NN78">
        <v>818</v>
      </c>
      <c r="NO78">
        <v>517</v>
      </c>
      <c r="NP78">
        <v>810</v>
      </c>
      <c r="NQ78">
        <v>537</v>
      </c>
      <c r="NR78">
        <v>748</v>
      </c>
      <c r="NS78">
        <v>531</v>
      </c>
      <c r="NU78">
        <v>837</v>
      </c>
      <c r="NV78">
        <v>516</v>
      </c>
      <c r="NW78">
        <v>717</v>
      </c>
      <c r="NX78">
        <v>497</v>
      </c>
      <c r="NY78">
        <v>717</v>
      </c>
      <c r="NZ78">
        <v>497</v>
      </c>
      <c r="OB78">
        <v>804</v>
      </c>
      <c r="OC78">
        <v>620</v>
      </c>
      <c r="OD78">
        <v>844</v>
      </c>
      <c r="OE78">
        <v>622</v>
      </c>
      <c r="OF78">
        <v>813</v>
      </c>
      <c r="OG78">
        <v>591</v>
      </c>
      <c r="OI78">
        <v>808</v>
      </c>
      <c r="OJ78">
        <v>494</v>
      </c>
      <c r="OK78">
        <v>754</v>
      </c>
      <c r="OL78">
        <v>522</v>
      </c>
      <c r="OM78">
        <v>786</v>
      </c>
      <c r="ON78">
        <v>504</v>
      </c>
      <c r="OP78">
        <v>841</v>
      </c>
      <c r="OQ78">
        <v>680</v>
      </c>
      <c r="OR78">
        <v>874</v>
      </c>
      <c r="OS78">
        <v>673</v>
      </c>
      <c r="OT78">
        <v>901</v>
      </c>
      <c r="OU78">
        <v>632</v>
      </c>
      <c r="OW78">
        <v>838</v>
      </c>
      <c r="OX78">
        <v>522</v>
      </c>
      <c r="OY78">
        <v>861</v>
      </c>
      <c r="OZ78">
        <v>505</v>
      </c>
      <c r="PA78">
        <v>791</v>
      </c>
      <c r="PB78">
        <v>499</v>
      </c>
    </row>
    <row r="79" spans="1:418">
      <c r="A79" s="12" t="s">
        <v>37</v>
      </c>
      <c r="B79" s="14" t="s">
        <v>191</v>
      </c>
      <c r="C79" t="s">
        <v>85</v>
      </c>
      <c r="D79" s="14" t="s">
        <v>192</v>
      </c>
      <c r="X79" s="14"/>
      <c r="Y79" s="6"/>
      <c r="AB79">
        <v>71</v>
      </c>
      <c r="AC79">
        <v>0.14342000099999999</v>
      </c>
      <c r="AD79">
        <v>330</v>
      </c>
      <c r="AE79">
        <v>143</v>
      </c>
      <c r="AF79">
        <v>337</v>
      </c>
      <c r="AG79">
        <v>145</v>
      </c>
      <c r="AH79">
        <v>325</v>
      </c>
      <c r="AI79">
        <v>144</v>
      </c>
      <c r="AK79">
        <v>355</v>
      </c>
      <c r="AL79">
        <v>219</v>
      </c>
      <c r="AM79">
        <v>354</v>
      </c>
      <c r="AN79">
        <v>218</v>
      </c>
      <c r="AO79">
        <v>348</v>
      </c>
      <c r="AP79">
        <v>212</v>
      </c>
      <c r="AR79">
        <v>406</v>
      </c>
      <c r="AS79">
        <v>223</v>
      </c>
      <c r="AT79">
        <v>376</v>
      </c>
      <c r="AU79">
        <v>229</v>
      </c>
      <c r="AV79">
        <v>414</v>
      </c>
      <c r="AW79">
        <v>229</v>
      </c>
      <c r="AY79">
        <v>798</v>
      </c>
      <c r="AZ79">
        <v>251</v>
      </c>
      <c r="BA79">
        <v>766</v>
      </c>
      <c r="BB79">
        <v>241</v>
      </c>
      <c r="BC79">
        <v>747</v>
      </c>
      <c r="BD79">
        <v>236</v>
      </c>
      <c r="BF79">
        <v>834</v>
      </c>
      <c r="BG79">
        <v>213</v>
      </c>
      <c r="BH79">
        <v>900</v>
      </c>
      <c r="BI79">
        <v>211</v>
      </c>
      <c r="BJ79">
        <v>880</v>
      </c>
      <c r="BK79">
        <v>212</v>
      </c>
      <c r="BM79">
        <v>884</v>
      </c>
      <c r="BN79">
        <v>200</v>
      </c>
      <c r="BO79">
        <v>888</v>
      </c>
      <c r="BP79">
        <v>216</v>
      </c>
      <c r="BQ79">
        <v>877</v>
      </c>
      <c r="BR79">
        <v>205</v>
      </c>
      <c r="BT79">
        <v>917</v>
      </c>
      <c r="BU79">
        <v>202</v>
      </c>
      <c r="BV79">
        <v>893</v>
      </c>
      <c r="BW79">
        <v>201</v>
      </c>
      <c r="BX79">
        <v>956</v>
      </c>
      <c r="BY79">
        <v>191</v>
      </c>
      <c r="CA79">
        <v>945</v>
      </c>
      <c r="CB79">
        <v>203</v>
      </c>
      <c r="CC79">
        <v>956</v>
      </c>
      <c r="CD79">
        <v>179</v>
      </c>
      <c r="CE79">
        <v>899</v>
      </c>
      <c r="CF79">
        <v>182</v>
      </c>
      <c r="CH79">
        <v>775</v>
      </c>
      <c r="CI79">
        <v>177</v>
      </c>
      <c r="CJ79">
        <v>921</v>
      </c>
      <c r="CK79">
        <v>182</v>
      </c>
      <c r="CL79">
        <v>931</v>
      </c>
      <c r="CM79">
        <v>186</v>
      </c>
      <c r="CO79">
        <v>878</v>
      </c>
      <c r="CP79">
        <v>160</v>
      </c>
      <c r="CQ79">
        <v>921</v>
      </c>
      <c r="CR79">
        <v>171</v>
      </c>
      <c r="CS79">
        <v>895</v>
      </c>
      <c r="CT79">
        <v>177</v>
      </c>
      <c r="CV79">
        <v>841</v>
      </c>
      <c r="CW79">
        <v>161</v>
      </c>
      <c r="CX79">
        <v>868</v>
      </c>
      <c r="CY79">
        <v>166</v>
      </c>
      <c r="CZ79">
        <v>901</v>
      </c>
      <c r="DA79">
        <v>169</v>
      </c>
      <c r="DC79">
        <v>895</v>
      </c>
      <c r="DD79">
        <v>168</v>
      </c>
      <c r="DE79">
        <v>864</v>
      </c>
      <c r="DF79">
        <v>175</v>
      </c>
      <c r="DG79">
        <v>813</v>
      </c>
      <c r="DH79">
        <v>170</v>
      </c>
      <c r="DK79">
        <v>71</v>
      </c>
      <c r="DL79">
        <v>0.14342000099999999</v>
      </c>
      <c r="DM79">
        <v>176</v>
      </c>
      <c r="DN79">
        <v>250</v>
      </c>
      <c r="DO79">
        <v>163</v>
      </c>
      <c r="DP79">
        <v>248</v>
      </c>
      <c r="DQ79">
        <v>171</v>
      </c>
      <c r="DR79">
        <v>247</v>
      </c>
      <c r="DT79">
        <v>207</v>
      </c>
      <c r="DU79">
        <v>398</v>
      </c>
      <c r="DV79">
        <v>213</v>
      </c>
      <c r="DW79">
        <v>400</v>
      </c>
      <c r="DX79">
        <v>201</v>
      </c>
      <c r="DY79">
        <v>399</v>
      </c>
      <c r="EA79">
        <v>213</v>
      </c>
      <c r="EB79">
        <v>373</v>
      </c>
      <c r="EC79">
        <v>202</v>
      </c>
      <c r="ED79">
        <v>437</v>
      </c>
      <c r="EE79">
        <v>225</v>
      </c>
      <c r="EF79">
        <v>503</v>
      </c>
      <c r="EH79">
        <v>276</v>
      </c>
      <c r="EI79">
        <v>392</v>
      </c>
      <c r="EJ79">
        <v>281</v>
      </c>
      <c r="EK79">
        <v>429</v>
      </c>
      <c r="EL79">
        <v>282</v>
      </c>
      <c r="EM79">
        <v>470</v>
      </c>
      <c r="EO79">
        <v>915</v>
      </c>
      <c r="EP79">
        <v>386</v>
      </c>
      <c r="EQ79">
        <v>904</v>
      </c>
      <c r="ER79">
        <v>389</v>
      </c>
      <c r="ES79">
        <v>920</v>
      </c>
      <c r="ET79">
        <v>375</v>
      </c>
      <c r="EV79">
        <v>926</v>
      </c>
      <c r="EW79">
        <v>385</v>
      </c>
      <c r="EX79">
        <v>938</v>
      </c>
      <c r="EY79">
        <v>379</v>
      </c>
      <c r="EZ79">
        <v>972</v>
      </c>
      <c r="FA79">
        <v>385</v>
      </c>
      <c r="FC79">
        <v>1015</v>
      </c>
      <c r="FD79">
        <v>393</v>
      </c>
      <c r="FE79">
        <v>1010</v>
      </c>
      <c r="FF79">
        <v>384</v>
      </c>
      <c r="FG79">
        <v>948</v>
      </c>
      <c r="FH79">
        <v>382</v>
      </c>
      <c r="FJ79">
        <v>963</v>
      </c>
      <c r="FK79">
        <v>392</v>
      </c>
      <c r="FL79">
        <v>931</v>
      </c>
      <c r="FM79">
        <v>382</v>
      </c>
      <c r="FN79">
        <v>1014</v>
      </c>
      <c r="FO79">
        <v>379</v>
      </c>
      <c r="FQ79">
        <v>1041</v>
      </c>
      <c r="FR79">
        <v>405</v>
      </c>
      <c r="FS79">
        <v>1148</v>
      </c>
      <c r="FT79">
        <v>454</v>
      </c>
      <c r="FU79">
        <v>1026</v>
      </c>
      <c r="FV79">
        <v>420</v>
      </c>
      <c r="FX79">
        <v>1075</v>
      </c>
      <c r="FY79">
        <v>379</v>
      </c>
      <c r="FZ79">
        <v>1041</v>
      </c>
      <c r="GA79">
        <v>364</v>
      </c>
      <c r="GB79">
        <v>982</v>
      </c>
      <c r="GC79">
        <v>372</v>
      </c>
      <c r="GE79">
        <v>1096</v>
      </c>
      <c r="GF79">
        <v>399</v>
      </c>
      <c r="GG79">
        <v>1161</v>
      </c>
      <c r="GH79">
        <v>432</v>
      </c>
      <c r="GI79">
        <v>1208</v>
      </c>
      <c r="GJ79">
        <v>421</v>
      </c>
      <c r="GL79">
        <v>1172</v>
      </c>
      <c r="GM79">
        <v>416</v>
      </c>
      <c r="GN79">
        <v>1160</v>
      </c>
      <c r="GO79">
        <v>392</v>
      </c>
      <c r="GP79">
        <v>1118</v>
      </c>
      <c r="GQ79">
        <v>378</v>
      </c>
      <c r="GS79">
        <v>71</v>
      </c>
      <c r="GT79">
        <v>0.14342000099999999</v>
      </c>
      <c r="GU79">
        <v>301</v>
      </c>
      <c r="GV79">
        <v>25</v>
      </c>
      <c r="GW79">
        <v>303</v>
      </c>
      <c r="GX79">
        <v>25</v>
      </c>
      <c r="GY79">
        <v>300</v>
      </c>
      <c r="GZ79">
        <v>23</v>
      </c>
      <c r="HB79">
        <v>323</v>
      </c>
      <c r="HC79">
        <v>748</v>
      </c>
      <c r="HD79">
        <v>330</v>
      </c>
      <c r="HE79">
        <v>677</v>
      </c>
      <c r="HF79">
        <v>322</v>
      </c>
      <c r="HG79">
        <v>605</v>
      </c>
      <c r="HI79">
        <v>1079</v>
      </c>
      <c r="HJ79">
        <v>609</v>
      </c>
      <c r="HK79">
        <v>1045</v>
      </c>
      <c r="HL79">
        <v>606</v>
      </c>
      <c r="HM79">
        <v>1045</v>
      </c>
      <c r="HN79">
        <v>617</v>
      </c>
      <c r="HP79">
        <v>71</v>
      </c>
      <c r="HQ79">
        <v>0.14342000099999999</v>
      </c>
      <c r="HR79">
        <v>174</v>
      </c>
      <c r="HS79">
        <v>237</v>
      </c>
      <c r="HT79">
        <v>170</v>
      </c>
      <c r="HU79">
        <v>235</v>
      </c>
      <c r="HV79">
        <v>175</v>
      </c>
      <c r="HW79">
        <v>232</v>
      </c>
      <c r="HY79">
        <v>186</v>
      </c>
      <c r="HZ79">
        <v>359</v>
      </c>
      <c r="IA79">
        <v>200</v>
      </c>
      <c r="IB79">
        <v>335</v>
      </c>
      <c r="IC79">
        <v>191</v>
      </c>
      <c r="ID79">
        <v>333</v>
      </c>
      <c r="IF79">
        <v>222</v>
      </c>
      <c r="IG79">
        <v>325</v>
      </c>
      <c r="IH79">
        <v>219</v>
      </c>
      <c r="II79">
        <v>339</v>
      </c>
      <c r="IJ79">
        <v>224</v>
      </c>
      <c r="IK79">
        <v>324</v>
      </c>
      <c r="IM79">
        <v>548</v>
      </c>
      <c r="IN79">
        <v>323</v>
      </c>
      <c r="IO79">
        <v>567</v>
      </c>
      <c r="IP79">
        <v>320</v>
      </c>
      <c r="IQ79">
        <v>523</v>
      </c>
      <c r="IR79">
        <v>325</v>
      </c>
      <c r="IT79">
        <v>673</v>
      </c>
      <c r="IU79">
        <v>312</v>
      </c>
      <c r="IV79">
        <v>697</v>
      </c>
      <c r="IW79">
        <v>331</v>
      </c>
      <c r="IX79">
        <v>742</v>
      </c>
      <c r="IY79">
        <v>318</v>
      </c>
      <c r="JA79">
        <v>711</v>
      </c>
      <c r="JB79">
        <v>346</v>
      </c>
      <c r="JC79">
        <v>776</v>
      </c>
      <c r="JD79">
        <v>401</v>
      </c>
      <c r="JE79">
        <v>849</v>
      </c>
      <c r="JF79">
        <v>384</v>
      </c>
      <c r="JH79">
        <v>636</v>
      </c>
      <c r="JI79">
        <v>321</v>
      </c>
      <c r="JJ79">
        <v>636</v>
      </c>
      <c r="JK79">
        <v>318</v>
      </c>
      <c r="JL79">
        <v>683</v>
      </c>
      <c r="JM79">
        <v>320</v>
      </c>
      <c r="JO79">
        <v>644</v>
      </c>
      <c r="JP79">
        <v>302</v>
      </c>
      <c r="JQ79">
        <v>639</v>
      </c>
      <c r="JR79">
        <v>294</v>
      </c>
      <c r="JS79">
        <v>645</v>
      </c>
      <c r="JT79">
        <v>305</v>
      </c>
      <c r="JV79">
        <v>662</v>
      </c>
      <c r="JW79">
        <v>335</v>
      </c>
      <c r="JX79">
        <v>683</v>
      </c>
      <c r="JY79">
        <v>369</v>
      </c>
      <c r="JZ79">
        <v>703</v>
      </c>
      <c r="KA79">
        <v>356</v>
      </c>
      <c r="KC79">
        <v>647</v>
      </c>
      <c r="KD79">
        <v>334</v>
      </c>
      <c r="KE79">
        <v>692</v>
      </c>
      <c r="KF79">
        <v>342</v>
      </c>
      <c r="KG79">
        <v>695</v>
      </c>
      <c r="KH79">
        <v>324</v>
      </c>
      <c r="KJ79">
        <v>653</v>
      </c>
      <c r="KK79">
        <v>333</v>
      </c>
      <c r="KL79">
        <v>670</v>
      </c>
      <c r="KM79">
        <v>339</v>
      </c>
      <c r="KN79">
        <v>687</v>
      </c>
      <c r="KO79">
        <v>341</v>
      </c>
      <c r="KQ79">
        <v>688</v>
      </c>
      <c r="KR79">
        <v>365</v>
      </c>
      <c r="KS79">
        <v>708</v>
      </c>
      <c r="KT79">
        <v>367</v>
      </c>
      <c r="KU79">
        <v>705</v>
      </c>
      <c r="KV79">
        <v>366</v>
      </c>
      <c r="KX79">
        <v>71</v>
      </c>
      <c r="KY79">
        <v>0.143420001026243</v>
      </c>
      <c r="KZ79">
        <v>306</v>
      </c>
      <c r="LA79">
        <v>29</v>
      </c>
      <c r="LB79">
        <v>302</v>
      </c>
      <c r="LC79">
        <v>28</v>
      </c>
      <c r="LD79">
        <v>313</v>
      </c>
      <c r="LE79">
        <v>28</v>
      </c>
      <c r="LG79">
        <v>317</v>
      </c>
      <c r="LH79">
        <v>577</v>
      </c>
      <c r="LI79">
        <v>321</v>
      </c>
      <c r="LJ79">
        <v>529</v>
      </c>
      <c r="LK79">
        <v>327</v>
      </c>
      <c r="LL79">
        <v>501</v>
      </c>
      <c r="LN79">
        <v>753</v>
      </c>
      <c r="LO79">
        <v>460</v>
      </c>
      <c r="LP79">
        <v>817</v>
      </c>
      <c r="LQ79">
        <v>481</v>
      </c>
      <c r="LR79">
        <v>769</v>
      </c>
      <c r="LS79">
        <v>462</v>
      </c>
      <c r="LV79">
        <v>71</v>
      </c>
      <c r="LW79">
        <v>0.14342000099999999</v>
      </c>
      <c r="LX79">
        <v>306</v>
      </c>
      <c r="LY79">
        <v>90</v>
      </c>
      <c r="LZ79">
        <v>317</v>
      </c>
      <c r="MA79">
        <v>101</v>
      </c>
      <c r="MB79">
        <v>309</v>
      </c>
      <c r="MC79">
        <v>103</v>
      </c>
      <c r="ME79">
        <v>358</v>
      </c>
      <c r="MF79">
        <v>560</v>
      </c>
      <c r="MG79">
        <v>324</v>
      </c>
      <c r="MH79">
        <v>567</v>
      </c>
      <c r="MI79">
        <v>342</v>
      </c>
      <c r="MJ79">
        <v>562</v>
      </c>
      <c r="ML79">
        <v>346</v>
      </c>
      <c r="MM79">
        <v>632</v>
      </c>
      <c r="MN79">
        <v>335</v>
      </c>
      <c r="MO79">
        <v>633</v>
      </c>
      <c r="MP79">
        <v>343</v>
      </c>
      <c r="MQ79">
        <v>635</v>
      </c>
      <c r="MS79">
        <v>381</v>
      </c>
      <c r="MT79">
        <v>533</v>
      </c>
      <c r="MU79">
        <v>406</v>
      </c>
      <c r="MV79">
        <v>563</v>
      </c>
      <c r="MW79">
        <v>371</v>
      </c>
      <c r="MX79">
        <v>595</v>
      </c>
      <c r="MZ79">
        <v>520</v>
      </c>
      <c r="NA79">
        <v>480</v>
      </c>
      <c r="NB79">
        <v>543</v>
      </c>
      <c r="NC79">
        <v>518</v>
      </c>
      <c r="ND79">
        <v>568</v>
      </c>
      <c r="NE79">
        <v>508</v>
      </c>
      <c r="NG79">
        <v>899</v>
      </c>
      <c r="NH79">
        <v>608</v>
      </c>
      <c r="NI79">
        <v>862</v>
      </c>
      <c r="NJ79">
        <v>609</v>
      </c>
      <c r="NK79">
        <v>839</v>
      </c>
      <c r="NL79">
        <v>660</v>
      </c>
      <c r="NN79">
        <v>791</v>
      </c>
      <c r="NO79">
        <v>534</v>
      </c>
      <c r="NP79">
        <v>766</v>
      </c>
      <c r="NQ79">
        <v>517</v>
      </c>
      <c r="NR79">
        <v>839</v>
      </c>
      <c r="NS79">
        <v>504</v>
      </c>
      <c r="NU79">
        <v>819</v>
      </c>
      <c r="NV79">
        <v>520</v>
      </c>
      <c r="NW79">
        <v>779</v>
      </c>
      <c r="NX79">
        <v>528</v>
      </c>
      <c r="NY79">
        <v>779</v>
      </c>
      <c r="NZ79">
        <v>528</v>
      </c>
      <c r="OB79">
        <v>790</v>
      </c>
      <c r="OC79">
        <v>591</v>
      </c>
      <c r="OD79">
        <v>779</v>
      </c>
      <c r="OE79">
        <v>590</v>
      </c>
      <c r="OF79">
        <v>829</v>
      </c>
      <c r="OG79">
        <v>598</v>
      </c>
      <c r="OI79">
        <v>745</v>
      </c>
      <c r="OJ79">
        <v>520</v>
      </c>
      <c r="OK79">
        <v>864</v>
      </c>
      <c r="OL79">
        <v>526</v>
      </c>
      <c r="OM79">
        <v>772</v>
      </c>
      <c r="ON79">
        <v>502</v>
      </c>
      <c r="OP79">
        <v>848</v>
      </c>
      <c r="OQ79">
        <v>666</v>
      </c>
      <c r="OR79">
        <v>891</v>
      </c>
      <c r="OS79">
        <v>645</v>
      </c>
      <c r="OT79">
        <v>874</v>
      </c>
      <c r="OU79">
        <v>642</v>
      </c>
      <c r="OW79">
        <v>860</v>
      </c>
      <c r="OX79">
        <v>523</v>
      </c>
      <c r="OY79">
        <v>764</v>
      </c>
      <c r="OZ79">
        <v>502</v>
      </c>
      <c r="PA79">
        <v>809</v>
      </c>
      <c r="PB79">
        <v>499</v>
      </c>
    </row>
    <row r="80" spans="1:418">
      <c r="B80" s="14" t="s">
        <v>189</v>
      </c>
      <c r="C80" s="14" t="s">
        <v>61</v>
      </c>
      <c r="D80" s="24">
        <f>0.5*SUM((0.15)+(0.15))</f>
        <v>0.15</v>
      </c>
      <c r="Y80" s="6"/>
      <c r="AB80">
        <v>72</v>
      </c>
      <c r="AC80">
        <v>0.14544000100000001</v>
      </c>
      <c r="AD80">
        <v>329</v>
      </c>
      <c r="AE80">
        <v>143</v>
      </c>
      <c r="AF80">
        <v>331</v>
      </c>
      <c r="AG80">
        <v>144</v>
      </c>
      <c r="AH80">
        <v>329</v>
      </c>
      <c r="AI80">
        <v>144</v>
      </c>
      <c r="AK80">
        <v>362</v>
      </c>
      <c r="AL80">
        <v>217</v>
      </c>
      <c r="AM80">
        <v>358</v>
      </c>
      <c r="AN80">
        <v>214</v>
      </c>
      <c r="AO80">
        <v>346</v>
      </c>
      <c r="AP80">
        <v>210</v>
      </c>
      <c r="AR80">
        <v>418</v>
      </c>
      <c r="AS80">
        <v>220</v>
      </c>
      <c r="AT80">
        <v>416</v>
      </c>
      <c r="AU80">
        <v>235</v>
      </c>
      <c r="AV80">
        <v>415</v>
      </c>
      <c r="AW80">
        <v>236</v>
      </c>
      <c r="AY80">
        <v>803</v>
      </c>
      <c r="AZ80">
        <v>238</v>
      </c>
      <c r="BA80">
        <v>757</v>
      </c>
      <c r="BB80">
        <v>233</v>
      </c>
      <c r="BC80">
        <v>742</v>
      </c>
      <c r="BD80">
        <v>235</v>
      </c>
      <c r="BF80">
        <v>851</v>
      </c>
      <c r="BG80">
        <v>208</v>
      </c>
      <c r="BH80">
        <v>864</v>
      </c>
      <c r="BI80">
        <v>203</v>
      </c>
      <c r="BJ80">
        <v>955</v>
      </c>
      <c r="BK80">
        <v>218</v>
      </c>
      <c r="BM80">
        <v>893</v>
      </c>
      <c r="BN80">
        <v>198</v>
      </c>
      <c r="BO80">
        <v>900</v>
      </c>
      <c r="BP80">
        <v>201</v>
      </c>
      <c r="BQ80">
        <v>893</v>
      </c>
      <c r="BR80">
        <v>187</v>
      </c>
      <c r="BT80">
        <v>875</v>
      </c>
      <c r="BU80">
        <v>190</v>
      </c>
      <c r="BV80">
        <v>933</v>
      </c>
      <c r="BW80">
        <v>190</v>
      </c>
      <c r="BX80">
        <v>928</v>
      </c>
      <c r="BY80">
        <v>191</v>
      </c>
      <c r="CA80">
        <v>1083</v>
      </c>
      <c r="CB80">
        <v>206</v>
      </c>
      <c r="CC80">
        <v>928</v>
      </c>
      <c r="CD80">
        <v>180</v>
      </c>
      <c r="CE80">
        <v>868</v>
      </c>
      <c r="CF80">
        <v>188</v>
      </c>
      <c r="CH80">
        <v>849</v>
      </c>
      <c r="CI80">
        <v>177</v>
      </c>
      <c r="CJ80">
        <v>942</v>
      </c>
      <c r="CK80">
        <v>189</v>
      </c>
      <c r="CL80">
        <v>883</v>
      </c>
      <c r="CM80">
        <v>183</v>
      </c>
      <c r="CO80">
        <v>872</v>
      </c>
      <c r="CP80">
        <v>168</v>
      </c>
      <c r="CQ80">
        <v>901</v>
      </c>
      <c r="CR80">
        <v>172</v>
      </c>
      <c r="CS80">
        <v>871</v>
      </c>
      <c r="CT80">
        <v>176</v>
      </c>
      <c r="CV80">
        <v>866</v>
      </c>
      <c r="CW80">
        <v>158</v>
      </c>
      <c r="CX80">
        <v>848</v>
      </c>
      <c r="CY80">
        <v>171</v>
      </c>
      <c r="CZ80">
        <v>860</v>
      </c>
      <c r="DA80">
        <v>171</v>
      </c>
      <c r="DC80">
        <v>891</v>
      </c>
      <c r="DD80">
        <v>181</v>
      </c>
      <c r="DE80">
        <v>910</v>
      </c>
      <c r="DF80">
        <v>175</v>
      </c>
      <c r="DG80">
        <v>850</v>
      </c>
      <c r="DH80">
        <v>164</v>
      </c>
      <c r="DK80">
        <v>72</v>
      </c>
      <c r="DL80">
        <v>0.14544000100000001</v>
      </c>
      <c r="DM80">
        <v>173</v>
      </c>
      <c r="DN80">
        <v>249</v>
      </c>
      <c r="DO80">
        <v>168</v>
      </c>
      <c r="DP80">
        <v>247</v>
      </c>
      <c r="DQ80">
        <v>170</v>
      </c>
      <c r="DR80">
        <v>246</v>
      </c>
      <c r="DT80">
        <v>206</v>
      </c>
      <c r="DU80">
        <v>398</v>
      </c>
      <c r="DV80">
        <v>206</v>
      </c>
      <c r="DW80">
        <v>390</v>
      </c>
      <c r="DX80">
        <v>194</v>
      </c>
      <c r="DY80">
        <v>400</v>
      </c>
      <c r="EA80">
        <v>220</v>
      </c>
      <c r="EB80">
        <v>380</v>
      </c>
      <c r="EC80">
        <v>199</v>
      </c>
      <c r="ED80">
        <v>419</v>
      </c>
      <c r="EE80">
        <v>225</v>
      </c>
      <c r="EF80">
        <v>495</v>
      </c>
      <c r="EH80">
        <v>284</v>
      </c>
      <c r="EI80">
        <v>391</v>
      </c>
      <c r="EJ80">
        <v>296</v>
      </c>
      <c r="EK80">
        <v>435</v>
      </c>
      <c r="EL80">
        <v>288</v>
      </c>
      <c r="EM80">
        <v>466</v>
      </c>
      <c r="EO80">
        <v>874</v>
      </c>
      <c r="EP80">
        <v>393</v>
      </c>
      <c r="EQ80">
        <v>967</v>
      </c>
      <c r="ER80">
        <v>368</v>
      </c>
      <c r="ES80">
        <v>866</v>
      </c>
      <c r="ET80">
        <v>365</v>
      </c>
      <c r="EV80">
        <v>948</v>
      </c>
      <c r="EW80">
        <v>369</v>
      </c>
      <c r="EX80">
        <v>891</v>
      </c>
      <c r="EY80">
        <v>372</v>
      </c>
      <c r="EZ80">
        <v>966</v>
      </c>
      <c r="FA80">
        <v>386</v>
      </c>
      <c r="FC80">
        <v>1010</v>
      </c>
      <c r="FD80">
        <v>375</v>
      </c>
      <c r="FE80">
        <v>989</v>
      </c>
      <c r="FF80">
        <v>376</v>
      </c>
      <c r="FG80">
        <v>997</v>
      </c>
      <c r="FH80">
        <v>375</v>
      </c>
      <c r="FJ80">
        <v>960</v>
      </c>
      <c r="FK80">
        <v>394</v>
      </c>
      <c r="FL80">
        <v>1007</v>
      </c>
      <c r="FM80">
        <v>383</v>
      </c>
      <c r="FN80">
        <v>1006</v>
      </c>
      <c r="FO80">
        <v>378</v>
      </c>
      <c r="FQ80">
        <v>988</v>
      </c>
      <c r="FR80">
        <v>405</v>
      </c>
      <c r="FS80">
        <v>1144</v>
      </c>
      <c r="FT80">
        <v>457</v>
      </c>
      <c r="FU80">
        <v>1096</v>
      </c>
      <c r="FV80">
        <v>419</v>
      </c>
      <c r="FX80">
        <v>1072</v>
      </c>
      <c r="FY80">
        <v>367</v>
      </c>
      <c r="FZ80">
        <v>1005</v>
      </c>
      <c r="GA80">
        <v>361</v>
      </c>
      <c r="GB80">
        <v>978</v>
      </c>
      <c r="GC80">
        <v>362</v>
      </c>
      <c r="GE80">
        <v>1166</v>
      </c>
      <c r="GF80">
        <v>401</v>
      </c>
      <c r="GG80">
        <v>1157</v>
      </c>
      <c r="GH80">
        <v>437</v>
      </c>
      <c r="GI80">
        <v>1140</v>
      </c>
      <c r="GJ80">
        <v>408</v>
      </c>
      <c r="GL80">
        <v>1181</v>
      </c>
      <c r="GM80">
        <v>414</v>
      </c>
      <c r="GN80">
        <v>1131</v>
      </c>
      <c r="GO80">
        <v>396</v>
      </c>
      <c r="GP80">
        <v>1123</v>
      </c>
      <c r="GQ80">
        <v>378</v>
      </c>
      <c r="GS80">
        <v>72</v>
      </c>
      <c r="GT80">
        <v>0.14544000100000001</v>
      </c>
      <c r="GU80">
        <v>301</v>
      </c>
      <c r="GV80">
        <v>24</v>
      </c>
      <c r="GW80">
        <v>301</v>
      </c>
      <c r="GX80">
        <v>23</v>
      </c>
      <c r="GY80">
        <v>312</v>
      </c>
      <c r="GZ80">
        <v>24</v>
      </c>
      <c r="HB80">
        <v>333</v>
      </c>
      <c r="HC80">
        <v>724</v>
      </c>
      <c r="HD80">
        <v>316</v>
      </c>
      <c r="HE80">
        <v>633</v>
      </c>
      <c r="HF80">
        <v>341</v>
      </c>
      <c r="HG80">
        <v>593</v>
      </c>
      <c r="HI80">
        <v>1125</v>
      </c>
      <c r="HJ80">
        <v>632</v>
      </c>
      <c r="HK80">
        <v>1166</v>
      </c>
      <c r="HL80">
        <v>603</v>
      </c>
      <c r="HM80">
        <v>1101</v>
      </c>
      <c r="HN80">
        <v>608</v>
      </c>
      <c r="HP80">
        <v>72</v>
      </c>
      <c r="HQ80">
        <v>0.14544000100000001</v>
      </c>
      <c r="HR80">
        <v>170</v>
      </c>
      <c r="HS80">
        <v>240</v>
      </c>
      <c r="HT80">
        <v>175</v>
      </c>
      <c r="HU80">
        <v>240</v>
      </c>
      <c r="HV80">
        <v>171</v>
      </c>
      <c r="HW80">
        <v>230</v>
      </c>
      <c r="HY80">
        <v>190</v>
      </c>
      <c r="HZ80">
        <v>354</v>
      </c>
      <c r="IA80">
        <v>195</v>
      </c>
      <c r="IB80">
        <v>336</v>
      </c>
      <c r="IC80">
        <v>202</v>
      </c>
      <c r="ID80">
        <v>350</v>
      </c>
      <c r="IF80">
        <v>205</v>
      </c>
      <c r="IG80">
        <v>337</v>
      </c>
      <c r="IH80">
        <v>212</v>
      </c>
      <c r="II80">
        <v>320</v>
      </c>
      <c r="IJ80">
        <v>200</v>
      </c>
      <c r="IK80">
        <v>319</v>
      </c>
      <c r="IM80">
        <v>548</v>
      </c>
      <c r="IN80">
        <v>318</v>
      </c>
      <c r="IO80">
        <v>558</v>
      </c>
      <c r="IP80">
        <v>325</v>
      </c>
      <c r="IQ80">
        <v>557</v>
      </c>
      <c r="IR80">
        <v>321</v>
      </c>
      <c r="IT80">
        <v>623</v>
      </c>
      <c r="IU80">
        <v>313</v>
      </c>
      <c r="IV80">
        <v>670</v>
      </c>
      <c r="IW80">
        <v>318</v>
      </c>
      <c r="IX80">
        <v>699</v>
      </c>
      <c r="IY80">
        <v>323</v>
      </c>
      <c r="JA80">
        <v>664</v>
      </c>
      <c r="JB80">
        <v>340</v>
      </c>
      <c r="JC80">
        <v>815</v>
      </c>
      <c r="JD80">
        <v>376</v>
      </c>
      <c r="JE80">
        <v>830</v>
      </c>
      <c r="JF80">
        <v>377</v>
      </c>
      <c r="JH80">
        <v>648</v>
      </c>
      <c r="JI80">
        <v>313</v>
      </c>
      <c r="JJ80">
        <v>671</v>
      </c>
      <c r="JK80">
        <v>316</v>
      </c>
      <c r="JL80">
        <v>703</v>
      </c>
      <c r="JM80">
        <v>320</v>
      </c>
      <c r="JO80">
        <v>670</v>
      </c>
      <c r="JP80">
        <v>302</v>
      </c>
      <c r="JQ80">
        <v>687</v>
      </c>
      <c r="JR80">
        <v>293</v>
      </c>
      <c r="JS80">
        <v>632</v>
      </c>
      <c r="JT80">
        <v>299</v>
      </c>
      <c r="JV80">
        <v>656</v>
      </c>
      <c r="JW80">
        <v>329</v>
      </c>
      <c r="JX80">
        <v>644</v>
      </c>
      <c r="JY80">
        <v>367</v>
      </c>
      <c r="JZ80">
        <v>703</v>
      </c>
      <c r="KA80">
        <v>369</v>
      </c>
      <c r="KC80">
        <v>687</v>
      </c>
      <c r="KD80">
        <v>331</v>
      </c>
      <c r="KE80">
        <v>647</v>
      </c>
      <c r="KF80">
        <v>336</v>
      </c>
      <c r="KG80">
        <v>692</v>
      </c>
      <c r="KH80">
        <v>332</v>
      </c>
      <c r="KJ80">
        <v>653</v>
      </c>
      <c r="KK80">
        <v>341</v>
      </c>
      <c r="KL80">
        <v>632</v>
      </c>
      <c r="KM80">
        <v>331</v>
      </c>
      <c r="KN80">
        <v>629</v>
      </c>
      <c r="KO80">
        <v>337</v>
      </c>
      <c r="KQ80">
        <v>756</v>
      </c>
      <c r="KR80">
        <v>367</v>
      </c>
      <c r="KS80">
        <v>774</v>
      </c>
      <c r="KT80">
        <v>373</v>
      </c>
      <c r="KU80">
        <v>711</v>
      </c>
      <c r="KV80">
        <v>375</v>
      </c>
      <c r="KX80">
        <v>72</v>
      </c>
      <c r="KY80">
        <v>0.14544000104069699</v>
      </c>
      <c r="KZ80">
        <v>301</v>
      </c>
      <c r="LA80">
        <v>27</v>
      </c>
      <c r="LB80">
        <v>301</v>
      </c>
      <c r="LC80">
        <v>28</v>
      </c>
      <c r="LD80">
        <v>313</v>
      </c>
      <c r="LE80">
        <v>26</v>
      </c>
      <c r="LG80">
        <v>324</v>
      </c>
      <c r="LH80">
        <v>569</v>
      </c>
      <c r="LI80">
        <v>322</v>
      </c>
      <c r="LJ80">
        <v>513</v>
      </c>
      <c r="LK80">
        <v>318</v>
      </c>
      <c r="LL80">
        <v>482</v>
      </c>
      <c r="LN80">
        <v>737</v>
      </c>
      <c r="LO80">
        <v>455</v>
      </c>
      <c r="LP80">
        <v>757</v>
      </c>
      <c r="LQ80">
        <v>484</v>
      </c>
      <c r="LR80">
        <v>749</v>
      </c>
      <c r="LS80">
        <v>476</v>
      </c>
      <c r="LV80">
        <v>72</v>
      </c>
      <c r="LW80">
        <v>0.14544000100000001</v>
      </c>
      <c r="LX80">
        <v>307</v>
      </c>
      <c r="LY80">
        <v>92</v>
      </c>
      <c r="LZ80">
        <v>303</v>
      </c>
      <c r="MA80">
        <v>102</v>
      </c>
      <c r="MB80">
        <v>295</v>
      </c>
      <c r="MC80">
        <v>101</v>
      </c>
      <c r="ME80">
        <v>342</v>
      </c>
      <c r="MF80">
        <v>537</v>
      </c>
      <c r="MG80">
        <v>331</v>
      </c>
      <c r="MH80">
        <v>547</v>
      </c>
      <c r="MI80">
        <v>333</v>
      </c>
      <c r="MJ80">
        <v>553</v>
      </c>
      <c r="ML80">
        <v>307</v>
      </c>
      <c r="MM80">
        <v>625</v>
      </c>
      <c r="MN80">
        <v>343</v>
      </c>
      <c r="MO80">
        <v>666</v>
      </c>
      <c r="MP80">
        <v>330</v>
      </c>
      <c r="MQ80">
        <v>600</v>
      </c>
      <c r="MS80">
        <v>381</v>
      </c>
      <c r="MT80">
        <v>553</v>
      </c>
      <c r="MU80">
        <v>383</v>
      </c>
      <c r="MV80">
        <v>565</v>
      </c>
      <c r="MW80">
        <v>379</v>
      </c>
      <c r="MX80">
        <v>587</v>
      </c>
      <c r="MZ80">
        <v>551</v>
      </c>
      <c r="NA80">
        <v>509</v>
      </c>
      <c r="NB80">
        <v>594</v>
      </c>
      <c r="NC80">
        <v>501</v>
      </c>
      <c r="ND80">
        <v>560</v>
      </c>
      <c r="NE80">
        <v>526</v>
      </c>
      <c r="NG80">
        <v>775</v>
      </c>
      <c r="NH80">
        <v>610</v>
      </c>
      <c r="NI80">
        <v>751</v>
      </c>
      <c r="NJ80">
        <v>627</v>
      </c>
      <c r="NK80">
        <v>766</v>
      </c>
      <c r="NL80">
        <v>627</v>
      </c>
      <c r="NN80">
        <v>712</v>
      </c>
      <c r="NO80">
        <v>534</v>
      </c>
      <c r="NP80">
        <v>772</v>
      </c>
      <c r="NQ80">
        <v>518</v>
      </c>
      <c r="NR80">
        <v>809</v>
      </c>
      <c r="NS80">
        <v>519</v>
      </c>
      <c r="NU80">
        <v>806</v>
      </c>
      <c r="NV80">
        <v>533</v>
      </c>
      <c r="NW80">
        <v>791</v>
      </c>
      <c r="NX80">
        <v>528</v>
      </c>
      <c r="NY80">
        <v>791</v>
      </c>
      <c r="NZ80">
        <v>528</v>
      </c>
      <c r="OB80">
        <v>822</v>
      </c>
      <c r="OC80">
        <v>601</v>
      </c>
      <c r="OD80">
        <v>751</v>
      </c>
      <c r="OE80">
        <v>585</v>
      </c>
      <c r="OF80">
        <v>815</v>
      </c>
      <c r="OG80">
        <v>565</v>
      </c>
      <c r="OI80">
        <v>793</v>
      </c>
      <c r="OJ80">
        <v>517</v>
      </c>
      <c r="OK80">
        <v>841</v>
      </c>
      <c r="OL80">
        <v>496</v>
      </c>
      <c r="OM80">
        <v>773</v>
      </c>
      <c r="ON80">
        <v>529</v>
      </c>
      <c r="OP80">
        <v>847</v>
      </c>
      <c r="OQ80">
        <v>706</v>
      </c>
      <c r="OR80">
        <v>859</v>
      </c>
      <c r="OS80">
        <v>631</v>
      </c>
      <c r="OT80">
        <v>836</v>
      </c>
      <c r="OU80">
        <v>649</v>
      </c>
      <c r="OW80">
        <v>750</v>
      </c>
      <c r="OX80">
        <v>512</v>
      </c>
      <c r="OY80">
        <v>893</v>
      </c>
      <c r="OZ80">
        <v>516</v>
      </c>
      <c r="PA80">
        <v>818</v>
      </c>
      <c r="PB80">
        <v>499</v>
      </c>
    </row>
    <row r="81" spans="1:418">
      <c r="B81" s="14" t="s">
        <v>190</v>
      </c>
      <c r="C81" s="14" t="s">
        <v>5</v>
      </c>
      <c r="AB81">
        <v>73</v>
      </c>
      <c r="AC81">
        <v>0.14746000100000001</v>
      </c>
      <c r="AD81">
        <v>324</v>
      </c>
      <c r="AE81">
        <v>141</v>
      </c>
      <c r="AF81">
        <v>327</v>
      </c>
      <c r="AG81">
        <v>146</v>
      </c>
      <c r="AH81">
        <v>330</v>
      </c>
      <c r="AI81">
        <v>143</v>
      </c>
      <c r="AK81">
        <v>365</v>
      </c>
      <c r="AL81">
        <v>220</v>
      </c>
      <c r="AM81">
        <v>351</v>
      </c>
      <c r="AN81">
        <v>218</v>
      </c>
      <c r="AO81">
        <v>356</v>
      </c>
      <c r="AP81">
        <v>218</v>
      </c>
      <c r="AR81">
        <v>416</v>
      </c>
      <c r="AS81">
        <v>227</v>
      </c>
      <c r="AT81">
        <v>415</v>
      </c>
      <c r="AU81">
        <v>237</v>
      </c>
      <c r="AV81">
        <v>425</v>
      </c>
      <c r="AW81">
        <v>242</v>
      </c>
      <c r="AY81">
        <v>755</v>
      </c>
      <c r="AZ81">
        <v>241</v>
      </c>
      <c r="BA81">
        <v>765</v>
      </c>
      <c r="BB81">
        <v>237</v>
      </c>
      <c r="BC81">
        <v>793</v>
      </c>
      <c r="BD81">
        <v>237</v>
      </c>
      <c r="BF81">
        <v>897</v>
      </c>
      <c r="BG81">
        <v>201</v>
      </c>
      <c r="BH81">
        <v>908</v>
      </c>
      <c r="BI81">
        <v>214</v>
      </c>
      <c r="BJ81">
        <v>853</v>
      </c>
      <c r="BK81">
        <v>209</v>
      </c>
      <c r="BM81">
        <v>884</v>
      </c>
      <c r="BN81">
        <v>197</v>
      </c>
      <c r="BO81">
        <v>956</v>
      </c>
      <c r="BP81">
        <v>209</v>
      </c>
      <c r="BQ81">
        <v>896</v>
      </c>
      <c r="BR81">
        <v>196</v>
      </c>
      <c r="BT81">
        <v>896</v>
      </c>
      <c r="BU81">
        <v>187</v>
      </c>
      <c r="BV81">
        <v>875</v>
      </c>
      <c r="BW81">
        <v>196</v>
      </c>
      <c r="BX81">
        <v>949</v>
      </c>
      <c r="BY81">
        <v>191</v>
      </c>
      <c r="CA81">
        <v>942</v>
      </c>
      <c r="CB81">
        <v>217</v>
      </c>
      <c r="CC81">
        <v>902</v>
      </c>
      <c r="CD81">
        <v>188</v>
      </c>
      <c r="CE81">
        <v>854</v>
      </c>
      <c r="CF81">
        <v>187</v>
      </c>
      <c r="CH81">
        <v>877</v>
      </c>
      <c r="CI81">
        <v>177</v>
      </c>
      <c r="CJ81">
        <v>941</v>
      </c>
      <c r="CK81">
        <v>181</v>
      </c>
      <c r="CL81">
        <v>873</v>
      </c>
      <c r="CM81">
        <v>184</v>
      </c>
      <c r="CO81">
        <v>870</v>
      </c>
      <c r="CP81">
        <v>163</v>
      </c>
      <c r="CQ81">
        <v>887</v>
      </c>
      <c r="CR81">
        <v>173</v>
      </c>
      <c r="CS81">
        <v>909</v>
      </c>
      <c r="CT81">
        <v>175</v>
      </c>
      <c r="CV81">
        <v>946</v>
      </c>
      <c r="CW81">
        <v>177</v>
      </c>
      <c r="CX81">
        <v>846</v>
      </c>
      <c r="CY81">
        <v>172</v>
      </c>
      <c r="CZ81">
        <v>865</v>
      </c>
      <c r="DA81">
        <v>171</v>
      </c>
      <c r="DC81">
        <v>924</v>
      </c>
      <c r="DD81">
        <v>167</v>
      </c>
      <c r="DE81">
        <v>856</v>
      </c>
      <c r="DF81">
        <v>165</v>
      </c>
      <c r="DG81">
        <v>886</v>
      </c>
      <c r="DH81">
        <v>167</v>
      </c>
      <c r="DK81">
        <v>73</v>
      </c>
      <c r="DL81">
        <v>0.14746000100000001</v>
      </c>
      <c r="DM81">
        <v>170</v>
      </c>
      <c r="DN81">
        <v>251</v>
      </c>
      <c r="DO81">
        <v>168</v>
      </c>
      <c r="DP81">
        <v>250</v>
      </c>
      <c r="DQ81">
        <v>167</v>
      </c>
      <c r="DR81">
        <v>248</v>
      </c>
      <c r="DT81">
        <v>216</v>
      </c>
      <c r="DU81">
        <v>416</v>
      </c>
      <c r="DV81">
        <v>215</v>
      </c>
      <c r="DW81">
        <v>392</v>
      </c>
      <c r="DX81">
        <v>210</v>
      </c>
      <c r="DY81">
        <v>396</v>
      </c>
      <c r="EA81">
        <v>215</v>
      </c>
      <c r="EB81">
        <v>377</v>
      </c>
      <c r="EC81">
        <v>210</v>
      </c>
      <c r="ED81">
        <v>440</v>
      </c>
      <c r="EE81">
        <v>243</v>
      </c>
      <c r="EF81">
        <v>498</v>
      </c>
      <c r="EH81">
        <v>257</v>
      </c>
      <c r="EI81">
        <v>378</v>
      </c>
      <c r="EJ81">
        <v>265</v>
      </c>
      <c r="EK81">
        <v>435</v>
      </c>
      <c r="EL81">
        <v>270</v>
      </c>
      <c r="EM81">
        <v>445</v>
      </c>
      <c r="EO81">
        <v>920</v>
      </c>
      <c r="EP81">
        <v>398</v>
      </c>
      <c r="EQ81">
        <v>895</v>
      </c>
      <c r="ER81">
        <v>376</v>
      </c>
      <c r="ES81">
        <v>963</v>
      </c>
      <c r="ET81">
        <v>371</v>
      </c>
      <c r="EV81">
        <v>913</v>
      </c>
      <c r="EW81">
        <v>399</v>
      </c>
      <c r="EX81">
        <v>873</v>
      </c>
      <c r="EY81">
        <v>378</v>
      </c>
      <c r="EZ81">
        <v>956</v>
      </c>
      <c r="FA81">
        <v>376</v>
      </c>
      <c r="FC81">
        <v>996</v>
      </c>
      <c r="FD81">
        <v>370</v>
      </c>
      <c r="FE81">
        <v>1021</v>
      </c>
      <c r="FF81">
        <v>397</v>
      </c>
      <c r="FG81">
        <v>952</v>
      </c>
      <c r="FH81">
        <v>381</v>
      </c>
      <c r="FJ81">
        <v>988</v>
      </c>
      <c r="FK81">
        <v>388</v>
      </c>
      <c r="FL81">
        <v>984</v>
      </c>
      <c r="FM81">
        <v>392</v>
      </c>
      <c r="FN81">
        <v>932</v>
      </c>
      <c r="FO81">
        <v>381</v>
      </c>
      <c r="FQ81">
        <v>1058</v>
      </c>
      <c r="FR81">
        <v>398</v>
      </c>
      <c r="FS81">
        <v>1145</v>
      </c>
      <c r="FT81">
        <v>440</v>
      </c>
      <c r="FU81">
        <v>1093</v>
      </c>
      <c r="FV81">
        <v>443</v>
      </c>
      <c r="FX81">
        <v>1107</v>
      </c>
      <c r="FY81">
        <v>366</v>
      </c>
      <c r="FZ81">
        <v>1046</v>
      </c>
      <c r="GA81">
        <v>357</v>
      </c>
      <c r="GB81">
        <v>971</v>
      </c>
      <c r="GC81">
        <v>363</v>
      </c>
      <c r="GE81">
        <v>1044</v>
      </c>
      <c r="GF81">
        <v>408</v>
      </c>
      <c r="GG81">
        <v>1183</v>
      </c>
      <c r="GH81">
        <v>440</v>
      </c>
      <c r="GI81">
        <v>1189</v>
      </c>
      <c r="GJ81">
        <v>423</v>
      </c>
      <c r="GL81">
        <v>1170</v>
      </c>
      <c r="GM81">
        <v>414</v>
      </c>
      <c r="GN81">
        <v>1129</v>
      </c>
      <c r="GO81">
        <v>379</v>
      </c>
      <c r="GP81">
        <v>1101</v>
      </c>
      <c r="GQ81">
        <v>379</v>
      </c>
      <c r="GS81">
        <v>73</v>
      </c>
      <c r="GT81">
        <v>0.14746000100000001</v>
      </c>
      <c r="GU81">
        <v>299</v>
      </c>
      <c r="GV81">
        <v>25</v>
      </c>
      <c r="GW81">
        <v>309</v>
      </c>
      <c r="GX81">
        <v>25</v>
      </c>
      <c r="GY81">
        <v>298</v>
      </c>
      <c r="GZ81">
        <v>24</v>
      </c>
      <c r="HB81">
        <v>326</v>
      </c>
      <c r="HC81">
        <v>720</v>
      </c>
      <c r="HD81">
        <v>319</v>
      </c>
      <c r="HE81">
        <v>640</v>
      </c>
      <c r="HF81">
        <v>327</v>
      </c>
      <c r="HG81">
        <v>623</v>
      </c>
      <c r="HI81">
        <v>1048</v>
      </c>
      <c r="HJ81">
        <v>618</v>
      </c>
      <c r="HK81">
        <v>1060</v>
      </c>
      <c r="HL81">
        <v>612</v>
      </c>
      <c r="HM81">
        <v>1069</v>
      </c>
      <c r="HN81">
        <v>625</v>
      </c>
      <c r="HP81">
        <v>73</v>
      </c>
      <c r="HQ81">
        <v>0.14746000100000001</v>
      </c>
      <c r="HR81">
        <v>173</v>
      </c>
      <c r="HS81">
        <v>234</v>
      </c>
      <c r="HT81">
        <v>170</v>
      </c>
      <c r="HU81">
        <v>237</v>
      </c>
      <c r="HV81">
        <v>173</v>
      </c>
      <c r="HW81">
        <v>234</v>
      </c>
      <c r="HY81">
        <v>190</v>
      </c>
      <c r="HZ81">
        <v>349</v>
      </c>
      <c r="IA81">
        <v>207</v>
      </c>
      <c r="IB81">
        <v>336</v>
      </c>
      <c r="IC81">
        <v>194</v>
      </c>
      <c r="ID81">
        <v>333</v>
      </c>
      <c r="IF81">
        <v>227</v>
      </c>
      <c r="IG81">
        <v>319</v>
      </c>
      <c r="IH81">
        <v>223</v>
      </c>
      <c r="II81">
        <v>326</v>
      </c>
      <c r="IJ81">
        <v>216</v>
      </c>
      <c r="IK81">
        <v>317</v>
      </c>
      <c r="IM81">
        <v>634</v>
      </c>
      <c r="IN81">
        <v>332</v>
      </c>
      <c r="IO81">
        <v>628</v>
      </c>
      <c r="IP81">
        <v>331</v>
      </c>
      <c r="IQ81">
        <v>567</v>
      </c>
      <c r="IR81">
        <v>319</v>
      </c>
      <c r="IT81">
        <v>669</v>
      </c>
      <c r="IU81">
        <v>323</v>
      </c>
      <c r="IV81">
        <v>692</v>
      </c>
      <c r="IW81">
        <v>328</v>
      </c>
      <c r="IX81">
        <v>682</v>
      </c>
      <c r="IY81">
        <v>315</v>
      </c>
      <c r="JA81">
        <v>696</v>
      </c>
      <c r="JB81">
        <v>339</v>
      </c>
      <c r="JC81">
        <v>815</v>
      </c>
      <c r="JD81">
        <v>394</v>
      </c>
      <c r="JE81">
        <v>821</v>
      </c>
      <c r="JF81">
        <v>367</v>
      </c>
      <c r="JH81">
        <v>681</v>
      </c>
      <c r="JI81">
        <v>319</v>
      </c>
      <c r="JJ81">
        <v>672</v>
      </c>
      <c r="JK81">
        <v>309</v>
      </c>
      <c r="JL81">
        <v>643</v>
      </c>
      <c r="JM81">
        <v>311</v>
      </c>
      <c r="JO81">
        <v>647</v>
      </c>
      <c r="JP81">
        <v>304</v>
      </c>
      <c r="JQ81">
        <v>635</v>
      </c>
      <c r="JR81">
        <v>292</v>
      </c>
      <c r="JS81">
        <v>621</v>
      </c>
      <c r="JT81">
        <v>309</v>
      </c>
      <c r="JV81">
        <v>629</v>
      </c>
      <c r="JW81">
        <v>334</v>
      </c>
      <c r="JX81">
        <v>683</v>
      </c>
      <c r="JY81">
        <v>357</v>
      </c>
      <c r="JZ81">
        <v>676</v>
      </c>
      <c r="KA81">
        <v>364</v>
      </c>
      <c r="KC81">
        <v>671</v>
      </c>
      <c r="KD81">
        <v>337</v>
      </c>
      <c r="KE81">
        <v>707</v>
      </c>
      <c r="KF81">
        <v>326</v>
      </c>
      <c r="KG81">
        <v>630</v>
      </c>
      <c r="KH81">
        <v>315</v>
      </c>
      <c r="KJ81">
        <v>657</v>
      </c>
      <c r="KK81">
        <v>340</v>
      </c>
      <c r="KL81">
        <v>688</v>
      </c>
      <c r="KM81">
        <v>344</v>
      </c>
      <c r="KN81">
        <v>664</v>
      </c>
      <c r="KO81">
        <v>340</v>
      </c>
      <c r="KQ81">
        <v>744</v>
      </c>
      <c r="KR81">
        <v>372</v>
      </c>
      <c r="KS81">
        <v>709</v>
      </c>
      <c r="KT81">
        <v>382</v>
      </c>
      <c r="KU81">
        <v>714</v>
      </c>
      <c r="KV81">
        <v>364</v>
      </c>
      <c r="KX81">
        <v>73</v>
      </c>
      <c r="KY81">
        <v>0.147460001055151</v>
      </c>
      <c r="KZ81">
        <v>298</v>
      </c>
      <c r="LA81">
        <v>27</v>
      </c>
      <c r="LB81">
        <v>302</v>
      </c>
      <c r="LC81">
        <v>27</v>
      </c>
      <c r="LD81">
        <v>306</v>
      </c>
      <c r="LE81">
        <v>27</v>
      </c>
      <c r="LG81">
        <v>312</v>
      </c>
      <c r="LH81">
        <v>545</v>
      </c>
      <c r="LI81">
        <v>323</v>
      </c>
      <c r="LJ81">
        <v>547</v>
      </c>
      <c r="LK81">
        <v>362</v>
      </c>
      <c r="LL81">
        <v>478</v>
      </c>
      <c r="LN81">
        <v>815</v>
      </c>
      <c r="LO81">
        <v>438</v>
      </c>
      <c r="LP81">
        <v>758</v>
      </c>
      <c r="LQ81">
        <v>479</v>
      </c>
      <c r="LR81">
        <v>864</v>
      </c>
      <c r="LS81">
        <v>479</v>
      </c>
      <c r="LV81">
        <v>73</v>
      </c>
      <c r="LW81">
        <v>0.14746000100000001</v>
      </c>
      <c r="LX81">
        <v>307</v>
      </c>
      <c r="LY81">
        <v>94</v>
      </c>
      <c r="LZ81">
        <v>307</v>
      </c>
      <c r="MA81">
        <v>104</v>
      </c>
      <c r="MB81">
        <v>300</v>
      </c>
      <c r="MC81">
        <v>102</v>
      </c>
      <c r="ME81">
        <v>329</v>
      </c>
      <c r="MF81">
        <v>562</v>
      </c>
      <c r="MG81">
        <v>324</v>
      </c>
      <c r="MH81">
        <v>553</v>
      </c>
      <c r="MI81">
        <v>341</v>
      </c>
      <c r="MJ81">
        <v>545</v>
      </c>
      <c r="ML81">
        <v>334</v>
      </c>
      <c r="MM81">
        <v>612</v>
      </c>
      <c r="MN81">
        <v>338</v>
      </c>
      <c r="MO81">
        <v>648</v>
      </c>
      <c r="MP81">
        <v>317</v>
      </c>
      <c r="MQ81">
        <v>624</v>
      </c>
      <c r="MS81">
        <v>382</v>
      </c>
      <c r="MT81">
        <v>577</v>
      </c>
      <c r="MU81">
        <v>348</v>
      </c>
      <c r="MV81">
        <v>593</v>
      </c>
      <c r="MW81">
        <v>377</v>
      </c>
      <c r="MX81">
        <v>563</v>
      </c>
      <c r="MZ81">
        <v>561</v>
      </c>
      <c r="NA81">
        <v>506</v>
      </c>
      <c r="NB81">
        <v>507</v>
      </c>
      <c r="NC81">
        <v>500</v>
      </c>
      <c r="ND81">
        <v>557</v>
      </c>
      <c r="NE81">
        <v>499</v>
      </c>
      <c r="NG81">
        <v>788</v>
      </c>
      <c r="NH81">
        <v>612</v>
      </c>
      <c r="NI81">
        <v>798</v>
      </c>
      <c r="NJ81">
        <v>628</v>
      </c>
      <c r="NK81">
        <v>773</v>
      </c>
      <c r="NL81">
        <v>623</v>
      </c>
      <c r="NN81">
        <v>749</v>
      </c>
      <c r="NO81">
        <v>534</v>
      </c>
      <c r="NP81">
        <v>809</v>
      </c>
      <c r="NQ81">
        <v>522</v>
      </c>
      <c r="NR81">
        <v>724</v>
      </c>
      <c r="NS81">
        <v>516</v>
      </c>
      <c r="NU81">
        <v>856</v>
      </c>
      <c r="NV81">
        <v>532</v>
      </c>
      <c r="NW81">
        <v>793</v>
      </c>
      <c r="NX81">
        <v>501</v>
      </c>
      <c r="NY81">
        <v>793</v>
      </c>
      <c r="NZ81">
        <v>501</v>
      </c>
      <c r="OB81">
        <v>794</v>
      </c>
      <c r="OC81">
        <v>602</v>
      </c>
      <c r="OD81">
        <v>801</v>
      </c>
      <c r="OE81">
        <v>610</v>
      </c>
      <c r="OF81">
        <v>806</v>
      </c>
      <c r="OG81">
        <v>586</v>
      </c>
      <c r="OI81">
        <v>769</v>
      </c>
      <c r="OJ81">
        <v>495</v>
      </c>
      <c r="OK81">
        <v>761</v>
      </c>
      <c r="OL81">
        <v>516</v>
      </c>
      <c r="OM81">
        <v>753</v>
      </c>
      <c r="ON81">
        <v>525</v>
      </c>
      <c r="OP81">
        <v>903</v>
      </c>
      <c r="OQ81">
        <v>699</v>
      </c>
      <c r="OR81">
        <v>821</v>
      </c>
      <c r="OS81">
        <v>661</v>
      </c>
      <c r="OT81">
        <v>834</v>
      </c>
      <c r="OU81">
        <v>609</v>
      </c>
      <c r="OW81">
        <v>797</v>
      </c>
      <c r="OX81">
        <v>522</v>
      </c>
      <c r="OY81">
        <v>816</v>
      </c>
      <c r="OZ81">
        <v>514</v>
      </c>
      <c r="PA81">
        <v>858</v>
      </c>
      <c r="PB81">
        <v>523</v>
      </c>
    </row>
    <row r="82" spans="1:418">
      <c r="AB82">
        <v>74</v>
      </c>
      <c r="AC82">
        <v>0.149480001</v>
      </c>
      <c r="AD82">
        <v>329</v>
      </c>
      <c r="AE82">
        <v>145</v>
      </c>
      <c r="AF82">
        <v>329</v>
      </c>
      <c r="AG82">
        <v>144</v>
      </c>
      <c r="AH82">
        <v>331</v>
      </c>
      <c r="AI82">
        <v>150</v>
      </c>
      <c r="AK82">
        <v>355</v>
      </c>
      <c r="AL82">
        <v>219</v>
      </c>
      <c r="AM82">
        <v>352</v>
      </c>
      <c r="AN82">
        <v>229</v>
      </c>
      <c r="AO82">
        <v>367</v>
      </c>
      <c r="AP82">
        <v>209</v>
      </c>
      <c r="AR82">
        <v>399</v>
      </c>
      <c r="AS82">
        <v>219</v>
      </c>
      <c r="AT82">
        <v>423</v>
      </c>
      <c r="AU82">
        <v>215</v>
      </c>
      <c r="AV82">
        <v>440</v>
      </c>
      <c r="AW82">
        <v>236</v>
      </c>
      <c r="AY82">
        <v>732</v>
      </c>
      <c r="AZ82">
        <v>243</v>
      </c>
      <c r="BA82">
        <v>776</v>
      </c>
      <c r="BB82">
        <v>242</v>
      </c>
      <c r="BC82">
        <v>763</v>
      </c>
      <c r="BD82">
        <v>227</v>
      </c>
      <c r="BF82">
        <v>866</v>
      </c>
      <c r="BG82">
        <v>206</v>
      </c>
      <c r="BH82">
        <v>895</v>
      </c>
      <c r="BI82">
        <v>209</v>
      </c>
      <c r="BJ82">
        <v>876</v>
      </c>
      <c r="BK82">
        <v>217</v>
      </c>
      <c r="BM82">
        <v>916</v>
      </c>
      <c r="BN82">
        <v>197</v>
      </c>
      <c r="BO82">
        <v>965</v>
      </c>
      <c r="BP82">
        <v>193</v>
      </c>
      <c r="BQ82">
        <v>901</v>
      </c>
      <c r="BR82">
        <v>194</v>
      </c>
      <c r="BT82">
        <v>922</v>
      </c>
      <c r="BU82">
        <v>198</v>
      </c>
      <c r="BV82">
        <v>924</v>
      </c>
      <c r="BW82">
        <v>198</v>
      </c>
      <c r="BX82">
        <v>916</v>
      </c>
      <c r="BY82">
        <v>189</v>
      </c>
      <c r="CA82">
        <v>994</v>
      </c>
      <c r="CB82">
        <v>206</v>
      </c>
      <c r="CC82">
        <v>914</v>
      </c>
      <c r="CD82">
        <v>181</v>
      </c>
      <c r="CE82">
        <v>899</v>
      </c>
      <c r="CF82">
        <v>180</v>
      </c>
      <c r="CH82">
        <v>811</v>
      </c>
      <c r="CI82">
        <v>183</v>
      </c>
      <c r="CJ82">
        <v>842</v>
      </c>
      <c r="CK82">
        <v>175</v>
      </c>
      <c r="CL82">
        <v>898</v>
      </c>
      <c r="CM82">
        <v>173</v>
      </c>
      <c r="CO82">
        <v>921</v>
      </c>
      <c r="CP82">
        <v>164</v>
      </c>
      <c r="CQ82">
        <v>879</v>
      </c>
      <c r="CR82">
        <v>182</v>
      </c>
      <c r="CS82">
        <v>915</v>
      </c>
      <c r="CT82">
        <v>182</v>
      </c>
      <c r="CV82">
        <v>878</v>
      </c>
      <c r="CW82">
        <v>163</v>
      </c>
      <c r="CX82">
        <v>860</v>
      </c>
      <c r="CY82">
        <v>175</v>
      </c>
      <c r="CZ82">
        <v>882</v>
      </c>
      <c r="DA82">
        <v>175</v>
      </c>
      <c r="DC82">
        <v>925</v>
      </c>
      <c r="DD82">
        <v>170</v>
      </c>
      <c r="DE82">
        <v>840</v>
      </c>
      <c r="DF82">
        <v>170</v>
      </c>
      <c r="DG82">
        <v>897</v>
      </c>
      <c r="DH82">
        <v>167</v>
      </c>
      <c r="DK82">
        <v>74</v>
      </c>
      <c r="DL82">
        <v>0.149480001</v>
      </c>
      <c r="DM82">
        <v>171</v>
      </c>
      <c r="DN82">
        <v>246</v>
      </c>
      <c r="DO82">
        <v>175</v>
      </c>
      <c r="DP82">
        <v>248</v>
      </c>
      <c r="DQ82">
        <v>166</v>
      </c>
      <c r="DR82">
        <v>246</v>
      </c>
      <c r="DT82">
        <v>212</v>
      </c>
      <c r="DU82">
        <v>394</v>
      </c>
      <c r="DV82">
        <v>209</v>
      </c>
      <c r="DW82">
        <v>391</v>
      </c>
      <c r="DX82">
        <v>202</v>
      </c>
      <c r="DY82">
        <v>401</v>
      </c>
      <c r="EA82">
        <v>210</v>
      </c>
      <c r="EB82">
        <v>378</v>
      </c>
      <c r="EC82">
        <v>225</v>
      </c>
      <c r="ED82">
        <v>433</v>
      </c>
      <c r="EE82">
        <v>230</v>
      </c>
      <c r="EF82">
        <v>505</v>
      </c>
      <c r="EH82">
        <v>292</v>
      </c>
      <c r="EI82">
        <v>399</v>
      </c>
      <c r="EJ82">
        <v>258</v>
      </c>
      <c r="EK82">
        <v>428</v>
      </c>
      <c r="EL82">
        <v>275</v>
      </c>
      <c r="EM82">
        <v>472</v>
      </c>
      <c r="EO82">
        <v>934</v>
      </c>
      <c r="EP82">
        <v>394</v>
      </c>
      <c r="EQ82">
        <v>854</v>
      </c>
      <c r="ER82">
        <v>377</v>
      </c>
      <c r="ES82">
        <v>928</v>
      </c>
      <c r="ET82">
        <v>365</v>
      </c>
      <c r="EV82">
        <v>1001</v>
      </c>
      <c r="EW82">
        <v>378</v>
      </c>
      <c r="EX82">
        <v>943</v>
      </c>
      <c r="EY82">
        <v>382</v>
      </c>
      <c r="EZ82">
        <v>909</v>
      </c>
      <c r="FA82">
        <v>371</v>
      </c>
      <c r="FC82">
        <v>994</v>
      </c>
      <c r="FD82">
        <v>387</v>
      </c>
      <c r="FE82">
        <v>1003</v>
      </c>
      <c r="FF82">
        <v>402</v>
      </c>
      <c r="FG82">
        <v>1068</v>
      </c>
      <c r="FH82">
        <v>391</v>
      </c>
      <c r="FJ82">
        <v>969</v>
      </c>
      <c r="FK82">
        <v>388</v>
      </c>
      <c r="FL82">
        <v>951</v>
      </c>
      <c r="FM82">
        <v>397</v>
      </c>
      <c r="FN82">
        <v>976</v>
      </c>
      <c r="FO82">
        <v>388</v>
      </c>
      <c r="FQ82">
        <v>1006</v>
      </c>
      <c r="FR82">
        <v>396</v>
      </c>
      <c r="FS82">
        <v>1128</v>
      </c>
      <c r="FT82">
        <v>441</v>
      </c>
      <c r="FU82">
        <v>1056</v>
      </c>
      <c r="FV82">
        <v>432</v>
      </c>
      <c r="FX82">
        <v>1091</v>
      </c>
      <c r="FY82">
        <v>360</v>
      </c>
      <c r="FZ82">
        <v>1064</v>
      </c>
      <c r="GA82">
        <v>365</v>
      </c>
      <c r="GB82">
        <v>1061</v>
      </c>
      <c r="GC82">
        <v>366</v>
      </c>
      <c r="GE82">
        <v>1186</v>
      </c>
      <c r="GF82">
        <v>405</v>
      </c>
      <c r="GG82">
        <v>1176</v>
      </c>
      <c r="GH82">
        <v>438</v>
      </c>
      <c r="GI82">
        <v>1129</v>
      </c>
      <c r="GJ82">
        <v>400</v>
      </c>
      <c r="GL82">
        <v>1213</v>
      </c>
      <c r="GM82">
        <v>406</v>
      </c>
      <c r="GN82">
        <v>1143</v>
      </c>
      <c r="GO82">
        <v>392</v>
      </c>
      <c r="GP82">
        <v>1145</v>
      </c>
      <c r="GQ82">
        <v>384</v>
      </c>
      <c r="GS82">
        <v>74</v>
      </c>
      <c r="GT82">
        <v>0.149480001</v>
      </c>
      <c r="GU82">
        <v>316</v>
      </c>
      <c r="GV82">
        <v>24</v>
      </c>
      <c r="GW82">
        <v>297</v>
      </c>
      <c r="GX82">
        <v>23</v>
      </c>
      <c r="GY82">
        <v>303</v>
      </c>
      <c r="GZ82">
        <v>24</v>
      </c>
      <c r="HB82">
        <v>358</v>
      </c>
      <c r="HC82">
        <v>740</v>
      </c>
      <c r="HD82">
        <v>315</v>
      </c>
      <c r="HE82">
        <v>657</v>
      </c>
      <c r="HF82">
        <v>338</v>
      </c>
      <c r="HG82">
        <v>600</v>
      </c>
      <c r="HI82">
        <v>1163</v>
      </c>
      <c r="HJ82">
        <v>641</v>
      </c>
      <c r="HK82">
        <v>1164</v>
      </c>
      <c r="HL82">
        <v>592</v>
      </c>
      <c r="HM82">
        <v>1072</v>
      </c>
      <c r="HN82">
        <v>610</v>
      </c>
      <c r="HP82">
        <v>74</v>
      </c>
      <c r="HQ82">
        <v>0.149480001</v>
      </c>
      <c r="HR82">
        <v>174</v>
      </c>
      <c r="HS82">
        <v>237</v>
      </c>
      <c r="HT82">
        <v>171</v>
      </c>
      <c r="HU82">
        <v>239</v>
      </c>
      <c r="HV82">
        <v>172</v>
      </c>
      <c r="HW82">
        <v>237</v>
      </c>
      <c r="HY82">
        <v>198</v>
      </c>
      <c r="HZ82">
        <v>349</v>
      </c>
      <c r="IA82">
        <v>204</v>
      </c>
      <c r="IB82">
        <v>339</v>
      </c>
      <c r="IC82">
        <v>183</v>
      </c>
      <c r="ID82">
        <v>336</v>
      </c>
      <c r="IF82">
        <v>220</v>
      </c>
      <c r="IG82">
        <v>329</v>
      </c>
      <c r="IH82">
        <v>209</v>
      </c>
      <c r="II82">
        <v>334</v>
      </c>
      <c r="IJ82">
        <v>222</v>
      </c>
      <c r="IK82">
        <v>321</v>
      </c>
      <c r="IM82">
        <v>614</v>
      </c>
      <c r="IN82">
        <v>337</v>
      </c>
      <c r="IO82">
        <v>553</v>
      </c>
      <c r="IP82">
        <v>327</v>
      </c>
      <c r="IQ82">
        <v>540</v>
      </c>
      <c r="IR82">
        <v>318</v>
      </c>
      <c r="IT82">
        <v>686</v>
      </c>
      <c r="IU82">
        <v>312</v>
      </c>
      <c r="IV82">
        <v>692</v>
      </c>
      <c r="IW82">
        <v>330</v>
      </c>
      <c r="IX82">
        <v>683</v>
      </c>
      <c r="IY82">
        <v>319</v>
      </c>
      <c r="JA82">
        <v>703</v>
      </c>
      <c r="JB82">
        <v>336</v>
      </c>
      <c r="JC82">
        <v>804</v>
      </c>
      <c r="JD82">
        <v>408</v>
      </c>
      <c r="JE82">
        <v>799</v>
      </c>
      <c r="JF82">
        <v>391</v>
      </c>
      <c r="JH82">
        <v>686</v>
      </c>
      <c r="JI82">
        <v>324</v>
      </c>
      <c r="JJ82">
        <v>670</v>
      </c>
      <c r="JK82">
        <v>310</v>
      </c>
      <c r="JL82">
        <v>659</v>
      </c>
      <c r="JM82">
        <v>307</v>
      </c>
      <c r="JO82">
        <v>658</v>
      </c>
      <c r="JP82">
        <v>295</v>
      </c>
      <c r="JQ82">
        <v>624</v>
      </c>
      <c r="JR82">
        <v>286</v>
      </c>
      <c r="JS82">
        <v>675</v>
      </c>
      <c r="JT82">
        <v>303</v>
      </c>
      <c r="JV82">
        <v>622</v>
      </c>
      <c r="JW82">
        <v>331</v>
      </c>
      <c r="JX82">
        <v>726</v>
      </c>
      <c r="JY82">
        <v>371</v>
      </c>
      <c r="JZ82">
        <v>709</v>
      </c>
      <c r="KA82">
        <v>360</v>
      </c>
      <c r="KC82">
        <v>606</v>
      </c>
      <c r="KD82">
        <v>336</v>
      </c>
      <c r="KE82">
        <v>718</v>
      </c>
      <c r="KF82">
        <v>341</v>
      </c>
      <c r="KG82">
        <v>665</v>
      </c>
      <c r="KH82">
        <v>316</v>
      </c>
      <c r="KJ82">
        <v>644</v>
      </c>
      <c r="KK82">
        <v>335</v>
      </c>
      <c r="KL82">
        <v>667</v>
      </c>
      <c r="KM82">
        <v>337</v>
      </c>
      <c r="KN82">
        <v>637</v>
      </c>
      <c r="KO82">
        <v>336</v>
      </c>
      <c r="KQ82">
        <v>744</v>
      </c>
      <c r="KR82">
        <v>369</v>
      </c>
      <c r="KS82">
        <v>755</v>
      </c>
      <c r="KT82">
        <v>383</v>
      </c>
      <c r="KU82">
        <v>718</v>
      </c>
      <c r="KV82">
        <v>379</v>
      </c>
      <c r="KX82">
        <v>74</v>
      </c>
      <c r="KY82">
        <v>0.14948000106960499</v>
      </c>
      <c r="KZ82">
        <v>298</v>
      </c>
      <c r="LA82">
        <v>27</v>
      </c>
      <c r="LB82">
        <v>306</v>
      </c>
      <c r="LC82">
        <v>27</v>
      </c>
      <c r="LD82">
        <v>296</v>
      </c>
      <c r="LE82">
        <v>26</v>
      </c>
      <c r="LG82">
        <v>329</v>
      </c>
      <c r="LH82">
        <v>577</v>
      </c>
      <c r="LI82">
        <v>312</v>
      </c>
      <c r="LJ82">
        <v>541</v>
      </c>
      <c r="LK82">
        <v>333</v>
      </c>
      <c r="LL82">
        <v>515</v>
      </c>
      <c r="LN82">
        <v>714</v>
      </c>
      <c r="LO82">
        <v>437</v>
      </c>
      <c r="LP82">
        <v>734</v>
      </c>
      <c r="LQ82">
        <v>494</v>
      </c>
      <c r="LR82">
        <v>676</v>
      </c>
      <c r="LS82">
        <v>463</v>
      </c>
      <c r="LV82">
        <v>74</v>
      </c>
      <c r="LW82">
        <v>0.149480001</v>
      </c>
      <c r="LX82">
        <v>298</v>
      </c>
      <c r="LY82">
        <v>91</v>
      </c>
      <c r="LZ82">
        <v>301</v>
      </c>
      <c r="MA82">
        <v>101</v>
      </c>
      <c r="MB82">
        <v>312</v>
      </c>
      <c r="MC82">
        <v>103</v>
      </c>
      <c r="ME82">
        <v>311</v>
      </c>
      <c r="MF82">
        <v>567</v>
      </c>
      <c r="MG82">
        <v>347</v>
      </c>
      <c r="MH82">
        <v>529</v>
      </c>
      <c r="MI82">
        <v>321</v>
      </c>
      <c r="MJ82">
        <v>577</v>
      </c>
      <c r="ML82">
        <v>335</v>
      </c>
      <c r="MM82">
        <v>635</v>
      </c>
      <c r="MN82">
        <v>344</v>
      </c>
      <c r="MO82">
        <v>617</v>
      </c>
      <c r="MP82">
        <v>333</v>
      </c>
      <c r="MQ82">
        <v>637</v>
      </c>
      <c r="MS82">
        <v>372</v>
      </c>
      <c r="MT82">
        <v>570</v>
      </c>
      <c r="MU82">
        <v>371</v>
      </c>
      <c r="MV82">
        <v>578</v>
      </c>
      <c r="MW82">
        <v>385</v>
      </c>
      <c r="MX82">
        <v>573</v>
      </c>
      <c r="MZ82">
        <v>513</v>
      </c>
      <c r="NA82">
        <v>516</v>
      </c>
      <c r="NB82">
        <v>550</v>
      </c>
      <c r="NC82">
        <v>501</v>
      </c>
      <c r="ND82">
        <v>547</v>
      </c>
      <c r="NE82">
        <v>513</v>
      </c>
      <c r="NG82">
        <v>743</v>
      </c>
      <c r="NH82">
        <v>605</v>
      </c>
      <c r="NI82">
        <v>771</v>
      </c>
      <c r="NJ82">
        <v>623</v>
      </c>
      <c r="NK82">
        <v>806</v>
      </c>
      <c r="NL82">
        <v>632</v>
      </c>
      <c r="NN82">
        <v>744</v>
      </c>
      <c r="NO82">
        <v>544</v>
      </c>
      <c r="NP82">
        <v>777</v>
      </c>
      <c r="NQ82">
        <v>520</v>
      </c>
      <c r="NR82">
        <v>784</v>
      </c>
      <c r="NS82">
        <v>523</v>
      </c>
      <c r="NU82">
        <v>762</v>
      </c>
      <c r="NV82">
        <v>511</v>
      </c>
      <c r="NW82">
        <v>741</v>
      </c>
      <c r="NX82">
        <v>531</v>
      </c>
      <c r="NY82">
        <v>741</v>
      </c>
      <c r="NZ82">
        <v>531</v>
      </c>
      <c r="OB82">
        <v>759</v>
      </c>
      <c r="OC82">
        <v>597</v>
      </c>
      <c r="OD82">
        <v>779</v>
      </c>
      <c r="OE82">
        <v>614</v>
      </c>
      <c r="OF82">
        <v>777</v>
      </c>
      <c r="OG82">
        <v>591</v>
      </c>
      <c r="OI82">
        <v>725</v>
      </c>
      <c r="OJ82">
        <v>484</v>
      </c>
      <c r="OK82">
        <v>784</v>
      </c>
      <c r="OL82">
        <v>518</v>
      </c>
      <c r="OM82">
        <v>842</v>
      </c>
      <c r="ON82">
        <v>512</v>
      </c>
      <c r="OP82">
        <v>843</v>
      </c>
      <c r="OQ82">
        <v>685</v>
      </c>
      <c r="OR82">
        <v>840</v>
      </c>
      <c r="OS82">
        <v>655</v>
      </c>
      <c r="OT82">
        <v>867</v>
      </c>
      <c r="OU82">
        <v>647</v>
      </c>
      <c r="OW82">
        <v>857</v>
      </c>
      <c r="OX82">
        <v>526</v>
      </c>
      <c r="OY82">
        <v>820</v>
      </c>
      <c r="OZ82">
        <v>495</v>
      </c>
      <c r="PA82">
        <v>793</v>
      </c>
      <c r="PB82">
        <v>460</v>
      </c>
    </row>
    <row r="83" spans="1:418">
      <c r="I83" s="14"/>
      <c r="J83" s="14"/>
      <c r="Y83" s="6"/>
      <c r="AB83">
        <v>75</v>
      </c>
      <c r="AC83">
        <v>0.151500001</v>
      </c>
      <c r="AD83">
        <v>333</v>
      </c>
      <c r="AE83">
        <v>144</v>
      </c>
      <c r="AF83">
        <v>331</v>
      </c>
      <c r="AG83">
        <v>142</v>
      </c>
      <c r="AH83">
        <v>331</v>
      </c>
      <c r="AI83">
        <v>147</v>
      </c>
      <c r="AK83">
        <v>352</v>
      </c>
      <c r="AL83">
        <v>224</v>
      </c>
      <c r="AM83">
        <v>353</v>
      </c>
      <c r="AN83">
        <v>224</v>
      </c>
      <c r="AO83">
        <v>366</v>
      </c>
      <c r="AP83">
        <v>216</v>
      </c>
      <c r="AR83">
        <v>417</v>
      </c>
      <c r="AS83">
        <v>219</v>
      </c>
      <c r="AT83">
        <v>412</v>
      </c>
      <c r="AU83">
        <v>231</v>
      </c>
      <c r="AV83">
        <v>420</v>
      </c>
      <c r="AW83">
        <v>243</v>
      </c>
      <c r="AY83">
        <v>733</v>
      </c>
      <c r="AZ83">
        <v>234</v>
      </c>
      <c r="BA83">
        <v>695</v>
      </c>
      <c r="BB83">
        <v>243</v>
      </c>
      <c r="BC83">
        <v>807</v>
      </c>
      <c r="BD83">
        <v>241</v>
      </c>
      <c r="BF83">
        <v>944</v>
      </c>
      <c r="BG83">
        <v>210</v>
      </c>
      <c r="BH83">
        <v>843</v>
      </c>
      <c r="BI83">
        <v>220</v>
      </c>
      <c r="BJ83">
        <v>862</v>
      </c>
      <c r="BK83">
        <v>227</v>
      </c>
      <c r="BM83">
        <v>953</v>
      </c>
      <c r="BN83">
        <v>191</v>
      </c>
      <c r="BO83">
        <v>962</v>
      </c>
      <c r="BP83">
        <v>201</v>
      </c>
      <c r="BQ83">
        <v>932</v>
      </c>
      <c r="BR83">
        <v>192</v>
      </c>
      <c r="BT83">
        <v>896</v>
      </c>
      <c r="BU83">
        <v>185</v>
      </c>
      <c r="BV83">
        <v>864</v>
      </c>
      <c r="BW83">
        <v>194</v>
      </c>
      <c r="BX83">
        <v>876</v>
      </c>
      <c r="BY83">
        <v>196</v>
      </c>
      <c r="CA83">
        <v>988</v>
      </c>
      <c r="CB83">
        <v>210</v>
      </c>
      <c r="CC83">
        <v>926</v>
      </c>
      <c r="CD83">
        <v>183</v>
      </c>
      <c r="CE83">
        <v>871</v>
      </c>
      <c r="CF83">
        <v>188</v>
      </c>
      <c r="CH83">
        <v>858</v>
      </c>
      <c r="CI83">
        <v>178</v>
      </c>
      <c r="CJ83">
        <v>920</v>
      </c>
      <c r="CK83">
        <v>184</v>
      </c>
      <c r="CL83">
        <v>880</v>
      </c>
      <c r="CM83">
        <v>176</v>
      </c>
      <c r="CO83">
        <v>846</v>
      </c>
      <c r="CP83">
        <v>170</v>
      </c>
      <c r="CQ83">
        <v>820</v>
      </c>
      <c r="CR83">
        <v>169</v>
      </c>
      <c r="CS83">
        <v>940</v>
      </c>
      <c r="CT83">
        <v>172</v>
      </c>
      <c r="CV83">
        <v>892</v>
      </c>
      <c r="CW83">
        <v>165</v>
      </c>
      <c r="CX83">
        <v>864</v>
      </c>
      <c r="CY83">
        <v>181</v>
      </c>
      <c r="CZ83">
        <v>864</v>
      </c>
      <c r="DA83">
        <v>166</v>
      </c>
      <c r="DC83">
        <v>882</v>
      </c>
      <c r="DD83">
        <v>171</v>
      </c>
      <c r="DE83">
        <v>871</v>
      </c>
      <c r="DF83">
        <v>171</v>
      </c>
      <c r="DG83">
        <v>868</v>
      </c>
      <c r="DH83">
        <v>168</v>
      </c>
      <c r="DK83">
        <v>75</v>
      </c>
      <c r="DL83">
        <v>0.151500001</v>
      </c>
      <c r="DM83">
        <v>176</v>
      </c>
      <c r="DN83">
        <v>250</v>
      </c>
      <c r="DO83">
        <v>172</v>
      </c>
      <c r="DP83">
        <v>245</v>
      </c>
      <c r="DQ83">
        <v>171</v>
      </c>
      <c r="DR83">
        <v>248</v>
      </c>
      <c r="DT83">
        <v>205</v>
      </c>
      <c r="DU83">
        <v>391</v>
      </c>
      <c r="DV83">
        <v>198</v>
      </c>
      <c r="DW83">
        <v>387</v>
      </c>
      <c r="DX83">
        <v>209</v>
      </c>
      <c r="DY83">
        <v>398</v>
      </c>
      <c r="EA83">
        <v>230</v>
      </c>
      <c r="EB83">
        <v>380</v>
      </c>
      <c r="EC83">
        <v>200</v>
      </c>
      <c r="ED83">
        <v>440</v>
      </c>
      <c r="EE83">
        <v>217</v>
      </c>
      <c r="EF83">
        <v>489</v>
      </c>
      <c r="EH83">
        <v>280</v>
      </c>
      <c r="EI83">
        <v>396</v>
      </c>
      <c r="EJ83">
        <v>289</v>
      </c>
      <c r="EK83">
        <v>444</v>
      </c>
      <c r="EL83">
        <v>280</v>
      </c>
      <c r="EM83">
        <v>460</v>
      </c>
      <c r="EO83">
        <v>898</v>
      </c>
      <c r="EP83">
        <v>387</v>
      </c>
      <c r="EQ83">
        <v>880</v>
      </c>
      <c r="ER83">
        <v>376</v>
      </c>
      <c r="ES83">
        <v>956</v>
      </c>
      <c r="ET83">
        <v>381</v>
      </c>
      <c r="EV83">
        <v>940</v>
      </c>
      <c r="EW83">
        <v>391</v>
      </c>
      <c r="EX83">
        <v>922</v>
      </c>
      <c r="EY83">
        <v>386</v>
      </c>
      <c r="EZ83">
        <v>943</v>
      </c>
      <c r="FA83">
        <v>390</v>
      </c>
      <c r="FC83">
        <v>1001</v>
      </c>
      <c r="FD83">
        <v>388</v>
      </c>
      <c r="FE83">
        <v>1062</v>
      </c>
      <c r="FF83">
        <v>395</v>
      </c>
      <c r="FG83">
        <v>948</v>
      </c>
      <c r="FH83">
        <v>378</v>
      </c>
      <c r="FJ83">
        <v>964</v>
      </c>
      <c r="FK83">
        <v>384</v>
      </c>
      <c r="FL83">
        <v>1004</v>
      </c>
      <c r="FM83">
        <v>377</v>
      </c>
      <c r="FN83">
        <v>977</v>
      </c>
      <c r="FO83">
        <v>371</v>
      </c>
      <c r="FQ83">
        <v>1065</v>
      </c>
      <c r="FR83">
        <v>404</v>
      </c>
      <c r="FS83">
        <v>1004</v>
      </c>
      <c r="FT83">
        <v>451</v>
      </c>
      <c r="FU83">
        <v>1056</v>
      </c>
      <c r="FV83">
        <v>439</v>
      </c>
      <c r="FX83">
        <v>1012</v>
      </c>
      <c r="FY83">
        <v>361</v>
      </c>
      <c r="FZ83">
        <v>1050</v>
      </c>
      <c r="GA83">
        <v>386</v>
      </c>
      <c r="GB83">
        <v>1028</v>
      </c>
      <c r="GC83">
        <v>376</v>
      </c>
      <c r="GE83">
        <v>1060</v>
      </c>
      <c r="GF83">
        <v>409</v>
      </c>
      <c r="GG83">
        <v>1221</v>
      </c>
      <c r="GH83">
        <v>429</v>
      </c>
      <c r="GI83">
        <v>1168</v>
      </c>
      <c r="GJ83">
        <v>415</v>
      </c>
      <c r="GL83">
        <v>1164</v>
      </c>
      <c r="GM83">
        <v>398</v>
      </c>
      <c r="GN83">
        <v>1147</v>
      </c>
      <c r="GO83">
        <v>381</v>
      </c>
      <c r="GP83">
        <v>1084</v>
      </c>
      <c r="GQ83">
        <v>393</v>
      </c>
      <c r="GS83">
        <v>75</v>
      </c>
      <c r="GT83">
        <v>0.151500001</v>
      </c>
      <c r="GU83">
        <v>295</v>
      </c>
      <c r="GV83">
        <v>24</v>
      </c>
      <c r="GW83">
        <v>317</v>
      </c>
      <c r="GX83">
        <v>24</v>
      </c>
      <c r="GY83">
        <v>303</v>
      </c>
      <c r="GZ83">
        <v>24</v>
      </c>
      <c r="HB83">
        <v>339</v>
      </c>
      <c r="HC83">
        <v>701</v>
      </c>
      <c r="HD83">
        <v>351</v>
      </c>
      <c r="HE83">
        <v>657</v>
      </c>
      <c r="HF83">
        <v>325</v>
      </c>
      <c r="HG83">
        <v>601</v>
      </c>
      <c r="HI83">
        <v>1184</v>
      </c>
      <c r="HJ83">
        <v>600</v>
      </c>
      <c r="HK83">
        <v>1220</v>
      </c>
      <c r="HL83">
        <v>616</v>
      </c>
      <c r="HM83">
        <v>1136</v>
      </c>
      <c r="HN83">
        <v>632</v>
      </c>
      <c r="HP83">
        <v>75</v>
      </c>
      <c r="HQ83">
        <v>0.151500001</v>
      </c>
      <c r="HR83">
        <v>167</v>
      </c>
      <c r="HS83">
        <v>234</v>
      </c>
      <c r="HT83">
        <v>180</v>
      </c>
      <c r="HU83">
        <v>236</v>
      </c>
      <c r="HV83">
        <v>174</v>
      </c>
      <c r="HW83">
        <v>231</v>
      </c>
      <c r="HY83">
        <v>203</v>
      </c>
      <c r="HZ83">
        <v>359</v>
      </c>
      <c r="IA83">
        <v>196</v>
      </c>
      <c r="IB83">
        <v>328</v>
      </c>
      <c r="IC83">
        <v>185</v>
      </c>
      <c r="ID83">
        <v>329</v>
      </c>
      <c r="IF83">
        <v>212</v>
      </c>
      <c r="IG83">
        <v>325</v>
      </c>
      <c r="IH83">
        <v>229</v>
      </c>
      <c r="II83">
        <v>331</v>
      </c>
      <c r="IJ83">
        <v>214</v>
      </c>
      <c r="IK83">
        <v>319</v>
      </c>
      <c r="IM83">
        <v>547</v>
      </c>
      <c r="IN83">
        <v>331</v>
      </c>
      <c r="IO83">
        <v>623</v>
      </c>
      <c r="IP83">
        <v>329</v>
      </c>
      <c r="IQ83">
        <v>529</v>
      </c>
      <c r="IR83">
        <v>321</v>
      </c>
      <c r="IT83">
        <v>684</v>
      </c>
      <c r="IU83">
        <v>331</v>
      </c>
      <c r="IV83">
        <v>704</v>
      </c>
      <c r="IW83">
        <v>319</v>
      </c>
      <c r="IX83">
        <v>680</v>
      </c>
      <c r="IY83">
        <v>318</v>
      </c>
      <c r="JA83">
        <v>731</v>
      </c>
      <c r="JB83">
        <v>336</v>
      </c>
      <c r="JC83">
        <v>776</v>
      </c>
      <c r="JD83">
        <v>377</v>
      </c>
      <c r="JE83">
        <v>824</v>
      </c>
      <c r="JF83">
        <v>384</v>
      </c>
      <c r="JH83">
        <v>700</v>
      </c>
      <c r="JI83">
        <v>326</v>
      </c>
      <c r="JJ83">
        <v>664</v>
      </c>
      <c r="JK83">
        <v>311</v>
      </c>
      <c r="JL83">
        <v>658</v>
      </c>
      <c r="JM83">
        <v>314</v>
      </c>
      <c r="JO83">
        <v>687</v>
      </c>
      <c r="JP83">
        <v>302</v>
      </c>
      <c r="JQ83">
        <v>611</v>
      </c>
      <c r="JR83">
        <v>289</v>
      </c>
      <c r="JS83">
        <v>698</v>
      </c>
      <c r="JT83">
        <v>308</v>
      </c>
      <c r="JV83">
        <v>634</v>
      </c>
      <c r="JW83">
        <v>325</v>
      </c>
      <c r="JX83">
        <v>679</v>
      </c>
      <c r="JY83">
        <v>373</v>
      </c>
      <c r="JZ83">
        <v>666</v>
      </c>
      <c r="KA83">
        <v>363</v>
      </c>
      <c r="KC83">
        <v>695</v>
      </c>
      <c r="KD83">
        <v>343</v>
      </c>
      <c r="KE83">
        <v>715</v>
      </c>
      <c r="KF83">
        <v>339</v>
      </c>
      <c r="KG83">
        <v>643</v>
      </c>
      <c r="KH83">
        <v>322</v>
      </c>
      <c r="KJ83">
        <v>643</v>
      </c>
      <c r="KK83">
        <v>343</v>
      </c>
      <c r="KL83">
        <v>628</v>
      </c>
      <c r="KM83">
        <v>342</v>
      </c>
      <c r="KN83">
        <v>626</v>
      </c>
      <c r="KO83">
        <v>340</v>
      </c>
      <c r="KQ83">
        <v>702</v>
      </c>
      <c r="KR83">
        <v>371</v>
      </c>
      <c r="KS83">
        <v>755</v>
      </c>
      <c r="KT83">
        <v>376</v>
      </c>
      <c r="KU83">
        <v>744</v>
      </c>
      <c r="KV83">
        <v>381</v>
      </c>
      <c r="KX83">
        <v>75</v>
      </c>
      <c r="KY83">
        <v>0.15150000108405901</v>
      </c>
      <c r="KZ83">
        <v>296</v>
      </c>
      <c r="LA83">
        <v>27</v>
      </c>
      <c r="LB83">
        <v>310</v>
      </c>
      <c r="LC83">
        <v>27</v>
      </c>
      <c r="LD83">
        <v>295</v>
      </c>
      <c r="LE83">
        <v>27</v>
      </c>
      <c r="LG83">
        <v>310</v>
      </c>
      <c r="LH83">
        <v>563</v>
      </c>
      <c r="LI83">
        <v>319</v>
      </c>
      <c r="LJ83">
        <v>533</v>
      </c>
      <c r="LK83">
        <v>325</v>
      </c>
      <c r="LL83">
        <v>531</v>
      </c>
      <c r="LN83">
        <v>810</v>
      </c>
      <c r="LO83">
        <v>443</v>
      </c>
      <c r="LP83">
        <v>747</v>
      </c>
      <c r="LQ83">
        <v>456</v>
      </c>
      <c r="LR83">
        <v>814</v>
      </c>
      <c r="LS83">
        <v>477</v>
      </c>
      <c r="LV83">
        <v>75</v>
      </c>
      <c r="LW83">
        <v>0.151500001</v>
      </c>
      <c r="LX83">
        <v>298</v>
      </c>
      <c r="LY83">
        <v>93</v>
      </c>
      <c r="LZ83">
        <v>300</v>
      </c>
      <c r="MA83">
        <v>101</v>
      </c>
      <c r="MB83">
        <v>305</v>
      </c>
      <c r="MC83">
        <v>101</v>
      </c>
      <c r="ME83">
        <v>336</v>
      </c>
      <c r="MF83">
        <v>538</v>
      </c>
      <c r="MG83">
        <v>338</v>
      </c>
      <c r="MH83">
        <v>555</v>
      </c>
      <c r="MI83">
        <v>332</v>
      </c>
      <c r="MJ83">
        <v>539</v>
      </c>
      <c r="ML83">
        <v>318</v>
      </c>
      <c r="MM83">
        <v>648</v>
      </c>
      <c r="MN83">
        <v>325</v>
      </c>
      <c r="MO83">
        <v>650</v>
      </c>
      <c r="MP83">
        <v>342</v>
      </c>
      <c r="MQ83">
        <v>605</v>
      </c>
      <c r="MS83">
        <v>351</v>
      </c>
      <c r="MT83">
        <v>563</v>
      </c>
      <c r="MU83">
        <v>355</v>
      </c>
      <c r="MV83">
        <v>571</v>
      </c>
      <c r="MW83">
        <v>361</v>
      </c>
      <c r="MX83">
        <v>598</v>
      </c>
      <c r="MZ83">
        <v>550</v>
      </c>
      <c r="NA83">
        <v>487</v>
      </c>
      <c r="NB83">
        <v>567</v>
      </c>
      <c r="NC83">
        <v>474</v>
      </c>
      <c r="ND83">
        <v>631</v>
      </c>
      <c r="NE83">
        <v>519</v>
      </c>
      <c r="NG83">
        <v>741</v>
      </c>
      <c r="NH83">
        <v>611</v>
      </c>
      <c r="NI83">
        <v>801</v>
      </c>
      <c r="NJ83">
        <v>617</v>
      </c>
      <c r="NK83">
        <v>777</v>
      </c>
      <c r="NL83">
        <v>617</v>
      </c>
      <c r="NN83">
        <v>817</v>
      </c>
      <c r="NO83">
        <v>531</v>
      </c>
      <c r="NP83">
        <v>786</v>
      </c>
      <c r="NQ83">
        <v>520</v>
      </c>
      <c r="NR83">
        <v>764</v>
      </c>
      <c r="NS83">
        <v>529</v>
      </c>
      <c r="NU83">
        <v>810</v>
      </c>
      <c r="NV83">
        <v>518</v>
      </c>
      <c r="NW83">
        <v>760</v>
      </c>
      <c r="NX83">
        <v>501</v>
      </c>
      <c r="NY83">
        <v>760</v>
      </c>
      <c r="NZ83">
        <v>501</v>
      </c>
      <c r="OB83">
        <v>763</v>
      </c>
      <c r="OC83">
        <v>589</v>
      </c>
      <c r="OD83">
        <v>862</v>
      </c>
      <c r="OE83">
        <v>611</v>
      </c>
      <c r="OF83">
        <v>837</v>
      </c>
      <c r="OG83">
        <v>620</v>
      </c>
      <c r="OI83">
        <v>793</v>
      </c>
      <c r="OJ83">
        <v>502</v>
      </c>
      <c r="OK83">
        <v>749</v>
      </c>
      <c r="OL83">
        <v>506</v>
      </c>
      <c r="OM83">
        <v>800</v>
      </c>
      <c r="ON83">
        <v>503</v>
      </c>
      <c r="OP83">
        <v>899</v>
      </c>
      <c r="OQ83">
        <v>673</v>
      </c>
      <c r="OR83">
        <v>852</v>
      </c>
      <c r="OS83">
        <v>646</v>
      </c>
      <c r="OT83">
        <v>880</v>
      </c>
      <c r="OU83">
        <v>635</v>
      </c>
      <c r="OW83">
        <v>765</v>
      </c>
      <c r="OX83">
        <v>515</v>
      </c>
      <c r="OY83">
        <v>822</v>
      </c>
      <c r="OZ83">
        <v>502</v>
      </c>
      <c r="PA83">
        <v>841</v>
      </c>
      <c r="PB83">
        <v>499</v>
      </c>
    </row>
    <row r="84" spans="1:418">
      <c r="A84" s="13" t="s">
        <v>134</v>
      </c>
      <c r="B84" t="s">
        <v>11</v>
      </c>
      <c r="C84" s="14" t="s">
        <v>68</v>
      </c>
      <c r="D84" s="14" t="s">
        <v>1</v>
      </c>
      <c r="E84" s="12" t="s">
        <v>43</v>
      </c>
      <c r="F84" t="s">
        <v>32</v>
      </c>
      <c r="G84" s="14" t="s">
        <v>140</v>
      </c>
      <c r="H84" s="14" t="s">
        <v>141</v>
      </c>
      <c r="J84" s="2"/>
      <c r="Q84" s="7"/>
      <c r="Y84" s="6"/>
      <c r="AB84">
        <v>76</v>
      </c>
      <c r="AC84">
        <v>0.15352000099999999</v>
      </c>
      <c r="AD84">
        <v>330</v>
      </c>
      <c r="AE84">
        <v>142</v>
      </c>
      <c r="AF84">
        <v>334</v>
      </c>
      <c r="AG84">
        <v>142</v>
      </c>
      <c r="AH84">
        <v>325</v>
      </c>
      <c r="AI84">
        <v>144</v>
      </c>
      <c r="AK84">
        <v>366</v>
      </c>
      <c r="AL84">
        <v>227</v>
      </c>
      <c r="AM84">
        <v>365</v>
      </c>
      <c r="AN84">
        <v>216</v>
      </c>
      <c r="AO84">
        <v>347</v>
      </c>
      <c r="AP84">
        <v>212</v>
      </c>
      <c r="AR84">
        <v>403</v>
      </c>
      <c r="AS84">
        <v>225</v>
      </c>
      <c r="AT84">
        <v>403</v>
      </c>
      <c r="AU84">
        <v>224</v>
      </c>
      <c r="AV84">
        <v>423</v>
      </c>
      <c r="AW84">
        <v>232</v>
      </c>
      <c r="AY84">
        <v>726</v>
      </c>
      <c r="AZ84">
        <v>234</v>
      </c>
      <c r="BA84">
        <v>756</v>
      </c>
      <c r="BB84">
        <v>231</v>
      </c>
      <c r="BC84">
        <v>771</v>
      </c>
      <c r="BD84">
        <v>238</v>
      </c>
      <c r="BF84">
        <v>860</v>
      </c>
      <c r="BG84">
        <v>204</v>
      </c>
      <c r="BH84">
        <v>881</v>
      </c>
      <c r="BI84">
        <v>204</v>
      </c>
      <c r="BJ84">
        <v>909</v>
      </c>
      <c r="BK84">
        <v>222</v>
      </c>
      <c r="BM84">
        <v>902</v>
      </c>
      <c r="BN84">
        <v>192</v>
      </c>
      <c r="BO84">
        <v>912</v>
      </c>
      <c r="BP84">
        <v>203</v>
      </c>
      <c r="BQ84">
        <v>927</v>
      </c>
      <c r="BR84">
        <v>192</v>
      </c>
      <c r="BT84">
        <v>896</v>
      </c>
      <c r="BU84">
        <v>197</v>
      </c>
      <c r="BV84">
        <v>959</v>
      </c>
      <c r="BW84">
        <v>206</v>
      </c>
      <c r="BX84">
        <v>910</v>
      </c>
      <c r="BY84">
        <v>191</v>
      </c>
      <c r="CA84">
        <v>1014</v>
      </c>
      <c r="CB84">
        <v>205</v>
      </c>
      <c r="CC84">
        <v>884</v>
      </c>
      <c r="CD84">
        <v>183</v>
      </c>
      <c r="CE84">
        <v>871</v>
      </c>
      <c r="CF84">
        <v>178</v>
      </c>
      <c r="CH84">
        <v>894</v>
      </c>
      <c r="CI84">
        <v>175</v>
      </c>
      <c r="CJ84">
        <v>903</v>
      </c>
      <c r="CK84">
        <v>181</v>
      </c>
      <c r="CL84">
        <v>884</v>
      </c>
      <c r="CM84">
        <v>174</v>
      </c>
      <c r="CO84">
        <v>889</v>
      </c>
      <c r="CP84">
        <v>171</v>
      </c>
      <c r="CQ84">
        <v>849</v>
      </c>
      <c r="CR84">
        <v>177</v>
      </c>
      <c r="CS84">
        <v>915</v>
      </c>
      <c r="CT84">
        <v>177</v>
      </c>
      <c r="CV84">
        <v>883</v>
      </c>
      <c r="CW84">
        <v>162</v>
      </c>
      <c r="CX84">
        <v>916</v>
      </c>
      <c r="CY84">
        <v>174</v>
      </c>
      <c r="CZ84">
        <v>942</v>
      </c>
      <c r="DA84">
        <v>177</v>
      </c>
      <c r="DC84">
        <v>875</v>
      </c>
      <c r="DD84">
        <v>175</v>
      </c>
      <c r="DE84">
        <v>898</v>
      </c>
      <c r="DF84">
        <v>167</v>
      </c>
      <c r="DG84">
        <v>841</v>
      </c>
      <c r="DH84">
        <v>169</v>
      </c>
      <c r="DK84">
        <v>76</v>
      </c>
      <c r="DL84">
        <v>0.15352000099999999</v>
      </c>
      <c r="DM84">
        <v>173</v>
      </c>
      <c r="DN84">
        <v>254</v>
      </c>
      <c r="DO84">
        <v>163</v>
      </c>
      <c r="DP84">
        <v>246</v>
      </c>
      <c r="DQ84">
        <v>168</v>
      </c>
      <c r="DR84">
        <v>249</v>
      </c>
      <c r="DT84">
        <v>212</v>
      </c>
      <c r="DU84">
        <v>406</v>
      </c>
      <c r="DV84">
        <v>204</v>
      </c>
      <c r="DW84">
        <v>394</v>
      </c>
      <c r="DX84">
        <v>220</v>
      </c>
      <c r="DY84">
        <v>396</v>
      </c>
      <c r="EA84">
        <v>208</v>
      </c>
      <c r="EB84">
        <v>371</v>
      </c>
      <c r="EC84">
        <v>217</v>
      </c>
      <c r="ED84">
        <v>433</v>
      </c>
      <c r="EE84">
        <v>214</v>
      </c>
      <c r="EF84">
        <v>491</v>
      </c>
      <c r="EH84">
        <v>282</v>
      </c>
      <c r="EI84">
        <v>387</v>
      </c>
      <c r="EJ84">
        <v>289</v>
      </c>
      <c r="EK84">
        <v>424</v>
      </c>
      <c r="EL84">
        <v>290</v>
      </c>
      <c r="EM84">
        <v>450</v>
      </c>
      <c r="EO84">
        <v>889</v>
      </c>
      <c r="EP84">
        <v>386</v>
      </c>
      <c r="EQ84">
        <v>872</v>
      </c>
      <c r="ER84">
        <v>383</v>
      </c>
      <c r="ES84">
        <v>869</v>
      </c>
      <c r="ET84">
        <v>361</v>
      </c>
      <c r="EV84">
        <v>932</v>
      </c>
      <c r="EW84">
        <v>387</v>
      </c>
      <c r="EX84">
        <v>932</v>
      </c>
      <c r="EY84">
        <v>386</v>
      </c>
      <c r="EZ84">
        <v>968</v>
      </c>
      <c r="FA84">
        <v>375</v>
      </c>
      <c r="FC84">
        <v>986</v>
      </c>
      <c r="FD84">
        <v>390</v>
      </c>
      <c r="FE84">
        <v>1062</v>
      </c>
      <c r="FF84">
        <v>397</v>
      </c>
      <c r="FG84">
        <v>941</v>
      </c>
      <c r="FH84">
        <v>383</v>
      </c>
      <c r="FJ84">
        <v>950</v>
      </c>
      <c r="FK84">
        <v>391</v>
      </c>
      <c r="FL84">
        <v>982</v>
      </c>
      <c r="FM84">
        <v>398</v>
      </c>
      <c r="FN84">
        <v>1026</v>
      </c>
      <c r="FO84">
        <v>387</v>
      </c>
      <c r="FQ84">
        <v>1037</v>
      </c>
      <c r="FR84">
        <v>402</v>
      </c>
      <c r="FS84">
        <v>1073</v>
      </c>
      <c r="FT84">
        <v>447</v>
      </c>
      <c r="FU84">
        <v>1052</v>
      </c>
      <c r="FV84">
        <v>443</v>
      </c>
      <c r="FX84">
        <v>1064</v>
      </c>
      <c r="FY84">
        <v>355</v>
      </c>
      <c r="FZ84">
        <v>1010</v>
      </c>
      <c r="GA84">
        <v>364</v>
      </c>
      <c r="GB84">
        <v>995</v>
      </c>
      <c r="GC84">
        <v>359</v>
      </c>
      <c r="GE84">
        <v>1157</v>
      </c>
      <c r="GF84">
        <v>418</v>
      </c>
      <c r="GG84">
        <v>1196</v>
      </c>
      <c r="GH84">
        <v>438</v>
      </c>
      <c r="GI84">
        <v>1104</v>
      </c>
      <c r="GJ84">
        <v>422</v>
      </c>
      <c r="GL84">
        <v>1163</v>
      </c>
      <c r="GM84">
        <v>399</v>
      </c>
      <c r="GN84">
        <v>1173</v>
      </c>
      <c r="GO84">
        <v>400</v>
      </c>
      <c r="GP84">
        <v>1028</v>
      </c>
      <c r="GQ84">
        <v>378</v>
      </c>
      <c r="GS84">
        <v>76</v>
      </c>
      <c r="GT84">
        <v>0.15352000099999999</v>
      </c>
      <c r="GU84">
        <v>307</v>
      </c>
      <c r="GV84">
        <v>24</v>
      </c>
      <c r="GW84">
        <v>303</v>
      </c>
      <c r="GX84">
        <v>24</v>
      </c>
      <c r="GY84">
        <v>304</v>
      </c>
      <c r="GZ84">
        <v>23</v>
      </c>
      <c r="HB84">
        <v>309</v>
      </c>
      <c r="HC84">
        <v>733</v>
      </c>
      <c r="HD84">
        <v>316</v>
      </c>
      <c r="HE84">
        <v>648</v>
      </c>
      <c r="HF84">
        <v>340</v>
      </c>
      <c r="HG84">
        <v>603</v>
      </c>
      <c r="HI84">
        <v>1191</v>
      </c>
      <c r="HJ84">
        <v>614</v>
      </c>
      <c r="HK84">
        <v>1078</v>
      </c>
      <c r="HL84">
        <v>600</v>
      </c>
      <c r="HM84">
        <v>1137</v>
      </c>
      <c r="HN84">
        <v>617</v>
      </c>
      <c r="HP84">
        <v>76</v>
      </c>
      <c r="HQ84">
        <v>0.15352000099999999</v>
      </c>
      <c r="HR84">
        <v>169</v>
      </c>
      <c r="HS84">
        <v>235</v>
      </c>
      <c r="HT84">
        <v>172</v>
      </c>
      <c r="HU84">
        <v>235</v>
      </c>
      <c r="HV84">
        <v>170</v>
      </c>
      <c r="HW84">
        <v>233</v>
      </c>
      <c r="HY84">
        <v>200</v>
      </c>
      <c r="HZ84">
        <v>344</v>
      </c>
      <c r="IA84">
        <v>192</v>
      </c>
      <c r="IB84">
        <v>327</v>
      </c>
      <c r="IC84">
        <v>195</v>
      </c>
      <c r="ID84">
        <v>344</v>
      </c>
      <c r="IF84">
        <v>216</v>
      </c>
      <c r="IG84">
        <v>333</v>
      </c>
      <c r="IH84">
        <v>213</v>
      </c>
      <c r="II84">
        <v>325</v>
      </c>
      <c r="IJ84">
        <v>207</v>
      </c>
      <c r="IK84">
        <v>320</v>
      </c>
      <c r="IM84">
        <v>559</v>
      </c>
      <c r="IN84">
        <v>334</v>
      </c>
      <c r="IO84">
        <v>567</v>
      </c>
      <c r="IP84">
        <v>320</v>
      </c>
      <c r="IQ84">
        <v>538</v>
      </c>
      <c r="IR84">
        <v>320</v>
      </c>
      <c r="IT84">
        <v>677</v>
      </c>
      <c r="IU84">
        <v>315</v>
      </c>
      <c r="IV84">
        <v>682</v>
      </c>
      <c r="IW84">
        <v>325</v>
      </c>
      <c r="IX84">
        <v>667</v>
      </c>
      <c r="IY84">
        <v>320</v>
      </c>
      <c r="JA84">
        <v>716</v>
      </c>
      <c r="JB84">
        <v>326</v>
      </c>
      <c r="JC84">
        <v>786</v>
      </c>
      <c r="JD84">
        <v>380</v>
      </c>
      <c r="JE84">
        <v>818</v>
      </c>
      <c r="JF84">
        <v>377</v>
      </c>
      <c r="JH84">
        <v>684</v>
      </c>
      <c r="JI84">
        <v>324</v>
      </c>
      <c r="JJ84">
        <v>726</v>
      </c>
      <c r="JK84">
        <v>318</v>
      </c>
      <c r="JL84">
        <v>619</v>
      </c>
      <c r="JM84">
        <v>319</v>
      </c>
      <c r="JO84">
        <v>711</v>
      </c>
      <c r="JP84">
        <v>299</v>
      </c>
      <c r="JQ84">
        <v>653</v>
      </c>
      <c r="JR84">
        <v>296</v>
      </c>
      <c r="JS84">
        <v>684</v>
      </c>
      <c r="JT84">
        <v>310</v>
      </c>
      <c r="JV84">
        <v>668</v>
      </c>
      <c r="JW84">
        <v>324</v>
      </c>
      <c r="JX84">
        <v>701</v>
      </c>
      <c r="JY84">
        <v>351</v>
      </c>
      <c r="JZ84">
        <v>683</v>
      </c>
      <c r="KA84">
        <v>349</v>
      </c>
      <c r="KC84">
        <v>663</v>
      </c>
      <c r="KD84">
        <v>334</v>
      </c>
      <c r="KE84">
        <v>731</v>
      </c>
      <c r="KF84">
        <v>348</v>
      </c>
      <c r="KG84">
        <v>661</v>
      </c>
      <c r="KH84">
        <v>328</v>
      </c>
      <c r="KJ84">
        <v>598</v>
      </c>
      <c r="KK84">
        <v>331</v>
      </c>
      <c r="KL84">
        <v>593</v>
      </c>
      <c r="KM84">
        <v>336</v>
      </c>
      <c r="KN84">
        <v>710</v>
      </c>
      <c r="KO84">
        <v>326</v>
      </c>
      <c r="KQ84">
        <v>712</v>
      </c>
      <c r="KR84">
        <v>363</v>
      </c>
      <c r="KS84">
        <v>762</v>
      </c>
      <c r="KT84">
        <v>385</v>
      </c>
      <c r="KU84">
        <v>712</v>
      </c>
      <c r="KV84">
        <v>359</v>
      </c>
      <c r="KX84">
        <v>76</v>
      </c>
      <c r="KY84">
        <v>0.15352000109851399</v>
      </c>
      <c r="KZ84">
        <v>304</v>
      </c>
      <c r="LA84">
        <v>27</v>
      </c>
      <c r="LB84">
        <v>299</v>
      </c>
      <c r="LC84">
        <v>27</v>
      </c>
      <c r="LD84">
        <v>318</v>
      </c>
      <c r="LE84">
        <v>27</v>
      </c>
      <c r="LG84">
        <v>336</v>
      </c>
      <c r="LH84">
        <v>560</v>
      </c>
      <c r="LI84">
        <v>365</v>
      </c>
      <c r="LJ84">
        <v>539</v>
      </c>
      <c r="LK84">
        <v>326</v>
      </c>
      <c r="LL84">
        <v>509</v>
      </c>
      <c r="LN84">
        <v>731</v>
      </c>
      <c r="LO84">
        <v>445</v>
      </c>
      <c r="LP84">
        <v>745</v>
      </c>
      <c r="LQ84">
        <v>494</v>
      </c>
      <c r="LR84">
        <v>786</v>
      </c>
      <c r="LS84">
        <v>461</v>
      </c>
      <c r="LV84">
        <v>76</v>
      </c>
      <c r="LW84">
        <v>0.15352000099999999</v>
      </c>
      <c r="LX84">
        <v>315</v>
      </c>
      <c r="LY84">
        <v>93</v>
      </c>
      <c r="LZ84">
        <v>289</v>
      </c>
      <c r="MA84">
        <v>104</v>
      </c>
      <c r="MB84">
        <v>325</v>
      </c>
      <c r="MC84">
        <v>103</v>
      </c>
      <c r="ME84">
        <v>327</v>
      </c>
      <c r="MF84">
        <v>554</v>
      </c>
      <c r="MG84">
        <v>348</v>
      </c>
      <c r="MH84">
        <v>554</v>
      </c>
      <c r="MI84">
        <v>329</v>
      </c>
      <c r="MJ84">
        <v>572</v>
      </c>
      <c r="ML84">
        <v>321</v>
      </c>
      <c r="MM84">
        <v>618</v>
      </c>
      <c r="MN84">
        <v>323</v>
      </c>
      <c r="MO84">
        <v>637</v>
      </c>
      <c r="MP84">
        <v>337</v>
      </c>
      <c r="MQ84">
        <v>611</v>
      </c>
      <c r="MS84">
        <v>391</v>
      </c>
      <c r="MT84">
        <v>544</v>
      </c>
      <c r="MU84">
        <v>353</v>
      </c>
      <c r="MV84">
        <v>588</v>
      </c>
      <c r="MW84">
        <v>408</v>
      </c>
      <c r="MX84">
        <v>580</v>
      </c>
      <c r="MZ84">
        <v>573</v>
      </c>
      <c r="NA84">
        <v>498</v>
      </c>
      <c r="NB84">
        <v>584</v>
      </c>
      <c r="NC84">
        <v>524</v>
      </c>
      <c r="ND84">
        <v>581</v>
      </c>
      <c r="NE84">
        <v>515</v>
      </c>
      <c r="NG84">
        <v>797</v>
      </c>
      <c r="NH84">
        <v>617</v>
      </c>
      <c r="NI84">
        <v>786</v>
      </c>
      <c r="NJ84">
        <v>632</v>
      </c>
      <c r="NK84">
        <v>803</v>
      </c>
      <c r="NL84">
        <v>655</v>
      </c>
      <c r="NN84">
        <v>782</v>
      </c>
      <c r="NO84">
        <v>517</v>
      </c>
      <c r="NP84">
        <v>829</v>
      </c>
      <c r="NQ84">
        <v>524</v>
      </c>
      <c r="NR84">
        <v>748</v>
      </c>
      <c r="NS84">
        <v>540</v>
      </c>
      <c r="NU84">
        <v>695</v>
      </c>
      <c r="NV84">
        <v>497</v>
      </c>
      <c r="NW84">
        <v>776</v>
      </c>
      <c r="NX84">
        <v>517</v>
      </c>
      <c r="NY84">
        <v>776</v>
      </c>
      <c r="NZ84">
        <v>517</v>
      </c>
      <c r="OB84">
        <v>745</v>
      </c>
      <c r="OC84">
        <v>606</v>
      </c>
      <c r="OD84">
        <v>810</v>
      </c>
      <c r="OE84">
        <v>593</v>
      </c>
      <c r="OF84">
        <v>777</v>
      </c>
      <c r="OG84">
        <v>604</v>
      </c>
      <c r="OI84">
        <v>795</v>
      </c>
      <c r="OJ84">
        <v>507</v>
      </c>
      <c r="OK84">
        <v>768</v>
      </c>
      <c r="OL84">
        <v>514</v>
      </c>
      <c r="OM84">
        <v>826</v>
      </c>
      <c r="ON84">
        <v>523</v>
      </c>
      <c r="OP84">
        <v>838</v>
      </c>
      <c r="OQ84">
        <v>694</v>
      </c>
      <c r="OR84">
        <v>852</v>
      </c>
      <c r="OS84">
        <v>632</v>
      </c>
      <c r="OT84">
        <v>820</v>
      </c>
      <c r="OU84">
        <v>638</v>
      </c>
      <c r="OW84">
        <v>818</v>
      </c>
      <c r="OX84">
        <v>517</v>
      </c>
      <c r="OY84">
        <v>764</v>
      </c>
      <c r="OZ84">
        <v>512</v>
      </c>
      <c r="PA84">
        <v>796</v>
      </c>
      <c r="PB84">
        <v>514</v>
      </c>
    </row>
    <row r="85" spans="1:418">
      <c r="A85">
        <v>1</v>
      </c>
      <c r="B85">
        <f>0.001</f>
        <v>1E-3</v>
      </c>
      <c r="C85" s="2">
        <f>DS6</f>
        <v>0.25166814094105366</v>
      </c>
      <c r="D85" s="40">
        <f>DS4</f>
        <v>38.094086021505355</v>
      </c>
      <c r="E85">
        <f>LOG((C85-E$99)/(E$100-C85))</f>
        <v>-1.9523153099848738</v>
      </c>
      <c r="F85">
        <f>LOG(B85*0.000001)</f>
        <v>-9</v>
      </c>
      <c r="G85" s="7">
        <f>(D85-D$85)/(D$95-D$25)</f>
        <v>0</v>
      </c>
      <c r="H85" s="2">
        <f t="shared" ref="H85:H95" si="90">C85/E$99</f>
        <v>1.3702936999948474</v>
      </c>
      <c r="Q85" s="7"/>
      <c r="Y85" s="6"/>
      <c r="AB85">
        <v>77</v>
      </c>
      <c r="AC85">
        <v>0.15554000100000001</v>
      </c>
      <c r="AD85">
        <v>326</v>
      </c>
      <c r="AE85">
        <v>143</v>
      </c>
      <c r="AF85">
        <v>327</v>
      </c>
      <c r="AG85">
        <v>147</v>
      </c>
      <c r="AH85">
        <v>326</v>
      </c>
      <c r="AI85">
        <v>148</v>
      </c>
      <c r="AK85">
        <v>357</v>
      </c>
      <c r="AL85">
        <v>214</v>
      </c>
      <c r="AM85">
        <v>351</v>
      </c>
      <c r="AN85">
        <v>213</v>
      </c>
      <c r="AO85">
        <v>362</v>
      </c>
      <c r="AP85">
        <v>218</v>
      </c>
      <c r="AR85">
        <v>412</v>
      </c>
      <c r="AS85">
        <v>227</v>
      </c>
      <c r="AT85">
        <v>425</v>
      </c>
      <c r="AU85">
        <v>237</v>
      </c>
      <c r="AV85">
        <v>400</v>
      </c>
      <c r="AW85">
        <v>235</v>
      </c>
      <c r="AY85">
        <v>794</v>
      </c>
      <c r="AZ85">
        <v>238</v>
      </c>
      <c r="BA85">
        <v>748</v>
      </c>
      <c r="BB85">
        <v>238</v>
      </c>
      <c r="BC85">
        <v>749</v>
      </c>
      <c r="BD85">
        <v>231</v>
      </c>
      <c r="BF85">
        <v>898</v>
      </c>
      <c r="BG85">
        <v>201</v>
      </c>
      <c r="BH85">
        <v>909</v>
      </c>
      <c r="BI85">
        <v>215</v>
      </c>
      <c r="BJ85">
        <v>850</v>
      </c>
      <c r="BK85">
        <v>220</v>
      </c>
      <c r="BM85">
        <v>928</v>
      </c>
      <c r="BN85">
        <v>200</v>
      </c>
      <c r="BO85">
        <v>896</v>
      </c>
      <c r="BP85">
        <v>194</v>
      </c>
      <c r="BQ85">
        <v>964</v>
      </c>
      <c r="BR85">
        <v>191</v>
      </c>
      <c r="BT85">
        <v>884</v>
      </c>
      <c r="BU85">
        <v>199</v>
      </c>
      <c r="BV85">
        <v>851</v>
      </c>
      <c r="BW85">
        <v>189</v>
      </c>
      <c r="BX85">
        <v>919</v>
      </c>
      <c r="BY85">
        <v>181</v>
      </c>
      <c r="CA85">
        <v>980</v>
      </c>
      <c r="CB85">
        <v>214</v>
      </c>
      <c r="CC85">
        <v>932</v>
      </c>
      <c r="CD85">
        <v>179</v>
      </c>
      <c r="CE85">
        <v>899</v>
      </c>
      <c r="CF85">
        <v>177</v>
      </c>
      <c r="CH85">
        <v>895</v>
      </c>
      <c r="CI85">
        <v>177</v>
      </c>
      <c r="CJ85">
        <v>905</v>
      </c>
      <c r="CK85">
        <v>179</v>
      </c>
      <c r="CL85">
        <v>886</v>
      </c>
      <c r="CM85">
        <v>171</v>
      </c>
      <c r="CO85">
        <v>783</v>
      </c>
      <c r="CP85">
        <v>169</v>
      </c>
      <c r="CQ85">
        <v>855</v>
      </c>
      <c r="CR85">
        <v>170</v>
      </c>
      <c r="CS85">
        <v>915</v>
      </c>
      <c r="CT85">
        <v>171</v>
      </c>
      <c r="CV85">
        <v>879</v>
      </c>
      <c r="CW85">
        <v>170</v>
      </c>
      <c r="CX85">
        <v>901</v>
      </c>
      <c r="CY85">
        <v>171</v>
      </c>
      <c r="CZ85">
        <v>859</v>
      </c>
      <c r="DA85">
        <v>166</v>
      </c>
      <c r="DC85">
        <v>865</v>
      </c>
      <c r="DD85">
        <v>174</v>
      </c>
      <c r="DE85">
        <v>907</v>
      </c>
      <c r="DF85">
        <v>163</v>
      </c>
      <c r="DG85">
        <v>884</v>
      </c>
      <c r="DH85">
        <v>166</v>
      </c>
      <c r="DK85">
        <v>77</v>
      </c>
      <c r="DL85">
        <v>0.15554000100000001</v>
      </c>
      <c r="DM85">
        <v>169</v>
      </c>
      <c r="DN85">
        <v>252</v>
      </c>
      <c r="DO85">
        <v>166</v>
      </c>
      <c r="DP85">
        <v>247</v>
      </c>
      <c r="DQ85">
        <v>172</v>
      </c>
      <c r="DR85">
        <v>248</v>
      </c>
      <c r="DT85">
        <v>214</v>
      </c>
      <c r="DU85">
        <v>416</v>
      </c>
      <c r="DV85">
        <v>218</v>
      </c>
      <c r="DW85">
        <v>384</v>
      </c>
      <c r="DX85">
        <v>200</v>
      </c>
      <c r="DY85">
        <v>395</v>
      </c>
      <c r="EA85">
        <v>216</v>
      </c>
      <c r="EB85">
        <v>379</v>
      </c>
      <c r="EC85">
        <v>219</v>
      </c>
      <c r="ED85">
        <v>429</v>
      </c>
      <c r="EE85">
        <v>216</v>
      </c>
      <c r="EF85">
        <v>497</v>
      </c>
      <c r="EH85">
        <v>280</v>
      </c>
      <c r="EI85">
        <v>397</v>
      </c>
      <c r="EJ85">
        <v>265</v>
      </c>
      <c r="EK85">
        <v>432</v>
      </c>
      <c r="EL85">
        <v>310</v>
      </c>
      <c r="EM85">
        <v>467</v>
      </c>
      <c r="EO85">
        <v>850</v>
      </c>
      <c r="EP85">
        <v>385</v>
      </c>
      <c r="EQ85">
        <v>849</v>
      </c>
      <c r="ER85">
        <v>364</v>
      </c>
      <c r="ES85">
        <v>918</v>
      </c>
      <c r="ET85">
        <v>376</v>
      </c>
      <c r="EV85">
        <v>964</v>
      </c>
      <c r="EW85">
        <v>394</v>
      </c>
      <c r="EX85">
        <v>883</v>
      </c>
      <c r="EY85">
        <v>388</v>
      </c>
      <c r="EZ85">
        <v>949</v>
      </c>
      <c r="FA85">
        <v>377</v>
      </c>
      <c r="FC85">
        <v>1013</v>
      </c>
      <c r="FD85">
        <v>387</v>
      </c>
      <c r="FE85">
        <v>986</v>
      </c>
      <c r="FF85">
        <v>382</v>
      </c>
      <c r="FG85">
        <v>922</v>
      </c>
      <c r="FH85">
        <v>385</v>
      </c>
      <c r="FJ85">
        <v>1022</v>
      </c>
      <c r="FK85">
        <v>381</v>
      </c>
      <c r="FL85">
        <v>966</v>
      </c>
      <c r="FM85">
        <v>368</v>
      </c>
      <c r="FN85">
        <v>952</v>
      </c>
      <c r="FO85">
        <v>380</v>
      </c>
      <c r="FQ85">
        <v>960</v>
      </c>
      <c r="FR85">
        <v>392</v>
      </c>
      <c r="FS85">
        <v>1075</v>
      </c>
      <c r="FT85">
        <v>441</v>
      </c>
      <c r="FU85">
        <v>1095</v>
      </c>
      <c r="FV85">
        <v>441</v>
      </c>
      <c r="FX85">
        <v>1052</v>
      </c>
      <c r="FY85">
        <v>370</v>
      </c>
      <c r="FZ85">
        <v>1047</v>
      </c>
      <c r="GA85">
        <v>364</v>
      </c>
      <c r="GB85">
        <v>973</v>
      </c>
      <c r="GC85">
        <v>357</v>
      </c>
      <c r="GE85">
        <v>1117</v>
      </c>
      <c r="GF85">
        <v>404</v>
      </c>
      <c r="GG85">
        <v>1144</v>
      </c>
      <c r="GH85">
        <v>427</v>
      </c>
      <c r="GI85">
        <v>1181</v>
      </c>
      <c r="GJ85">
        <v>405</v>
      </c>
      <c r="GL85">
        <v>1259</v>
      </c>
      <c r="GM85">
        <v>391</v>
      </c>
      <c r="GN85">
        <v>1133</v>
      </c>
      <c r="GO85">
        <v>406</v>
      </c>
      <c r="GP85">
        <v>1047</v>
      </c>
      <c r="GQ85">
        <v>371</v>
      </c>
      <c r="GS85">
        <v>77</v>
      </c>
      <c r="GT85">
        <v>0.15554000100000001</v>
      </c>
      <c r="GU85">
        <v>319</v>
      </c>
      <c r="GV85">
        <v>24</v>
      </c>
      <c r="GW85">
        <v>319</v>
      </c>
      <c r="GX85">
        <v>24</v>
      </c>
      <c r="GY85">
        <v>304</v>
      </c>
      <c r="GZ85">
        <v>24</v>
      </c>
      <c r="HB85">
        <v>327</v>
      </c>
      <c r="HC85">
        <v>724</v>
      </c>
      <c r="HD85">
        <v>328</v>
      </c>
      <c r="HE85">
        <v>675</v>
      </c>
      <c r="HF85">
        <v>317</v>
      </c>
      <c r="HG85">
        <v>612</v>
      </c>
      <c r="HI85">
        <v>1127</v>
      </c>
      <c r="HJ85">
        <v>624</v>
      </c>
      <c r="HK85">
        <v>1159</v>
      </c>
      <c r="HL85">
        <v>623</v>
      </c>
      <c r="HM85">
        <v>1120</v>
      </c>
      <c r="HN85">
        <v>614</v>
      </c>
      <c r="HP85">
        <v>77</v>
      </c>
      <c r="HQ85">
        <v>0.15554000100000001</v>
      </c>
      <c r="HR85">
        <v>169</v>
      </c>
      <c r="HS85">
        <v>235</v>
      </c>
      <c r="HT85">
        <v>168</v>
      </c>
      <c r="HU85">
        <v>241</v>
      </c>
      <c r="HV85">
        <v>169</v>
      </c>
      <c r="HW85">
        <v>235</v>
      </c>
      <c r="HY85">
        <v>198</v>
      </c>
      <c r="HZ85">
        <v>352</v>
      </c>
      <c r="IA85">
        <v>192</v>
      </c>
      <c r="IB85">
        <v>340</v>
      </c>
      <c r="IC85">
        <v>187</v>
      </c>
      <c r="ID85">
        <v>338</v>
      </c>
      <c r="IF85">
        <v>218</v>
      </c>
      <c r="IG85">
        <v>330</v>
      </c>
      <c r="IH85">
        <v>201</v>
      </c>
      <c r="II85">
        <v>327</v>
      </c>
      <c r="IJ85">
        <v>205</v>
      </c>
      <c r="IK85">
        <v>318</v>
      </c>
      <c r="IM85">
        <v>548</v>
      </c>
      <c r="IN85">
        <v>329</v>
      </c>
      <c r="IO85">
        <v>533</v>
      </c>
      <c r="IP85">
        <v>325</v>
      </c>
      <c r="IQ85">
        <v>535</v>
      </c>
      <c r="IR85">
        <v>314</v>
      </c>
      <c r="IT85">
        <v>692</v>
      </c>
      <c r="IU85">
        <v>317</v>
      </c>
      <c r="IV85">
        <v>656</v>
      </c>
      <c r="IW85">
        <v>328</v>
      </c>
      <c r="IX85">
        <v>702</v>
      </c>
      <c r="IY85">
        <v>314</v>
      </c>
      <c r="JA85">
        <v>720</v>
      </c>
      <c r="JB85">
        <v>340</v>
      </c>
      <c r="JC85">
        <v>752</v>
      </c>
      <c r="JD85">
        <v>391</v>
      </c>
      <c r="JE85">
        <v>771</v>
      </c>
      <c r="JF85">
        <v>372</v>
      </c>
      <c r="JH85">
        <v>688</v>
      </c>
      <c r="JI85">
        <v>315</v>
      </c>
      <c r="JJ85">
        <v>669</v>
      </c>
      <c r="JK85">
        <v>327</v>
      </c>
      <c r="JL85">
        <v>644</v>
      </c>
      <c r="JM85">
        <v>327</v>
      </c>
      <c r="JO85">
        <v>658</v>
      </c>
      <c r="JP85">
        <v>306</v>
      </c>
      <c r="JQ85">
        <v>644</v>
      </c>
      <c r="JR85">
        <v>294</v>
      </c>
      <c r="JS85">
        <v>655</v>
      </c>
      <c r="JT85">
        <v>303</v>
      </c>
      <c r="JV85">
        <v>644</v>
      </c>
      <c r="JW85">
        <v>333</v>
      </c>
      <c r="JX85">
        <v>698</v>
      </c>
      <c r="JY85">
        <v>368</v>
      </c>
      <c r="JZ85">
        <v>697</v>
      </c>
      <c r="KA85">
        <v>350</v>
      </c>
      <c r="KC85">
        <v>686</v>
      </c>
      <c r="KD85">
        <v>328</v>
      </c>
      <c r="KE85">
        <v>666</v>
      </c>
      <c r="KF85">
        <v>342</v>
      </c>
      <c r="KG85">
        <v>683</v>
      </c>
      <c r="KH85">
        <v>321</v>
      </c>
      <c r="KJ85">
        <v>695</v>
      </c>
      <c r="KK85">
        <v>336</v>
      </c>
      <c r="KL85">
        <v>588</v>
      </c>
      <c r="KM85">
        <v>338</v>
      </c>
      <c r="KN85">
        <v>644</v>
      </c>
      <c r="KO85">
        <v>337</v>
      </c>
      <c r="KQ85">
        <v>711</v>
      </c>
      <c r="KR85">
        <v>343</v>
      </c>
      <c r="KS85">
        <v>756</v>
      </c>
      <c r="KT85">
        <v>368</v>
      </c>
      <c r="KU85">
        <v>684</v>
      </c>
      <c r="KV85">
        <v>372</v>
      </c>
      <c r="KX85">
        <v>77</v>
      </c>
      <c r="KY85">
        <v>0.15554000111296801</v>
      </c>
      <c r="KZ85">
        <v>320</v>
      </c>
      <c r="LA85">
        <v>27</v>
      </c>
      <c r="LB85">
        <v>308</v>
      </c>
      <c r="LC85">
        <v>27</v>
      </c>
      <c r="LD85">
        <v>308</v>
      </c>
      <c r="LE85">
        <v>27</v>
      </c>
      <c r="LG85">
        <v>343</v>
      </c>
      <c r="LH85">
        <v>539</v>
      </c>
      <c r="LI85">
        <v>316</v>
      </c>
      <c r="LJ85">
        <v>545</v>
      </c>
      <c r="LK85">
        <v>332</v>
      </c>
      <c r="LL85">
        <v>495</v>
      </c>
      <c r="LN85">
        <v>718</v>
      </c>
      <c r="LO85">
        <v>429</v>
      </c>
      <c r="LP85">
        <v>847</v>
      </c>
      <c r="LQ85">
        <v>491</v>
      </c>
      <c r="LR85">
        <v>813</v>
      </c>
      <c r="LS85">
        <v>461</v>
      </c>
      <c r="LV85">
        <v>77</v>
      </c>
      <c r="LW85">
        <v>0.15554000100000001</v>
      </c>
      <c r="LX85">
        <v>306</v>
      </c>
      <c r="LY85">
        <v>92</v>
      </c>
      <c r="LZ85">
        <v>316</v>
      </c>
      <c r="MA85">
        <v>102</v>
      </c>
      <c r="MB85">
        <v>297</v>
      </c>
      <c r="MC85">
        <v>103</v>
      </c>
      <c r="ME85">
        <v>334</v>
      </c>
      <c r="MF85">
        <v>554</v>
      </c>
      <c r="MG85">
        <v>329</v>
      </c>
      <c r="MH85">
        <v>559</v>
      </c>
      <c r="MI85">
        <v>313</v>
      </c>
      <c r="MJ85">
        <v>564</v>
      </c>
      <c r="ML85">
        <v>332</v>
      </c>
      <c r="MM85">
        <v>616</v>
      </c>
      <c r="MN85">
        <v>337</v>
      </c>
      <c r="MO85">
        <v>644</v>
      </c>
      <c r="MP85">
        <v>323</v>
      </c>
      <c r="MQ85">
        <v>610</v>
      </c>
      <c r="MS85">
        <v>371</v>
      </c>
      <c r="MT85">
        <v>569</v>
      </c>
      <c r="MU85">
        <v>396</v>
      </c>
      <c r="MV85">
        <v>583</v>
      </c>
      <c r="MW85">
        <v>375</v>
      </c>
      <c r="MX85">
        <v>575</v>
      </c>
      <c r="MZ85">
        <v>584</v>
      </c>
      <c r="NA85">
        <v>488</v>
      </c>
      <c r="NB85">
        <v>540</v>
      </c>
      <c r="NC85">
        <v>504</v>
      </c>
      <c r="ND85">
        <v>572</v>
      </c>
      <c r="NE85">
        <v>499</v>
      </c>
      <c r="NG85">
        <v>839</v>
      </c>
      <c r="NH85">
        <v>612</v>
      </c>
      <c r="NI85">
        <v>777</v>
      </c>
      <c r="NJ85">
        <v>616</v>
      </c>
      <c r="NK85">
        <v>761</v>
      </c>
      <c r="NL85">
        <v>632</v>
      </c>
      <c r="NN85">
        <v>798</v>
      </c>
      <c r="NO85">
        <v>519</v>
      </c>
      <c r="NP85">
        <v>759</v>
      </c>
      <c r="NQ85">
        <v>513</v>
      </c>
      <c r="NR85">
        <v>784</v>
      </c>
      <c r="NS85">
        <v>505</v>
      </c>
      <c r="NU85">
        <v>819</v>
      </c>
      <c r="NV85">
        <v>514</v>
      </c>
      <c r="NW85">
        <v>721</v>
      </c>
      <c r="NX85">
        <v>526</v>
      </c>
      <c r="NY85">
        <v>721</v>
      </c>
      <c r="NZ85">
        <v>526</v>
      </c>
      <c r="OB85">
        <v>848</v>
      </c>
      <c r="OC85">
        <v>622</v>
      </c>
      <c r="OD85">
        <v>777</v>
      </c>
      <c r="OE85">
        <v>602</v>
      </c>
      <c r="OF85">
        <v>741</v>
      </c>
      <c r="OG85">
        <v>580</v>
      </c>
      <c r="OI85">
        <v>802</v>
      </c>
      <c r="OJ85">
        <v>504</v>
      </c>
      <c r="OK85">
        <v>650</v>
      </c>
      <c r="OL85">
        <v>511</v>
      </c>
      <c r="OM85">
        <v>784</v>
      </c>
      <c r="ON85">
        <v>524</v>
      </c>
      <c r="OP85">
        <v>886</v>
      </c>
      <c r="OQ85">
        <v>705</v>
      </c>
      <c r="OR85">
        <v>925</v>
      </c>
      <c r="OS85">
        <v>652</v>
      </c>
      <c r="OT85">
        <v>920</v>
      </c>
      <c r="OU85">
        <v>626</v>
      </c>
      <c r="OW85">
        <v>783</v>
      </c>
      <c r="OX85">
        <v>495</v>
      </c>
      <c r="OY85">
        <v>812</v>
      </c>
      <c r="OZ85">
        <v>511</v>
      </c>
      <c r="PA85">
        <v>883</v>
      </c>
      <c r="PB85">
        <v>509</v>
      </c>
    </row>
    <row r="86" spans="1:418">
      <c r="A86">
        <v>2</v>
      </c>
      <c r="B86">
        <f>E65</f>
        <v>0.124</v>
      </c>
      <c r="C86" s="26">
        <f>DZ6</f>
        <v>0.26632357792420785</v>
      </c>
      <c r="D86" s="40">
        <f>DZ4</f>
        <v>47.814516129032235</v>
      </c>
      <c r="E86">
        <f t="shared" ref="E86:E95" si="91">LOG((C86-E$99)/(E$100-C86))</f>
        <v>-1.8665162600301639</v>
      </c>
      <c r="F86">
        <f t="shared" ref="F86:F95" si="92">LOG(B86*0.000001)</f>
        <v>-6.9065783148377653</v>
      </c>
      <c r="G86" s="7">
        <f t="shared" ref="G86:G95" si="93">(D86-D$85)/(D$95-D$25)</f>
        <v>1.0191398752568283E-2</v>
      </c>
      <c r="H86" s="2">
        <f t="shared" si="90"/>
        <v>1.450090264206729</v>
      </c>
      <c r="Q86" s="7"/>
      <c r="Y86" s="6"/>
      <c r="AB86">
        <v>78</v>
      </c>
      <c r="AC86">
        <v>0.15756000100000001</v>
      </c>
      <c r="AD86">
        <v>326</v>
      </c>
      <c r="AE86">
        <v>143</v>
      </c>
      <c r="AF86">
        <v>332</v>
      </c>
      <c r="AG86">
        <v>145</v>
      </c>
      <c r="AH86">
        <v>325</v>
      </c>
      <c r="AI86">
        <v>150</v>
      </c>
      <c r="AK86">
        <v>358</v>
      </c>
      <c r="AL86">
        <v>207</v>
      </c>
      <c r="AM86">
        <v>359</v>
      </c>
      <c r="AN86">
        <v>220</v>
      </c>
      <c r="AO86">
        <v>351</v>
      </c>
      <c r="AP86">
        <v>213</v>
      </c>
      <c r="AR86">
        <v>390</v>
      </c>
      <c r="AS86">
        <v>220</v>
      </c>
      <c r="AT86">
        <v>410</v>
      </c>
      <c r="AU86">
        <v>242</v>
      </c>
      <c r="AV86">
        <v>389</v>
      </c>
      <c r="AW86">
        <v>235</v>
      </c>
      <c r="AY86">
        <v>739</v>
      </c>
      <c r="AZ86">
        <v>246</v>
      </c>
      <c r="BA86">
        <v>744</v>
      </c>
      <c r="BB86">
        <v>232</v>
      </c>
      <c r="BC86">
        <v>700</v>
      </c>
      <c r="BD86">
        <v>225</v>
      </c>
      <c r="BF86">
        <v>880</v>
      </c>
      <c r="BG86">
        <v>205</v>
      </c>
      <c r="BH86">
        <v>844</v>
      </c>
      <c r="BI86">
        <v>201</v>
      </c>
      <c r="BJ86">
        <v>856</v>
      </c>
      <c r="BK86">
        <v>209</v>
      </c>
      <c r="BM86">
        <v>979</v>
      </c>
      <c r="BN86">
        <v>196</v>
      </c>
      <c r="BO86">
        <v>1010</v>
      </c>
      <c r="BP86">
        <v>204</v>
      </c>
      <c r="BQ86">
        <v>896</v>
      </c>
      <c r="BR86">
        <v>196</v>
      </c>
      <c r="BT86">
        <v>894</v>
      </c>
      <c r="BU86">
        <v>198</v>
      </c>
      <c r="BV86">
        <v>884</v>
      </c>
      <c r="BW86">
        <v>192</v>
      </c>
      <c r="BX86">
        <v>925</v>
      </c>
      <c r="BY86">
        <v>187</v>
      </c>
      <c r="CA86">
        <v>968</v>
      </c>
      <c r="CB86">
        <v>210</v>
      </c>
      <c r="CC86">
        <v>985</v>
      </c>
      <c r="CD86">
        <v>183</v>
      </c>
      <c r="CE86">
        <v>864</v>
      </c>
      <c r="CF86">
        <v>186</v>
      </c>
      <c r="CH86">
        <v>947</v>
      </c>
      <c r="CI86">
        <v>174</v>
      </c>
      <c r="CJ86">
        <v>871</v>
      </c>
      <c r="CK86">
        <v>189</v>
      </c>
      <c r="CL86">
        <v>863</v>
      </c>
      <c r="CM86">
        <v>173</v>
      </c>
      <c r="CO86">
        <v>865</v>
      </c>
      <c r="CP86">
        <v>166</v>
      </c>
      <c r="CQ86">
        <v>875</v>
      </c>
      <c r="CR86">
        <v>168</v>
      </c>
      <c r="CS86">
        <v>863</v>
      </c>
      <c r="CT86">
        <v>171</v>
      </c>
      <c r="CV86">
        <v>934</v>
      </c>
      <c r="CW86">
        <v>167</v>
      </c>
      <c r="CX86">
        <v>860</v>
      </c>
      <c r="CY86">
        <v>172</v>
      </c>
      <c r="CZ86">
        <v>856</v>
      </c>
      <c r="DA86">
        <v>170</v>
      </c>
      <c r="DC86">
        <v>922</v>
      </c>
      <c r="DD86">
        <v>179</v>
      </c>
      <c r="DE86">
        <v>896</v>
      </c>
      <c r="DF86">
        <v>168</v>
      </c>
      <c r="DG86">
        <v>832</v>
      </c>
      <c r="DH86">
        <v>157</v>
      </c>
      <c r="DK86">
        <v>78</v>
      </c>
      <c r="DL86">
        <v>0.15756000100000001</v>
      </c>
      <c r="DM86">
        <v>170</v>
      </c>
      <c r="DN86">
        <v>249</v>
      </c>
      <c r="DO86">
        <v>164</v>
      </c>
      <c r="DP86">
        <v>249</v>
      </c>
      <c r="DQ86">
        <v>171</v>
      </c>
      <c r="DR86">
        <v>246</v>
      </c>
      <c r="DT86">
        <v>201</v>
      </c>
      <c r="DU86">
        <v>402</v>
      </c>
      <c r="DV86">
        <v>210</v>
      </c>
      <c r="DW86">
        <v>388</v>
      </c>
      <c r="DX86">
        <v>207</v>
      </c>
      <c r="DY86">
        <v>399</v>
      </c>
      <c r="EA86">
        <v>209</v>
      </c>
      <c r="EB86">
        <v>364</v>
      </c>
      <c r="EC86">
        <v>205</v>
      </c>
      <c r="ED86">
        <v>439</v>
      </c>
      <c r="EE86">
        <v>224</v>
      </c>
      <c r="EF86">
        <v>472</v>
      </c>
      <c r="EH86">
        <v>305</v>
      </c>
      <c r="EI86">
        <v>392</v>
      </c>
      <c r="EJ86">
        <v>267</v>
      </c>
      <c r="EK86">
        <v>434</v>
      </c>
      <c r="EL86">
        <v>284</v>
      </c>
      <c r="EM86">
        <v>460</v>
      </c>
      <c r="EO86">
        <v>900</v>
      </c>
      <c r="EP86">
        <v>390</v>
      </c>
      <c r="EQ86">
        <v>846</v>
      </c>
      <c r="ER86">
        <v>380</v>
      </c>
      <c r="ES86">
        <v>871</v>
      </c>
      <c r="ET86">
        <v>376</v>
      </c>
      <c r="EV86">
        <v>967</v>
      </c>
      <c r="EW86">
        <v>411</v>
      </c>
      <c r="EX86">
        <v>921</v>
      </c>
      <c r="EY86">
        <v>392</v>
      </c>
      <c r="EZ86">
        <v>891</v>
      </c>
      <c r="FA86">
        <v>383</v>
      </c>
      <c r="FC86">
        <v>1022</v>
      </c>
      <c r="FD86">
        <v>375</v>
      </c>
      <c r="FE86">
        <v>1010</v>
      </c>
      <c r="FF86">
        <v>387</v>
      </c>
      <c r="FG86">
        <v>979</v>
      </c>
      <c r="FH86">
        <v>386</v>
      </c>
      <c r="FJ86">
        <v>952</v>
      </c>
      <c r="FK86">
        <v>390</v>
      </c>
      <c r="FL86">
        <v>908</v>
      </c>
      <c r="FM86">
        <v>380</v>
      </c>
      <c r="FN86">
        <v>966</v>
      </c>
      <c r="FO86">
        <v>379</v>
      </c>
      <c r="FQ86">
        <v>991</v>
      </c>
      <c r="FR86">
        <v>393</v>
      </c>
      <c r="FS86">
        <v>1078</v>
      </c>
      <c r="FT86">
        <v>438</v>
      </c>
      <c r="FU86">
        <v>1036</v>
      </c>
      <c r="FV86">
        <v>420</v>
      </c>
      <c r="FX86">
        <v>1027</v>
      </c>
      <c r="FY86">
        <v>358</v>
      </c>
      <c r="FZ86">
        <v>1037</v>
      </c>
      <c r="GA86">
        <v>364</v>
      </c>
      <c r="GB86">
        <v>1056</v>
      </c>
      <c r="GC86">
        <v>366</v>
      </c>
      <c r="GE86">
        <v>1070</v>
      </c>
      <c r="GF86">
        <v>409</v>
      </c>
      <c r="GG86">
        <v>1208</v>
      </c>
      <c r="GH86">
        <v>434</v>
      </c>
      <c r="GI86">
        <v>1093</v>
      </c>
      <c r="GJ86">
        <v>414</v>
      </c>
      <c r="GL86">
        <v>1232</v>
      </c>
      <c r="GM86">
        <v>400</v>
      </c>
      <c r="GN86">
        <v>1183</v>
      </c>
      <c r="GO86">
        <v>395</v>
      </c>
      <c r="GP86">
        <v>1101</v>
      </c>
      <c r="GQ86">
        <v>367</v>
      </c>
      <c r="GS86">
        <v>78</v>
      </c>
      <c r="GT86">
        <v>0.15756000100000001</v>
      </c>
      <c r="GU86">
        <v>307</v>
      </c>
      <c r="GV86">
        <v>24</v>
      </c>
      <c r="GW86">
        <v>310</v>
      </c>
      <c r="GX86">
        <v>24</v>
      </c>
      <c r="GY86">
        <v>310</v>
      </c>
      <c r="GZ86">
        <v>24</v>
      </c>
      <c r="HB86">
        <v>331</v>
      </c>
      <c r="HC86">
        <v>721</v>
      </c>
      <c r="HD86">
        <v>363</v>
      </c>
      <c r="HE86">
        <v>654</v>
      </c>
      <c r="HF86">
        <v>319</v>
      </c>
      <c r="HG86">
        <v>626</v>
      </c>
      <c r="HI86">
        <v>1076</v>
      </c>
      <c r="HJ86">
        <v>594</v>
      </c>
      <c r="HK86">
        <v>1105</v>
      </c>
      <c r="HL86">
        <v>602</v>
      </c>
      <c r="HM86">
        <v>1130</v>
      </c>
      <c r="HN86">
        <v>612</v>
      </c>
      <c r="HP86">
        <v>78</v>
      </c>
      <c r="HQ86">
        <v>0.15756000100000001</v>
      </c>
      <c r="HR86">
        <v>171</v>
      </c>
      <c r="HS86">
        <v>236</v>
      </c>
      <c r="HT86">
        <v>178</v>
      </c>
      <c r="HU86">
        <v>238</v>
      </c>
      <c r="HV86">
        <v>173</v>
      </c>
      <c r="HW86">
        <v>232</v>
      </c>
      <c r="HY86">
        <v>192</v>
      </c>
      <c r="HZ86">
        <v>350</v>
      </c>
      <c r="IA86">
        <v>191</v>
      </c>
      <c r="IB86">
        <v>327</v>
      </c>
      <c r="IC86">
        <v>196</v>
      </c>
      <c r="ID86">
        <v>336</v>
      </c>
      <c r="IF86">
        <v>204</v>
      </c>
      <c r="IG86">
        <v>330</v>
      </c>
      <c r="IH86">
        <v>210</v>
      </c>
      <c r="II86">
        <v>325</v>
      </c>
      <c r="IJ86">
        <v>202</v>
      </c>
      <c r="IK86">
        <v>324</v>
      </c>
      <c r="IM86">
        <v>550</v>
      </c>
      <c r="IN86">
        <v>318</v>
      </c>
      <c r="IO86">
        <v>571</v>
      </c>
      <c r="IP86">
        <v>325</v>
      </c>
      <c r="IQ86">
        <v>559</v>
      </c>
      <c r="IR86">
        <v>321</v>
      </c>
      <c r="IT86">
        <v>705</v>
      </c>
      <c r="IU86">
        <v>312</v>
      </c>
      <c r="IV86">
        <v>651</v>
      </c>
      <c r="IW86">
        <v>328</v>
      </c>
      <c r="IX86">
        <v>665</v>
      </c>
      <c r="IY86">
        <v>322</v>
      </c>
      <c r="JA86">
        <v>713</v>
      </c>
      <c r="JB86">
        <v>341</v>
      </c>
      <c r="JC86">
        <v>847</v>
      </c>
      <c r="JD86">
        <v>395</v>
      </c>
      <c r="JE86">
        <v>818</v>
      </c>
      <c r="JF86">
        <v>374</v>
      </c>
      <c r="JH86">
        <v>646</v>
      </c>
      <c r="JI86">
        <v>323</v>
      </c>
      <c r="JJ86">
        <v>653</v>
      </c>
      <c r="JK86">
        <v>312</v>
      </c>
      <c r="JL86">
        <v>654</v>
      </c>
      <c r="JM86">
        <v>311</v>
      </c>
      <c r="JO86">
        <v>686</v>
      </c>
      <c r="JP86">
        <v>301</v>
      </c>
      <c r="JQ86">
        <v>645</v>
      </c>
      <c r="JR86">
        <v>284</v>
      </c>
      <c r="JS86">
        <v>662</v>
      </c>
      <c r="JT86">
        <v>306</v>
      </c>
      <c r="JV86">
        <v>677</v>
      </c>
      <c r="JW86">
        <v>335</v>
      </c>
      <c r="JX86">
        <v>692</v>
      </c>
      <c r="JY86">
        <v>364</v>
      </c>
      <c r="JZ86">
        <v>717</v>
      </c>
      <c r="KA86">
        <v>346</v>
      </c>
      <c r="KC86">
        <v>661</v>
      </c>
      <c r="KD86">
        <v>333</v>
      </c>
      <c r="KE86">
        <v>701</v>
      </c>
      <c r="KF86">
        <v>337</v>
      </c>
      <c r="KG86">
        <v>704</v>
      </c>
      <c r="KH86">
        <v>331</v>
      </c>
      <c r="KJ86">
        <v>601</v>
      </c>
      <c r="KK86">
        <v>328</v>
      </c>
      <c r="KL86">
        <v>669</v>
      </c>
      <c r="KM86">
        <v>337</v>
      </c>
      <c r="KN86">
        <v>650</v>
      </c>
      <c r="KO86">
        <v>334</v>
      </c>
      <c r="KQ86">
        <v>711</v>
      </c>
      <c r="KR86">
        <v>363</v>
      </c>
      <c r="KS86">
        <v>802</v>
      </c>
      <c r="KT86">
        <v>380</v>
      </c>
      <c r="KU86">
        <v>707</v>
      </c>
      <c r="KV86">
        <v>373</v>
      </c>
      <c r="KX86">
        <v>78</v>
      </c>
      <c r="KY86">
        <v>0.15756000112742199</v>
      </c>
      <c r="KZ86">
        <v>313</v>
      </c>
      <c r="LA86">
        <v>27</v>
      </c>
      <c r="LB86">
        <v>307</v>
      </c>
      <c r="LC86">
        <v>27</v>
      </c>
      <c r="LD86">
        <v>307</v>
      </c>
      <c r="LE86">
        <v>28</v>
      </c>
      <c r="LG86">
        <v>337</v>
      </c>
      <c r="LH86">
        <v>538</v>
      </c>
      <c r="LI86">
        <v>312</v>
      </c>
      <c r="LJ86">
        <v>524</v>
      </c>
      <c r="LK86">
        <v>329</v>
      </c>
      <c r="LL86">
        <v>496</v>
      </c>
      <c r="LN86">
        <v>729</v>
      </c>
      <c r="LO86">
        <v>453</v>
      </c>
      <c r="LP86">
        <v>790</v>
      </c>
      <c r="LQ86">
        <v>490</v>
      </c>
      <c r="LR86">
        <v>722</v>
      </c>
      <c r="LS86">
        <v>471</v>
      </c>
      <c r="LV86">
        <v>78</v>
      </c>
      <c r="LW86">
        <v>0.15756000100000001</v>
      </c>
      <c r="LX86">
        <v>310</v>
      </c>
      <c r="LY86">
        <v>92</v>
      </c>
      <c r="LZ86">
        <v>308</v>
      </c>
      <c r="MA86">
        <v>102</v>
      </c>
      <c r="MB86">
        <v>313</v>
      </c>
      <c r="MC86">
        <v>102</v>
      </c>
      <c r="ME86">
        <v>328</v>
      </c>
      <c r="MF86">
        <v>557</v>
      </c>
      <c r="MG86">
        <v>358</v>
      </c>
      <c r="MH86">
        <v>550</v>
      </c>
      <c r="MI86">
        <v>323</v>
      </c>
      <c r="MJ86">
        <v>558</v>
      </c>
      <c r="ML86">
        <v>344</v>
      </c>
      <c r="MM86">
        <v>670</v>
      </c>
      <c r="MN86">
        <v>335</v>
      </c>
      <c r="MO86">
        <v>614</v>
      </c>
      <c r="MP86">
        <v>343</v>
      </c>
      <c r="MQ86">
        <v>606</v>
      </c>
      <c r="MS86">
        <v>383</v>
      </c>
      <c r="MT86">
        <v>575</v>
      </c>
      <c r="MU86">
        <v>405</v>
      </c>
      <c r="MV86">
        <v>590</v>
      </c>
      <c r="MW86">
        <v>405</v>
      </c>
      <c r="MX86">
        <v>570</v>
      </c>
      <c r="MZ86">
        <v>545</v>
      </c>
      <c r="NA86">
        <v>509</v>
      </c>
      <c r="NB86">
        <v>546</v>
      </c>
      <c r="NC86">
        <v>510</v>
      </c>
      <c r="ND86">
        <v>558</v>
      </c>
      <c r="NE86">
        <v>492</v>
      </c>
      <c r="NG86">
        <v>779</v>
      </c>
      <c r="NH86">
        <v>614</v>
      </c>
      <c r="NI86">
        <v>782</v>
      </c>
      <c r="NJ86">
        <v>628</v>
      </c>
      <c r="NK86">
        <v>756</v>
      </c>
      <c r="NL86">
        <v>630</v>
      </c>
      <c r="NN86">
        <v>758</v>
      </c>
      <c r="NO86">
        <v>516</v>
      </c>
      <c r="NP86">
        <v>746</v>
      </c>
      <c r="NQ86">
        <v>526</v>
      </c>
      <c r="NR86">
        <v>762</v>
      </c>
      <c r="NS86">
        <v>516</v>
      </c>
      <c r="NU86">
        <v>744</v>
      </c>
      <c r="NV86">
        <v>534</v>
      </c>
      <c r="NW86">
        <v>702</v>
      </c>
      <c r="NX86">
        <v>500</v>
      </c>
      <c r="NY86">
        <v>702</v>
      </c>
      <c r="NZ86">
        <v>500</v>
      </c>
      <c r="OB86">
        <v>765</v>
      </c>
      <c r="OC86">
        <v>592</v>
      </c>
      <c r="OD86">
        <v>754</v>
      </c>
      <c r="OE86">
        <v>615</v>
      </c>
      <c r="OF86">
        <v>766</v>
      </c>
      <c r="OG86">
        <v>567</v>
      </c>
      <c r="OI86">
        <v>798</v>
      </c>
      <c r="OJ86">
        <v>504</v>
      </c>
      <c r="OK86">
        <v>759</v>
      </c>
      <c r="OL86">
        <v>523</v>
      </c>
      <c r="OM86">
        <v>809</v>
      </c>
      <c r="ON86">
        <v>524</v>
      </c>
      <c r="OP86">
        <v>882</v>
      </c>
      <c r="OQ86">
        <v>689</v>
      </c>
      <c r="OR86">
        <v>839</v>
      </c>
      <c r="OS86">
        <v>662</v>
      </c>
      <c r="OT86">
        <v>844</v>
      </c>
      <c r="OU86">
        <v>619</v>
      </c>
      <c r="OW86">
        <v>817</v>
      </c>
      <c r="OX86">
        <v>505</v>
      </c>
      <c r="OY86">
        <v>800</v>
      </c>
      <c r="OZ86">
        <v>516</v>
      </c>
      <c r="PA86">
        <v>843</v>
      </c>
      <c r="PB86">
        <v>520</v>
      </c>
    </row>
    <row r="87" spans="1:418">
      <c r="A87" s="50">
        <v>3</v>
      </c>
      <c r="B87">
        <f t="shared" ref="B87:B95" si="94">E66</f>
        <v>1.1000000000000001</v>
      </c>
      <c r="C87" s="51">
        <f>EG6</f>
        <v>0.64610097042724435</v>
      </c>
      <c r="D87" s="52">
        <f>EG4</f>
        <v>114.3575268817204</v>
      </c>
      <c r="E87">
        <f t="shared" si="91"/>
        <v>-1.0907575199564215</v>
      </c>
      <c r="F87">
        <f t="shared" si="92"/>
        <v>-5.9586073148417746</v>
      </c>
      <c r="G87" s="7">
        <f t="shared" si="93"/>
        <v>7.9958512890033778E-2</v>
      </c>
      <c r="H87" s="2">
        <f t="shared" si="90"/>
        <v>3.5179188197062201</v>
      </c>
      <c r="Q87" s="7"/>
      <c r="Y87" s="6"/>
      <c r="AB87">
        <v>79</v>
      </c>
      <c r="AC87">
        <v>0.159580001</v>
      </c>
      <c r="AD87">
        <v>324</v>
      </c>
      <c r="AE87">
        <v>143</v>
      </c>
      <c r="AF87">
        <v>332</v>
      </c>
      <c r="AG87">
        <v>144</v>
      </c>
      <c r="AH87">
        <v>326</v>
      </c>
      <c r="AI87">
        <v>145</v>
      </c>
      <c r="AK87">
        <v>364</v>
      </c>
      <c r="AL87">
        <v>225</v>
      </c>
      <c r="AM87">
        <v>352</v>
      </c>
      <c r="AN87">
        <v>233</v>
      </c>
      <c r="AO87">
        <v>356</v>
      </c>
      <c r="AP87">
        <v>212</v>
      </c>
      <c r="AR87">
        <v>414</v>
      </c>
      <c r="AS87">
        <v>230</v>
      </c>
      <c r="AT87">
        <v>403</v>
      </c>
      <c r="AU87">
        <v>232</v>
      </c>
      <c r="AV87">
        <v>400</v>
      </c>
      <c r="AW87">
        <v>241</v>
      </c>
      <c r="AY87">
        <v>791</v>
      </c>
      <c r="AZ87">
        <v>238</v>
      </c>
      <c r="BA87">
        <v>725</v>
      </c>
      <c r="BB87">
        <v>230</v>
      </c>
      <c r="BC87">
        <v>733</v>
      </c>
      <c r="BD87">
        <v>226</v>
      </c>
      <c r="BF87">
        <v>861</v>
      </c>
      <c r="BG87">
        <v>206</v>
      </c>
      <c r="BH87">
        <v>873</v>
      </c>
      <c r="BI87">
        <v>206</v>
      </c>
      <c r="BJ87">
        <v>878</v>
      </c>
      <c r="BK87">
        <v>206</v>
      </c>
      <c r="BM87">
        <v>963</v>
      </c>
      <c r="BN87">
        <v>202</v>
      </c>
      <c r="BO87">
        <v>925</v>
      </c>
      <c r="BP87">
        <v>199</v>
      </c>
      <c r="BQ87">
        <v>870</v>
      </c>
      <c r="BR87">
        <v>197</v>
      </c>
      <c r="BT87">
        <v>938</v>
      </c>
      <c r="BU87">
        <v>194</v>
      </c>
      <c r="BV87">
        <v>922</v>
      </c>
      <c r="BW87">
        <v>185</v>
      </c>
      <c r="BX87">
        <v>922</v>
      </c>
      <c r="BY87">
        <v>194</v>
      </c>
      <c r="CA87">
        <v>1046</v>
      </c>
      <c r="CB87">
        <v>214</v>
      </c>
      <c r="CC87">
        <v>903</v>
      </c>
      <c r="CD87">
        <v>192</v>
      </c>
      <c r="CE87">
        <v>936</v>
      </c>
      <c r="CF87">
        <v>174</v>
      </c>
      <c r="CH87">
        <v>898</v>
      </c>
      <c r="CI87">
        <v>184</v>
      </c>
      <c r="CJ87">
        <v>872</v>
      </c>
      <c r="CK87">
        <v>187</v>
      </c>
      <c r="CL87">
        <v>850</v>
      </c>
      <c r="CM87">
        <v>173</v>
      </c>
      <c r="CO87">
        <v>828</v>
      </c>
      <c r="CP87">
        <v>170</v>
      </c>
      <c r="CQ87">
        <v>824</v>
      </c>
      <c r="CR87">
        <v>173</v>
      </c>
      <c r="CS87">
        <v>923</v>
      </c>
      <c r="CT87">
        <v>173</v>
      </c>
      <c r="CV87">
        <v>897</v>
      </c>
      <c r="CW87">
        <v>167</v>
      </c>
      <c r="CX87">
        <v>843</v>
      </c>
      <c r="CY87">
        <v>183</v>
      </c>
      <c r="CZ87">
        <v>821</v>
      </c>
      <c r="DA87">
        <v>176</v>
      </c>
      <c r="DC87">
        <v>887</v>
      </c>
      <c r="DD87">
        <v>180</v>
      </c>
      <c r="DE87">
        <v>859</v>
      </c>
      <c r="DF87">
        <v>177</v>
      </c>
      <c r="DG87">
        <v>856</v>
      </c>
      <c r="DH87">
        <v>171</v>
      </c>
      <c r="DK87">
        <v>79</v>
      </c>
      <c r="DL87">
        <v>0.159580001</v>
      </c>
      <c r="DM87">
        <v>173</v>
      </c>
      <c r="DN87">
        <v>251</v>
      </c>
      <c r="DO87">
        <v>166</v>
      </c>
      <c r="DP87">
        <v>252</v>
      </c>
      <c r="DQ87">
        <v>173</v>
      </c>
      <c r="DR87">
        <v>252</v>
      </c>
      <c r="DT87">
        <v>205</v>
      </c>
      <c r="DU87">
        <v>411</v>
      </c>
      <c r="DV87">
        <v>211</v>
      </c>
      <c r="DW87">
        <v>401</v>
      </c>
      <c r="DX87">
        <v>224</v>
      </c>
      <c r="DY87">
        <v>404</v>
      </c>
      <c r="EA87">
        <v>211</v>
      </c>
      <c r="EB87">
        <v>367</v>
      </c>
      <c r="EC87">
        <v>197</v>
      </c>
      <c r="ED87">
        <v>437</v>
      </c>
      <c r="EE87">
        <v>229</v>
      </c>
      <c r="EF87">
        <v>489</v>
      </c>
      <c r="EH87">
        <v>289</v>
      </c>
      <c r="EI87">
        <v>399</v>
      </c>
      <c r="EJ87">
        <v>280</v>
      </c>
      <c r="EK87">
        <v>422</v>
      </c>
      <c r="EL87">
        <v>273</v>
      </c>
      <c r="EM87">
        <v>453</v>
      </c>
      <c r="EO87">
        <v>955</v>
      </c>
      <c r="EP87">
        <v>398</v>
      </c>
      <c r="EQ87">
        <v>954</v>
      </c>
      <c r="ER87">
        <v>384</v>
      </c>
      <c r="ES87">
        <v>814</v>
      </c>
      <c r="ET87">
        <v>379</v>
      </c>
      <c r="EV87">
        <v>956</v>
      </c>
      <c r="EW87">
        <v>394</v>
      </c>
      <c r="EX87">
        <v>898</v>
      </c>
      <c r="EY87">
        <v>375</v>
      </c>
      <c r="EZ87">
        <v>977</v>
      </c>
      <c r="FA87">
        <v>378</v>
      </c>
      <c r="FC87">
        <v>982</v>
      </c>
      <c r="FD87">
        <v>373</v>
      </c>
      <c r="FE87">
        <v>989</v>
      </c>
      <c r="FF87">
        <v>382</v>
      </c>
      <c r="FG87">
        <v>1014</v>
      </c>
      <c r="FH87">
        <v>399</v>
      </c>
      <c r="FJ87">
        <v>920</v>
      </c>
      <c r="FK87">
        <v>396</v>
      </c>
      <c r="FL87">
        <v>1019</v>
      </c>
      <c r="FM87">
        <v>385</v>
      </c>
      <c r="FN87">
        <v>968</v>
      </c>
      <c r="FO87">
        <v>378</v>
      </c>
      <c r="FQ87">
        <v>1035</v>
      </c>
      <c r="FR87">
        <v>404</v>
      </c>
      <c r="FS87">
        <v>1126</v>
      </c>
      <c r="FT87">
        <v>435</v>
      </c>
      <c r="FU87">
        <v>1062</v>
      </c>
      <c r="FV87">
        <v>445</v>
      </c>
      <c r="FX87">
        <v>1104</v>
      </c>
      <c r="FY87">
        <v>370</v>
      </c>
      <c r="FZ87">
        <v>1007</v>
      </c>
      <c r="GA87">
        <v>369</v>
      </c>
      <c r="GB87">
        <v>1029</v>
      </c>
      <c r="GC87">
        <v>374</v>
      </c>
      <c r="GE87">
        <v>1123</v>
      </c>
      <c r="GF87">
        <v>415</v>
      </c>
      <c r="GG87">
        <v>1196</v>
      </c>
      <c r="GH87">
        <v>438</v>
      </c>
      <c r="GI87">
        <v>1118</v>
      </c>
      <c r="GJ87">
        <v>412</v>
      </c>
      <c r="GL87">
        <v>1175</v>
      </c>
      <c r="GM87">
        <v>400</v>
      </c>
      <c r="GN87">
        <v>1047</v>
      </c>
      <c r="GO87">
        <v>393</v>
      </c>
      <c r="GP87">
        <v>1056</v>
      </c>
      <c r="GQ87">
        <v>385</v>
      </c>
      <c r="GS87">
        <v>79</v>
      </c>
      <c r="GT87">
        <v>0.159580001</v>
      </c>
      <c r="GU87">
        <v>315</v>
      </c>
      <c r="GV87">
        <v>26</v>
      </c>
      <c r="GW87">
        <v>302</v>
      </c>
      <c r="GX87">
        <v>24</v>
      </c>
      <c r="GY87">
        <v>303</v>
      </c>
      <c r="GZ87">
        <v>24</v>
      </c>
      <c r="HB87">
        <v>326</v>
      </c>
      <c r="HC87">
        <v>731</v>
      </c>
      <c r="HD87">
        <v>330</v>
      </c>
      <c r="HE87">
        <v>646</v>
      </c>
      <c r="HF87">
        <v>329</v>
      </c>
      <c r="HG87">
        <v>611</v>
      </c>
      <c r="HI87">
        <v>1209</v>
      </c>
      <c r="HJ87">
        <v>616</v>
      </c>
      <c r="HK87">
        <v>1186</v>
      </c>
      <c r="HL87">
        <v>612</v>
      </c>
      <c r="HM87">
        <v>1129</v>
      </c>
      <c r="HN87">
        <v>628</v>
      </c>
      <c r="HP87">
        <v>79</v>
      </c>
      <c r="HQ87">
        <v>0.159580001</v>
      </c>
      <c r="HR87">
        <v>171</v>
      </c>
      <c r="HS87">
        <v>233</v>
      </c>
      <c r="HT87">
        <v>177</v>
      </c>
      <c r="HU87">
        <v>237</v>
      </c>
      <c r="HV87">
        <v>174</v>
      </c>
      <c r="HW87">
        <v>233</v>
      </c>
      <c r="HY87">
        <v>196</v>
      </c>
      <c r="HZ87">
        <v>351</v>
      </c>
      <c r="IA87">
        <v>197</v>
      </c>
      <c r="IB87">
        <v>336</v>
      </c>
      <c r="IC87">
        <v>200</v>
      </c>
      <c r="ID87">
        <v>332</v>
      </c>
      <c r="IF87">
        <v>208</v>
      </c>
      <c r="IG87">
        <v>332</v>
      </c>
      <c r="IH87">
        <v>208</v>
      </c>
      <c r="II87">
        <v>335</v>
      </c>
      <c r="IJ87">
        <v>207</v>
      </c>
      <c r="IK87">
        <v>324</v>
      </c>
      <c r="IM87">
        <v>582</v>
      </c>
      <c r="IN87">
        <v>329</v>
      </c>
      <c r="IO87">
        <v>570</v>
      </c>
      <c r="IP87">
        <v>319</v>
      </c>
      <c r="IQ87">
        <v>556</v>
      </c>
      <c r="IR87">
        <v>317</v>
      </c>
      <c r="IT87">
        <v>640</v>
      </c>
      <c r="IU87">
        <v>309</v>
      </c>
      <c r="IV87">
        <v>630</v>
      </c>
      <c r="IW87">
        <v>322</v>
      </c>
      <c r="IX87">
        <v>680</v>
      </c>
      <c r="IY87">
        <v>317</v>
      </c>
      <c r="JA87">
        <v>673</v>
      </c>
      <c r="JB87">
        <v>345</v>
      </c>
      <c r="JC87">
        <v>762</v>
      </c>
      <c r="JD87">
        <v>381</v>
      </c>
      <c r="JE87">
        <v>787</v>
      </c>
      <c r="JF87">
        <v>371</v>
      </c>
      <c r="JH87">
        <v>648</v>
      </c>
      <c r="JI87">
        <v>316</v>
      </c>
      <c r="JJ87">
        <v>670</v>
      </c>
      <c r="JK87">
        <v>315</v>
      </c>
      <c r="JL87">
        <v>694</v>
      </c>
      <c r="JM87">
        <v>315</v>
      </c>
      <c r="JO87">
        <v>694</v>
      </c>
      <c r="JP87">
        <v>298</v>
      </c>
      <c r="JQ87">
        <v>642</v>
      </c>
      <c r="JR87">
        <v>293</v>
      </c>
      <c r="JS87">
        <v>663</v>
      </c>
      <c r="JT87">
        <v>306</v>
      </c>
      <c r="JV87">
        <v>674</v>
      </c>
      <c r="JW87">
        <v>324</v>
      </c>
      <c r="JX87">
        <v>681</v>
      </c>
      <c r="JY87">
        <v>355</v>
      </c>
      <c r="JZ87">
        <v>717</v>
      </c>
      <c r="KA87">
        <v>365</v>
      </c>
      <c r="KC87">
        <v>685</v>
      </c>
      <c r="KD87">
        <v>333</v>
      </c>
      <c r="KE87">
        <v>699</v>
      </c>
      <c r="KF87">
        <v>342</v>
      </c>
      <c r="KG87">
        <v>676</v>
      </c>
      <c r="KH87">
        <v>317</v>
      </c>
      <c r="KJ87">
        <v>620</v>
      </c>
      <c r="KK87">
        <v>341</v>
      </c>
      <c r="KL87">
        <v>617</v>
      </c>
      <c r="KM87">
        <v>347</v>
      </c>
      <c r="KN87">
        <v>658</v>
      </c>
      <c r="KO87">
        <v>330</v>
      </c>
      <c r="KQ87">
        <v>737</v>
      </c>
      <c r="KR87">
        <v>368</v>
      </c>
      <c r="KS87">
        <v>771</v>
      </c>
      <c r="KT87">
        <v>364</v>
      </c>
      <c r="KU87">
        <v>705</v>
      </c>
      <c r="KV87">
        <v>358</v>
      </c>
      <c r="KX87">
        <v>79</v>
      </c>
      <c r="KY87">
        <v>0.15958000114187601</v>
      </c>
      <c r="KZ87">
        <v>316</v>
      </c>
      <c r="LA87">
        <v>29</v>
      </c>
      <c r="LB87">
        <v>307</v>
      </c>
      <c r="LC87">
        <v>27</v>
      </c>
      <c r="LD87">
        <v>317</v>
      </c>
      <c r="LE87">
        <v>27</v>
      </c>
      <c r="LG87">
        <v>310</v>
      </c>
      <c r="LH87">
        <v>554</v>
      </c>
      <c r="LI87">
        <v>306</v>
      </c>
      <c r="LJ87">
        <v>536</v>
      </c>
      <c r="LK87">
        <v>340</v>
      </c>
      <c r="LL87">
        <v>504</v>
      </c>
      <c r="LN87">
        <v>809</v>
      </c>
      <c r="LO87">
        <v>445</v>
      </c>
      <c r="LP87">
        <v>776</v>
      </c>
      <c r="LQ87">
        <v>488</v>
      </c>
      <c r="LR87">
        <v>826</v>
      </c>
      <c r="LS87">
        <v>474</v>
      </c>
      <c r="LV87">
        <v>79</v>
      </c>
      <c r="LW87">
        <v>0.159580001</v>
      </c>
      <c r="LX87">
        <v>300</v>
      </c>
      <c r="LY87">
        <v>92</v>
      </c>
      <c r="LZ87">
        <v>293</v>
      </c>
      <c r="MA87">
        <v>101</v>
      </c>
      <c r="MB87">
        <v>300</v>
      </c>
      <c r="MC87">
        <v>103</v>
      </c>
      <c r="ME87">
        <v>324</v>
      </c>
      <c r="MF87">
        <v>561</v>
      </c>
      <c r="MG87">
        <v>331</v>
      </c>
      <c r="MH87">
        <v>561</v>
      </c>
      <c r="MI87">
        <v>351</v>
      </c>
      <c r="MJ87">
        <v>553</v>
      </c>
      <c r="ML87">
        <v>336</v>
      </c>
      <c r="MM87">
        <v>643</v>
      </c>
      <c r="MN87">
        <v>333</v>
      </c>
      <c r="MO87">
        <v>627</v>
      </c>
      <c r="MP87">
        <v>345</v>
      </c>
      <c r="MQ87">
        <v>650</v>
      </c>
      <c r="MS87">
        <v>382</v>
      </c>
      <c r="MT87">
        <v>568</v>
      </c>
      <c r="MU87">
        <v>390</v>
      </c>
      <c r="MV87">
        <v>550</v>
      </c>
      <c r="MW87">
        <v>388</v>
      </c>
      <c r="MX87">
        <v>567</v>
      </c>
      <c r="MZ87">
        <v>534</v>
      </c>
      <c r="NA87">
        <v>504</v>
      </c>
      <c r="NB87">
        <v>539</v>
      </c>
      <c r="NC87">
        <v>516</v>
      </c>
      <c r="ND87">
        <v>532</v>
      </c>
      <c r="NE87">
        <v>497</v>
      </c>
      <c r="NG87">
        <v>857</v>
      </c>
      <c r="NH87">
        <v>598</v>
      </c>
      <c r="NI87">
        <v>832</v>
      </c>
      <c r="NJ87">
        <v>625</v>
      </c>
      <c r="NK87">
        <v>814</v>
      </c>
      <c r="NL87">
        <v>639</v>
      </c>
      <c r="NN87">
        <v>796</v>
      </c>
      <c r="NO87">
        <v>529</v>
      </c>
      <c r="NP87">
        <v>742</v>
      </c>
      <c r="NQ87">
        <v>517</v>
      </c>
      <c r="NR87">
        <v>746</v>
      </c>
      <c r="NS87">
        <v>529</v>
      </c>
      <c r="NU87">
        <v>803</v>
      </c>
      <c r="NV87">
        <v>513</v>
      </c>
      <c r="NW87">
        <v>760</v>
      </c>
      <c r="NX87">
        <v>515</v>
      </c>
      <c r="NY87">
        <v>760</v>
      </c>
      <c r="NZ87">
        <v>515</v>
      </c>
      <c r="OB87">
        <v>780</v>
      </c>
      <c r="OC87">
        <v>594</v>
      </c>
      <c r="OD87">
        <v>846</v>
      </c>
      <c r="OE87">
        <v>617</v>
      </c>
      <c r="OF87">
        <v>785</v>
      </c>
      <c r="OG87">
        <v>600</v>
      </c>
      <c r="OI87">
        <v>715</v>
      </c>
      <c r="OJ87">
        <v>508</v>
      </c>
      <c r="OK87">
        <v>820</v>
      </c>
      <c r="OL87">
        <v>498</v>
      </c>
      <c r="OM87">
        <v>773</v>
      </c>
      <c r="ON87">
        <v>501</v>
      </c>
      <c r="OP87">
        <v>888</v>
      </c>
      <c r="OQ87">
        <v>707</v>
      </c>
      <c r="OR87">
        <v>787</v>
      </c>
      <c r="OS87">
        <v>640</v>
      </c>
      <c r="OT87">
        <v>827</v>
      </c>
      <c r="OU87">
        <v>644</v>
      </c>
      <c r="OW87">
        <v>831</v>
      </c>
      <c r="OX87">
        <v>520</v>
      </c>
      <c r="OY87">
        <v>777</v>
      </c>
      <c r="OZ87">
        <v>515</v>
      </c>
      <c r="PA87">
        <v>778</v>
      </c>
      <c r="PB87">
        <v>495</v>
      </c>
    </row>
    <row r="88" spans="1:418">
      <c r="A88" s="50">
        <v>4</v>
      </c>
      <c r="B88">
        <f t="shared" si="94"/>
        <v>9.7999999999999989</v>
      </c>
      <c r="C88" s="51">
        <f>EN6</f>
        <v>5.2474620715489797</v>
      </c>
      <c r="D88" s="52">
        <f>EN4</f>
        <v>745.44354838709671</v>
      </c>
      <c r="E88">
        <f t="shared" si="91"/>
        <v>0.66393849125774129</v>
      </c>
      <c r="F88">
        <f t="shared" si="92"/>
        <v>-5.0087739243075049</v>
      </c>
      <c r="G88" s="7">
        <f t="shared" si="93"/>
        <v>0.74162154849510575</v>
      </c>
      <c r="H88" s="2">
        <f t="shared" si="90"/>
        <v>28.571610974349234</v>
      </c>
      <c r="Q88" s="7"/>
      <c r="Y88" s="6"/>
      <c r="AB88">
        <v>80</v>
      </c>
      <c r="AC88">
        <v>0.16160000099999999</v>
      </c>
      <c r="AD88">
        <v>330</v>
      </c>
      <c r="AE88">
        <v>147</v>
      </c>
      <c r="AF88">
        <v>332</v>
      </c>
      <c r="AG88">
        <v>142</v>
      </c>
      <c r="AH88">
        <v>323</v>
      </c>
      <c r="AI88">
        <v>143</v>
      </c>
      <c r="AK88">
        <v>356</v>
      </c>
      <c r="AL88">
        <v>226</v>
      </c>
      <c r="AM88">
        <v>356</v>
      </c>
      <c r="AN88">
        <v>225</v>
      </c>
      <c r="AO88">
        <v>358</v>
      </c>
      <c r="AP88">
        <v>208</v>
      </c>
      <c r="AR88">
        <v>408</v>
      </c>
      <c r="AS88">
        <v>220</v>
      </c>
      <c r="AT88">
        <v>421</v>
      </c>
      <c r="AU88">
        <v>235</v>
      </c>
      <c r="AV88">
        <v>419</v>
      </c>
      <c r="AW88">
        <v>237</v>
      </c>
      <c r="AY88">
        <v>751</v>
      </c>
      <c r="AZ88">
        <v>235</v>
      </c>
      <c r="BA88">
        <v>779</v>
      </c>
      <c r="BB88">
        <v>217</v>
      </c>
      <c r="BC88">
        <v>740</v>
      </c>
      <c r="BD88">
        <v>239</v>
      </c>
      <c r="BF88">
        <v>917</v>
      </c>
      <c r="BG88">
        <v>201</v>
      </c>
      <c r="BH88">
        <v>896</v>
      </c>
      <c r="BI88">
        <v>208</v>
      </c>
      <c r="BJ88">
        <v>870</v>
      </c>
      <c r="BK88">
        <v>208</v>
      </c>
      <c r="BM88">
        <v>968</v>
      </c>
      <c r="BN88">
        <v>196</v>
      </c>
      <c r="BO88">
        <v>903</v>
      </c>
      <c r="BP88">
        <v>208</v>
      </c>
      <c r="BQ88">
        <v>910</v>
      </c>
      <c r="BR88">
        <v>200</v>
      </c>
      <c r="BT88">
        <v>964</v>
      </c>
      <c r="BU88">
        <v>190</v>
      </c>
      <c r="BV88">
        <v>908</v>
      </c>
      <c r="BW88">
        <v>196</v>
      </c>
      <c r="BX88">
        <v>936</v>
      </c>
      <c r="BY88">
        <v>192</v>
      </c>
      <c r="CA88">
        <v>977</v>
      </c>
      <c r="CB88">
        <v>205</v>
      </c>
      <c r="CC88">
        <v>896</v>
      </c>
      <c r="CD88">
        <v>188</v>
      </c>
      <c r="CE88">
        <v>901</v>
      </c>
      <c r="CF88">
        <v>178</v>
      </c>
      <c r="CH88">
        <v>885</v>
      </c>
      <c r="CI88">
        <v>168</v>
      </c>
      <c r="CJ88">
        <v>878</v>
      </c>
      <c r="CK88">
        <v>174</v>
      </c>
      <c r="CL88">
        <v>849</v>
      </c>
      <c r="CM88">
        <v>180</v>
      </c>
      <c r="CO88">
        <v>843</v>
      </c>
      <c r="CP88">
        <v>175</v>
      </c>
      <c r="CQ88">
        <v>892</v>
      </c>
      <c r="CR88">
        <v>172</v>
      </c>
      <c r="CS88">
        <v>909</v>
      </c>
      <c r="CT88">
        <v>173</v>
      </c>
      <c r="CV88">
        <v>872</v>
      </c>
      <c r="CW88">
        <v>166</v>
      </c>
      <c r="CX88">
        <v>867</v>
      </c>
      <c r="CY88">
        <v>173</v>
      </c>
      <c r="CZ88">
        <v>882</v>
      </c>
      <c r="DA88">
        <v>163</v>
      </c>
      <c r="DC88">
        <v>882</v>
      </c>
      <c r="DD88">
        <v>173</v>
      </c>
      <c r="DE88">
        <v>893</v>
      </c>
      <c r="DF88">
        <v>173</v>
      </c>
      <c r="DG88">
        <v>864</v>
      </c>
      <c r="DH88">
        <v>160</v>
      </c>
      <c r="DK88">
        <v>80</v>
      </c>
      <c r="DL88">
        <v>0.16160000099999999</v>
      </c>
      <c r="DM88">
        <v>174</v>
      </c>
      <c r="DN88">
        <v>249</v>
      </c>
      <c r="DO88">
        <v>172</v>
      </c>
      <c r="DP88">
        <v>250</v>
      </c>
      <c r="DQ88">
        <v>173</v>
      </c>
      <c r="DR88">
        <v>248</v>
      </c>
      <c r="DT88">
        <v>221</v>
      </c>
      <c r="DU88">
        <v>405</v>
      </c>
      <c r="DV88">
        <v>199</v>
      </c>
      <c r="DW88">
        <v>401</v>
      </c>
      <c r="DX88">
        <v>207</v>
      </c>
      <c r="DY88">
        <v>401</v>
      </c>
      <c r="EA88">
        <v>212</v>
      </c>
      <c r="EB88">
        <v>366</v>
      </c>
      <c r="EC88">
        <v>204</v>
      </c>
      <c r="ED88">
        <v>440</v>
      </c>
      <c r="EE88">
        <v>219</v>
      </c>
      <c r="EF88">
        <v>499</v>
      </c>
      <c r="EH88">
        <v>300</v>
      </c>
      <c r="EI88">
        <v>393</v>
      </c>
      <c r="EJ88">
        <v>293</v>
      </c>
      <c r="EK88">
        <v>436</v>
      </c>
      <c r="EL88">
        <v>274</v>
      </c>
      <c r="EM88">
        <v>476</v>
      </c>
      <c r="EO88">
        <v>900</v>
      </c>
      <c r="EP88">
        <v>398</v>
      </c>
      <c r="EQ88">
        <v>843</v>
      </c>
      <c r="ER88">
        <v>380</v>
      </c>
      <c r="ES88">
        <v>887</v>
      </c>
      <c r="ET88">
        <v>384</v>
      </c>
      <c r="EV88">
        <v>899</v>
      </c>
      <c r="EW88">
        <v>393</v>
      </c>
      <c r="EX88">
        <v>913</v>
      </c>
      <c r="EY88">
        <v>376</v>
      </c>
      <c r="EZ88">
        <v>809</v>
      </c>
      <c r="FA88">
        <v>384</v>
      </c>
      <c r="FC88">
        <v>959</v>
      </c>
      <c r="FD88">
        <v>380</v>
      </c>
      <c r="FE88">
        <v>944</v>
      </c>
      <c r="FF88">
        <v>385</v>
      </c>
      <c r="FG88">
        <v>966</v>
      </c>
      <c r="FH88">
        <v>382</v>
      </c>
      <c r="FJ88">
        <v>961</v>
      </c>
      <c r="FK88">
        <v>383</v>
      </c>
      <c r="FL88">
        <v>918</v>
      </c>
      <c r="FM88">
        <v>397</v>
      </c>
      <c r="FN88">
        <v>935</v>
      </c>
      <c r="FO88">
        <v>375</v>
      </c>
      <c r="FQ88">
        <v>1048</v>
      </c>
      <c r="FR88">
        <v>396</v>
      </c>
      <c r="FS88">
        <v>1071</v>
      </c>
      <c r="FT88">
        <v>436</v>
      </c>
      <c r="FU88">
        <v>1027</v>
      </c>
      <c r="FV88">
        <v>423</v>
      </c>
      <c r="FX88">
        <v>1004</v>
      </c>
      <c r="FY88">
        <v>357</v>
      </c>
      <c r="FZ88">
        <v>998</v>
      </c>
      <c r="GA88">
        <v>360</v>
      </c>
      <c r="GB88">
        <v>1028</v>
      </c>
      <c r="GC88">
        <v>371</v>
      </c>
      <c r="GE88">
        <v>1202</v>
      </c>
      <c r="GF88">
        <v>396</v>
      </c>
      <c r="GG88">
        <v>1178</v>
      </c>
      <c r="GH88">
        <v>447</v>
      </c>
      <c r="GI88">
        <v>1159</v>
      </c>
      <c r="GJ88">
        <v>411</v>
      </c>
      <c r="GL88">
        <v>1200</v>
      </c>
      <c r="GM88">
        <v>398</v>
      </c>
      <c r="GN88">
        <v>1196</v>
      </c>
      <c r="GO88">
        <v>384</v>
      </c>
      <c r="GP88">
        <v>1085</v>
      </c>
      <c r="GQ88">
        <v>387</v>
      </c>
      <c r="GS88">
        <v>80</v>
      </c>
      <c r="GT88">
        <v>0.16160000099999999</v>
      </c>
      <c r="GU88">
        <v>298</v>
      </c>
      <c r="GV88">
        <v>24</v>
      </c>
      <c r="GW88">
        <v>297</v>
      </c>
      <c r="GX88">
        <v>25</v>
      </c>
      <c r="GY88">
        <v>306</v>
      </c>
      <c r="GZ88">
        <v>25</v>
      </c>
      <c r="HB88">
        <v>333</v>
      </c>
      <c r="HC88">
        <v>717</v>
      </c>
      <c r="HD88">
        <v>310</v>
      </c>
      <c r="HE88">
        <v>653</v>
      </c>
      <c r="HF88">
        <v>320</v>
      </c>
      <c r="HG88">
        <v>590</v>
      </c>
      <c r="HI88">
        <v>1154</v>
      </c>
      <c r="HJ88">
        <v>627</v>
      </c>
      <c r="HK88">
        <v>1131</v>
      </c>
      <c r="HL88">
        <v>614</v>
      </c>
      <c r="HM88">
        <v>1051</v>
      </c>
      <c r="HN88">
        <v>616</v>
      </c>
      <c r="HP88">
        <v>80</v>
      </c>
      <c r="HQ88">
        <v>0.16160000099999999</v>
      </c>
      <c r="HR88">
        <v>167</v>
      </c>
      <c r="HS88">
        <v>238</v>
      </c>
      <c r="HT88">
        <v>170</v>
      </c>
      <c r="HU88">
        <v>234</v>
      </c>
      <c r="HV88">
        <v>177</v>
      </c>
      <c r="HW88">
        <v>233</v>
      </c>
      <c r="HY88">
        <v>194</v>
      </c>
      <c r="HZ88">
        <v>367</v>
      </c>
      <c r="IA88">
        <v>187</v>
      </c>
      <c r="IB88">
        <v>329</v>
      </c>
      <c r="IC88">
        <v>192</v>
      </c>
      <c r="ID88">
        <v>335</v>
      </c>
      <c r="IF88">
        <v>212</v>
      </c>
      <c r="IG88">
        <v>322</v>
      </c>
      <c r="IH88">
        <v>214</v>
      </c>
      <c r="II88">
        <v>317</v>
      </c>
      <c r="IJ88">
        <v>225</v>
      </c>
      <c r="IK88">
        <v>325</v>
      </c>
      <c r="IM88">
        <v>550</v>
      </c>
      <c r="IN88">
        <v>328</v>
      </c>
      <c r="IO88">
        <v>571</v>
      </c>
      <c r="IP88">
        <v>323</v>
      </c>
      <c r="IQ88">
        <v>564</v>
      </c>
      <c r="IR88">
        <v>318</v>
      </c>
      <c r="IT88">
        <v>662</v>
      </c>
      <c r="IU88">
        <v>318</v>
      </c>
      <c r="IV88">
        <v>685</v>
      </c>
      <c r="IW88">
        <v>313</v>
      </c>
      <c r="IX88">
        <v>617</v>
      </c>
      <c r="IY88">
        <v>321</v>
      </c>
      <c r="JA88">
        <v>696</v>
      </c>
      <c r="JB88">
        <v>332</v>
      </c>
      <c r="JC88">
        <v>783</v>
      </c>
      <c r="JD88">
        <v>392</v>
      </c>
      <c r="JE88">
        <v>743</v>
      </c>
      <c r="JF88">
        <v>385</v>
      </c>
      <c r="JH88">
        <v>642</v>
      </c>
      <c r="JI88">
        <v>316</v>
      </c>
      <c r="JJ88">
        <v>677</v>
      </c>
      <c r="JK88">
        <v>324</v>
      </c>
      <c r="JL88">
        <v>658</v>
      </c>
      <c r="JM88">
        <v>314</v>
      </c>
      <c r="JO88">
        <v>710</v>
      </c>
      <c r="JP88">
        <v>290</v>
      </c>
      <c r="JQ88">
        <v>634</v>
      </c>
      <c r="JR88">
        <v>287</v>
      </c>
      <c r="JS88">
        <v>665</v>
      </c>
      <c r="JT88">
        <v>300</v>
      </c>
      <c r="JV88">
        <v>661</v>
      </c>
      <c r="JW88">
        <v>333</v>
      </c>
      <c r="JX88">
        <v>681</v>
      </c>
      <c r="JY88">
        <v>354</v>
      </c>
      <c r="JZ88">
        <v>669</v>
      </c>
      <c r="KA88">
        <v>360</v>
      </c>
      <c r="KC88">
        <v>691</v>
      </c>
      <c r="KD88">
        <v>327</v>
      </c>
      <c r="KE88">
        <v>713</v>
      </c>
      <c r="KF88">
        <v>333</v>
      </c>
      <c r="KG88">
        <v>670</v>
      </c>
      <c r="KH88">
        <v>314</v>
      </c>
      <c r="KJ88">
        <v>635</v>
      </c>
      <c r="KK88">
        <v>340</v>
      </c>
      <c r="KL88">
        <v>636</v>
      </c>
      <c r="KM88">
        <v>329</v>
      </c>
      <c r="KN88">
        <v>639</v>
      </c>
      <c r="KO88">
        <v>341</v>
      </c>
      <c r="KQ88">
        <v>739</v>
      </c>
      <c r="KR88">
        <v>374</v>
      </c>
      <c r="KS88">
        <v>793</v>
      </c>
      <c r="KT88">
        <v>376</v>
      </c>
      <c r="KU88">
        <v>691</v>
      </c>
      <c r="KV88">
        <v>371</v>
      </c>
      <c r="KX88">
        <v>80</v>
      </c>
      <c r="KY88">
        <v>0.16160000115633</v>
      </c>
      <c r="KZ88">
        <v>307</v>
      </c>
      <c r="LA88">
        <v>27</v>
      </c>
      <c r="LB88">
        <v>300</v>
      </c>
      <c r="LC88">
        <v>27</v>
      </c>
      <c r="LD88">
        <v>299</v>
      </c>
      <c r="LE88">
        <v>27</v>
      </c>
      <c r="LG88">
        <v>306</v>
      </c>
      <c r="LH88">
        <v>570</v>
      </c>
      <c r="LI88">
        <v>311</v>
      </c>
      <c r="LJ88">
        <v>550</v>
      </c>
      <c r="LK88">
        <v>336</v>
      </c>
      <c r="LL88">
        <v>525</v>
      </c>
      <c r="LN88">
        <v>724</v>
      </c>
      <c r="LO88">
        <v>439</v>
      </c>
      <c r="LP88">
        <v>777</v>
      </c>
      <c r="LQ88">
        <v>465</v>
      </c>
      <c r="LR88">
        <v>738</v>
      </c>
      <c r="LS88">
        <v>462</v>
      </c>
      <c r="LV88">
        <v>80</v>
      </c>
      <c r="LW88">
        <v>0.16160000099999999</v>
      </c>
      <c r="LX88">
        <v>308</v>
      </c>
      <c r="LY88">
        <v>93</v>
      </c>
      <c r="LZ88">
        <v>310</v>
      </c>
      <c r="MA88">
        <v>102</v>
      </c>
      <c r="MB88">
        <v>316</v>
      </c>
      <c r="MC88">
        <v>105</v>
      </c>
      <c r="ME88">
        <v>348</v>
      </c>
      <c r="MF88">
        <v>554</v>
      </c>
      <c r="MG88">
        <v>345</v>
      </c>
      <c r="MH88">
        <v>564</v>
      </c>
      <c r="MI88">
        <v>345</v>
      </c>
      <c r="MJ88">
        <v>572</v>
      </c>
      <c r="ML88">
        <v>333</v>
      </c>
      <c r="MM88">
        <v>605</v>
      </c>
      <c r="MN88">
        <v>336</v>
      </c>
      <c r="MO88">
        <v>648</v>
      </c>
      <c r="MP88">
        <v>341</v>
      </c>
      <c r="MQ88">
        <v>612</v>
      </c>
      <c r="MS88">
        <v>361</v>
      </c>
      <c r="MT88">
        <v>571</v>
      </c>
      <c r="MU88">
        <v>406</v>
      </c>
      <c r="MV88">
        <v>583</v>
      </c>
      <c r="MW88">
        <v>363</v>
      </c>
      <c r="MX88">
        <v>575</v>
      </c>
      <c r="MZ88">
        <v>584</v>
      </c>
      <c r="NA88">
        <v>493</v>
      </c>
      <c r="NB88">
        <v>546</v>
      </c>
      <c r="NC88">
        <v>527</v>
      </c>
      <c r="ND88">
        <v>567</v>
      </c>
      <c r="NE88">
        <v>499</v>
      </c>
      <c r="NG88">
        <v>826</v>
      </c>
      <c r="NH88">
        <v>606</v>
      </c>
      <c r="NI88">
        <v>760</v>
      </c>
      <c r="NJ88">
        <v>625</v>
      </c>
      <c r="NK88">
        <v>786</v>
      </c>
      <c r="NL88">
        <v>614</v>
      </c>
      <c r="NN88">
        <v>772</v>
      </c>
      <c r="NO88">
        <v>531</v>
      </c>
      <c r="NP88">
        <v>814</v>
      </c>
      <c r="NQ88">
        <v>515</v>
      </c>
      <c r="NR88">
        <v>773</v>
      </c>
      <c r="NS88">
        <v>525</v>
      </c>
      <c r="NU88">
        <v>781</v>
      </c>
      <c r="NV88">
        <v>517</v>
      </c>
      <c r="NW88">
        <v>731</v>
      </c>
      <c r="NX88">
        <v>516</v>
      </c>
      <c r="NY88">
        <v>731</v>
      </c>
      <c r="NZ88">
        <v>516</v>
      </c>
      <c r="OB88">
        <v>806</v>
      </c>
      <c r="OC88">
        <v>592</v>
      </c>
      <c r="OD88">
        <v>779</v>
      </c>
      <c r="OE88">
        <v>605</v>
      </c>
      <c r="OF88">
        <v>788</v>
      </c>
      <c r="OG88">
        <v>587</v>
      </c>
      <c r="OI88">
        <v>779</v>
      </c>
      <c r="OJ88">
        <v>493</v>
      </c>
      <c r="OK88">
        <v>740</v>
      </c>
      <c r="OL88">
        <v>502</v>
      </c>
      <c r="OM88">
        <v>792</v>
      </c>
      <c r="ON88">
        <v>510</v>
      </c>
      <c r="OP88">
        <v>867</v>
      </c>
      <c r="OQ88">
        <v>676</v>
      </c>
      <c r="OR88">
        <v>867</v>
      </c>
      <c r="OS88">
        <v>608</v>
      </c>
      <c r="OT88">
        <v>815</v>
      </c>
      <c r="OU88">
        <v>634</v>
      </c>
      <c r="OW88">
        <v>734</v>
      </c>
      <c r="OX88">
        <v>516</v>
      </c>
      <c r="OY88">
        <v>774</v>
      </c>
      <c r="OZ88">
        <v>511</v>
      </c>
      <c r="PA88">
        <v>769</v>
      </c>
      <c r="PB88">
        <v>485</v>
      </c>
    </row>
    <row r="89" spans="1:418">
      <c r="A89">
        <v>5</v>
      </c>
      <c r="B89">
        <f t="shared" si="94"/>
        <v>21.4</v>
      </c>
      <c r="C89" s="2">
        <f>EU6</f>
        <v>5.6329480563257617</v>
      </c>
      <c r="D89" s="40">
        <f>EU4</f>
        <v>775.97580645161281</v>
      </c>
      <c r="E89">
        <f t="shared" si="91"/>
        <v>0.88364515224664608</v>
      </c>
      <c r="F89">
        <f t="shared" si="92"/>
        <v>-4.669586226650809</v>
      </c>
      <c r="G89" s="7">
        <f t="shared" si="93"/>
        <v>0.77363313782908538</v>
      </c>
      <c r="H89" s="2">
        <f t="shared" si="90"/>
        <v>30.670521922714592</v>
      </c>
      <c r="Q89" s="7"/>
      <c r="Y89" s="6"/>
      <c r="AB89">
        <v>81</v>
      </c>
      <c r="AC89">
        <v>0.16362000099999999</v>
      </c>
      <c r="AD89">
        <v>332</v>
      </c>
      <c r="AE89">
        <v>148</v>
      </c>
      <c r="AF89">
        <v>336</v>
      </c>
      <c r="AG89">
        <v>144</v>
      </c>
      <c r="AH89">
        <v>320</v>
      </c>
      <c r="AI89">
        <v>141</v>
      </c>
      <c r="AK89">
        <v>344</v>
      </c>
      <c r="AL89">
        <v>214</v>
      </c>
      <c r="AM89">
        <v>342</v>
      </c>
      <c r="AN89">
        <v>221</v>
      </c>
      <c r="AO89">
        <v>351</v>
      </c>
      <c r="AP89">
        <v>215</v>
      </c>
      <c r="AR89">
        <v>423</v>
      </c>
      <c r="AS89">
        <v>218</v>
      </c>
      <c r="AT89">
        <v>413</v>
      </c>
      <c r="AU89">
        <v>232</v>
      </c>
      <c r="AV89">
        <v>429</v>
      </c>
      <c r="AW89">
        <v>239</v>
      </c>
      <c r="AY89">
        <v>780</v>
      </c>
      <c r="AZ89">
        <v>245</v>
      </c>
      <c r="BA89">
        <v>764</v>
      </c>
      <c r="BB89">
        <v>235</v>
      </c>
      <c r="BC89">
        <v>755</v>
      </c>
      <c r="BD89">
        <v>236</v>
      </c>
      <c r="BF89">
        <v>861</v>
      </c>
      <c r="BG89">
        <v>206</v>
      </c>
      <c r="BH89">
        <v>915</v>
      </c>
      <c r="BI89">
        <v>211</v>
      </c>
      <c r="BJ89">
        <v>875</v>
      </c>
      <c r="BK89">
        <v>227</v>
      </c>
      <c r="BM89">
        <v>929</v>
      </c>
      <c r="BN89">
        <v>199</v>
      </c>
      <c r="BO89">
        <v>893</v>
      </c>
      <c r="BP89">
        <v>205</v>
      </c>
      <c r="BQ89">
        <v>920</v>
      </c>
      <c r="BR89">
        <v>200</v>
      </c>
      <c r="BT89">
        <v>971</v>
      </c>
      <c r="BU89">
        <v>192</v>
      </c>
      <c r="BV89">
        <v>874</v>
      </c>
      <c r="BW89">
        <v>185</v>
      </c>
      <c r="BX89">
        <v>909</v>
      </c>
      <c r="BY89">
        <v>196</v>
      </c>
      <c r="CA89">
        <v>1000</v>
      </c>
      <c r="CB89">
        <v>206</v>
      </c>
      <c r="CC89">
        <v>923</v>
      </c>
      <c r="CD89">
        <v>194</v>
      </c>
      <c r="CE89">
        <v>903</v>
      </c>
      <c r="CF89">
        <v>177</v>
      </c>
      <c r="CH89">
        <v>922</v>
      </c>
      <c r="CI89">
        <v>187</v>
      </c>
      <c r="CJ89">
        <v>918</v>
      </c>
      <c r="CK89">
        <v>179</v>
      </c>
      <c r="CL89">
        <v>875</v>
      </c>
      <c r="CM89">
        <v>179</v>
      </c>
      <c r="CO89">
        <v>822</v>
      </c>
      <c r="CP89">
        <v>174</v>
      </c>
      <c r="CQ89">
        <v>895</v>
      </c>
      <c r="CR89">
        <v>182</v>
      </c>
      <c r="CS89">
        <v>921</v>
      </c>
      <c r="CT89">
        <v>171</v>
      </c>
      <c r="CV89">
        <v>859</v>
      </c>
      <c r="CW89">
        <v>171</v>
      </c>
      <c r="CX89">
        <v>871</v>
      </c>
      <c r="CY89">
        <v>178</v>
      </c>
      <c r="CZ89">
        <v>858</v>
      </c>
      <c r="DA89">
        <v>175</v>
      </c>
      <c r="DC89">
        <v>843</v>
      </c>
      <c r="DD89">
        <v>174</v>
      </c>
      <c r="DE89">
        <v>910</v>
      </c>
      <c r="DF89">
        <v>179</v>
      </c>
      <c r="DG89">
        <v>829</v>
      </c>
      <c r="DH89">
        <v>169</v>
      </c>
      <c r="DK89">
        <v>81</v>
      </c>
      <c r="DL89">
        <v>0.16362000099999999</v>
      </c>
      <c r="DM89">
        <v>169</v>
      </c>
      <c r="DN89">
        <v>252</v>
      </c>
      <c r="DO89">
        <v>170</v>
      </c>
      <c r="DP89">
        <v>250</v>
      </c>
      <c r="DQ89">
        <v>171</v>
      </c>
      <c r="DR89">
        <v>246</v>
      </c>
      <c r="DT89">
        <v>206</v>
      </c>
      <c r="DU89">
        <v>415</v>
      </c>
      <c r="DV89">
        <v>209</v>
      </c>
      <c r="DW89">
        <v>403</v>
      </c>
      <c r="DX89">
        <v>199</v>
      </c>
      <c r="DY89">
        <v>393</v>
      </c>
      <c r="EA89">
        <v>207</v>
      </c>
      <c r="EB89">
        <v>379</v>
      </c>
      <c r="EC89">
        <v>201</v>
      </c>
      <c r="ED89">
        <v>430</v>
      </c>
      <c r="EE89">
        <v>237</v>
      </c>
      <c r="EF89">
        <v>490</v>
      </c>
      <c r="EH89">
        <v>284</v>
      </c>
      <c r="EI89">
        <v>384</v>
      </c>
      <c r="EJ89">
        <v>313</v>
      </c>
      <c r="EK89">
        <v>438</v>
      </c>
      <c r="EL89">
        <v>298</v>
      </c>
      <c r="EM89">
        <v>451</v>
      </c>
      <c r="EO89">
        <v>938</v>
      </c>
      <c r="EP89">
        <v>388</v>
      </c>
      <c r="EQ89">
        <v>836</v>
      </c>
      <c r="ER89">
        <v>381</v>
      </c>
      <c r="ES89">
        <v>872</v>
      </c>
      <c r="ET89">
        <v>382</v>
      </c>
      <c r="EV89">
        <v>980</v>
      </c>
      <c r="EW89">
        <v>383</v>
      </c>
      <c r="EX89">
        <v>834</v>
      </c>
      <c r="EY89">
        <v>381</v>
      </c>
      <c r="EZ89">
        <v>951</v>
      </c>
      <c r="FA89">
        <v>376</v>
      </c>
      <c r="FC89">
        <v>912</v>
      </c>
      <c r="FD89">
        <v>372</v>
      </c>
      <c r="FE89">
        <v>967</v>
      </c>
      <c r="FF89">
        <v>401</v>
      </c>
      <c r="FG89">
        <v>1033</v>
      </c>
      <c r="FH89">
        <v>382</v>
      </c>
      <c r="FJ89">
        <v>989</v>
      </c>
      <c r="FK89">
        <v>399</v>
      </c>
      <c r="FL89">
        <v>973</v>
      </c>
      <c r="FM89">
        <v>390</v>
      </c>
      <c r="FN89">
        <v>991</v>
      </c>
      <c r="FO89">
        <v>377</v>
      </c>
      <c r="FQ89">
        <v>965</v>
      </c>
      <c r="FR89">
        <v>393</v>
      </c>
      <c r="FS89">
        <v>1023</v>
      </c>
      <c r="FT89">
        <v>448</v>
      </c>
      <c r="FU89">
        <v>1080</v>
      </c>
      <c r="FV89">
        <v>424</v>
      </c>
      <c r="FX89">
        <v>1023</v>
      </c>
      <c r="FY89">
        <v>362</v>
      </c>
      <c r="FZ89">
        <v>1021</v>
      </c>
      <c r="GA89">
        <v>366</v>
      </c>
      <c r="GB89">
        <v>937</v>
      </c>
      <c r="GC89">
        <v>363</v>
      </c>
      <c r="GE89">
        <v>1092</v>
      </c>
      <c r="GF89">
        <v>411</v>
      </c>
      <c r="GG89">
        <v>1346</v>
      </c>
      <c r="GH89">
        <v>431</v>
      </c>
      <c r="GI89">
        <v>1196</v>
      </c>
      <c r="GJ89">
        <v>401</v>
      </c>
      <c r="GL89">
        <v>1180</v>
      </c>
      <c r="GM89">
        <v>407</v>
      </c>
      <c r="GN89">
        <v>1095</v>
      </c>
      <c r="GO89">
        <v>397</v>
      </c>
      <c r="GP89">
        <v>1164</v>
      </c>
      <c r="GQ89">
        <v>370</v>
      </c>
      <c r="GS89">
        <v>81</v>
      </c>
      <c r="GT89">
        <v>0.16362000099999999</v>
      </c>
      <c r="GU89">
        <v>307</v>
      </c>
      <c r="GV89">
        <v>23</v>
      </c>
      <c r="GW89">
        <v>303</v>
      </c>
      <c r="GX89">
        <v>24</v>
      </c>
      <c r="GY89">
        <v>301</v>
      </c>
      <c r="GZ89">
        <v>23</v>
      </c>
      <c r="HB89">
        <v>333</v>
      </c>
      <c r="HC89">
        <v>742</v>
      </c>
      <c r="HD89">
        <v>321</v>
      </c>
      <c r="HE89">
        <v>661</v>
      </c>
      <c r="HF89">
        <v>312</v>
      </c>
      <c r="HG89">
        <v>633</v>
      </c>
      <c r="HI89">
        <v>1167</v>
      </c>
      <c r="HJ89">
        <v>587</v>
      </c>
      <c r="HK89">
        <v>1098</v>
      </c>
      <c r="HL89">
        <v>607</v>
      </c>
      <c r="HM89">
        <v>1140</v>
      </c>
      <c r="HN89">
        <v>613</v>
      </c>
      <c r="HP89">
        <v>81</v>
      </c>
      <c r="HQ89">
        <v>0.16362000099999999</v>
      </c>
      <c r="HR89">
        <v>171</v>
      </c>
      <c r="HS89">
        <v>235</v>
      </c>
      <c r="HT89">
        <v>176</v>
      </c>
      <c r="HU89">
        <v>233</v>
      </c>
      <c r="HV89">
        <v>175</v>
      </c>
      <c r="HW89">
        <v>235</v>
      </c>
      <c r="HY89">
        <v>197</v>
      </c>
      <c r="HZ89">
        <v>348</v>
      </c>
      <c r="IA89">
        <v>199</v>
      </c>
      <c r="IB89">
        <v>334</v>
      </c>
      <c r="IC89">
        <v>193</v>
      </c>
      <c r="ID89">
        <v>342</v>
      </c>
      <c r="IF89">
        <v>206</v>
      </c>
      <c r="IG89">
        <v>321</v>
      </c>
      <c r="IH89">
        <v>193</v>
      </c>
      <c r="II89">
        <v>328</v>
      </c>
      <c r="IJ89">
        <v>219</v>
      </c>
      <c r="IK89">
        <v>323</v>
      </c>
      <c r="IM89">
        <v>547</v>
      </c>
      <c r="IN89">
        <v>325</v>
      </c>
      <c r="IO89">
        <v>555</v>
      </c>
      <c r="IP89">
        <v>321</v>
      </c>
      <c r="IQ89">
        <v>547</v>
      </c>
      <c r="IR89">
        <v>326</v>
      </c>
      <c r="IT89">
        <v>630</v>
      </c>
      <c r="IU89">
        <v>320</v>
      </c>
      <c r="IV89">
        <v>658</v>
      </c>
      <c r="IW89">
        <v>321</v>
      </c>
      <c r="IX89">
        <v>623</v>
      </c>
      <c r="IY89">
        <v>323</v>
      </c>
      <c r="JA89">
        <v>749</v>
      </c>
      <c r="JB89">
        <v>335</v>
      </c>
      <c r="JC89">
        <v>762</v>
      </c>
      <c r="JD89">
        <v>395</v>
      </c>
      <c r="JE89">
        <v>790</v>
      </c>
      <c r="JF89">
        <v>382</v>
      </c>
      <c r="JH89">
        <v>638</v>
      </c>
      <c r="JI89">
        <v>317</v>
      </c>
      <c r="JJ89">
        <v>677</v>
      </c>
      <c r="JK89">
        <v>324</v>
      </c>
      <c r="JL89">
        <v>694</v>
      </c>
      <c r="JM89">
        <v>323</v>
      </c>
      <c r="JO89">
        <v>667</v>
      </c>
      <c r="JP89">
        <v>304</v>
      </c>
      <c r="JQ89">
        <v>628</v>
      </c>
      <c r="JR89">
        <v>290</v>
      </c>
      <c r="JS89">
        <v>685</v>
      </c>
      <c r="JT89">
        <v>306</v>
      </c>
      <c r="JV89">
        <v>690</v>
      </c>
      <c r="JW89">
        <v>328</v>
      </c>
      <c r="JX89">
        <v>735</v>
      </c>
      <c r="JY89">
        <v>364</v>
      </c>
      <c r="JZ89">
        <v>689</v>
      </c>
      <c r="KA89">
        <v>359</v>
      </c>
      <c r="KC89">
        <v>707</v>
      </c>
      <c r="KD89">
        <v>326</v>
      </c>
      <c r="KE89">
        <v>682</v>
      </c>
      <c r="KF89">
        <v>345</v>
      </c>
      <c r="KG89">
        <v>743</v>
      </c>
      <c r="KH89">
        <v>324</v>
      </c>
      <c r="KJ89">
        <v>625</v>
      </c>
      <c r="KK89">
        <v>337</v>
      </c>
      <c r="KL89">
        <v>608</v>
      </c>
      <c r="KM89">
        <v>327</v>
      </c>
      <c r="KN89">
        <v>664</v>
      </c>
      <c r="KO89">
        <v>335</v>
      </c>
      <c r="KQ89">
        <v>775</v>
      </c>
      <c r="KR89">
        <v>357</v>
      </c>
      <c r="KS89">
        <v>723</v>
      </c>
      <c r="KT89">
        <v>366</v>
      </c>
      <c r="KU89">
        <v>726</v>
      </c>
      <c r="KV89">
        <v>372</v>
      </c>
      <c r="KX89">
        <v>81</v>
      </c>
      <c r="KY89">
        <v>0.16362000117078401</v>
      </c>
      <c r="KZ89">
        <v>309</v>
      </c>
      <c r="LA89">
        <v>27</v>
      </c>
      <c r="LB89">
        <v>308</v>
      </c>
      <c r="LC89">
        <v>28</v>
      </c>
      <c r="LD89">
        <v>303</v>
      </c>
      <c r="LE89">
        <v>27</v>
      </c>
      <c r="LG89">
        <v>327</v>
      </c>
      <c r="LH89">
        <v>573</v>
      </c>
      <c r="LI89">
        <v>326</v>
      </c>
      <c r="LJ89">
        <v>529</v>
      </c>
      <c r="LK89">
        <v>317</v>
      </c>
      <c r="LL89">
        <v>512</v>
      </c>
      <c r="LN89">
        <v>744</v>
      </c>
      <c r="LO89">
        <v>438</v>
      </c>
      <c r="LP89">
        <v>757</v>
      </c>
      <c r="LQ89">
        <v>458</v>
      </c>
      <c r="LR89">
        <v>712</v>
      </c>
      <c r="LS89">
        <v>462</v>
      </c>
      <c r="LV89">
        <v>81</v>
      </c>
      <c r="LW89">
        <v>0.16362000099999999</v>
      </c>
      <c r="LX89">
        <v>302</v>
      </c>
      <c r="LY89">
        <v>92</v>
      </c>
      <c r="LZ89">
        <v>303</v>
      </c>
      <c r="MA89">
        <v>102</v>
      </c>
      <c r="MB89">
        <v>300</v>
      </c>
      <c r="MC89">
        <v>104</v>
      </c>
      <c r="ME89">
        <v>321</v>
      </c>
      <c r="MF89">
        <v>558</v>
      </c>
      <c r="MG89">
        <v>342</v>
      </c>
      <c r="MH89">
        <v>542</v>
      </c>
      <c r="MI89">
        <v>358</v>
      </c>
      <c r="MJ89">
        <v>555</v>
      </c>
      <c r="ML89">
        <v>328</v>
      </c>
      <c r="MM89">
        <v>598</v>
      </c>
      <c r="MN89">
        <v>351</v>
      </c>
      <c r="MO89">
        <v>604</v>
      </c>
      <c r="MP89">
        <v>342</v>
      </c>
      <c r="MQ89">
        <v>627</v>
      </c>
      <c r="MS89">
        <v>394</v>
      </c>
      <c r="MT89">
        <v>584</v>
      </c>
      <c r="MU89">
        <v>410</v>
      </c>
      <c r="MV89">
        <v>585</v>
      </c>
      <c r="MW89">
        <v>346</v>
      </c>
      <c r="MX89">
        <v>610</v>
      </c>
      <c r="MZ89">
        <v>519</v>
      </c>
      <c r="NA89">
        <v>488</v>
      </c>
      <c r="NB89">
        <v>579</v>
      </c>
      <c r="NC89">
        <v>507</v>
      </c>
      <c r="ND89">
        <v>550</v>
      </c>
      <c r="NE89">
        <v>491</v>
      </c>
      <c r="NG89">
        <v>761</v>
      </c>
      <c r="NH89">
        <v>587</v>
      </c>
      <c r="NI89">
        <v>748</v>
      </c>
      <c r="NJ89">
        <v>619</v>
      </c>
      <c r="NK89">
        <v>816</v>
      </c>
      <c r="NL89">
        <v>638</v>
      </c>
      <c r="NN89">
        <v>779</v>
      </c>
      <c r="NO89">
        <v>527</v>
      </c>
      <c r="NP89">
        <v>778</v>
      </c>
      <c r="NQ89">
        <v>521</v>
      </c>
      <c r="NR89">
        <v>740</v>
      </c>
      <c r="NS89">
        <v>528</v>
      </c>
      <c r="NU89">
        <v>742</v>
      </c>
      <c r="NV89">
        <v>499</v>
      </c>
      <c r="NW89">
        <v>800</v>
      </c>
      <c r="NX89">
        <v>505</v>
      </c>
      <c r="NY89">
        <v>800</v>
      </c>
      <c r="NZ89">
        <v>505</v>
      </c>
      <c r="OB89">
        <v>783</v>
      </c>
      <c r="OC89">
        <v>587</v>
      </c>
      <c r="OD89">
        <v>736</v>
      </c>
      <c r="OE89">
        <v>601</v>
      </c>
      <c r="OF89">
        <v>845</v>
      </c>
      <c r="OG89">
        <v>563</v>
      </c>
      <c r="OI89">
        <v>769</v>
      </c>
      <c r="OJ89">
        <v>491</v>
      </c>
      <c r="OK89">
        <v>801</v>
      </c>
      <c r="OL89">
        <v>507</v>
      </c>
      <c r="OM89">
        <v>756</v>
      </c>
      <c r="ON89">
        <v>496</v>
      </c>
      <c r="OP89">
        <v>823</v>
      </c>
      <c r="OQ89">
        <v>649</v>
      </c>
      <c r="OR89">
        <v>757</v>
      </c>
      <c r="OS89">
        <v>641</v>
      </c>
      <c r="OT89">
        <v>844</v>
      </c>
      <c r="OU89">
        <v>630</v>
      </c>
      <c r="OW89">
        <v>871</v>
      </c>
      <c r="OX89">
        <v>533</v>
      </c>
      <c r="OY89">
        <v>827</v>
      </c>
      <c r="OZ89">
        <v>502</v>
      </c>
      <c r="PA89">
        <v>827</v>
      </c>
      <c r="PB89">
        <v>473</v>
      </c>
    </row>
    <row r="90" spans="1:418">
      <c r="A90">
        <v>6</v>
      </c>
      <c r="B90">
        <f t="shared" si="94"/>
        <v>47.3</v>
      </c>
      <c r="C90" s="2">
        <f>FB6</f>
        <v>6.1077819683751393</v>
      </c>
      <c r="D90" s="40">
        <f>FB4</f>
        <v>833.73387096774184</v>
      </c>
      <c r="E90">
        <f t="shared" si="91"/>
        <v>1.3969274058941505</v>
      </c>
      <c r="F90">
        <f t="shared" si="92"/>
        <v>-4.3251388592621884</v>
      </c>
      <c r="G90" s="7">
        <f t="shared" si="93"/>
        <v>0.83418966260720551</v>
      </c>
      <c r="H90" s="2">
        <f t="shared" si="90"/>
        <v>33.255918372945331</v>
      </c>
      <c r="Q90" s="7"/>
      <c r="Y90" s="6"/>
      <c r="AB90">
        <v>82</v>
      </c>
      <c r="AC90">
        <v>0.16564000100000001</v>
      </c>
      <c r="AD90">
        <v>329</v>
      </c>
      <c r="AE90">
        <v>145</v>
      </c>
      <c r="AF90">
        <v>336</v>
      </c>
      <c r="AG90">
        <v>138</v>
      </c>
      <c r="AH90">
        <v>324</v>
      </c>
      <c r="AI90">
        <v>144</v>
      </c>
      <c r="AK90">
        <v>356</v>
      </c>
      <c r="AL90">
        <v>227</v>
      </c>
      <c r="AM90">
        <v>361</v>
      </c>
      <c r="AN90">
        <v>215</v>
      </c>
      <c r="AO90">
        <v>363</v>
      </c>
      <c r="AP90">
        <v>218</v>
      </c>
      <c r="AR90">
        <v>387</v>
      </c>
      <c r="AS90">
        <v>227</v>
      </c>
      <c r="AT90">
        <v>412</v>
      </c>
      <c r="AU90">
        <v>222</v>
      </c>
      <c r="AV90">
        <v>393</v>
      </c>
      <c r="AW90">
        <v>234</v>
      </c>
      <c r="AY90">
        <v>809</v>
      </c>
      <c r="AZ90">
        <v>244</v>
      </c>
      <c r="BA90">
        <v>748</v>
      </c>
      <c r="BB90">
        <v>241</v>
      </c>
      <c r="BC90">
        <v>729</v>
      </c>
      <c r="BD90">
        <v>230</v>
      </c>
      <c r="BF90">
        <v>891</v>
      </c>
      <c r="BG90">
        <v>197</v>
      </c>
      <c r="BH90">
        <v>841</v>
      </c>
      <c r="BI90">
        <v>205</v>
      </c>
      <c r="BJ90">
        <v>859</v>
      </c>
      <c r="BK90">
        <v>218</v>
      </c>
      <c r="BM90">
        <v>893</v>
      </c>
      <c r="BN90">
        <v>203</v>
      </c>
      <c r="BO90">
        <v>904</v>
      </c>
      <c r="BP90">
        <v>206</v>
      </c>
      <c r="BQ90">
        <v>871</v>
      </c>
      <c r="BR90">
        <v>198</v>
      </c>
      <c r="BT90">
        <v>836</v>
      </c>
      <c r="BU90">
        <v>197</v>
      </c>
      <c r="BV90">
        <v>964</v>
      </c>
      <c r="BW90">
        <v>198</v>
      </c>
      <c r="BX90">
        <v>891</v>
      </c>
      <c r="BY90">
        <v>195</v>
      </c>
      <c r="CA90">
        <v>991</v>
      </c>
      <c r="CB90">
        <v>210</v>
      </c>
      <c r="CC90">
        <v>858</v>
      </c>
      <c r="CD90">
        <v>189</v>
      </c>
      <c r="CE90">
        <v>881</v>
      </c>
      <c r="CF90">
        <v>174</v>
      </c>
      <c r="CH90">
        <v>886</v>
      </c>
      <c r="CI90">
        <v>172</v>
      </c>
      <c r="CJ90">
        <v>944</v>
      </c>
      <c r="CK90">
        <v>185</v>
      </c>
      <c r="CL90">
        <v>887</v>
      </c>
      <c r="CM90">
        <v>184</v>
      </c>
      <c r="CO90">
        <v>873</v>
      </c>
      <c r="CP90">
        <v>168</v>
      </c>
      <c r="CQ90">
        <v>846</v>
      </c>
      <c r="CR90">
        <v>167</v>
      </c>
      <c r="CS90">
        <v>856</v>
      </c>
      <c r="CT90">
        <v>167</v>
      </c>
      <c r="CV90">
        <v>869</v>
      </c>
      <c r="CW90">
        <v>170</v>
      </c>
      <c r="CX90">
        <v>877</v>
      </c>
      <c r="CY90">
        <v>180</v>
      </c>
      <c r="CZ90">
        <v>868</v>
      </c>
      <c r="DA90">
        <v>175</v>
      </c>
      <c r="DC90">
        <v>865</v>
      </c>
      <c r="DD90">
        <v>165</v>
      </c>
      <c r="DE90">
        <v>841</v>
      </c>
      <c r="DF90">
        <v>177</v>
      </c>
      <c r="DG90">
        <v>904</v>
      </c>
      <c r="DH90">
        <v>164</v>
      </c>
      <c r="DK90">
        <v>82</v>
      </c>
      <c r="DL90">
        <v>0.16564000100000001</v>
      </c>
      <c r="DM90">
        <v>171</v>
      </c>
      <c r="DN90">
        <v>249</v>
      </c>
      <c r="DO90">
        <v>171</v>
      </c>
      <c r="DP90">
        <v>251</v>
      </c>
      <c r="DQ90">
        <v>170</v>
      </c>
      <c r="DR90">
        <v>253</v>
      </c>
      <c r="DT90">
        <v>212</v>
      </c>
      <c r="DU90">
        <v>398</v>
      </c>
      <c r="DV90">
        <v>214</v>
      </c>
      <c r="DW90">
        <v>392</v>
      </c>
      <c r="DX90">
        <v>209</v>
      </c>
      <c r="DY90">
        <v>390</v>
      </c>
      <c r="EA90">
        <v>222</v>
      </c>
      <c r="EB90">
        <v>366</v>
      </c>
      <c r="EC90">
        <v>212</v>
      </c>
      <c r="ED90">
        <v>434</v>
      </c>
      <c r="EE90">
        <v>230</v>
      </c>
      <c r="EF90">
        <v>495</v>
      </c>
      <c r="EH90">
        <v>281</v>
      </c>
      <c r="EI90">
        <v>388</v>
      </c>
      <c r="EJ90">
        <v>309</v>
      </c>
      <c r="EK90">
        <v>413</v>
      </c>
      <c r="EL90">
        <v>296</v>
      </c>
      <c r="EM90">
        <v>455</v>
      </c>
      <c r="EO90">
        <v>941</v>
      </c>
      <c r="EP90">
        <v>393</v>
      </c>
      <c r="EQ90">
        <v>886</v>
      </c>
      <c r="ER90">
        <v>363</v>
      </c>
      <c r="ES90">
        <v>877</v>
      </c>
      <c r="ET90">
        <v>378</v>
      </c>
      <c r="EV90">
        <v>931</v>
      </c>
      <c r="EW90">
        <v>396</v>
      </c>
      <c r="EX90">
        <v>829</v>
      </c>
      <c r="EY90">
        <v>374</v>
      </c>
      <c r="EZ90">
        <v>950</v>
      </c>
      <c r="FA90">
        <v>378</v>
      </c>
      <c r="FC90">
        <v>1030</v>
      </c>
      <c r="FD90">
        <v>378</v>
      </c>
      <c r="FE90">
        <v>1023</v>
      </c>
      <c r="FF90">
        <v>389</v>
      </c>
      <c r="FG90">
        <v>947</v>
      </c>
      <c r="FH90">
        <v>390</v>
      </c>
      <c r="FJ90">
        <v>1012</v>
      </c>
      <c r="FK90">
        <v>379</v>
      </c>
      <c r="FL90">
        <v>983</v>
      </c>
      <c r="FM90">
        <v>383</v>
      </c>
      <c r="FN90">
        <v>881</v>
      </c>
      <c r="FO90">
        <v>389</v>
      </c>
      <c r="FQ90">
        <v>1055</v>
      </c>
      <c r="FR90">
        <v>394</v>
      </c>
      <c r="FS90">
        <v>1024</v>
      </c>
      <c r="FT90">
        <v>447</v>
      </c>
      <c r="FU90">
        <v>1065</v>
      </c>
      <c r="FV90">
        <v>436</v>
      </c>
      <c r="FX90">
        <v>1093</v>
      </c>
      <c r="FY90">
        <v>369</v>
      </c>
      <c r="FZ90">
        <v>1031</v>
      </c>
      <c r="GA90">
        <v>362</v>
      </c>
      <c r="GB90">
        <v>981</v>
      </c>
      <c r="GC90">
        <v>349</v>
      </c>
      <c r="GE90">
        <v>1112</v>
      </c>
      <c r="GF90">
        <v>402</v>
      </c>
      <c r="GG90">
        <v>1159</v>
      </c>
      <c r="GH90">
        <v>435</v>
      </c>
      <c r="GI90">
        <v>1092</v>
      </c>
      <c r="GJ90">
        <v>407</v>
      </c>
      <c r="GL90">
        <v>1137</v>
      </c>
      <c r="GM90">
        <v>405</v>
      </c>
      <c r="GN90">
        <v>1068</v>
      </c>
      <c r="GO90">
        <v>393</v>
      </c>
      <c r="GP90">
        <v>1081</v>
      </c>
      <c r="GQ90">
        <v>385</v>
      </c>
      <c r="GS90">
        <v>82</v>
      </c>
      <c r="GT90">
        <v>0.16564000100000001</v>
      </c>
      <c r="GU90">
        <v>309</v>
      </c>
      <c r="GV90">
        <v>24</v>
      </c>
      <c r="GW90">
        <v>299</v>
      </c>
      <c r="GX90">
        <v>24</v>
      </c>
      <c r="GY90">
        <v>311</v>
      </c>
      <c r="GZ90">
        <v>24</v>
      </c>
      <c r="HB90">
        <v>324</v>
      </c>
      <c r="HC90">
        <v>724</v>
      </c>
      <c r="HD90">
        <v>317</v>
      </c>
      <c r="HE90">
        <v>656</v>
      </c>
      <c r="HF90">
        <v>341</v>
      </c>
      <c r="HG90">
        <v>606</v>
      </c>
      <c r="HI90">
        <v>1131</v>
      </c>
      <c r="HJ90">
        <v>606</v>
      </c>
      <c r="HK90">
        <v>1101</v>
      </c>
      <c r="HL90">
        <v>590</v>
      </c>
      <c r="HM90">
        <v>1138</v>
      </c>
      <c r="HN90">
        <v>609</v>
      </c>
      <c r="HP90">
        <v>82</v>
      </c>
      <c r="HQ90">
        <v>0.16564000100000001</v>
      </c>
      <c r="HR90">
        <v>172</v>
      </c>
      <c r="HS90">
        <v>234</v>
      </c>
      <c r="HT90">
        <v>171</v>
      </c>
      <c r="HU90">
        <v>238</v>
      </c>
      <c r="HV90">
        <v>174</v>
      </c>
      <c r="HW90">
        <v>235</v>
      </c>
      <c r="HY90">
        <v>193</v>
      </c>
      <c r="HZ90">
        <v>371</v>
      </c>
      <c r="IA90">
        <v>192</v>
      </c>
      <c r="IB90">
        <v>343</v>
      </c>
      <c r="IC90">
        <v>190</v>
      </c>
      <c r="ID90">
        <v>335</v>
      </c>
      <c r="IF90">
        <v>219</v>
      </c>
      <c r="IG90">
        <v>326</v>
      </c>
      <c r="IH90">
        <v>224</v>
      </c>
      <c r="II90">
        <v>325</v>
      </c>
      <c r="IJ90">
        <v>215</v>
      </c>
      <c r="IK90">
        <v>319</v>
      </c>
      <c r="IM90">
        <v>561</v>
      </c>
      <c r="IN90">
        <v>324</v>
      </c>
      <c r="IO90">
        <v>557</v>
      </c>
      <c r="IP90">
        <v>331</v>
      </c>
      <c r="IQ90">
        <v>529</v>
      </c>
      <c r="IR90">
        <v>320</v>
      </c>
      <c r="IT90">
        <v>648</v>
      </c>
      <c r="IU90">
        <v>319</v>
      </c>
      <c r="IV90">
        <v>686</v>
      </c>
      <c r="IW90">
        <v>323</v>
      </c>
      <c r="IX90">
        <v>647</v>
      </c>
      <c r="IY90">
        <v>323</v>
      </c>
      <c r="JA90">
        <v>776</v>
      </c>
      <c r="JB90">
        <v>335</v>
      </c>
      <c r="JC90">
        <v>819</v>
      </c>
      <c r="JD90">
        <v>377</v>
      </c>
      <c r="JE90">
        <v>794</v>
      </c>
      <c r="JF90">
        <v>377</v>
      </c>
      <c r="JH90">
        <v>721</v>
      </c>
      <c r="JI90">
        <v>318</v>
      </c>
      <c r="JJ90">
        <v>665</v>
      </c>
      <c r="JK90">
        <v>330</v>
      </c>
      <c r="JL90">
        <v>686</v>
      </c>
      <c r="JM90">
        <v>312</v>
      </c>
      <c r="JO90">
        <v>653</v>
      </c>
      <c r="JP90">
        <v>303</v>
      </c>
      <c r="JQ90">
        <v>642</v>
      </c>
      <c r="JR90">
        <v>287</v>
      </c>
      <c r="JS90">
        <v>652</v>
      </c>
      <c r="JT90">
        <v>313</v>
      </c>
      <c r="JV90">
        <v>632</v>
      </c>
      <c r="JW90">
        <v>321</v>
      </c>
      <c r="JX90">
        <v>685</v>
      </c>
      <c r="JY90">
        <v>368</v>
      </c>
      <c r="JZ90">
        <v>707</v>
      </c>
      <c r="KA90">
        <v>352</v>
      </c>
      <c r="KC90">
        <v>665</v>
      </c>
      <c r="KD90">
        <v>330</v>
      </c>
      <c r="KE90">
        <v>717</v>
      </c>
      <c r="KF90">
        <v>338</v>
      </c>
      <c r="KG90">
        <v>599</v>
      </c>
      <c r="KH90">
        <v>322</v>
      </c>
      <c r="KJ90">
        <v>663</v>
      </c>
      <c r="KK90">
        <v>333</v>
      </c>
      <c r="KL90">
        <v>693</v>
      </c>
      <c r="KM90">
        <v>332</v>
      </c>
      <c r="KN90">
        <v>701</v>
      </c>
      <c r="KO90">
        <v>332</v>
      </c>
      <c r="KQ90">
        <v>780</v>
      </c>
      <c r="KR90">
        <v>369</v>
      </c>
      <c r="KS90">
        <v>761</v>
      </c>
      <c r="KT90">
        <v>382</v>
      </c>
      <c r="KU90">
        <v>705</v>
      </c>
      <c r="KV90">
        <v>374</v>
      </c>
      <c r="KX90">
        <v>82</v>
      </c>
      <c r="KY90">
        <v>0.165640001185238</v>
      </c>
      <c r="KZ90">
        <v>309</v>
      </c>
      <c r="LA90">
        <v>27</v>
      </c>
      <c r="LB90">
        <v>306</v>
      </c>
      <c r="LC90">
        <v>33</v>
      </c>
      <c r="LD90">
        <v>321</v>
      </c>
      <c r="LE90">
        <v>28</v>
      </c>
      <c r="LG90">
        <v>323</v>
      </c>
      <c r="LH90">
        <v>557</v>
      </c>
      <c r="LI90">
        <v>320</v>
      </c>
      <c r="LJ90">
        <v>547</v>
      </c>
      <c r="LK90">
        <v>337</v>
      </c>
      <c r="LL90">
        <v>521</v>
      </c>
      <c r="LN90">
        <v>781</v>
      </c>
      <c r="LO90">
        <v>443</v>
      </c>
      <c r="LP90">
        <v>752</v>
      </c>
      <c r="LQ90">
        <v>498</v>
      </c>
      <c r="LR90">
        <v>771</v>
      </c>
      <c r="LS90">
        <v>461</v>
      </c>
      <c r="LV90">
        <v>82</v>
      </c>
      <c r="LW90">
        <v>0.16564000100000001</v>
      </c>
      <c r="LX90">
        <v>305</v>
      </c>
      <c r="LY90">
        <v>93</v>
      </c>
      <c r="LZ90">
        <v>296</v>
      </c>
      <c r="MA90">
        <v>104</v>
      </c>
      <c r="MB90">
        <v>301</v>
      </c>
      <c r="MC90">
        <v>103</v>
      </c>
      <c r="ME90">
        <v>332</v>
      </c>
      <c r="MF90">
        <v>530</v>
      </c>
      <c r="MG90">
        <v>339</v>
      </c>
      <c r="MH90">
        <v>550</v>
      </c>
      <c r="MI90">
        <v>314</v>
      </c>
      <c r="MJ90">
        <v>563</v>
      </c>
      <c r="ML90">
        <v>324</v>
      </c>
      <c r="MM90">
        <v>628</v>
      </c>
      <c r="MN90">
        <v>326</v>
      </c>
      <c r="MO90">
        <v>620</v>
      </c>
      <c r="MP90">
        <v>327</v>
      </c>
      <c r="MQ90">
        <v>618</v>
      </c>
      <c r="MS90">
        <v>404</v>
      </c>
      <c r="MT90">
        <v>545</v>
      </c>
      <c r="MU90">
        <v>412</v>
      </c>
      <c r="MV90">
        <v>575</v>
      </c>
      <c r="MW90">
        <v>369</v>
      </c>
      <c r="MX90">
        <v>579</v>
      </c>
      <c r="MZ90">
        <v>547</v>
      </c>
      <c r="NA90">
        <v>504</v>
      </c>
      <c r="NB90">
        <v>552</v>
      </c>
      <c r="NC90">
        <v>479</v>
      </c>
      <c r="ND90">
        <v>575</v>
      </c>
      <c r="NE90">
        <v>494</v>
      </c>
      <c r="NG90">
        <v>790</v>
      </c>
      <c r="NH90">
        <v>593</v>
      </c>
      <c r="NI90">
        <v>836</v>
      </c>
      <c r="NJ90">
        <v>606</v>
      </c>
      <c r="NK90">
        <v>790</v>
      </c>
      <c r="NL90">
        <v>614</v>
      </c>
      <c r="NN90">
        <v>800</v>
      </c>
      <c r="NO90">
        <v>523</v>
      </c>
      <c r="NP90">
        <v>819</v>
      </c>
      <c r="NQ90">
        <v>516</v>
      </c>
      <c r="NR90">
        <v>729</v>
      </c>
      <c r="NS90">
        <v>514</v>
      </c>
      <c r="NU90">
        <v>809</v>
      </c>
      <c r="NV90">
        <v>493</v>
      </c>
      <c r="NW90">
        <v>750</v>
      </c>
      <c r="NX90">
        <v>509</v>
      </c>
      <c r="NY90">
        <v>750</v>
      </c>
      <c r="NZ90">
        <v>509</v>
      </c>
      <c r="OB90">
        <v>826</v>
      </c>
      <c r="OC90">
        <v>605</v>
      </c>
      <c r="OD90">
        <v>824</v>
      </c>
      <c r="OE90">
        <v>592</v>
      </c>
      <c r="OF90">
        <v>783</v>
      </c>
      <c r="OG90">
        <v>583</v>
      </c>
      <c r="OI90">
        <v>844</v>
      </c>
      <c r="OJ90">
        <v>510</v>
      </c>
      <c r="OK90">
        <v>720</v>
      </c>
      <c r="OL90">
        <v>522</v>
      </c>
      <c r="OM90">
        <v>752</v>
      </c>
      <c r="ON90">
        <v>501</v>
      </c>
      <c r="OP90">
        <v>814</v>
      </c>
      <c r="OQ90">
        <v>655</v>
      </c>
      <c r="OR90">
        <v>821</v>
      </c>
      <c r="OS90">
        <v>621</v>
      </c>
      <c r="OT90">
        <v>830</v>
      </c>
      <c r="OU90">
        <v>640</v>
      </c>
      <c r="OW90">
        <v>791</v>
      </c>
      <c r="OX90">
        <v>502</v>
      </c>
      <c r="OY90">
        <v>791</v>
      </c>
      <c r="OZ90">
        <v>489</v>
      </c>
      <c r="PA90">
        <v>782</v>
      </c>
      <c r="PB90">
        <v>492</v>
      </c>
    </row>
    <row r="91" spans="1:418">
      <c r="A91">
        <v>7</v>
      </c>
      <c r="B91">
        <f t="shared" si="94"/>
        <v>82.600000000000009</v>
      </c>
      <c r="C91" s="2">
        <f>FI6</f>
        <v>6.0379158899272696</v>
      </c>
      <c r="D91" s="40">
        <f>FI4</f>
        <v>815.86290322580646</v>
      </c>
      <c r="E91">
        <f t="shared" si="91"/>
        <v>1.2797902882477599</v>
      </c>
      <c r="F91">
        <f t="shared" si="92"/>
        <v>-4.083019952679618</v>
      </c>
      <c r="G91" s="7">
        <f t="shared" si="93"/>
        <v>0.81545282109529349</v>
      </c>
      <c r="H91" s="2">
        <f t="shared" si="90"/>
        <v>32.875508493560218</v>
      </c>
      <c r="J91" s="2"/>
      <c r="Q91" s="7"/>
      <c r="Y91" s="6"/>
      <c r="AB91">
        <v>83</v>
      </c>
      <c r="AC91">
        <v>0.167660001</v>
      </c>
      <c r="AD91">
        <v>328</v>
      </c>
      <c r="AE91">
        <v>146</v>
      </c>
      <c r="AF91">
        <v>333</v>
      </c>
      <c r="AG91">
        <v>147</v>
      </c>
      <c r="AH91">
        <v>324</v>
      </c>
      <c r="AI91">
        <v>144</v>
      </c>
      <c r="AK91">
        <v>359</v>
      </c>
      <c r="AL91">
        <v>217</v>
      </c>
      <c r="AM91">
        <v>354</v>
      </c>
      <c r="AN91">
        <v>214</v>
      </c>
      <c r="AO91">
        <v>340</v>
      </c>
      <c r="AP91">
        <v>213</v>
      </c>
      <c r="AR91">
        <v>418</v>
      </c>
      <c r="AS91">
        <v>227</v>
      </c>
      <c r="AT91">
        <v>408</v>
      </c>
      <c r="AU91">
        <v>218</v>
      </c>
      <c r="AV91">
        <v>398</v>
      </c>
      <c r="AW91">
        <v>234</v>
      </c>
      <c r="AY91">
        <v>748</v>
      </c>
      <c r="AZ91">
        <v>238</v>
      </c>
      <c r="BA91">
        <v>741</v>
      </c>
      <c r="BB91">
        <v>223</v>
      </c>
      <c r="BC91">
        <v>762</v>
      </c>
      <c r="BD91">
        <v>232</v>
      </c>
      <c r="BF91">
        <v>902</v>
      </c>
      <c r="BG91">
        <v>205</v>
      </c>
      <c r="BH91">
        <v>864</v>
      </c>
      <c r="BI91">
        <v>200</v>
      </c>
      <c r="BJ91">
        <v>906</v>
      </c>
      <c r="BK91">
        <v>214</v>
      </c>
      <c r="BM91">
        <v>891</v>
      </c>
      <c r="BN91">
        <v>199</v>
      </c>
      <c r="BO91">
        <v>925</v>
      </c>
      <c r="BP91">
        <v>199</v>
      </c>
      <c r="BQ91">
        <v>927</v>
      </c>
      <c r="BR91">
        <v>195</v>
      </c>
      <c r="BT91">
        <v>934</v>
      </c>
      <c r="BU91">
        <v>199</v>
      </c>
      <c r="BV91">
        <v>885</v>
      </c>
      <c r="BW91">
        <v>194</v>
      </c>
      <c r="BX91">
        <v>947</v>
      </c>
      <c r="BY91">
        <v>192</v>
      </c>
      <c r="CA91">
        <v>1008</v>
      </c>
      <c r="CB91">
        <v>217</v>
      </c>
      <c r="CC91">
        <v>909</v>
      </c>
      <c r="CD91">
        <v>176</v>
      </c>
      <c r="CE91">
        <v>872</v>
      </c>
      <c r="CF91">
        <v>180</v>
      </c>
      <c r="CH91">
        <v>917</v>
      </c>
      <c r="CI91">
        <v>188</v>
      </c>
      <c r="CJ91">
        <v>893</v>
      </c>
      <c r="CK91">
        <v>187</v>
      </c>
      <c r="CL91">
        <v>853</v>
      </c>
      <c r="CM91">
        <v>183</v>
      </c>
      <c r="CO91">
        <v>849</v>
      </c>
      <c r="CP91">
        <v>169</v>
      </c>
      <c r="CQ91">
        <v>813</v>
      </c>
      <c r="CR91">
        <v>171</v>
      </c>
      <c r="CS91">
        <v>896</v>
      </c>
      <c r="CT91">
        <v>171</v>
      </c>
      <c r="CV91">
        <v>863</v>
      </c>
      <c r="CW91">
        <v>168</v>
      </c>
      <c r="CX91">
        <v>786</v>
      </c>
      <c r="CY91">
        <v>165</v>
      </c>
      <c r="CZ91">
        <v>881</v>
      </c>
      <c r="DA91">
        <v>170</v>
      </c>
      <c r="DC91">
        <v>890</v>
      </c>
      <c r="DD91">
        <v>177</v>
      </c>
      <c r="DE91">
        <v>823</v>
      </c>
      <c r="DF91">
        <v>168</v>
      </c>
      <c r="DG91">
        <v>856</v>
      </c>
      <c r="DH91">
        <v>166</v>
      </c>
      <c r="DK91">
        <v>83</v>
      </c>
      <c r="DL91">
        <v>0.167660001</v>
      </c>
      <c r="DM91">
        <v>177</v>
      </c>
      <c r="DN91">
        <v>248</v>
      </c>
      <c r="DO91">
        <v>169</v>
      </c>
      <c r="DP91">
        <v>253</v>
      </c>
      <c r="DQ91">
        <v>173</v>
      </c>
      <c r="DR91">
        <v>247</v>
      </c>
      <c r="DT91">
        <v>209</v>
      </c>
      <c r="DU91">
        <v>399</v>
      </c>
      <c r="DV91">
        <v>203</v>
      </c>
      <c r="DW91">
        <v>393</v>
      </c>
      <c r="DX91">
        <v>214</v>
      </c>
      <c r="DY91">
        <v>395</v>
      </c>
      <c r="EA91">
        <v>222</v>
      </c>
      <c r="EB91">
        <v>368</v>
      </c>
      <c r="EC91">
        <v>207</v>
      </c>
      <c r="ED91">
        <v>444</v>
      </c>
      <c r="EE91">
        <v>217</v>
      </c>
      <c r="EF91">
        <v>489</v>
      </c>
      <c r="EH91">
        <v>256</v>
      </c>
      <c r="EI91">
        <v>399</v>
      </c>
      <c r="EJ91">
        <v>283</v>
      </c>
      <c r="EK91">
        <v>429</v>
      </c>
      <c r="EL91">
        <v>290</v>
      </c>
      <c r="EM91">
        <v>453</v>
      </c>
      <c r="EO91">
        <v>892</v>
      </c>
      <c r="EP91">
        <v>395</v>
      </c>
      <c r="EQ91">
        <v>891</v>
      </c>
      <c r="ER91">
        <v>377</v>
      </c>
      <c r="ES91">
        <v>861</v>
      </c>
      <c r="ET91">
        <v>383</v>
      </c>
      <c r="EV91">
        <v>905</v>
      </c>
      <c r="EW91">
        <v>386</v>
      </c>
      <c r="EX91">
        <v>966</v>
      </c>
      <c r="EY91">
        <v>379</v>
      </c>
      <c r="EZ91">
        <v>987</v>
      </c>
      <c r="FA91">
        <v>369</v>
      </c>
      <c r="FC91">
        <v>1011</v>
      </c>
      <c r="FD91">
        <v>376</v>
      </c>
      <c r="FE91">
        <v>949</v>
      </c>
      <c r="FF91">
        <v>379</v>
      </c>
      <c r="FG91">
        <v>1010</v>
      </c>
      <c r="FH91">
        <v>390</v>
      </c>
      <c r="FJ91">
        <v>949</v>
      </c>
      <c r="FK91">
        <v>378</v>
      </c>
      <c r="FL91">
        <v>971</v>
      </c>
      <c r="FM91">
        <v>365</v>
      </c>
      <c r="FN91">
        <v>1003</v>
      </c>
      <c r="FO91">
        <v>382</v>
      </c>
      <c r="FQ91">
        <v>1019</v>
      </c>
      <c r="FR91">
        <v>385</v>
      </c>
      <c r="FS91">
        <v>1041</v>
      </c>
      <c r="FT91">
        <v>451</v>
      </c>
      <c r="FU91">
        <v>1046</v>
      </c>
      <c r="FV91">
        <v>424</v>
      </c>
      <c r="FX91">
        <v>1049</v>
      </c>
      <c r="FY91">
        <v>361</v>
      </c>
      <c r="FZ91">
        <v>1054</v>
      </c>
      <c r="GA91">
        <v>366</v>
      </c>
      <c r="GB91">
        <v>979</v>
      </c>
      <c r="GC91">
        <v>373</v>
      </c>
      <c r="GE91">
        <v>1075</v>
      </c>
      <c r="GF91">
        <v>403</v>
      </c>
      <c r="GG91">
        <v>1142</v>
      </c>
      <c r="GH91">
        <v>444</v>
      </c>
      <c r="GI91">
        <v>1150</v>
      </c>
      <c r="GJ91">
        <v>411</v>
      </c>
      <c r="GL91">
        <v>1243</v>
      </c>
      <c r="GM91">
        <v>408</v>
      </c>
      <c r="GN91">
        <v>1150</v>
      </c>
      <c r="GO91">
        <v>398</v>
      </c>
      <c r="GP91">
        <v>1025</v>
      </c>
      <c r="GQ91">
        <v>383</v>
      </c>
      <c r="GS91">
        <v>83</v>
      </c>
      <c r="GT91">
        <v>0.167660001</v>
      </c>
      <c r="GU91">
        <v>304</v>
      </c>
      <c r="GV91">
        <v>25</v>
      </c>
      <c r="GW91">
        <v>302</v>
      </c>
      <c r="GX91">
        <v>24</v>
      </c>
      <c r="GY91">
        <v>309</v>
      </c>
      <c r="GZ91">
        <v>26</v>
      </c>
      <c r="HB91">
        <v>333</v>
      </c>
      <c r="HC91">
        <v>726</v>
      </c>
      <c r="HD91">
        <v>336</v>
      </c>
      <c r="HE91">
        <v>656</v>
      </c>
      <c r="HF91">
        <v>337</v>
      </c>
      <c r="HG91">
        <v>588</v>
      </c>
      <c r="HI91">
        <v>1087</v>
      </c>
      <c r="HJ91">
        <v>612</v>
      </c>
      <c r="HK91">
        <v>1123</v>
      </c>
      <c r="HL91">
        <v>596</v>
      </c>
      <c r="HM91">
        <v>1165</v>
      </c>
      <c r="HN91">
        <v>620</v>
      </c>
      <c r="HP91">
        <v>83</v>
      </c>
      <c r="HQ91">
        <v>0.167660001</v>
      </c>
      <c r="HR91">
        <v>170</v>
      </c>
      <c r="HS91">
        <v>239</v>
      </c>
      <c r="HT91">
        <v>174</v>
      </c>
      <c r="HU91">
        <v>242</v>
      </c>
      <c r="HV91">
        <v>172</v>
      </c>
      <c r="HW91">
        <v>235</v>
      </c>
      <c r="HY91">
        <v>203</v>
      </c>
      <c r="HZ91">
        <v>359</v>
      </c>
      <c r="IA91">
        <v>196</v>
      </c>
      <c r="IB91">
        <v>337</v>
      </c>
      <c r="IC91">
        <v>189</v>
      </c>
      <c r="ID91">
        <v>344</v>
      </c>
      <c r="IF91">
        <v>220</v>
      </c>
      <c r="IG91">
        <v>333</v>
      </c>
      <c r="IH91">
        <v>207</v>
      </c>
      <c r="II91">
        <v>330</v>
      </c>
      <c r="IJ91">
        <v>203</v>
      </c>
      <c r="IK91">
        <v>320</v>
      </c>
      <c r="IM91">
        <v>591</v>
      </c>
      <c r="IN91">
        <v>328</v>
      </c>
      <c r="IO91">
        <v>580</v>
      </c>
      <c r="IP91">
        <v>321</v>
      </c>
      <c r="IQ91">
        <v>584</v>
      </c>
      <c r="IR91">
        <v>325</v>
      </c>
      <c r="IT91">
        <v>685</v>
      </c>
      <c r="IU91">
        <v>320</v>
      </c>
      <c r="IV91">
        <v>716</v>
      </c>
      <c r="IW91">
        <v>322</v>
      </c>
      <c r="IX91">
        <v>668</v>
      </c>
      <c r="IY91">
        <v>319</v>
      </c>
      <c r="JA91">
        <v>660</v>
      </c>
      <c r="JB91">
        <v>331</v>
      </c>
      <c r="JC91">
        <v>816</v>
      </c>
      <c r="JD91">
        <v>375</v>
      </c>
      <c r="JE91">
        <v>839</v>
      </c>
      <c r="JF91">
        <v>361</v>
      </c>
      <c r="JH91">
        <v>697</v>
      </c>
      <c r="JI91">
        <v>322</v>
      </c>
      <c r="JJ91">
        <v>684</v>
      </c>
      <c r="JK91">
        <v>325</v>
      </c>
      <c r="JL91">
        <v>585</v>
      </c>
      <c r="JM91">
        <v>308</v>
      </c>
      <c r="JO91">
        <v>680</v>
      </c>
      <c r="JP91">
        <v>301</v>
      </c>
      <c r="JQ91">
        <v>646</v>
      </c>
      <c r="JR91">
        <v>289</v>
      </c>
      <c r="JS91">
        <v>681</v>
      </c>
      <c r="JT91">
        <v>296</v>
      </c>
      <c r="JV91">
        <v>632</v>
      </c>
      <c r="JW91">
        <v>327</v>
      </c>
      <c r="JX91">
        <v>664</v>
      </c>
      <c r="JY91">
        <v>367</v>
      </c>
      <c r="JZ91">
        <v>706</v>
      </c>
      <c r="KA91">
        <v>362</v>
      </c>
      <c r="KC91">
        <v>702</v>
      </c>
      <c r="KD91">
        <v>338</v>
      </c>
      <c r="KE91">
        <v>675</v>
      </c>
      <c r="KF91">
        <v>333</v>
      </c>
      <c r="KG91">
        <v>716</v>
      </c>
      <c r="KH91">
        <v>330</v>
      </c>
      <c r="KJ91">
        <v>692</v>
      </c>
      <c r="KK91">
        <v>323</v>
      </c>
      <c r="KL91">
        <v>649</v>
      </c>
      <c r="KM91">
        <v>337</v>
      </c>
      <c r="KN91">
        <v>668</v>
      </c>
      <c r="KO91">
        <v>328</v>
      </c>
      <c r="KQ91">
        <v>780</v>
      </c>
      <c r="KR91">
        <v>371</v>
      </c>
      <c r="KS91">
        <v>701</v>
      </c>
      <c r="KT91">
        <v>381</v>
      </c>
      <c r="KU91">
        <v>739</v>
      </c>
      <c r="KV91">
        <v>363</v>
      </c>
      <c r="KX91">
        <v>83</v>
      </c>
      <c r="KY91">
        <v>0.16766000119969199</v>
      </c>
      <c r="KZ91">
        <v>309</v>
      </c>
      <c r="LA91">
        <v>27</v>
      </c>
      <c r="LB91">
        <v>311</v>
      </c>
      <c r="LC91">
        <v>27</v>
      </c>
      <c r="LD91">
        <v>304</v>
      </c>
      <c r="LE91">
        <v>27</v>
      </c>
      <c r="LG91">
        <v>320</v>
      </c>
      <c r="LH91">
        <v>547</v>
      </c>
      <c r="LI91">
        <v>329</v>
      </c>
      <c r="LJ91">
        <v>536</v>
      </c>
      <c r="LK91">
        <v>334</v>
      </c>
      <c r="LL91">
        <v>507</v>
      </c>
      <c r="LN91">
        <v>784</v>
      </c>
      <c r="LO91">
        <v>440</v>
      </c>
      <c r="LP91">
        <v>780</v>
      </c>
      <c r="LQ91">
        <v>457</v>
      </c>
      <c r="LR91">
        <v>754</v>
      </c>
      <c r="LS91">
        <v>459</v>
      </c>
      <c r="LV91">
        <v>83</v>
      </c>
      <c r="LW91">
        <v>0.167660001</v>
      </c>
      <c r="LX91">
        <v>321</v>
      </c>
      <c r="LY91">
        <v>94</v>
      </c>
      <c r="LZ91">
        <v>312</v>
      </c>
      <c r="MA91">
        <v>103</v>
      </c>
      <c r="MB91">
        <v>320</v>
      </c>
      <c r="MC91">
        <v>102</v>
      </c>
      <c r="ME91">
        <v>341</v>
      </c>
      <c r="MF91">
        <v>569</v>
      </c>
      <c r="MG91">
        <v>337</v>
      </c>
      <c r="MH91">
        <v>554</v>
      </c>
      <c r="MI91">
        <v>325</v>
      </c>
      <c r="MJ91">
        <v>572</v>
      </c>
      <c r="ML91">
        <v>321</v>
      </c>
      <c r="MM91">
        <v>623</v>
      </c>
      <c r="MN91">
        <v>328</v>
      </c>
      <c r="MO91">
        <v>655</v>
      </c>
      <c r="MP91">
        <v>333</v>
      </c>
      <c r="MQ91">
        <v>608</v>
      </c>
      <c r="MS91">
        <v>363</v>
      </c>
      <c r="MT91">
        <v>553</v>
      </c>
      <c r="MU91">
        <v>362</v>
      </c>
      <c r="MV91">
        <v>558</v>
      </c>
      <c r="MW91">
        <v>387</v>
      </c>
      <c r="MX91">
        <v>571</v>
      </c>
      <c r="MZ91">
        <v>568</v>
      </c>
      <c r="NA91">
        <v>511</v>
      </c>
      <c r="NB91">
        <v>550</v>
      </c>
      <c r="NC91">
        <v>505</v>
      </c>
      <c r="ND91">
        <v>557</v>
      </c>
      <c r="NE91">
        <v>498</v>
      </c>
      <c r="NG91">
        <v>822</v>
      </c>
      <c r="NH91">
        <v>623</v>
      </c>
      <c r="NI91">
        <v>801</v>
      </c>
      <c r="NJ91">
        <v>611</v>
      </c>
      <c r="NK91">
        <v>762</v>
      </c>
      <c r="NL91">
        <v>624</v>
      </c>
      <c r="NN91">
        <v>822</v>
      </c>
      <c r="NO91">
        <v>513</v>
      </c>
      <c r="NP91">
        <v>779</v>
      </c>
      <c r="NQ91">
        <v>535</v>
      </c>
      <c r="NR91">
        <v>741</v>
      </c>
      <c r="NS91">
        <v>561</v>
      </c>
      <c r="NU91">
        <v>852</v>
      </c>
      <c r="NV91">
        <v>511</v>
      </c>
      <c r="NW91">
        <v>779</v>
      </c>
      <c r="NX91">
        <v>499</v>
      </c>
      <c r="NY91">
        <v>779</v>
      </c>
      <c r="NZ91">
        <v>499</v>
      </c>
      <c r="OB91">
        <v>841</v>
      </c>
      <c r="OC91">
        <v>585</v>
      </c>
      <c r="OD91">
        <v>809</v>
      </c>
      <c r="OE91">
        <v>601</v>
      </c>
      <c r="OF91">
        <v>766</v>
      </c>
      <c r="OG91">
        <v>577</v>
      </c>
      <c r="OI91">
        <v>807</v>
      </c>
      <c r="OJ91">
        <v>488</v>
      </c>
      <c r="OK91">
        <v>782</v>
      </c>
      <c r="OL91">
        <v>504</v>
      </c>
      <c r="OM91">
        <v>761</v>
      </c>
      <c r="ON91">
        <v>505</v>
      </c>
      <c r="OP91">
        <v>902</v>
      </c>
      <c r="OQ91">
        <v>673</v>
      </c>
      <c r="OR91">
        <v>874</v>
      </c>
      <c r="OS91">
        <v>639</v>
      </c>
      <c r="OT91">
        <v>813</v>
      </c>
      <c r="OU91">
        <v>628</v>
      </c>
      <c r="OW91">
        <v>841</v>
      </c>
      <c r="OX91">
        <v>528</v>
      </c>
      <c r="OY91">
        <v>837</v>
      </c>
      <c r="OZ91">
        <v>501</v>
      </c>
      <c r="PA91">
        <v>763</v>
      </c>
      <c r="PB91">
        <v>491</v>
      </c>
    </row>
    <row r="92" spans="1:418">
      <c r="A92">
        <v>8</v>
      </c>
      <c r="B92">
        <f t="shared" si="94"/>
        <v>122.7</v>
      </c>
      <c r="C92" s="61">
        <f>FP6</f>
        <v>5.2803540109347793</v>
      </c>
      <c r="D92" s="40">
        <f>FP4</f>
        <v>903.78763440860212</v>
      </c>
      <c r="E92">
        <f t="shared" si="91"/>
        <v>0.67996097853992366</v>
      </c>
      <c r="F92">
        <f t="shared" si="92"/>
        <v>-3.911155437272996</v>
      </c>
      <c r="G92" s="7">
        <f t="shared" si="93"/>
        <v>0.90763763038705325</v>
      </c>
      <c r="H92" s="2">
        <f t="shared" si="90"/>
        <v>28.750702444379723</v>
      </c>
      <c r="J92" s="2"/>
      <c r="Q92" s="7"/>
      <c r="Y92" s="6"/>
      <c r="AB92">
        <v>84</v>
      </c>
      <c r="AC92">
        <v>0.169680001</v>
      </c>
      <c r="AD92">
        <v>330</v>
      </c>
      <c r="AE92">
        <v>147</v>
      </c>
      <c r="AF92">
        <v>338</v>
      </c>
      <c r="AG92">
        <v>145</v>
      </c>
      <c r="AH92">
        <v>328</v>
      </c>
      <c r="AI92">
        <v>144</v>
      </c>
      <c r="AK92">
        <v>353</v>
      </c>
      <c r="AL92">
        <v>213</v>
      </c>
      <c r="AM92">
        <v>341</v>
      </c>
      <c r="AN92">
        <v>222</v>
      </c>
      <c r="AO92">
        <v>354</v>
      </c>
      <c r="AP92">
        <v>211</v>
      </c>
      <c r="AR92">
        <v>408</v>
      </c>
      <c r="AS92">
        <v>217</v>
      </c>
      <c r="AT92">
        <v>424</v>
      </c>
      <c r="AU92">
        <v>224</v>
      </c>
      <c r="AV92">
        <v>416</v>
      </c>
      <c r="AW92">
        <v>234</v>
      </c>
      <c r="AY92">
        <v>799</v>
      </c>
      <c r="AZ92">
        <v>243</v>
      </c>
      <c r="BA92">
        <v>763</v>
      </c>
      <c r="BB92">
        <v>237</v>
      </c>
      <c r="BC92">
        <v>794</v>
      </c>
      <c r="BD92">
        <v>229</v>
      </c>
      <c r="BF92">
        <v>856</v>
      </c>
      <c r="BG92">
        <v>199</v>
      </c>
      <c r="BH92">
        <v>890</v>
      </c>
      <c r="BI92">
        <v>211</v>
      </c>
      <c r="BJ92">
        <v>867</v>
      </c>
      <c r="BK92">
        <v>215</v>
      </c>
      <c r="BM92">
        <v>898</v>
      </c>
      <c r="BN92">
        <v>203</v>
      </c>
      <c r="BO92">
        <v>968</v>
      </c>
      <c r="BP92">
        <v>204</v>
      </c>
      <c r="BQ92">
        <v>921</v>
      </c>
      <c r="BR92">
        <v>191</v>
      </c>
      <c r="BT92">
        <v>896</v>
      </c>
      <c r="BU92">
        <v>196</v>
      </c>
      <c r="BV92">
        <v>868</v>
      </c>
      <c r="BW92">
        <v>186</v>
      </c>
      <c r="BX92">
        <v>962</v>
      </c>
      <c r="BY92">
        <v>187</v>
      </c>
      <c r="CA92">
        <v>1007</v>
      </c>
      <c r="CB92">
        <v>199</v>
      </c>
      <c r="CC92">
        <v>926</v>
      </c>
      <c r="CD92">
        <v>177</v>
      </c>
      <c r="CE92">
        <v>909</v>
      </c>
      <c r="CF92">
        <v>179</v>
      </c>
      <c r="CH92">
        <v>871</v>
      </c>
      <c r="CI92">
        <v>185</v>
      </c>
      <c r="CJ92">
        <v>925</v>
      </c>
      <c r="CK92">
        <v>184</v>
      </c>
      <c r="CL92">
        <v>869</v>
      </c>
      <c r="CM92">
        <v>175</v>
      </c>
      <c r="CO92">
        <v>908</v>
      </c>
      <c r="CP92">
        <v>158</v>
      </c>
      <c r="CQ92">
        <v>877</v>
      </c>
      <c r="CR92">
        <v>169</v>
      </c>
      <c r="CS92">
        <v>909</v>
      </c>
      <c r="CT92">
        <v>168</v>
      </c>
      <c r="CV92">
        <v>891</v>
      </c>
      <c r="CW92">
        <v>171</v>
      </c>
      <c r="CX92">
        <v>864</v>
      </c>
      <c r="CY92">
        <v>177</v>
      </c>
      <c r="CZ92">
        <v>850</v>
      </c>
      <c r="DA92">
        <v>162</v>
      </c>
      <c r="DC92">
        <v>853</v>
      </c>
      <c r="DD92">
        <v>174</v>
      </c>
      <c r="DE92">
        <v>840</v>
      </c>
      <c r="DF92">
        <v>169</v>
      </c>
      <c r="DG92">
        <v>841</v>
      </c>
      <c r="DH92">
        <v>174</v>
      </c>
      <c r="DK92">
        <v>84</v>
      </c>
      <c r="DL92">
        <v>0.169680001</v>
      </c>
      <c r="DM92">
        <v>175</v>
      </c>
      <c r="DN92">
        <v>249</v>
      </c>
      <c r="DO92">
        <v>168</v>
      </c>
      <c r="DP92">
        <v>253</v>
      </c>
      <c r="DQ92">
        <v>169</v>
      </c>
      <c r="DR92">
        <v>244</v>
      </c>
      <c r="DT92">
        <v>209</v>
      </c>
      <c r="DU92">
        <v>394</v>
      </c>
      <c r="DV92">
        <v>205</v>
      </c>
      <c r="DW92">
        <v>390</v>
      </c>
      <c r="DX92">
        <v>213</v>
      </c>
      <c r="DY92">
        <v>388</v>
      </c>
      <c r="EA92">
        <v>209</v>
      </c>
      <c r="EB92">
        <v>368</v>
      </c>
      <c r="EC92">
        <v>206</v>
      </c>
      <c r="ED92">
        <v>425</v>
      </c>
      <c r="EE92">
        <v>221</v>
      </c>
      <c r="EF92">
        <v>511</v>
      </c>
      <c r="EH92">
        <v>271</v>
      </c>
      <c r="EI92">
        <v>387</v>
      </c>
      <c r="EJ92">
        <v>264</v>
      </c>
      <c r="EK92">
        <v>441</v>
      </c>
      <c r="EL92">
        <v>283</v>
      </c>
      <c r="EM92">
        <v>453</v>
      </c>
      <c r="EO92">
        <v>924</v>
      </c>
      <c r="EP92">
        <v>398</v>
      </c>
      <c r="EQ92">
        <v>869</v>
      </c>
      <c r="ER92">
        <v>364</v>
      </c>
      <c r="ES92">
        <v>910</v>
      </c>
      <c r="ET92">
        <v>372</v>
      </c>
      <c r="EV92">
        <v>975</v>
      </c>
      <c r="EW92">
        <v>392</v>
      </c>
      <c r="EX92">
        <v>909</v>
      </c>
      <c r="EY92">
        <v>387</v>
      </c>
      <c r="EZ92">
        <v>956</v>
      </c>
      <c r="FA92">
        <v>379</v>
      </c>
      <c r="FC92">
        <v>1021</v>
      </c>
      <c r="FD92">
        <v>373</v>
      </c>
      <c r="FE92">
        <v>1043</v>
      </c>
      <c r="FF92">
        <v>392</v>
      </c>
      <c r="FG92">
        <v>960</v>
      </c>
      <c r="FH92">
        <v>378</v>
      </c>
      <c r="FJ92">
        <v>950</v>
      </c>
      <c r="FK92">
        <v>387</v>
      </c>
      <c r="FL92">
        <v>877</v>
      </c>
      <c r="FM92">
        <v>390</v>
      </c>
      <c r="FN92">
        <v>939</v>
      </c>
      <c r="FO92">
        <v>366</v>
      </c>
      <c r="FQ92">
        <v>1050</v>
      </c>
      <c r="FR92">
        <v>394</v>
      </c>
      <c r="FS92">
        <v>1067</v>
      </c>
      <c r="FT92">
        <v>450</v>
      </c>
      <c r="FU92">
        <v>1097</v>
      </c>
      <c r="FV92">
        <v>431</v>
      </c>
      <c r="FX92">
        <v>1027</v>
      </c>
      <c r="FY92">
        <v>361</v>
      </c>
      <c r="FZ92">
        <v>991</v>
      </c>
      <c r="GA92">
        <v>360</v>
      </c>
      <c r="GB92">
        <v>1043</v>
      </c>
      <c r="GC92">
        <v>365</v>
      </c>
      <c r="GE92">
        <v>1086</v>
      </c>
      <c r="GF92">
        <v>412</v>
      </c>
      <c r="GG92">
        <v>1142</v>
      </c>
      <c r="GH92">
        <v>422</v>
      </c>
      <c r="GI92">
        <v>1124</v>
      </c>
      <c r="GJ92">
        <v>416</v>
      </c>
      <c r="GL92">
        <v>1219</v>
      </c>
      <c r="GM92">
        <v>412</v>
      </c>
      <c r="GN92">
        <v>1097</v>
      </c>
      <c r="GO92">
        <v>392</v>
      </c>
      <c r="GP92">
        <v>1026</v>
      </c>
      <c r="GQ92">
        <v>381</v>
      </c>
      <c r="GS92">
        <v>84</v>
      </c>
      <c r="GT92">
        <v>0.169680001</v>
      </c>
      <c r="GU92">
        <v>298</v>
      </c>
      <c r="GV92">
        <v>24</v>
      </c>
      <c r="GW92">
        <v>296</v>
      </c>
      <c r="GX92">
        <v>24</v>
      </c>
      <c r="GY92">
        <v>301</v>
      </c>
      <c r="GZ92">
        <v>24</v>
      </c>
      <c r="HB92">
        <v>326</v>
      </c>
      <c r="HC92">
        <v>717</v>
      </c>
      <c r="HD92">
        <v>315</v>
      </c>
      <c r="HE92">
        <v>629</v>
      </c>
      <c r="HF92">
        <v>329</v>
      </c>
      <c r="HG92">
        <v>573</v>
      </c>
      <c r="HI92">
        <v>1153</v>
      </c>
      <c r="HJ92">
        <v>618</v>
      </c>
      <c r="HK92">
        <v>1167</v>
      </c>
      <c r="HL92">
        <v>600</v>
      </c>
      <c r="HM92">
        <v>1127</v>
      </c>
      <c r="HN92">
        <v>602</v>
      </c>
      <c r="HP92">
        <v>84</v>
      </c>
      <c r="HQ92">
        <v>0.169680001</v>
      </c>
      <c r="HR92">
        <v>169</v>
      </c>
      <c r="HS92">
        <v>237</v>
      </c>
      <c r="HT92">
        <v>175</v>
      </c>
      <c r="HU92">
        <v>234</v>
      </c>
      <c r="HV92">
        <v>173</v>
      </c>
      <c r="HW92">
        <v>234</v>
      </c>
      <c r="HY92">
        <v>188</v>
      </c>
      <c r="HZ92">
        <v>351</v>
      </c>
      <c r="IA92">
        <v>196</v>
      </c>
      <c r="IB92">
        <v>345</v>
      </c>
      <c r="IC92">
        <v>186</v>
      </c>
      <c r="ID92">
        <v>342</v>
      </c>
      <c r="IF92">
        <v>220</v>
      </c>
      <c r="IG92">
        <v>328</v>
      </c>
      <c r="IH92">
        <v>213</v>
      </c>
      <c r="II92">
        <v>325</v>
      </c>
      <c r="IJ92">
        <v>223</v>
      </c>
      <c r="IK92">
        <v>321</v>
      </c>
      <c r="IM92">
        <v>531</v>
      </c>
      <c r="IN92">
        <v>335</v>
      </c>
      <c r="IO92">
        <v>592</v>
      </c>
      <c r="IP92">
        <v>325</v>
      </c>
      <c r="IQ92">
        <v>576</v>
      </c>
      <c r="IR92">
        <v>311</v>
      </c>
      <c r="IT92">
        <v>711</v>
      </c>
      <c r="IU92">
        <v>319</v>
      </c>
      <c r="IV92">
        <v>719</v>
      </c>
      <c r="IW92">
        <v>323</v>
      </c>
      <c r="IX92">
        <v>721</v>
      </c>
      <c r="IY92">
        <v>325</v>
      </c>
      <c r="JA92">
        <v>727</v>
      </c>
      <c r="JB92">
        <v>334</v>
      </c>
      <c r="JC92">
        <v>799</v>
      </c>
      <c r="JD92">
        <v>378</v>
      </c>
      <c r="JE92">
        <v>766</v>
      </c>
      <c r="JF92">
        <v>378</v>
      </c>
      <c r="JH92">
        <v>641</v>
      </c>
      <c r="JI92">
        <v>339</v>
      </c>
      <c r="JJ92">
        <v>677</v>
      </c>
      <c r="JK92">
        <v>313</v>
      </c>
      <c r="JL92">
        <v>688</v>
      </c>
      <c r="JM92">
        <v>314</v>
      </c>
      <c r="JO92">
        <v>670</v>
      </c>
      <c r="JP92">
        <v>301</v>
      </c>
      <c r="JQ92">
        <v>636</v>
      </c>
      <c r="JR92">
        <v>292</v>
      </c>
      <c r="JS92">
        <v>656</v>
      </c>
      <c r="JT92">
        <v>302</v>
      </c>
      <c r="JV92">
        <v>663</v>
      </c>
      <c r="JW92">
        <v>319</v>
      </c>
      <c r="JX92">
        <v>687</v>
      </c>
      <c r="JY92">
        <v>363</v>
      </c>
      <c r="JZ92">
        <v>675</v>
      </c>
      <c r="KA92">
        <v>357</v>
      </c>
      <c r="KC92">
        <v>709</v>
      </c>
      <c r="KD92">
        <v>326</v>
      </c>
      <c r="KE92">
        <v>730</v>
      </c>
      <c r="KF92">
        <v>331</v>
      </c>
      <c r="KG92">
        <v>674</v>
      </c>
      <c r="KH92">
        <v>327</v>
      </c>
      <c r="KJ92">
        <v>630</v>
      </c>
      <c r="KK92">
        <v>331</v>
      </c>
      <c r="KL92">
        <v>651</v>
      </c>
      <c r="KM92">
        <v>330</v>
      </c>
      <c r="KN92">
        <v>627</v>
      </c>
      <c r="KO92">
        <v>331</v>
      </c>
      <c r="KQ92">
        <v>765</v>
      </c>
      <c r="KR92">
        <v>365</v>
      </c>
      <c r="KS92">
        <v>692</v>
      </c>
      <c r="KT92">
        <v>376</v>
      </c>
      <c r="KU92">
        <v>730</v>
      </c>
      <c r="KV92">
        <v>357</v>
      </c>
      <c r="KX92">
        <v>84</v>
      </c>
      <c r="KY92">
        <v>0.169680001214147</v>
      </c>
      <c r="KZ92">
        <v>305</v>
      </c>
      <c r="LA92">
        <v>27</v>
      </c>
      <c r="LB92">
        <v>311</v>
      </c>
      <c r="LC92">
        <v>27</v>
      </c>
      <c r="LD92">
        <v>311</v>
      </c>
      <c r="LE92">
        <v>27</v>
      </c>
      <c r="LG92">
        <v>313</v>
      </c>
      <c r="LH92">
        <v>531</v>
      </c>
      <c r="LI92">
        <v>316</v>
      </c>
      <c r="LJ92">
        <v>556</v>
      </c>
      <c r="LK92">
        <v>325</v>
      </c>
      <c r="LL92">
        <v>505</v>
      </c>
      <c r="LN92">
        <v>786</v>
      </c>
      <c r="LO92">
        <v>435</v>
      </c>
      <c r="LP92">
        <v>739</v>
      </c>
      <c r="LQ92">
        <v>446</v>
      </c>
      <c r="LR92">
        <v>711</v>
      </c>
      <c r="LS92">
        <v>446</v>
      </c>
      <c r="LV92">
        <v>84</v>
      </c>
      <c r="LW92">
        <v>0.169680001</v>
      </c>
      <c r="LX92">
        <v>299</v>
      </c>
      <c r="LY92">
        <v>92</v>
      </c>
      <c r="LZ92">
        <v>298</v>
      </c>
      <c r="MA92">
        <v>100</v>
      </c>
      <c r="MB92">
        <v>300</v>
      </c>
      <c r="MC92">
        <v>101</v>
      </c>
      <c r="ME92">
        <v>324</v>
      </c>
      <c r="MF92">
        <v>564</v>
      </c>
      <c r="MG92">
        <v>346</v>
      </c>
      <c r="MH92">
        <v>568</v>
      </c>
      <c r="MI92">
        <v>316</v>
      </c>
      <c r="MJ92">
        <v>550</v>
      </c>
      <c r="ML92">
        <v>337</v>
      </c>
      <c r="MM92">
        <v>614</v>
      </c>
      <c r="MN92">
        <v>351</v>
      </c>
      <c r="MO92">
        <v>617</v>
      </c>
      <c r="MP92">
        <v>341</v>
      </c>
      <c r="MQ92">
        <v>615</v>
      </c>
      <c r="MS92">
        <v>362</v>
      </c>
      <c r="MT92">
        <v>548</v>
      </c>
      <c r="MU92">
        <v>382</v>
      </c>
      <c r="MV92">
        <v>569</v>
      </c>
      <c r="MW92">
        <v>370</v>
      </c>
      <c r="MX92">
        <v>583</v>
      </c>
      <c r="MZ92">
        <v>535</v>
      </c>
      <c r="NA92">
        <v>506</v>
      </c>
      <c r="NB92">
        <v>548</v>
      </c>
      <c r="NC92">
        <v>510</v>
      </c>
      <c r="ND92">
        <v>540</v>
      </c>
      <c r="NE92">
        <v>498</v>
      </c>
      <c r="NG92">
        <v>752</v>
      </c>
      <c r="NH92">
        <v>588</v>
      </c>
      <c r="NI92">
        <v>746</v>
      </c>
      <c r="NJ92">
        <v>640</v>
      </c>
      <c r="NK92">
        <v>787</v>
      </c>
      <c r="NL92">
        <v>622</v>
      </c>
      <c r="NN92">
        <v>775</v>
      </c>
      <c r="NO92">
        <v>530</v>
      </c>
      <c r="NP92">
        <v>800</v>
      </c>
      <c r="NQ92">
        <v>507</v>
      </c>
      <c r="NR92">
        <v>764</v>
      </c>
      <c r="NS92">
        <v>519</v>
      </c>
      <c r="NU92">
        <v>715</v>
      </c>
      <c r="NV92">
        <v>504</v>
      </c>
      <c r="NW92">
        <v>717</v>
      </c>
      <c r="NX92">
        <v>521</v>
      </c>
      <c r="NY92">
        <v>717</v>
      </c>
      <c r="NZ92">
        <v>521</v>
      </c>
      <c r="OB92">
        <v>842</v>
      </c>
      <c r="OC92">
        <v>604</v>
      </c>
      <c r="OD92">
        <v>804</v>
      </c>
      <c r="OE92">
        <v>605</v>
      </c>
      <c r="OF92">
        <v>854</v>
      </c>
      <c r="OG92">
        <v>586</v>
      </c>
      <c r="OI92">
        <v>808</v>
      </c>
      <c r="OJ92">
        <v>509</v>
      </c>
      <c r="OK92">
        <v>730</v>
      </c>
      <c r="OL92">
        <v>504</v>
      </c>
      <c r="OM92">
        <v>767</v>
      </c>
      <c r="ON92">
        <v>532</v>
      </c>
      <c r="OP92">
        <v>930</v>
      </c>
      <c r="OQ92">
        <v>687</v>
      </c>
      <c r="OR92">
        <v>842</v>
      </c>
      <c r="OS92">
        <v>679</v>
      </c>
      <c r="OT92">
        <v>833</v>
      </c>
      <c r="OU92">
        <v>616</v>
      </c>
      <c r="OW92">
        <v>813</v>
      </c>
      <c r="OX92">
        <v>529</v>
      </c>
      <c r="OY92">
        <v>901</v>
      </c>
      <c r="OZ92">
        <v>523</v>
      </c>
      <c r="PA92">
        <v>797</v>
      </c>
      <c r="PB92">
        <v>486</v>
      </c>
    </row>
    <row r="93" spans="1:418">
      <c r="A93">
        <v>9</v>
      </c>
      <c r="B93">
        <f t="shared" si="94"/>
        <v>477.5</v>
      </c>
      <c r="C93" s="26">
        <f>FW6</f>
        <v>7.4038592216998573</v>
      </c>
      <c r="D93" s="41">
        <f>FW4</f>
        <v>869.76881720430094</v>
      </c>
      <c r="E93" t="e">
        <f t="shared" si="91"/>
        <v>#NUM!</v>
      </c>
      <c r="F93">
        <f t="shared" si="92"/>
        <v>-3.3210266240802349</v>
      </c>
      <c r="G93" s="7">
        <f t="shared" si="93"/>
        <v>0.87197055317086081</v>
      </c>
      <c r="H93" s="2">
        <f t="shared" si="90"/>
        <v>40.312856483174656</v>
      </c>
      <c r="J93" s="2"/>
      <c r="Q93" s="7"/>
      <c r="Y93" s="6"/>
      <c r="AB93">
        <v>85</v>
      </c>
      <c r="AC93">
        <v>0.17170000099999999</v>
      </c>
      <c r="AD93">
        <v>334</v>
      </c>
      <c r="AE93">
        <v>145</v>
      </c>
      <c r="AF93">
        <v>334</v>
      </c>
      <c r="AG93">
        <v>145</v>
      </c>
      <c r="AH93">
        <v>326</v>
      </c>
      <c r="AI93">
        <v>145</v>
      </c>
      <c r="AK93">
        <v>358</v>
      </c>
      <c r="AL93">
        <v>210</v>
      </c>
      <c r="AM93">
        <v>354</v>
      </c>
      <c r="AN93">
        <v>224</v>
      </c>
      <c r="AO93">
        <v>359</v>
      </c>
      <c r="AP93">
        <v>211</v>
      </c>
      <c r="AR93">
        <v>391</v>
      </c>
      <c r="AS93">
        <v>218</v>
      </c>
      <c r="AT93">
        <v>403</v>
      </c>
      <c r="AU93">
        <v>235</v>
      </c>
      <c r="AV93">
        <v>399</v>
      </c>
      <c r="AW93">
        <v>238</v>
      </c>
      <c r="AY93">
        <v>821</v>
      </c>
      <c r="AZ93">
        <v>238</v>
      </c>
      <c r="BA93">
        <v>729</v>
      </c>
      <c r="BB93">
        <v>237</v>
      </c>
      <c r="BC93">
        <v>741</v>
      </c>
      <c r="BD93">
        <v>243</v>
      </c>
      <c r="BF93">
        <v>870</v>
      </c>
      <c r="BG93">
        <v>202</v>
      </c>
      <c r="BH93">
        <v>851</v>
      </c>
      <c r="BI93">
        <v>209</v>
      </c>
      <c r="BJ93">
        <v>873</v>
      </c>
      <c r="BK93">
        <v>225</v>
      </c>
      <c r="BM93">
        <v>888</v>
      </c>
      <c r="BN93">
        <v>201</v>
      </c>
      <c r="BO93">
        <v>919</v>
      </c>
      <c r="BP93">
        <v>193</v>
      </c>
      <c r="BQ93">
        <v>915</v>
      </c>
      <c r="BR93">
        <v>205</v>
      </c>
      <c r="BT93">
        <v>904</v>
      </c>
      <c r="BU93">
        <v>179</v>
      </c>
      <c r="BV93">
        <v>923</v>
      </c>
      <c r="BW93">
        <v>203</v>
      </c>
      <c r="BX93">
        <v>861</v>
      </c>
      <c r="BY93">
        <v>194</v>
      </c>
      <c r="CA93">
        <v>1032</v>
      </c>
      <c r="CB93">
        <v>211</v>
      </c>
      <c r="CC93">
        <v>872</v>
      </c>
      <c r="CD93">
        <v>189</v>
      </c>
      <c r="CE93">
        <v>866</v>
      </c>
      <c r="CF93">
        <v>172</v>
      </c>
      <c r="CH93">
        <v>877</v>
      </c>
      <c r="CI93">
        <v>179</v>
      </c>
      <c r="CJ93">
        <v>860</v>
      </c>
      <c r="CK93">
        <v>186</v>
      </c>
      <c r="CL93">
        <v>902</v>
      </c>
      <c r="CM93">
        <v>174</v>
      </c>
      <c r="CO93">
        <v>873</v>
      </c>
      <c r="CP93">
        <v>166</v>
      </c>
      <c r="CQ93">
        <v>917</v>
      </c>
      <c r="CR93">
        <v>181</v>
      </c>
      <c r="CS93">
        <v>883</v>
      </c>
      <c r="CT93">
        <v>172</v>
      </c>
      <c r="CV93">
        <v>886</v>
      </c>
      <c r="CW93">
        <v>176</v>
      </c>
      <c r="CX93">
        <v>874</v>
      </c>
      <c r="CY93">
        <v>173</v>
      </c>
      <c r="CZ93">
        <v>865</v>
      </c>
      <c r="DA93">
        <v>177</v>
      </c>
      <c r="DC93">
        <v>890</v>
      </c>
      <c r="DD93">
        <v>173</v>
      </c>
      <c r="DE93">
        <v>866</v>
      </c>
      <c r="DF93">
        <v>171</v>
      </c>
      <c r="DG93">
        <v>875</v>
      </c>
      <c r="DH93">
        <v>180</v>
      </c>
      <c r="DK93">
        <v>85</v>
      </c>
      <c r="DL93">
        <v>0.17170000099999999</v>
      </c>
      <c r="DM93">
        <v>173</v>
      </c>
      <c r="DN93">
        <v>250</v>
      </c>
      <c r="DO93">
        <v>177</v>
      </c>
      <c r="DP93">
        <v>255</v>
      </c>
      <c r="DQ93">
        <v>165</v>
      </c>
      <c r="DR93">
        <v>248</v>
      </c>
      <c r="DT93">
        <v>217</v>
      </c>
      <c r="DU93">
        <v>403</v>
      </c>
      <c r="DV93">
        <v>206</v>
      </c>
      <c r="DW93">
        <v>392</v>
      </c>
      <c r="DX93">
        <v>205</v>
      </c>
      <c r="DY93">
        <v>385</v>
      </c>
      <c r="EA93">
        <v>211</v>
      </c>
      <c r="EB93">
        <v>368</v>
      </c>
      <c r="EC93">
        <v>212</v>
      </c>
      <c r="ED93">
        <v>449</v>
      </c>
      <c r="EE93">
        <v>229</v>
      </c>
      <c r="EF93">
        <v>493</v>
      </c>
      <c r="EH93">
        <v>259</v>
      </c>
      <c r="EI93">
        <v>395</v>
      </c>
      <c r="EJ93">
        <v>268</v>
      </c>
      <c r="EK93">
        <v>429</v>
      </c>
      <c r="EL93">
        <v>284</v>
      </c>
      <c r="EM93">
        <v>450</v>
      </c>
      <c r="EO93">
        <v>842</v>
      </c>
      <c r="EP93">
        <v>388</v>
      </c>
      <c r="EQ93">
        <v>862</v>
      </c>
      <c r="ER93">
        <v>379</v>
      </c>
      <c r="ES93">
        <v>895</v>
      </c>
      <c r="ET93">
        <v>374</v>
      </c>
      <c r="EV93">
        <v>973</v>
      </c>
      <c r="EW93">
        <v>390</v>
      </c>
      <c r="EX93">
        <v>940</v>
      </c>
      <c r="EY93">
        <v>373</v>
      </c>
      <c r="EZ93">
        <v>901</v>
      </c>
      <c r="FA93">
        <v>387</v>
      </c>
      <c r="FC93">
        <v>958</v>
      </c>
      <c r="FD93">
        <v>377</v>
      </c>
      <c r="FE93">
        <v>1006</v>
      </c>
      <c r="FF93">
        <v>386</v>
      </c>
      <c r="FG93">
        <v>931</v>
      </c>
      <c r="FH93">
        <v>375</v>
      </c>
      <c r="FJ93">
        <v>975</v>
      </c>
      <c r="FK93">
        <v>376</v>
      </c>
      <c r="FL93">
        <v>906</v>
      </c>
      <c r="FM93">
        <v>388</v>
      </c>
      <c r="FN93">
        <v>924</v>
      </c>
      <c r="FO93">
        <v>375</v>
      </c>
      <c r="FQ93">
        <v>999</v>
      </c>
      <c r="FR93">
        <v>399</v>
      </c>
      <c r="FS93">
        <v>1101</v>
      </c>
      <c r="FT93">
        <v>447</v>
      </c>
      <c r="FU93">
        <v>1034</v>
      </c>
      <c r="FV93">
        <v>421</v>
      </c>
      <c r="FX93">
        <v>1057</v>
      </c>
      <c r="FY93">
        <v>373</v>
      </c>
      <c r="FZ93">
        <v>986</v>
      </c>
      <c r="GA93">
        <v>376</v>
      </c>
      <c r="GB93">
        <v>1013</v>
      </c>
      <c r="GC93">
        <v>368</v>
      </c>
      <c r="GE93">
        <v>1161</v>
      </c>
      <c r="GF93">
        <v>402</v>
      </c>
      <c r="GG93">
        <v>1214</v>
      </c>
      <c r="GH93">
        <v>442</v>
      </c>
      <c r="GI93">
        <v>1179</v>
      </c>
      <c r="GJ93">
        <v>408</v>
      </c>
      <c r="GL93">
        <v>1217</v>
      </c>
      <c r="GM93">
        <v>406</v>
      </c>
      <c r="GN93">
        <v>1160</v>
      </c>
      <c r="GO93">
        <v>390</v>
      </c>
      <c r="GP93">
        <v>1102</v>
      </c>
      <c r="GQ93">
        <v>376</v>
      </c>
      <c r="GS93">
        <v>85</v>
      </c>
      <c r="GT93">
        <v>0.17170000099999999</v>
      </c>
      <c r="GU93">
        <v>299</v>
      </c>
      <c r="GV93">
        <v>24</v>
      </c>
      <c r="GW93">
        <v>312</v>
      </c>
      <c r="GX93">
        <v>24</v>
      </c>
      <c r="GY93">
        <v>302</v>
      </c>
      <c r="GZ93">
        <v>24</v>
      </c>
      <c r="HB93">
        <v>335</v>
      </c>
      <c r="HC93">
        <v>720</v>
      </c>
      <c r="HD93">
        <v>339</v>
      </c>
      <c r="HE93">
        <v>640</v>
      </c>
      <c r="HF93">
        <v>336</v>
      </c>
      <c r="HG93">
        <v>591</v>
      </c>
      <c r="HI93">
        <v>1143</v>
      </c>
      <c r="HJ93">
        <v>600</v>
      </c>
      <c r="HK93">
        <v>1148</v>
      </c>
      <c r="HL93">
        <v>629</v>
      </c>
      <c r="HM93">
        <v>1163</v>
      </c>
      <c r="HN93">
        <v>620</v>
      </c>
      <c r="HP93">
        <v>85</v>
      </c>
      <c r="HQ93">
        <v>0.17170000099999999</v>
      </c>
      <c r="HR93">
        <v>167</v>
      </c>
      <c r="HS93">
        <v>237</v>
      </c>
      <c r="HT93">
        <v>177</v>
      </c>
      <c r="HU93">
        <v>240</v>
      </c>
      <c r="HV93">
        <v>174</v>
      </c>
      <c r="HW93">
        <v>234</v>
      </c>
      <c r="HY93">
        <v>189</v>
      </c>
      <c r="HZ93">
        <v>346</v>
      </c>
      <c r="IA93">
        <v>205</v>
      </c>
      <c r="IB93">
        <v>325</v>
      </c>
      <c r="IC93">
        <v>197</v>
      </c>
      <c r="ID93">
        <v>344</v>
      </c>
      <c r="IF93">
        <v>229</v>
      </c>
      <c r="IG93">
        <v>328</v>
      </c>
      <c r="IH93">
        <v>214</v>
      </c>
      <c r="II93">
        <v>328</v>
      </c>
      <c r="IJ93">
        <v>216</v>
      </c>
      <c r="IK93">
        <v>316</v>
      </c>
      <c r="IM93">
        <v>533</v>
      </c>
      <c r="IN93">
        <v>328</v>
      </c>
      <c r="IO93">
        <v>562</v>
      </c>
      <c r="IP93">
        <v>321</v>
      </c>
      <c r="IQ93">
        <v>516</v>
      </c>
      <c r="IR93">
        <v>324</v>
      </c>
      <c r="IT93">
        <v>683</v>
      </c>
      <c r="IU93">
        <v>316</v>
      </c>
      <c r="IV93">
        <v>734</v>
      </c>
      <c r="IW93">
        <v>322</v>
      </c>
      <c r="IX93">
        <v>655</v>
      </c>
      <c r="IY93">
        <v>321</v>
      </c>
      <c r="JA93">
        <v>700</v>
      </c>
      <c r="JB93">
        <v>346</v>
      </c>
      <c r="JC93">
        <v>763</v>
      </c>
      <c r="JD93">
        <v>389</v>
      </c>
      <c r="JE93">
        <v>789</v>
      </c>
      <c r="JF93">
        <v>366</v>
      </c>
      <c r="JH93">
        <v>673</v>
      </c>
      <c r="JI93">
        <v>317</v>
      </c>
      <c r="JJ93">
        <v>652</v>
      </c>
      <c r="JK93">
        <v>320</v>
      </c>
      <c r="JL93">
        <v>658</v>
      </c>
      <c r="JM93">
        <v>313</v>
      </c>
      <c r="JO93">
        <v>671</v>
      </c>
      <c r="JP93">
        <v>288</v>
      </c>
      <c r="JQ93">
        <v>618</v>
      </c>
      <c r="JR93">
        <v>285</v>
      </c>
      <c r="JS93">
        <v>640</v>
      </c>
      <c r="JT93">
        <v>295</v>
      </c>
      <c r="JV93">
        <v>693</v>
      </c>
      <c r="JW93">
        <v>330</v>
      </c>
      <c r="JX93">
        <v>703</v>
      </c>
      <c r="JY93">
        <v>368</v>
      </c>
      <c r="JZ93">
        <v>661</v>
      </c>
      <c r="KA93">
        <v>343</v>
      </c>
      <c r="KC93">
        <v>681</v>
      </c>
      <c r="KD93">
        <v>331</v>
      </c>
      <c r="KE93">
        <v>682</v>
      </c>
      <c r="KF93">
        <v>318</v>
      </c>
      <c r="KG93">
        <v>664</v>
      </c>
      <c r="KH93">
        <v>320</v>
      </c>
      <c r="KJ93">
        <v>611</v>
      </c>
      <c r="KK93">
        <v>331</v>
      </c>
      <c r="KL93">
        <v>657</v>
      </c>
      <c r="KM93">
        <v>331</v>
      </c>
      <c r="KN93">
        <v>638</v>
      </c>
      <c r="KO93">
        <v>336</v>
      </c>
      <c r="KQ93">
        <v>762</v>
      </c>
      <c r="KR93">
        <v>373</v>
      </c>
      <c r="KS93">
        <v>704</v>
      </c>
      <c r="KT93">
        <v>373</v>
      </c>
      <c r="KU93">
        <v>668</v>
      </c>
      <c r="KV93">
        <v>364</v>
      </c>
      <c r="KX93">
        <v>85</v>
      </c>
      <c r="KY93">
        <v>0.17170000122860099</v>
      </c>
      <c r="KZ93">
        <v>321</v>
      </c>
      <c r="LA93">
        <v>27</v>
      </c>
      <c r="LB93">
        <v>298</v>
      </c>
      <c r="LC93">
        <v>27</v>
      </c>
      <c r="LD93">
        <v>309</v>
      </c>
      <c r="LE93">
        <v>27</v>
      </c>
      <c r="LG93">
        <v>329</v>
      </c>
      <c r="LH93">
        <v>551</v>
      </c>
      <c r="LI93">
        <v>332</v>
      </c>
      <c r="LJ93">
        <v>526</v>
      </c>
      <c r="LK93">
        <v>338</v>
      </c>
      <c r="LL93">
        <v>496</v>
      </c>
      <c r="LN93">
        <v>747</v>
      </c>
      <c r="LO93">
        <v>443</v>
      </c>
      <c r="LP93">
        <v>789</v>
      </c>
      <c r="LQ93">
        <v>483</v>
      </c>
      <c r="LR93">
        <v>766</v>
      </c>
      <c r="LS93">
        <v>457</v>
      </c>
      <c r="LV93">
        <v>85</v>
      </c>
      <c r="LW93">
        <v>0.17170000099999999</v>
      </c>
      <c r="LX93">
        <v>304</v>
      </c>
      <c r="LY93">
        <v>91</v>
      </c>
      <c r="LZ93">
        <v>295</v>
      </c>
      <c r="MA93">
        <v>100</v>
      </c>
      <c r="MB93">
        <v>318</v>
      </c>
      <c r="MC93">
        <v>103</v>
      </c>
      <c r="ME93">
        <v>344</v>
      </c>
      <c r="MF93">
        <v>555</v>
      </c>
      <c r="MG93">
        <v>360</v>
      </c>
      <c r="MH93">
        <v>552</v>
      </c>
      <c r="MI93">
        <v>311</v>
      </c>
      <c r="MJ93">
        <v>563</v>
      </c>
      <c r="ML93">
        <v>338</v>
      </c>
      <c r="MM93">
        <v>631</v>
      </c>
      <c r="MN93">
        <v>314</v>
      </c>
      <c r="MO93">
        <v>640</v>
      </c>
      <c r="MP93">
        <v>342</v>
      </c>
      <c r="MQ93">
        <v>615</v>
      </c>
      <c r="MS93">
        <v>380</v>
      </c>
      <c r="MT93">
        <v>564</v>
      </c>
      <c r="MU93">
        <v>417</v>
      </c>
      <c r="MV93">
        <v>575</v>
      </c>
      <c r="MW93">
        <v>367</v>
      </c>
      <c r="MX93">
        <v>572</v>
      </c>
      <c r="MZ93">
        <v>532</v>
      </c>
      <c r="NA93">
        <v>477</v>
      </c>
      <c r="NB93">
        <v>606</v>
      </c>
      <c r="NC93">
        <v>478</v>
      </c>
      <c r="ND93">
        <v>566</v>
      </c>
      <c r="NE93">
        <v>506</v>
      </c>
      <c r="NG93">
        <v>776</v>
      </c>
      <c r="NH93">
        <v>591</v>
      </c>
      <c r="NI93">
        <v>864</v>
      </c>
      <c r="NJ93">
        <v>645</v>
      </c>
      <c r="NK93">
        <v>797</v>
      </c>
      <c r="NL93">
        <v>647</v>
      </c>
      <c r="NN93">
        <v>750</v>
      </c>
      <c r="NO93">
        <v>530</v>
      </c>
      <c r="NP93">
        <v>839</v>
      </c>
      <c r="NQ93">
        <v>533</v>
      </c>
      <c r="NR93">
        <v>837</v>
      </c>
      <c r="NS93">
        <v>522</v>
      </c>
      <c r="NU93">
        <v>812</v>
      </c>
      <c r="NV93">
        <v>503</v>
      </c>
      <c r="NW93">
        <v>773</v>
      </c>
      <c r="NX93">
        <v>514</v>
      </c>
      <c r="NY93">
        <v>773</v>
      </c>
      <c r="NZ93">
        <v>514</v>
      </c>
      <c r="OB93">
        <v>838</v>
      </c>
      <c r="OC93">
        <v>586</v>
      </c>
      <c r="OD93">
        <v>826</v>
      </c>
      <c r="OE93">
        <v>581</v>
      </c>
      <c r="OF93">
        <v>746</v>
      </c>
      <c r="OG93">
        <v>591</v>
      </c>
      <c r="OI93">
        <v>777</v>
      </c>
      <c r="OJ93">
        <v>501</v>
      </c>
      <c r="OK93">
        <v>757</v>
      </c>
      <c r="OL93">
        <v>493</v>
      </c>
      <c r="OM93">
        <v>716</v>
      </c>
      <c r="ON93">
        <v>497</v>
      </c>
      <c r="OP93">
        <v>863</v>
      </c>
      <c r="OQ93">
        <v>658</v>
      </c>
      <c r="OR93">
        <v>825</v>
      </c>
      <c r="OS93">
        <v>651</v>
      </c>
      <c r="OT93">
        <v>800</v>
      </c>
      <c r="OU93">
        <v>625</v>
      </c>
      <c r="OW93">
        <v>760</v>
      </c>
      <c r="OX93">
        <v>488</v>
      </c>
      <c r="OY93">
        <v>722</v>
      </c>
      <c r="OZ93">
        <v>508</v>
      </c>
      <c r="PA93">
        <v>746</v>
      </c>
      <c r="PB93">
        <v>490</v>
      </c>
    </row>
    <row r="94" spans="1:418">
      <c r="A94">
        <v>10</v>
      </c>
      <c r="B94">
        <f t="shared" si="94"/>
        <v>1129.7</v>
      </c>
      <c r="C94" s="2">
        <f>GD6</f>
        <v>6.0164292192554978</v>
      </c>
      <c r="D94" s="40">
        <f>GD4</f>
        <v>1001.1397849462365</v>
      </c>
      <c r="E94">
        <f t="shared" si="91"/>
        <v>1.2488495040322933</v>
      </c>
      <c r="F94">
        <f t="shared" si="92"/>
        <v>-2.9470368712444968</v>
      </c>
      <c r="G94" s="7">
        <f t="shared" si="93"/>
        <v>1.0097066308915501</v>
      </c>
      <c r="H94" s="2">
        <f t="shared" si="90"/>
        <v>32.758516929410312</v>
      </c>
      <c r="J94" s="2"/>
      <c r="Q94" s="7"/>
      <c r="Y94" s="6"/>
      <c r="AB94">
        <v>86</v>
      </c>
      <c r="AC94">
        <v>0.17372000100000001</v>
      </c>
      <c r="AD94">
        <v>333</v>
      </c>
      <c r="AE94">
        <v>145</v>
      </c>
      <c r="AF94">
        <v>337</v>
      </c>
      <c r="AG94">
        <v>142</v>
      </c>
      <c r="AH94">
        <v>327</v>
      </c>
      <c r="AI94">
        <v>144</v>
      </c>
      <c r="AK94">
        <v>349</v>
      </c>
      <c r="AL94">
        <v>207</v>
      </c>
      <c r="AM94">
        <v>346</v>
      </c>
      <c r="AN94">
        <v>223</v>
      </c>
      <c r="AO94">
        <v>350</v>
      </c>
      <c r="AP94">
        <v>207</v>
      </c>
      <c r="AR94">
        <v>415</v>
      </c>
      <c r="AS94">
        <v>221</v>
      </c>
      <c r="AT94">
        <v>408</v>
      </c>
      <c r="AU94">
        <v>232</v>
      </c>
      <c r="AV94">
        <v>408</v>
      </c>
      <c r="AW94">
        <v>228</v>
      </c>
      <c r="AY94">
        <v>786</v>
      </c>
      <c r="AZ94">
        <v>243</v>
      </c>
      <c r="BA94">
        <v>750</v>
      </c>
      <c r="BB94">
        <v>234</v>
      </c>
      <c r="BC94">
        <v>726</v>
      </c>
      <c r="BD94">
        <v>233</v>
      </c>
      <c r="BF94">
        <v>885</v>
      </c>
      <c r="BG94">
        <v>210</v>
      </c>
      <c r="BH94">
        <v>818</v>
      </c>
      <c r="BI94">
        <v>212</v>
      </c>
      <c r="BJ94">
        <v>859</v>
      </c>
      <c r="BK94">
        <v>210</v>
      </c>
      <c r="BM94">
        <v>891</v>
      </c>
      <c r="BN94">
        <v>203</v>
      </c>
      <c r="BO94">
        <v>904</v>
      </c>
      <c r="BP94">
        <v>198</v>
      </c>
      <c r="BQ94">
        <v>904</v>
      </c>
      <c r="BR94">
        <v>197</v>
      </c>
      <c r="BT94">
        <v>925</v>
      </c>
      <c r="BU94">
        <v>190</v>
      </c>
      <c r="BV94">
        <v>922</v>
      </c>
      <c r="BW94">
        <v>186</v>
      </c>
      <c r="BX94">
        <v>925</v>
      </c>
      <c r="BY94">
        <v>185</v>
      </c>
      <c r="CA94">
        <v>963</v>
      </c>
      <c r="CB94">
        <v>216</v>
      </c>
      <c r="CC94">
        <v>862</v>
      </c>
      <c r="CD94">
        <v>185</v>
      </c>
      <c r="CE94">
        <v>852</v>
      </c>
      <c r="CF94">
        <v>193</v>
      </c>
      <c r="CH94">
        <v>847</v>
      </c>
      <c r="CI94">
        <v>177</v>
      </c>
      <c r="CJ94">
        <v>889</v>
      </c>
      <c r="CK94">
        <v>176</v>
      </c>
      <c r="CL94">
        <v>923</v>
      </c>
      <c r="CM94">
        <v>190</v>
      </c>
      <c r="CO94">
        <v>865</v>
      </c>
      <c r="CP94">
        <v>170</v>
      </c>
      <c r="CQ94">
        <v>829</v>
      </c>
      <c r="CR94">
        <v>167</v>
      </c>
      <c r="CS94">
        <v>865</v>
      </c>
      <c r="CT94">
        <v>174</v>
      </c>
      <c r="CV94">
        <v>911</v>
      </c>
      <c r="CW94">
        <v>165</v>
      </c>
      <c r="CX94">
        <v>894</v>
      </c>
      <c r="CY94">
        <v>175</v>
      </c>
      <c r="CZ94">
        <v>928</v>
      </c>
      <c r="DA94">
        <v>174</v>
      </c>
      <c r="DC94">
        <v>882</v>
      </c>
      <c r="DD94">
        <v>180</v>
      </c>
      <c r="DE94">
        <v>894</v>
      </c>
      <c r="DF94">
        <v>171</v>
      </c>
      <c r="DG94">
        <v>877</v>
      </c>
      <c r="DH94">
        <v>161</v>
      </c>
      <c r="DK94">
        <v>86</v>
      </c>
      <c r="DL94">
        <v>0.17372000100000001</v>
      </c>
      <c r="DM94">
        <v>172</v>
      </c>
      <c r="DN94">
        <v>247</v>
      </c>
      <c r="DO94">
        <v>173</v>
      </c>
      <c r="DP94">
        <v>253</v>
      </c>
      <c r="DQ94">
        <v>166</v>
      </c>
      <c r="DR94">
        <v>249</v>
      </c>
      <c r="DT94">
        <v>197</v>
      </c>
      <c r="DU94">
        <v>393</v>
      </c>
      <c r="DV94">
        <v>200</v>
      </c>
      <c r="DW94">
        <v>396</v>
      </c>
      <c r="DX94">
        <v>214</v>
      </c>
      <c r="DY94">
        <v>392</v>
      </c>
      <c r="EA94">
        <v>199</v>
      </c>
      <c r="EB94">
        <v>374</v>
      </c>
      <c r="EC94">
        <v>213</v>
      </c>
      <c r="ED94">
        <v>446</v>
      </c>
      <c r="EE94">
        <v>217</v>
      </c>
      <c r="EF94">
        <v>474</v>
      </c>
      <c r="EH94">
        <v>276</v>
      </c>
      <c r="EI94">
        <v>388</v>
      </c>
      <c r="EJ94">
        <v>293</v>
      </c>
      <c r="EK94">
        <v>431</v>
      </c>
      <c r="EL94">
        <v>279</v>
      </c>
      <c r="EM94">
        <v>456</v>
      </c>
      <c r="EO94">
        <v>934</v>
      </c>
      <c r="EP94">
        <v>388</v>
      </c>
      <c r="EQ94">
        <v>907</v>
      </c>
      <c r="ER94">
        <v>369</v>
      </c>
      <c r="ES94">
        <v>890</v>
      </c>
      <c r="ET94">
        <v>375</v>
      </c>
      <c r="EV94">
        <v>926</v>
      </c>
      <c r="EW94">
        <v>386</v>
      </c>
      <c r="EX94">
        <v>968</v>
      </c>
      <c r="EY94">
        <v>389</v>
      </c>
      <c r="EZ94">
        <v>993</v>
      </c>
      <c r="FA94">
        <v>383</v>
      </c>
      <c r="FC94">
        <v>986</v>
      </c>
      <c r="FD94">
        <v>375</v>
      </c>
      <c r="FE94">
        <v>980</v>
      </c>
      <c r="FF94">
        <v>399</v>
      </c>
      <c r="FG94">
        <v>997</v>
      </c>
      <c r="FH94">
        <v>374</v>
      </c>
      <c r="FJ94">
        <v>924</v>
      </c>
      <c r="FK94">
        <v>368</v>
      </c>
      <c r="FL94">
        <v>1022</v>
      </c>
      <c r="FM94">
        <v>371</v>
      </c>
      <c r="FN94">
        <v>911</v>
      </c>
      <c r="FO94">
        <v>379</v>
      </c>
      <c r="FQ94">
        <v>1099</v>
      </c>
      <c r="FR94">
        <v>384</v>
      </c>
      <c r="FS94">
        <v>1132</v>
      </c>
      <c r="FT94">
        <v>436</v>
      </c>
      <c r="FU94">
        <v>1085</v>
      </c>
      <c r="FV94">
        <v>436</v>
      </c>
      <c r="FX94">
        <v>1090</v>
      </c>
      <c r="FY94">
        <v>357</v>
      </c>
      <c r="FZ94">
        <v>1046</v>
      </c>
      <c r="GA94">
        <v>369</v>
      </c>
      <c r="GB94">
        <v>941</v>
      </c>
      <c r="GC94">
        <v>351</v>
      </c>
      <c r="GE94">
        <v>1089</v>
      </c>
      <c r="GF94">
        <v>405</v>
      </c>
      <c r="GG94">
        <v>1247</v>
      </c>
      <c r="GH94">
        <v>435</v>
      </c>
      <c r="GI94">
        <v>1183</v>
      </c>
      <c r="GJ94">
        <v>411</v>
      </c>
      <c r="GL94">
        <v>1142</v>
      </c>
      <c r="GM94">
        <v>402</v>
      </c>
      <c r="GN94">
        <v>1193</v>
      </c>
      <c r="GO94">
        <v>396</v>
      </c>
      <c r="GP94">
        <v>1082</v>
      </c>
      <c r="GQ94">
        <v>376</v>
      </c>
      <c r="GS94">
        <v>86</v>
      </c>
      <c r="GT94">
        <v>0.17372000100000001</v>
      </c>
      <c r="GU94">
        <v>301</v>
      </c>
      <c r="GV94">
        <v>23</v>
      </c>
      <c r="GW94">
        <v>301</v>
      </c>
      <c r="GX94">
        <v>25</v>
      </c>
      <c r="GY94">
        <v>316</v>
      </c>
      <c r="GZ94">
        <v>24</v>
      </c>
      <c r="HB94">
        <v>330</v>
      </c>
      <c r="HC94">
        <v>699</v>
      </c>
      <c r="HD94">
        <v>315</v>
      </c>
      <c r="HE94">
        <v>648</v>
      </c>
      <c r="HF94">
        <v>341</v>
      </c>
      <c r="HG94">
        <v>591</v>
      </c>
      <c r="HI94">
        <v>1100</v>
      </c>
      <c r="HJ94">
        <v>621</v>
      </c>
      <c r="HK94">
        <v>1117</v>
      </c>
      <c r="HL94">
        <v>603</v>
      </c>
      <c r="HM94">
        <v>1098</v>
      </c>
      <c r="HN94">
        <v>617</v>
      </c>
      <c r="HP94">
        <v>86</v>
      </c>
      <c r="HQ94">
        <v>0.17372000100000001</v>
      </c>
      <c r="HR94">
        <v>168</v>
      </c>
      <c r="HS94">
        <v>235</v>
      </c>
      <c r="HT94">
        <v>173</v>
      </c>
      <c r="HU94">
        <v>234</v>
      </c>
      <c r="HV94">
        <v>175</v>
      </c>
      <c r="HW94">
        <v>235</v>
      </c>
      <c r="HY94">
        <v>201</v>
      </c>
      <c r="HZ94">
        <v>364</v>
      </c>
      <c r="IA94">
        <v>193</v>
      </c>
      <c r="IB94">
        <v>340</v>
      </c>
      <c r="IC94">
        <v>193</v>
      </c>
      <c r="ID94">
        <v>342</v>
      </c>
      <c r="IF94">
        <v>211</v>
      </c>
      <c r="IG94">
        <v>329</v>
      </c>
      <c r="IH94">
        <v>201</v>
      </c>
      <c r="II94">
        <v>315</v>
      </c>
      <c r="IJ94">
        <v>226</v>
      </c>
      <c r="IK94">
        <v>320</v>
      </c>
      <c r="IM94">
        <v>546</v>
      </c>
      <c r="IN94">
        <v>336</v>
      </c>
      <c r="IO94">
        <v>585</v>
      </c>
      <c r="IP94">
        <v>329</v>
      </c>
      <c r="IQ94">
        <v>535</v>
      </c>
      <c r="IR94">
        <v>313</v>
      </c>
      <c r="IT94">
        <v>682</v>
      </c>
      <c r="IU94">
        <v>318</v>
      </c>
      <c r="IV94">
        <v>668</v>
      </c>
      <c r="IW94">
        <v>320</v>
      </c>
      <c r="IX94">
        <v>703</v>
      </c>
      <c r="IY94">
        <v>326</v>
      </c>
      <c r="JA94">
        <v>737</v>
      </c>
      <c r="JB94">
        <v>330</v>
      </c>
      <c r="JC94">
        <v>745</v>
      </c>
      <c r="JD94">
        <v>385</v>
      </c>
      <c r="JE94">
        <v>782</v>
      </c>
      <c r="JF94">
        <v>393</v>
      </c>
      <c r="JH94">
        <v>674</v>
      </c>
      <c r="JI94">
        <v>322</v>
      </c>
      <c r="JJ94">
        <v>650</v>
      </c>
      <c r="JK94">
        <v>320</v>
      </c>
      <c r="JL94">
        <v>672</v>
      </c>
      <c r="JM94">
        <v>318</v>
      </c>
      <c r="JO94">
        <v>685</v>
      </c>
      <c r="JP94">
        <v>304</v>
      </c>
      <c r="JQ94">
        <v>621</v>
      </c>
      <c r="JR94">
        <v>291</v>
      </c>
      <c r="JS94">
        <v>622</v>
      </c>
      <c r="JT94">
        <v>299</v>
      </c>
      <c r="JV94">
        <v>625</v>
      </c>
      <c r="JW94">
        <v>324</v>
      </c>
      <c r="JX94">
        <v>706</v>
      </c>
      <c r="JY94">
        <v>358</v>
      </c>
      <c r="JZ94">
        <v>607</v>
      </c>
      <c r="KA94">
        <v>346</v>
      </c>
      <c r="KC94">
        <v>664</v>
      </c>
      <c r="KD94">
        <v>329</v>
      </c>
      <c r="KE94">
        <v>741</v>
      </c>
      <c r="KF94">
        <v>336</v>
      </c>
      <c r="KG94">
        <v>621</v>
      </c>
      <c r="KH94">
        <v>323</v>
      </c>
      <c r="KJ94">
        <v>610</v>
      </c>
      <c r="KK94">
        <v>332</v>
      </c>
      <c r="KL94">
        <v>650</v>
      </c>
      <c r="KM94">
        <v>338</v>
      </c>
      <c r="KN94">
        <v>683</v>
      </c>
      <c r="KO94">
        <v>341</v>
      </c>
      <c r="KQ94">
        <v>669</v>
      </c>
      <c r="KR94">
        <v>376</v>
      </c>
      <c r="KS94">
        <v>704</v>
      </c>
      <c r="KT94">
        <v>370</v>
      </c>
      <c r="KU94">
        <v>687</v>
      </c>
      <c r="KV94">
        <v>369</v>
      </c>
      <c r="KX94">
        <v>86</v>
      </c>
      <c r="KY94">
        <v>0.17372000124305501</v>
      </c>
      <c r="KZ94">
        <v>297</v>
      </c>
      <c r="LA94">
        <v>27</v>
      </c>
      <c r="LB94">
        <v>305</v>
      </c>
      <c r="LC94">
        <v>27</v>
      </c>
      <c r="LD94">
        <v>303</v>
      </c>
      <c r="LE94">
        <v>27</v>
      </c>
      <c r="LG94">
        <v>318</v>
      </c>
      <c r="LH94">
        <v>563</v>
      </c>
      <c r="LI94">
        <v>317</v>
      </c>
      <c r="LJ94">
        <v>538</v>
      </c>
      <c r="LK94">
        <v>310</v>
      </c>
      <c r="LL94">
        <v>491</v>
      </c>
      <c r="LN94">
        <v>759</v>
      </c>
      <c r="LO94">
        <v>423</v>
      </c>
      <c r="LP94">
        <v>795</v>
      </c>
      <c r="LQ94">
        <v>470</v>
      </c>
      <c r="LR94">
        <v>807</v>
      </c>
      <c r="LS94">
        <v>448</v>
      </c>
      <c r="LV94">
        <v>86</v>
      </c>
      <c r="LW94">
        <v>0.17372000100000001</v>
      </c>
      <c r="LX94">
        <v>302</v>
      </c>
      <c r="LY94">
        <v>92</v>
      </c>
      <c r="LZ94">
        <v>300</v>
      </c>
      <c r="MA94">
        <v>101</v>
      </c>
      <c r="MB94">
        <v>306</v>
      </c>
      <c r="MC94">
        <v>102</v>
      </c>
      <c r="ME94">
        <v>311</v>
      </c>
      <c r="MF94">
        <v>568</v>
      </c>
      <c r="MG94">
        <v>346</v>
      </c>
      <c r="MH94">
        <v>546</v>
      </c>
      <c r="MI94">
        <v>343</v>
      </c>
      <c r="MJ94">
        <v>556</v>
      </c>
      <c r="ML94">
        <v>334</v>
      </c>
      <c r="MM94">
        <v>651</v>
      </c>
      <c r="MN94">
        <v>329</v>
      </c>
      <c r="MO94">
        <v>623</v>
      </c>
      <c r="MP94">
        <v>345</v>
      </c>
      <c r="MQ94">
        <v>639</v>
      </c>
      <c r="MS94">
        <v>389</v>
      </c>
      <c r="MT94">
        <v>556</v>
      </c>
      <c r="MU94">
        <v>408</v>
      </c>
      <c r="MV94">
        <v>583</v>
      </c>
      <c r="MW94">
        <v>384</v>
      </c>
      <c r="MX94">
        <v>557</v>
      </c>
      <c r="MZ94">
        <v>581</v>
      </c>
      <c r="NA94">
        <v>494</v>
      </c>
      <c r="NB94">
        <v>552</v>
      </c>
      <c r="NC94">
        <v>537</v>
      </c>
      <c r="ND94">
        <v>604</v>
      </c>
      <c r="NE94">
        <v>511</v>
      </c>
      <c r="NG94">
        <v>784</v>
      </c>
      <c r="NH94">
        <v>623</v>
      </c>
      <c r="NI94">
        <v>783</v>
      </c>
      <c r="NJ94">
        <v>632</v>
      </c>
      <c r="NK94">
        <v>799</v>
      </c>
      <c r="NL94">
        <v>641</v>
      </c>
      <c r="NN94">
        <v>778</v>
      </c>
      <c r="NO94">
        <v>512</v>
      </c>
      <c r="NP94">
        <v>740</v>
      </c>
      <c r="NQ94">
        <v>508</v>
      </c>
      <c r="NR94">
        <v>732</v>
      </c>
      <c r="NS94">
        <v>525</v>
      </c>
      <c r="NU94">
        <v>768</v>
      </c>
      <c r="NV94">
        <v>537</v>
      </c>
      <c r="NW94">
        <v>775</v>
      </c>
      <c r="NX94">
        <v>500</v>
      </c>
      <c r="NY94">
        <v>775</v>
      </c>
      <c r="NZ94">
        <v>500</v>
      </c>
      <c r="OB94">
        <v>835</v>
      </c>
      <c r="OC94">
        <v>608</v>
      </c>
      <c r="OD94">
        <v>774</v>
      </c>
      <c r="OE94">
        <v>607</v>
      </c>
      <c r="OF94">
        <v>781</v>
      </c>
      <c r="OG94">
        <v>579</v>
      </c>
      <c r="OI94">
        <v>743</v>
      </c>
      <c r="OJ94">
        <v>492</v>
      </c>
      <c r="OK94">
        <v>760</v>
      </c>
      <c r="OL94">
        <v>503</v>
      </c>
      <c r="OM94">
        <v>791</v>
      </c>
      <c r="ON94">
        <v>504</v>
      </c>
      <c r="OP94">
        <v>837</v>
      </c>
      <c r="OQ94">
        <v>698</v>
      </c>
      <c r="OR94">
        <v>878</v>
      </c>
      <c r="OS94">
        <v>639</v>
      </c>
      <c r="OT94">
        <v>695</v>
      </c>
      <c r="OU94">
        <v>626</v>
      </c>
      <c r="OW94">
        <v>819</v>
      </c>
      <c r="OX94">
        <v>496</v>
      </c>
      <c r="OY94">
        <v>809</v>
      </c>
      <c r="OZ94">
        <v>497</v>
      </c>
      <c r="PA94">
        <v>789</v>
      </c>
      <c r="PB94">
        <v>482</v>
      </c>
    </row>
    <row r="95" spans="1:418">
      <c r="A95">
        <v>11</v>
      </c>
      <c r="B95">
        <f t="shared" si="94"/>
        <v>10000</v>
      </c>
      <c r="C95" s="2">
        <f>GK6</f>
        <v>7.0235757965883483</v>
      </c>
      <c r="D95" s="40">
        <f>GK4</f>
        <v>979.61290322580635</v>
      </c>
      <c r="E95" t="e">
        <f t="shared" si="91"/>
        <v>#NUM!</v>
      </c>
      <c r="F95">
        <f t="shared" si="92"/>
        <v>-2</v>
      </c>
      <c r="G95" s="7">
        <f t="shared" si="93"/>
        <v>0.9871367411762384</v>
      </c>
      <c r="H95" s="2">
        <f t="shared" si="90"/>
        <v>38.242272659198242</v>
      </c>
      <c r="J95" s="2"/>
      <c r="Q95" s="7"/>
      <c r="Y95" s="6"/>
      <c r="AB95">
        <v>87</v>
      </c>
      <c r="AC95">
        <v>0.17574000100000001</v>
      </c>
      <c r="AD95">
        <v>328</v>
      </c>
      <c r="AE95">
        <v>143</v>
      </c>
      <c r="AF95">
        <v>336</v>
      </c>
      <c r="AG95">
        <v>144</v>
      </c>
      <c r="AH95">
        <v>329</v>
      </c>
      <c r="AI95">
        <v>145</v>
      </c>
      <c r="AK95">
        <v>357</v>
      </c>
      <c r="AL95">
        <v>207</v>
      </c>
      <c r="AM95">
        <v>355</v>
      </c>
      <c r="AN95">
        <v>214</v>
      </c>
      <c r="AO95">
        <v>365</v>
      </c>
      <c r="AP95">
        <v>197</v>
      </c>
      <c r="AR95">
        <v>416</v>
      </c>
      <c r="AS95">
        <v>213</v>
      </c>
      <c r="AT95">
        <v>392</v>
      </c>
      <c r="AU95">
        <v>233</v>
      </c>
      <c r="AV95">
        <v>398</v>
      </c>
      <c r="AW95">
        <v>237</v>
      </c>
      <c r="AY95">
        <v>768</v>
      </c>
      <c r="AZ95">
        <v>242</v>
      </c>
      <c r="BA95">
        <v>762</v>
      </c>
      <c r="BB95">
        <v>232</v>
      </c>
      <c r="BC95">
        <v>716</v>
      </c>
      <c r="BD95">
        <v>233</v>
      </c>
      <c r="BF95">
        <v>909</v>
      </c>
      <c r="BG95">
        <v>222</v>
      </c>
      <c r="BH95">
        <v>863</v>
      </c>
      <c r="BI95">
        <v>203</v>
      </c>
      <c r="BJ95">
        <v>866</v>
      </c>
      <c r="BK95">
        <v>216</v>
      </c>
      <c r="BM95">
        <v>920</v>
      </c>
      <c r="BN95">
        <v>190</v>
      </c>
      <c r="BO95">
        <v>934</v>
      </c>
      <c r="BP95">
        <v>195</v>
      </c>
      <c r="BQ95">
        <v>900</v>
      </c>
      <c r="BR95">
        <v>191</v>
      </c>
      <c r="BT95">
        <v>916</v>
      </c>
      <c r="BU95">
        <v>190</v>
      </c>
      <c r="BV95">
        <v>863</v>
      </c>
      <c r="BW95">
        <v>194</v>
      </c>
      <c r="BX95">
        <v>850</v>
      </c>
      <c r="BY95">
        <v>189</v>
      </c>
      <c r="CA95">
        <v>970</v>
      </c>
      <c r="CB95">
        <v>209</v>
      </c>
      <c r="CC95">
        <v>972</v>
      </c>
      <c r="CD95">
        <v>175</v>
      </c>
      <c r="CE95">
        <v>869</v>
      </c>
      <c r="CF95">
        <v>173</v>
      </c>
      <c r="CH95">
        <v>893</v>
      </c>
      <c r="CI95">
        <v>167</v>
      </c>
      <c r="CJ95">
        <v>852</v>
      </c>
      <c r="CK95">
        <v>179</v>
      </c>
      <c r="CL95">
        <v>909</v>
      </c>
      <c r="CM95">
        <v>175</v>
      </c>
      <c r="CO95">
        <v>857</v>
      </c>
      <c r="CP95">
        <v>163</v>
      </c>
      <c r="CQ95">
        <v>876</v>
      </c>
      <c r="CR95">
        <v>176</v>
      </c>
      <c r="CS95">
        <v>859</v>
      </c>
      <c r="CT95">
        <v>171</v>
      </c>
      <c r="CV95">
        <v>889</v>
      </c>
      <c r="CW95">
        <v>163</v>
      </c>
      <c r="CX95">
        <v>862</v>
      </c>
      <c r="CY95">
        <v>170</v>
      </c>
      <c r="CZ95">
        <v>866</v>
      </c>
      <c r="DA95">
        <v>177</v>
      </c>
      <c r="DC95">
        <v>895</v>
      </c>
      <c r="DD95">
        <v>181</v>
      </c>
      <c r="DE95">
        <v>845</v>
      </c>
      <c r="DF95">
        <v>175</v>
      </c>
      <c r="DG95">
        <v>827</v>
      </c>
      <c r="DH95">
        <v>176</v>
      </c>
      <c r="DK95">
        <v>87</v>
      </c>
      <c r="DL95">
        <v>0.17574000100000001</v>
      </c>
      <c r="DM95">
        <v>168</v>
      </c>
      <c r="DN95">
        <v>248</v>
      </c>
      <c r="DO95">
        <v>169</v>
      </c>
      <c r="DP95">
        <v>251</v>
      </c>
      <c r="DQ95">
        <v>169</v>
      </c>
      <c r="DR95">
        <v>246</v>
      </c>
      <c r="DT95">
        <v>211</v>
      </c>
      <c r="DU95">
        <v>403</v>
      </c>
      <c r="DV95">
        <v>216</v>
      </c>
      <c r="DW95">
        <v>394</v>
      </c>
      <c r="DX95">
        <v>205</v>
      </c>
      <c r="DY95">
        <v>388</v>
      </c>
      <c r="EA95">
        <v>211</v>
      </c>
      <c r="EB95">
        <v>378</v>
      </c>
      <c r="EC95">
        <v>215</v>
      </c>
      <c r="ED95">
        <v>432</v>
      </c>
      <c r="EE95">
        <v>221</v>
      </c>
      <c r="EF95">
        <v>487</v>
      </c>
      <c r="EH95">
        <v>278</v>
      </c>
      <c r="EI95">
        <v>389</v>
      </c>
      <c r="EJ95">
        <v>278</v>
      </c>
      <c r="EK95">
        <v>423</v>
      </c>
      <c r="EL95">
        <v>270</v>
      </c>
      <c r="EM95">
        <v>470</v>
      </c>
      <c r="EO95">
        <v>876</v>
      </c>
      <c r="EP95">
        <v>386</v>
      </c>
      <c r="EQ95">
        <v>876</v>
      </c>
      <c r="ER95">
        <v>375</v>
      </c>
      <c r="ES95">
        <v>823</v>
      </c>
      <c r="ET95">
        <v>360</v>
      </c>
      <c r="EV95">
        <v>893</v>
      </c>
      <c r="EW95">
        <v>396</v>
      </c>
      <c r="EX95">
        <v>862</v>
      </c>
      <c r="EY95">
        <v>386</v>
      </c>
      <c r="EZ95">
        <v>866</v>
      </c>
      <c r="FA95">
        <v>391</v>
      </c>
      <c r="FC95">
        <v>945</v>
      </c>
      <c r="FD95">
        <v>376</v>
      </c>
      <c r="FE95">
        <v>997</v>
      </c>
      <c r="FF95">
        <v>394</v>
      </c>
      <c r="FG95">
        <v>954</v>
      </c>
      <c r="FH95">
        <v>383</v>
      </c>
      <c r="FJ95">
        <v>967</v>
      </c>
      <c r="FK95">
        <v>372</v>
      </c>
      <c r="FL95">
        <v>966</v>
      </c>
      <c r="FM95">
        <v>404</v>
      </c>
      <c r="FN95">
        <v>958</v>
      </c>
      <c r="FO95">
        <v>385</v>
      </c>
      <c r="FQ95">
        <v>956</v>
      </c>
      <c r="FR95">
        <v>399</v>
      </c>
      <c r="FS95">
        <v>1059</v>
      </c>
      <c r="FT95">
        <v>438</v>
      </c>
      <c r="FU95">
        <v>1108</v>
      </c>
      <c r="FV95">
        <v>431</v>
      </c>
      <c r="FX95">
        <v>1023</v>
      </c>
      <c r="FY95">
        <v>370</v>
      </c>
      <c r="FZ95">
        <v>926</v>
      </c>
      <c r="GA95">
        <v>348</v>
      </c>
      <c r="GB95">
        <v>963</v>
      </c>
      <c r="GC95">
        <v>362</v>
      </c>
      <c r="GE95">
        <v>1066</v>
      </c>
      <c r="GF95">
        <v>419</v>
      </c>
      <c r="GG95">
        <v>1115</v>
      </c>
      <c r="GH95">
        <v>435</v>
      </c>
      <c r="GI95">
        <v>1061</v>
      </c>
      <c r="GJ95">
        <v>419</v>
      </c>
      <c r="GL95">
        <v>1204</v>
      </c>
      <c r="GM95">
        <v>403</v>
      </c>
      <c r="GN95">
        <v>1115</v>
      </c>
      <c r="GO95">
        <v>391</v>
      </c>
      <c r="GP95">
        <v>1169</v>
      </c>
      <c r="GQ95">
        <v>374</v>
      </c>
      <c r="GS95">
        <v>87</v>
      </c>
      <c r="GT95">
        <v>0.17574000100000001</v>
      </c>
      <c r="GU95">
        <v>303</v>
      </c>
      <c r="GV95">
        <v>24</v>
      </c>
      <c r="GW95">
        <v>313</v>
      </c>
      <c r="GX95">
        <v>23</v>
      </c>
      <c r="GY95">
        <v>299</v>
      </c>
      <c r="GZ95">
        <v>24</v>
      </c>
      <c r="HB95">
        <v>339</v>
      </c>
      <c r="HC95">
        <v>732</v>
      </c>
      <c r="HD95">
        <v>322</v>
      </c>
      <c r="HE95">
        <v>658</v>
      </c>
      <c r="HF95">
        <v>360</v>
      </c>
      <c r="HG95">
        <v>611</v>
      </c>
      <c r="HI95">
        <v>1176</v>
      </c>
      <c r="HJ95">
        <v>644</v>
      </c>
      <c r="HK95">
        <v>1087</v>
      </c>
      <c r="HL95">
        <v>599</v>
      </c>
      <c r="HM95">
        <v>1107</v>
      </c>
      <c r="HN95">
        <v>639</v>
      </c>
      <c r="HP95">
        <v>87</v>
      </c>
      <c r="HQ95">
        <v>0.17574000100000001</v>
      </c>
      <c r="HR95">
        <v>169</v>
      </c>
      <c r="HS95">
        <v>236</v>
      </c>
      <c r="HT95">
        <v>171</v>
      </c>
      <c r="HU95">
        <v>240</v>
      </c>
      <c r="HV95">
        <v>172</v>
      </c>
      <c r="HW95">
        <v>235</v>
      </c>
      <c r="HY95">
        <v>194</v>
      </c>
      <c r="HZ95">
        <v>350</v>
      </c>
      <c r="IA95">
        <v>198</v>
      </c>
      <c r="IB95">
        <v>333</v>
      </c>
      <c r="IC95">
        <v>196</v>
      </c>
      <c r="ID95">
        <v>334</v>
      </c>
      <c r="IF95">
        <v>229</v>
      </c>
      <c r="IG95">
        <v>322</v>
      </c>
      <c r="IH95">
        <v>208</v>
      </c>
      <c r="II95">
        <v>326</v>
      </c>
      <c r="IJ95">
        <v>209</v>
      </c>
      <c r="IK95">
        <v>316</v>
      </c>
      <c r="IM95">
        <v>576</v>
      </c>
      <c r="IN95">
        <v>337</v>
      </c>
      <c r="IO95">
        <v>562</v>
      </c>
      <c r="IP95">
        <v>309</v>
      </c>
      <c r="IQ95">
        <v>543</v>
      </c>
      <c r="IR95">
        <v>308</v>
      </c>
      <c r="IT95">
        <v>649</v>
      </c>
      <c r="IU95">
        <v>318</v>
      </c>
      <c r="IV95">
        <v>676</v>
      </c>
      <c r="IW95">
        <v>324</v>
      </c>
      <c r="IX95">
        <v>620</v>
      </c>
      <c r="IY95">
        <v>320</v>
      </c>
      <c r="JA95">
        <v>751</v>
      </c>
      <c r="JB95">
        <v>325</v>
      </c>
      <c r="JC95">
        <v>738</v>
      </c>
      <c r="JD95">
        <v>396</v>
      </c>
      <c r="JE95">
        <v>791</v>
      </c>
      <c r="JF95">
        <v>377</v>
      </c>
      <c r="JH95">
        <v>661</v>
      </c>
      <c r="JI95">
        <v>310</v>
      </c>
      <c r="JJ95">
        <v>633</v>
      </c>
      <c r="JK95">
        <v>318</v>
      </c>
      <c r="JL95">
        <v>695</v>
      </c>
      <c r="JM95">
        <v>314</v>
      </c>
      <c r="JO95">
        <v>714</v>
      </c>
      <c r="JP95">
        <v>299</v>
      </c>
      <c r="JQ95">
        <v>592</v>
      </c>
      <c r="JR95">
        <v>297</v>
      </c>
      <c r="JS95">
        <v>622</v>
      </c>
      <c r="JT95">
        <v>308</v>
      </c>
      <c r="JV95">
        <v>612</v>
      </c>
      <c r="JW95">
        <v>317</v>
      </c>
      <c r="JX95">
        <v>705</v>
      </c>
      <c r="JY95">
        <v>357</v>
      </c>
      <c r="JZ95">
        <v>691</v>
      </c>
      <c r="KA95">
        <v>354</v>
      </c>
      <c r="KC95">
        <v>681</v>
      </c>
      <c r="KD95">
        <v>315</v>
      </c>
      <c r="KE95">
        <v>690</v>
      </c>
      <c r="KF95">
        <v>332</v>
      </c>
      <c r="KG95">
        <v>657</v>
      </c>
      <c r="KH95">
        <v>327</v>
      </c>
      <c r="KJ95">
        <v>595</v>
      </c>
      <c r="KK95">
        <v>333</v>
      </c>
      <c r="KL95">
        <v>650</v>
      </c>
      <c r="KM95">
        <v>329</v>
      </c>
      <c r="KN95">
        <v>650</v>
      </c>
      <c r="KO95">
        <v>340</v>
      </c>
      <c r="KQ95">
        <v>726</v>
      </c>
      <c r="KR95">
        <v>370</v>
      </c>
      <c r="KS95">
        <v>732</v>
      </c>
      <c r="KT95">
        <v>378</v>
      </c>
      <c r="KU95">
        <v>781</v>
      </c>
      <c r="KV95">
        <v>377</v>
      </c>
      <c r="KX95">
        <v>87</v>
      </c>
      <c r="KY95">
        <v>0.17574000125750899</v>
      </c>
      <c r="KZ95">
        <v>301</v>
      </c>
      <c r="LA95">
        <v>26</v>
      </c>
      <c r="LB95">
        <v>309</v>
      </c>
      <c r="LC95">
        <v>27</v>
      </c>
      <c r="LD95">
        <v>310</v>
      </c>
      <c r="LE95">
        <v>27</v>
      </c>
      <c r="LG95">
        <v>326</v>
      </c>
      <c r="LH95">
        <v>543</v>
      </c>
      <c r="LI95">
        <v>313</v>
      </c>
      <c r="LJ95">
        <v>526</v>
      </c>
      <c r="LK95">
        <v>318</v>
      </c>
      <c r="LL95">
        <v>496</v>
      </c>
      <c r="LN95">
        <v>734</v>
      </c>
      <c r="LO95">
        <v>448</v>
      </c>
      <c r="LP95">
        <v>772</v>
      </c>
      <c r="LQ95">
        <v>473</v>
      </c>
      <c r="LR95">
        <v>756</v>
      </c>
      <c r="LS95">
        <v>451</v>
      </c>
      <c r="LV95">
        <v>87</v>
      </c>
      <c r="LW95">
        <v>0.17574000100000001</v>
      </c>
      <c r="LX95">
        <v>310</v>
      </c>
      <c r="LY95">
        <v>93</v>
      </c>
      <c r="LZ95">
        <v>293</v>
      </c>
      <c r="MA95">
        <v>102</v>
      </c>
      <c r="MB95">
        <v>300</v>
      </c>
      <c r="MC95">
        <v>104</v>
      </c>
      <c r="ME95">
        <v>329</v>
      </c>
      <c r="MF95">
        <v>529</v>
      </c>
      <c r="MG95">
        <v>337</v>
      </c>
      <c r="MH95">
        <v>571</v>
      </c>
      <c r="MI95">
        <v>350</v>
      </c>
      <c r="MJ95">
        <v>558</v>
      </c>
      <c r="ML95">
        <v>343</v>
      </c>
      <c r="MM95">
        <v>657</v>
      </c>
      <c r="MN95">
        <v>344</v>
      </c>
      <c r="MO95">
        <v>626</v>
      </c>
      <c r="MP95">
        <v>335</v>
      </c>
      <c r="MQ95">
        <v>626</v>
      </c>
      <c r="MS95">
        <v>407</v>
      </c>
      <c r="MT95">
        <v>533</v>
      </c>
      <c r="MU95">
        <v>358</v>
      </c>
      <c r="MV95">
        <v>549</v>
      </c>
      <c r="MW95">
        <v>370</v>
      </c>
      <c r="MX95">
        <v>582</v>
      </c>
      <c r="MZ95">
        <v>573</v>
      </c>
      <c r="NA95">
        <v>484</v>
      </c>
      <c r="NB95">
        <v>599</v>
      </c>
      <c r="NC95">
        <v>516</v>
      </c>
      <c r="ND95">
        <v>526</v>
      </c>
      <c r="NE95">
        <v>511</v>
      </c>
      <c r="NG95">
        <v>770</v>
      </c>
      <c r="NH95">
        <v>627</v>
      </c>
      <c r="NI95">
        <v>763</v>
      </c>
      <c r="NJ95">
        <v>615</v>
      </c>
      <c r="NK95">
        <v>737</v>
      </c>
      <c r="NL95">
        <v>624</v>
      </c>
      <c r="NN95">
        <v>847</v>
      </c>
      <c r="NO95">
        <v>537</v>
      </c>
      <c r="NP95">
        <v>721</v>
      </c>
      <c r="NQ95">
        <v>543</v>
      </c>
      <c r="NR95">
        <v>716</v>
      </c>
      <c r="NS95">
        <v>516</v>
      </c>
      <c r="NU95">
        <v>789</v>
      </c>
      <c r="NV95">
        <v>512</v>
      </c>
      <c r="NW95">
        <v>731</v>
      </c>
      <c r="NX95">
        <v>518</v>
      </c>
      <c r="NY95">
        <v>731</v>
      </c>
      <c r="NZ95">
        <v>518</v>
      </c>
      <c r="OB95">
        <v>772</v>
      </c>
      <c r="OC95">
        <v>584</v>
      </c>
      <c r="OD95">
        <v>730</v>
      </c>
      <c r="OE95">
        <v>598</v>
      </c>
      <c r="OF95">
        <v>805</v>
      </c>
      <c r="OG95">
        <v>581</v>
      </c>
      <c r="OI95">
        <v>712</v>
      </c>
      <c r="OJ95">
        <v>509</v>
      </c>
      <c r="OK95">
        <v>741</v>
      </c>
      <c r="OL95">
        <v>489</v>
      </c>
      <c r="OM95">
        <v>772</v>
      </c>
      <c r="ON95">
        <v>532</v>
      </c>
      <c r="OP95">
        <v>866</v>
      </c>
      <c r="OQ95">
        <v>690</v>
      </c>
      <c r="OR95">
        <v>774</v>
      </c>
      <c r="OS95">
        <v>677</v>
      </c>
      <c r="OT95">
        <v>855</v>
      </c>
      <c r="OU95">
        <v>615</v>
      </c>
      <c r="OW95">
        <v>823</v>
      </c>
      <c r="OX95">
        <v>518</v>
      </c>
      <c r="OY95">
        <v>811</v>
      </c>
      <c r="OZ95">
        <v>491</v>
      </c>
      <c r="PA95">
        <v>864</v>
      </c>
      <c r="PB95">
        <v>495</v>
      </c>
    </row>
    <row r="96" spans="1:418">
      <c r="C96" s="2"/>
      <c r="D96" s="40"/>
      <c r="H96" s="7"/>
      <c r="I96" s="2"/>
      <c r="J96" s="2"/>
      <c r="Q96" s="7"/>
      <c r="Y96" s="5"/>
      <c r="AB96">
        <v>88</v>
      </c>
      <c r="AC96">
        <v>0.177760001</v>
      </c>
      <c r="AD96">
        <v>332</v>
      </c>
      <c r="AE96">
        <v>145</v>
      </c>
      <c r="AF96">
        <v>333</v>
      </c>
      <c r="AG96">
        <v>142</v>
      </c>
      <c r="AH96">
        <v>329</v>
      </c>
      <c r="AI96">
        <v>145</v>
      </c>
      <c r="AK96">
        <v>356</v>
      </c>
      <c r="AL96">
        <v>220</v>
      </c>
      <c r="AM96">
        <v>355</v>
      </c>
      <c r="AN96">
        <v>215</v>
      </c>
      <c r="AO96">
        <v>368</v>
      </c>
      <c r="AP96">
        <v>212</v>
      </c>
      <c r="AR96">
        <v>399</v>
      </c>
      <c r="AS96">
        <v>219</v>
      </c>
      <c r="AT96">
        <v>402</v>
      </c>
      <c r="AU96">
        <v>223</v>
      </c>
      <c r="AV96">
        <v>409</v>
      </c>
      <c r="AW96">
        <v>239</v>
      </c>
      <c r="AY96">
        <v>785</v>
      </c>
      <c r="AZ96">
        <v>238</v>
      </c>
      <c r="BA96">
        <v>743</v>
      </c>
      <c r="BB96">
        <v>224</v>
      </c>
      <c r="BC96">
        <v>731</v>
      </c>
      <c r="BD96">
        <v>233</v>
      </c>
      <c r="BF96">
        <v>895</v>
      </c>
      <c r="BG96">
        <v>209</v>
      </c>
      <c r="BH96">
        <v>952</v>
      </c>
      <c r="BI96">
        <v>205</v>
      </c>
      <c r="BJ96">
        <v>850</v>
      </c>
      <c r="BK96">
        <v>215</v>
      </c>
      <c r="BM96">
        <v>901</v>
      </c>
      <c r="BN96">
        <v>187</v>
      </c>
      <c r="BO96">
        <v>929</v>
      </c>
      <c r="BP96">
        <v>201</v>
      </c>
      <c r="BQ96">
        <v>898</v>
      </c>
      <c r="BR96">
        <v>185</v>
      </c>
      <c r="BT96">
        <v>851</v>
      </c>
      <c r="BU96">
        <v>191</v>
      </c>
      <c r="BV96">
        <v>888</v>
      </c>
      <c r="BW96">
        <v>190</v>
      </c>
      <c r="BX96">
        <v>897</v>
      </c>
      <c r="BY96">
        <v>183</v>
      </c>
      <c r="CA96">
        <v>956</v>
      </c>
      <c r="CB96">
        <v>207</v>
      </c>
      <c r="CC96">
        <v>928</v>
      </c>
      <c r="CD96">
        <v>183</v>
      </c>
      <c r="CE96">
        <v>891</v>
      </c>
      <c r="CF96">
        <v>188</v>
      </c>
      <c r="CH96">
        <v>873</v>
      </c>
      <c r="CI96">
        <v>170</v>
      </c>
      <c r="CJ96">
        <v>817</v>
      </c>
      <c r="CK96">
        <v>180</v>
      </c>
      <c r="CL96">
        <v>857</v>
      </c>
      <c r="CM96">
        <v>180</v>
      </c>
      <c r="CO96">
        <v>927</v>
      </c>
      <c r="CP96">
        <v>162</v>
      </c>
      <c r="CQ96">
        <v>839</v>
      </c>
      <c r="CR96">
        <v>170</v>
      </c>
      <c r="CS96">
        <v>886</v>
      </c>
      <c r="CT96">
        <v>179</v>
      </c>
      <c r="CV96">
        <v>855</v>
      </c>
      <c r="CW96">
        <v>169</v>
      </c>
      <c r="CX96">
        <v>892</v>
      </c>
      <c r="CY96">
        <v>177</v>
      </c>
      <c r="CZ96">
        <v>871</v>
      </c>
      <c r="DA96">
        <v>169</v>
      </c>
      <c r="DC96">
        <v>823</v>
      </c>
      <c r="DD96">
        <v>170</v>
      </c>
      <c r="DE96">
        <v>830</v>
      </c>
      <c r="DF96">
        <v>169</v>
      </c>
      <c r="DG96">
        <v>841</v>
      </c>
      <c r="DH96">
        <v>178</v>
      </c>
      <c r="DK96">
        <v>88</v>
      </c>
      <c r="DL96">
        <v>0.177760001</v>
      </c>
      <c r="DM96">
        <v>166</v>
      </c>
      <c r="DN96">
        <v>252</v>
      </c>
      <c r="DO96">
        <v>168</v>
      </c>
      <c r="DP96">
        <v>251</v>
      </c>
      <c r="DQ96">
        <v>164</v>
      </c>
      <c r="DR96">
        <v>247</v>
      </c>
      <c r="DT96">
        <v>208</v>
      </c>
      <c r="DU96">
        <v>397</v>
      </c>
      <c r="DV96">
        <v>198</v>
      </c>
      <c r="DW96">
        <v>388</v>
      </c>
      <c r="DX96">
        <v>213</v>
      </c>
      <c r="DY96">
        <v>392</v>
      </c>
      <c r="EA96">
        <v>227</v>
      </c>
      <c r="EB96">
        <v>368</v>
      </c>
      <c r="EC96">
        <v>217</v>
      </c>
      <c r="ED96">
        <v>444</v>
      </c>
      <c r="EE96">
        <v>224</v>
      </c>
      <c r="EF96">
        <v>497</v>
      </c>
      <c r="EH96">
        <v>270</v>
      </c>
      <c r="EI96">
        <v>400</v>
      </c>
      <c r="EJ96">
        <v>280</v>
      </c>
      <c r="EK96">
        <v>413</v>
      </c>
      <c r="EL96">
        <v>281</v>
      </c>
      <c r="EM96">
        <v>455</v>
      </c>
      <c r="EO96">
        <v>904</v>
      </c>
      <c r="EP96">
        <v>377</v>
      </c>
      <c r="EQ96">
        <v>837</v>
      </c>
      <c r="ER96">
        <v>369</v>
      </c>
      <c r="ES96">
        <v>918</v>
      </c>
      <c r="ET96">
        <v>371</v>
      </c>
      <c r="EV96">
        <v>911</v>
      </c>
      <c r="EW96">
        <v>392</v>
      </c>
      <c r="EX96">
        <v>912</v>
      </c>
      <c r="EY96">
        <v>376</v>
      </c>
      <c r="EZ96">
        <v>900</v>
      </c>
      <c r="FA96">
        <v>374</v>
      </c>
      <c r="FC96">
        <v>970</v>
      </c>
      <c r="FD96">
        <v>371</v>
      </c>
      <c r="FE96">
        <v>1051</v>
      </c>
      <c r="FF96">
        <v>380</v>
      </c>
      <c r="FG96">
        <v>934</v>
      </c>
      <c r="FH96">
        <v>383</v>
      </c>
      <c r="FJ96">
        <v>984</v>
      </c>
      <c r="FK96">
        <v>382</v>
      </c>
      <c r="FL96">
        <v>948</v>
      </c>
      <c r="FM96">
        <v>381</v>
      </c>
      <c r="FN96">
        <v>987</v>
      </c>
      <c r="FO96">
        <v>376</v>
      </c>
      <c r="FQ96">
        <v>1029</v>
      </c>
      <c r="FR96">
        <v>386</v>
      </c>
      <c r="FS96">
        <v>1059</v>
      </c>
      <c r="FT96">
        <v>458</v>
      </c>
      <c r="FU96">
        <v>1045</v>
      </c>
      <c r="FV96">
        <v>424</v>
      </c>
      <c r="FX96">
        <v>1011</v>
      </c>
      <c r="FY96">
        <v>361</v>
      </c>
      <c r="FZ96">
        <v>1034</v>
      </c>
      <c r="GA96">
        <v>361</v>
      </c>
      <c r="GB96">
        <v>982</v>
      </c>
      <c r="GC96">
        <v>361</v>
      </c>
      <c r="GE96">
        <v>1039</v>
      </c>
      <c r="GF96">
        <v>395</v>
      </c>
      <c r="GG96">
        <v>1232</v>
      </c>
      <c r="GH96">
        <v>438</v>
      </c>
      <c r="GI96">
        <v>1056</v>
      </c>
      <c r="GJ96">
        <v>408</v>
      </c>
      <c r="GL96">
        <v>1171</v>
      </c>
      <c r="GM96">
        <v>395</v>
      </c>
      <c r="GN96">
        <v>1187</v>
      </c>
      <c r="GO96">
        <v>384</v>
      </c>
      <c r="GP96">
        <v>1120</v>
      </c>
      <c r="GQ96">
        <v>367</v>
      </c>
      <c r="GS96">
        <v>88</v>
      </c>
      <c r="GT96">
        <v>0.177760001</v>
      </c>
      <c r="GU96">
        <v>321</v>
      </c>
      <c r="GV96">
        <v>24</v>
      </c>
      <c r="GW96">
        <v>300</v>
      </c>
      <c r="GX96">
        <v>23</v>
      </c>
      <c r="GY96">
        <v>300</v>
      </c>
      <c r="GZ96">
        <v>23</v>
      </c>
      <c r="HB96">
        <v>341</v>
      </c>
      <c r="HC96">
        <v>739</v>
      </c>
      <c r="HD96">
        <v>321</v>
      </c>
      <c r="HE96">
        <v>663</v>
      </c>
      <c r="HF96">
        <v>315</v>
      </c>
      <c r="HG96">
        <v>604</v>
      </c>
      <c r="HI96">
        <v>1137</v>
      </c>
      <c r="HJ96">
        <v>619</v>
      </c>
      <c r="HK96">
        <v>1054</v>
      </c>
      <c r="HL96">
        <v>626</v>
      </c>
      <c r="HM96">
        <v>1050</v>
      </c>
      <c r="HN96">
        <v>620</v>
      </c>
      <c r="HP96">
        <v>88</v>
      </c>
      <c r="HQ96">
        <v>0.177760001</v>
      </c>
      <c r="HR96">
        <v>169</v>
      </c>
      <c r="HS96">
        <v>236</v>
      </c>
      <c r="HT96">
        <v>175</v>
      </c>
      <c r="HU96">
        <v>237</v>
      </c>
      <c r="HV96">
        <v>181</v>
      </c>
      <c r="HW96">
        <v>236</v>
      </c>
      <c r="HY96">
        <v>197</v>
      </c>
      <c r="HZ96">
        <v>339</v>
      </c>
      <c r="IA96">
        <v>205</v>
      </c>
      <c r="IB96">
        <v>334</v>
      </c>
      <c r="IC96">
        <v>210</v>
      </c>
      <c r="ID96">
        <v>339</v>
      </c>
      <c r="IF96">
        <v>211</v>
      </c>
      <c r="IG96">
        <v>330</v>
      </c>
      <c r="IH96">
        <v>208</v>
      </c>
      <c r="II96">
        <v>320</v>
      </c>
      <c r="IJ96">
        <v>223</v>
      </c>
      <c r="IK96">
        <v>333</v>
      </c>
      <c r="IM96">
        <v>627</v>
      </c>
      <c r="IN96">
        <v>339</v>
      </c>
      <c r="IO96">
        <v>555</v>
      </c>
      <c r="IP96">
        <v>320</v>
      </c>
      <c r="IQ96">
        <v>529</v>
      </c>
      <c r="IR96">
        <v>319</v>
      </c>
      <c r="IT96">
        <v>646</v>
      </c>
      <c r="IU96">
        <v>320</v>
      </c>
      <c r="IV96">
        <v>714</v>
      </c>
      <c r="IW96">
        <v>330</v>
      </c>
      <c r="IX96">
        <v>680</v>
      </c>
      <c r="IY96">
        <v>320</v>
      </c>
      <c r="JA96">
        <v>717</v>
      </c>
      <c r="JB96">
        <v>349</v>
      </c>
      <c r="JC96">
        <v>810</v>
      </c>
      <c r="JD96">
        <v>395</v>
      </c>
      <c r="JE96">
        <v>808</v>
      </c>
      <c r="JF96">
        <v>380</v>
      </c>
      <c r="JH96">
        <v>682</v>
      </c>
      <c r="JI96">
        <v>316</v>
      </c>
      <c r="JJ96">
        <v>709</v>
      </c>
      <c r="JK96">
        <v>316</v>
      </c>
      <c r="JL96">
        <v>661</v>
      </c>
      <c r="JM96">
        <v>317</v>
      </c>
      <c r="JO96">
        <v>688</v>
      </c>
      <c r="JP96">
        <v>301</v>
      </c>
      <c r="JQ96">
        <v>650</v>
      </c>
      <c r="JR96">
        <v>296</v>
      </c>
      <c r="JS96">
        <v>649</v>
      </c>
      <c r="JT96">
        <v>310</v>
      </c>
      <c r="JV96">
        <v>622</v>
      </c>
      <c r="JW96">
        <v>319</v>
      </c>
      <c r="JX96">
        <v>660</v>
      </c>
      <c r="JY96">
        <v>360</v>
      </c>
      <c r="JZ96">
        <v>663</v>
      </c>
      <c r="KA96">
        <v>351</v>
      </c>
      <c r="KC96">
        <v>660</v>
      </c>
      <c r="KD96">
        <v>331</v>
      </c>
      <c r="KE96">
        <v>726</v>
      </c>
      <c r="KF96">
        <v>333</v>
      </c>
      <c r="KG96">
        <v>648</v>
      </c>
      <c r="KH96">
        <v>312</v>
      </c>
      <c r="KJ96">
        <v>666</v>
      </c>
      <c r="KK96">
        <v>333</v>
      </c>
      <c r="KL96">
        <v>631</v>
      </c>
      <c r="KM96">
        <v>337</v>
      </c>
      <c r="KN96">
        <v>652</v>
      </c>
      <c r="KO96">
        <v>328</v>
      </c>
      <c r="KQ96">
        <v>751</v>
      </c>
      <c r="KR96">
        <v>362</v>
      </c>
      <c r="KS96">
        <v>726</v>
      </c>
      <c r="KT96">
        <v>376</v>
      </c>
      <c r="KU96">
        <v>744</v>
      </c>
      <c r="KV96">
        <v>361</v>
      </c>
      <c r="KX96">
        <v>88</v>
      </c>
      <c r="KY96">
        <v>0.17776000127196301</v>
      </c>
      <c r="KZ96">
        <v>305</v>
      </c>
      <c r="LA96">
        <v>27</v>
      </c>
      <c r="LB96">
        <v>305</v>
      </c>
      <c r="LC96">
        <v>27</v>
      </c>
      <c r="LD96">
        <v>312</v>
      </c>
      <c r="LE96">
        <v>27</v>
      </c>
      <c r="LG96">
        <v>316</v>
      </c>
      <c r="LH96">
        <v>535</v>
      </c>
      <c r="LI96">
        <v>312</v>
      </c>
      <c r="LJ96">
        <v>522</v>
      </c>
      <c r="LK96">
        <v>329</v>
      </c>
      <c r="LL96">
        <v>507</v>
      </c>
      <c r="LN96">
        <v>731</v>
      </c>
      <c r="LO96">
        <v>440</v>
      </c>
      <c r="LP96">
        <v>751</v>
      </c>
      <c r="LQ96">
        <v>471</v>
      </c>
      <c r="LR96">
        <v>775</v>
      </c>
      <c r="LS96">
        <v>440</v>
      </c>
      <c r="LV96">
        <v>88</v>
      </c>
      <c r="LW96">
        <v>0.177760001</v>
      </c>
      <c r="LX96">
        <v>304</v>
      </c>
      <c r="LY96">
        <v>93</v>
      </c>
      <c r="LZ96">
        <v>300</v>
      </c>
      <c r="MA96">
        <v>102</v>
      </c>
      <c r="MB96">
        <v>324</v>
      </c>
      <c r="MC96">
        <v>101</v>
      </c>
      <c r="ME96">
        <v>333</v>
      </c>
      <c r="MF96">
        <v>557</v>
      </c>
      <c r="MG96">
        <v>335</v>
      </c>
      <c r="MH96">
        <v>537</v>
      </c>
      <c r="MI96">
        <v>328</v>
      </c>
      <c r="MJ96">
        <v>546</v>
      </c>
      <c r="ML96">
        <v>321</v>
      </c>
      <c r="MM96">
        <v>645</v>
      </c>
      <c r="MN96">
        <v>308</v>
      </c>
      <c r="MO96">
        <v>652</v>
      </c>
      <c r="MP96">
        <v>355</v>
      </c>
      <c r="MQ96">
        <v>609</v>
      </c>
      <c r="MS96">
        <v>356</v>
      </c>
      <c r="MT96">
        <v>533</v>
      </c>
      <c r="MU96">
        <v>416</v>
      </c>
      <c r="MV96">
        <v>579</v>
      </c>
      <c r="MW96">
        <v>369</v>
      </c>
      <c r="MX96">
        <v>589</v>
      </c>
      <c r="MZ96">
        <v>575</v>
      </c>
      <c r="NA96">
        <v>474</v>
      </c>
      <c r="NB96">
        <v>527</v>
      </c>
      <c r="NC96">
        <v>509</v>
      </c>
      <c r="ND96">
        <v>540</v>
      </c>
      <c r="NE96">
        <v>498</v>
      </c>
      <c r="NG96">
        <v>810</v>
      </c>
      <c r="NH96">
        <v>632</v>
      </c>
      <c r="NI96">
        <v>756</v>
      </c>
      <c r="NJ96">
        <v>614</v>
      </c>
      <c r="NK96">
        <v>814</v>
      </c>
      <c r="NL96">
        <v>626</v>
      </c>
      <c r="NN96">
        <v>803</v>
      </c>
      <c r="NO96">
        <v>525</v>
      </c>
      <c r="NP96">
        <v>768</v>
      </c>
      <c r="NQ96">
        <v>506</v>
      </c>
      <c r="NR96">
        <v>729</v>
      </c>
      <c r="NS96">
        <v>511</v>
      </c>
      <c r="NU96">
        <v>714</v>
      </c>
      <c r="NV96">
        <v>516</v>
      </c>
      <c r="NW96">
        <v>765</v>
      </c>
      <c r="NX96">
        <v>500</v>
      </c>
      <c r="NY96">
        <v>765</v>
      </c>
      <c r="NZ96">
        <v>500</v>
      </c>
      <c r="OB96">
        <v>805</v>
      </c>
      <c r="OC96">
        <v>561</v>
      </c>
      <c r="OD96">
        <v>802</v>
      </c>
      <c r="OE96">
        <v>606</v>
      </c>
      <c r="OF96">
        <v>845</v>
      </c>
      <c r="OG96">
        <v>577</v>
      </c>
      <c r="OI96">
        <v>809</v>
      </c>
      <c r="OJ96">
        <v>510</v>
      </c>
      <c r="OK96">
        <v>798</v>
      </c>
      <c r="OL96">
        <v>524</v>
      </c>
      <c r="OM96">
        <v>724</v>
      </c>
      <c r="ON96">
        <v>508</v>
      </c>
      <c r="OP96">
        <v>779</v>
      </c>
      <c r="OQ96">
        <v>674</v>
      </c>
      <c r="OR96">
        <v>771</v>
      </c>
      <c r="OS96">
        <v>639</v>
      </c>
      <c r="OT96">
        <v>834</v>
      </c>
      <c r="OU96">
        <v>630</v>
      </c>
      <c r="OW96">
        <v>816</v>
      </c>
      <c r="OX96">
        <v>510</v>
      </c>
      <c r="OY96">
        <v>818</v>
      </c>
      <c r="OZ96">
        <v>510</v>
      </c>
      <c r="PA96">
        <v>814</v>
      </c>
      <c r="PB96">
        <v>486</v>
      </c>
    </row>
    <row r="97" spans="1:418">
      <c r="C97" s="2"/>
      <c r="D97" s="40"/>
      <c r="H97" s="14" t="s">
        <v>234</v>
      </c>
      <c r="I97" s="2"/>
      <c r="J97" s="2"/>
      <c r="Y97" s="6"/>
      <c r="AB97">
        <v>89</v>
      </c>
      <c r="AC97">
        <v>0.17978000099999999</v>
      </c>
      <c r="AD97">
        <v>327</v>
      </c>
      <c r="AE97">
        <v>144</v>
      </c>
      <c r="AF97">
        <v>334</v>
      </c>
      <c r="AG97">
        <v>146</v>
      </c>
      <c r="AH97">
        <v>327</v>
      </c>
      <c r="AI97">
        <v>148</v>
      </c>
      <c r="AK97">
        <v>365</v>
      </c>
      <c r="AL97">
        <v>220</v>
      </c>
      <c r="AM97">
        <v>359</v>
      </c>
      <c r="AN97">
        <v>215</v>
      </c>
      <c r="AO97">
        <v>350</v>
      </c>
      <c r="AP97">
        <v>213</v>
      </c>
      <c r="AR97">
        <v>413</v>
      </c>
      <c r="AS97">
        <v>225</v>
      </c>
      <c r="AT97">
        <v>415</v>
      </c>
      <c r="AU97">
        <v>231</v>
      </c>
      <c r="AV97">
        <v>418</v>
      </c>
      <c r="AW97">
        <v>221</v>
      </c>
      <c r="AY97">
        <v>776</v>
      </c>
      <c r="AZ97">
        <v>235</v>
      </c>
      <c r="BA97">
        <v>763</v>
      </c>
      <c r="BB97">
        <v>237</v>
      </c>
      <c r="BC97">
        <v>776</v>
      </c>
      <c r="BD97">
        <v>240</v>
      </c>
      <c r="BF97">
        <v>902</v>
      </c>
      <c r="BG97">
        <v>208</v>
      </c>
      <c r="BH97">
        <v>840</v>
      </c>
      <c r="BI97">
        <v>208</v>
      </c>
      <c r="BJ97">
        <v>888</v>
      </c>
      <c r="BK97">
        <v>208</v>
      </c>
      <c r="BM97">
        <v>870</v>
      </c>
      <c r="BN97">
        <v>197</v>
      </c>
      <c r="BO97">
        <v>862</v>
      </c>
      <c r="BP97">
        <v>209</v>
      </c>
      <c r="BQ97">
        <v>908</v>
      </c>
      <c r="BR97">
        <v>199</v>
      </c>
      <c r="BT97">
        <v>929</v>
      </c>
      <c r="BU97">
        <v>194</v>
      </c>
      <c r="BV97">
        <v>926</v>
      </c>
      <c r="BW97">
        <v>196</v>
      </c>
      <c r="BX97">
        <v>895</v>
      </c>
      <c r="BY97">
        <v>192</v>
      </c>
      <c r="CA97">
        <v>977</v>
      </c>
      <c r="CB97">
        <v>213</v>
      </c>
      <c r="CC97">
        <v>877</v>
      </c>
      <c r="CD97">
        <v>184</v>
      </c>
      <c r="CE97">
        <v>890</v>
      </c>
      <c r="CF97">
        <v>183</v>
      </c>
      <c r="CH97">
        <v>894</v>
      </c>
      <c r="CI97">
        <v>171</v>
      </c>
      <c r="CJ97">
        <v>894</v>
      </c>
      <c r="CK97">
        <v>181</v>
      </c>
      <c r="CL97">
        <v>856</v>
      </c>
      <c r="CM97">
        <v>178</v>
      </c>
      <c r="CO97">
        <v>860</v>
      </c>
      <c r="CP97">
        <v>164</v>
      </c>
      <c r="CQ97">
        <v>875</v>
      </c>
      <c r="CR97">
        <v>166</v>
      </c>
      <c r="CS97">
        <v>880</v>
      </c>
      <c r="CT97">
        <v>176</v>
      </c>
      <c r="CV97">
        <v>850</v>
      </c>
      <c r="CW97">
        <v>165</v>
      </c>
      <c r="CX97">
        <v>885</v>
      </c>
      <c r="CY97">
        <v>170</v>
      </c>
      <c r="CZ97">
        <v>883</v>
      </c>
      <c r="DA97">
        <v>178</v>
      </c>
      <c r="DC97">
        <v>876</v>
      </c>
      <c r="DD97">
        <v>166</v>
      </c>
      <c r="DE97">
        <v>882</v>
      </c>
      <c r="DF97">
        <v>166</v>
      </c>
      <c r="DG97">
        <v>878</v>
      </c>
      <c r="DH97">
        <v>173</v>
      </c>
      <c r="DK97">
        <v>89</v>
      </c>
      <c r="DL97">
        <v>0.17978000099999999</v>
      </c>
      <c r="DM97">
        <v>167</v>
      </c>
      <c r="DN97">
        <v>251</v>
      </c>
      <c r="DO97">
        <v>167</v>
      </c>
      <c r="DP97">
        <v>252</v>
      </c>
      <c r="DQ97">
        <v>168</v>
      </c>
      <c r="DR97">
        <v>248</v>
      </c>
      <c r="DT97">
        <v>211</v>
      </c>
      <c r="DU97">
        <v>406</v>
      </c>
      <c r="DV97">
        <v>212</v>
      </c>
      <c r="DW97">
        <v>412</v>
      </c>
      <c r="DX97">
        <v>204</v>
      </c>
      <c r="DY97">
        <v>398</v>
      </c>
      <c r="EA97">
        <v>219</v>
      </c>
      <c r="EB97">
        <v>382</v>
      </c>
      <c r="EC97">
        <v>226</v>
      </c>
      <c r="ED97">
        <v>439</v>
      </c>
      <c r="EE97">
        <v>230</v>
      </c>
      <c r="EF97">
        <v>510</v>
      </c>
      <c r="EH97">
        <v>269</v>
      </c>
      <c r="EI97">
        <v>398</v>
      </c>
      <c r="EJ97">
        <v>265</v>
      </c>
      <c r="EK97">
        <v>412</v>
      </c>
      <c r="EL97">
        <v>304</v>
      </c>
      <c r="EM97">
        <v>457</v>
      </c>
      <c r="EO97">
        <v>866</v>
      </c>
      <c r="EP97">
        <v>386</v>
      </c>
      <c r="EQ97">
        <v>900</v>
      </c>
      <c r="ER97">
        <v>362</v>
      </c>
      <c r="ES97">
        <v>846</v>
      </c>
      <c r="ET97">
        <v>373</v>
      </c>
      <c r="EV97">
        <v>924</v>
      </c>
      <c r="EW97">
        <v>386</v>
      </c>
      <c r="EX97">
        <v>916</v>
      </c>
      <c r="EY97">
        <v>376</v>
      </c>
      <c r="EZ97">
        <v>904</v>
      </c>
      <c r="FA97">
        <v>385</v>
      </c>
      <c r="FC97">
        <v>1012</v>
      </c>
      <c r="FD97">
        <v>374</v>
      </c>
      <c r="FE97">
        <v>996</v>
      </c>
      <c r="FF97">
        <v>382</v>
      </c>
      <c r="FG97">
        <v>968</v>
      </c>
      <c r="FH97">
        <v>385</v>
      </c>
      <c r="FJ97">
        <v>990</v>
      </c>
      <c r="FK97">
        <v>373</v>
      </c>
      <c r="FL97">
        <v>1008</v>
      </c>
      <c r="FM97">
        <v>383</v>
      </c>
      <c r="FN97">
        <v>983</v>
      </c>
      <c r="FO97">
        <v>379</v>
      </c>
      <c r="FQ97">
        <v>958</v>
      </c>
      <c r="FR97">
        <v>393</v>
      </c>
      <c r="FS97">
        <v>1047</v>
      </c>
      <c r="FT97">
        <v>447</v>
      </c>
      <c r="FU97">
        <v>1015</v>
      </c>
      <c r="FV97">
        <v>428</v>
      </c>
      <c r="FX97">
        <v>1032</v>
      </c>
      <c r="FY97">
        <v>363</v>
      </c>
      <c r="FZ97">
        <v>967</v>
      </c>
      <c r="GA97">
        <v>370</v>
      </c>
      <c r="GB97">
        <v>1002</v>
      </c>
      <c r="GC97">
        <v>359</v>
      </c>
      <c r="GE97">
        <v>1119</v>
      </c>
      <c r="GF97">
        <v>403</v>
      </c>
      <c r="GG97">
        <v>1158</v>
      </c>
      <c r="GH97">
        <v>426</v>
      </c>
      <c r="GI97">
        <v>1133</v>
      </c>
      <c r="GJ97">
        <v>423</v>
      </c>
      <c r="GL97">
        <v>1131</v>
      </c>
      <c r="GM97">
        <v>410</v>
      </c>
      <c r="GN97">
        <v>1150</v>
      </c>
      <c r="GO97">
        <v>391</v>
      </c>
      <c r="GP97">
        <v>1127</v>
      </c>
      <c r="GQ97">
        <v>379</v>
      </c>
      <c r="GS97">
        <v>89</v>
      </c>
      <c r="GT97">
        <v>0.17978000099999999</v>
      </c>
      <c r="GU97">
        <v>327</v>
      </c>
      <c r="GV97">
        <v>26</v>
      </c>
      <c r="GW97">
        <v>305</v>
      </c>
      <c r="GX97">
        <v>24</v>
      </c>
      <c r="GY97">
        <v>316</v>
      </c>
      <c r="GZ97">
        <v>24</v>
      </c>
      <c r="HB97">
        <v>316</v>
      </c>
      <c r="HC97">
        <v>737</v>
      </c>
      <c r="HD97">
        <v>308</v>
      </c>
      <c r="HE97">
        <v>654</v>
      </c>
      <c r="HF97">
        <v>329</v>
      </c>
      <c r="HG97">
        <v>607</v>
      </c>
      <c r="HI97">
        <v>1151</v>
      </c>
      <c r="HJ97">
        <v>613</v>
      </c>
      <c r="HK97">
        <v>1095</v>
      </c>
      <c r="HL97">
        <v>583</v>
      </c>
      <c r="HM97">
        <v>1099</v>
      </c>
      <c r="HN97">
        <v>605</v>
      </c>
      <c r="HP97">
        <v>89</v>
      </c>
      <c r="HQ97">
        <v>0.17978000099999999</v>
      </c>
      <c r="HR97">
        <v>169</v>
      </c>
      <c r="HS97">
        <v>238</v>
      </c>
      <c r="HT97">
        <v>173</v>
      </c>
      <c r="HU97">
        <v>237</v>
      </c>
      <c r="HV97">
        <v>176</v>
      </c>
      <c r="HW97">
        <v>234</v>
      </c>
      <c r="HY97">
        <v>191</v>
      </c>
      <c r="HZ97">
        <v>353</v>
      </c>
      <c r="IA97">
        <v>203</v>
      </c>
      <c r="IB97">
        <v>340</v>
      </c>
      <c r="IC97">
        <v>197</v>
      </c>
      <c r="ID97">
        <v>337</v>
      </c>
      <c r="IF97">
        <v>217</v>
      </c>
      <c r="IG97">
        <v>320</v>
      </c>
      <c r="IH97">
        <v>225</v>
      </c>
      <c r="II97">
        <v>333</v>
      </c>
      <c r="IJ97">
        <v>214</v>
      </c>
      <c r="IK97">
        <v>318</v>
      </c>
      <c r="IM97">
        <v>561</v>
      </c>
      <c r="IN97">
        <v>324</v>
      </c>
      <c r="IO97">
        <v>531</v>
      </c>
      <c r="IP97">
        <v>319</v>
      </c>
      <c r="IQ97">
        <v>561</v>
      </c>
      <c r="IR97">
        <v>326</v>
      </c>
      <c r="IT97">
        <v>694</v>
      </c>
      <c r="IU97">
        <v>304</v>
      </c>
      <c r="IV97">
        <v>705</v>
      </c>
      <c r="IW97">
        <v>325</v>
      </c>
      <c r="IX97">
        <v>681</v>
      </c>
      <c r="IY97">
        <v>321</v>
      </c>
      <c r="JA97">
        <v>694</v>
      </c>
      <c r="JB97">
        <v>330</v>
      </c>
      <c r="JC97">
        <v>801</v>
      </c>
      <c r="JD97">
        <v>387</v>
      </c>
      <c r="JE97">
        <v>850</v>
      </c>
      <c r="JF97">
        <v>368</v>
      </c>
      <c r="JH97">
        <v>684</v>
      </c>
      <c r="JI97">
        <v>322</v>
      </c>
      <c r="JJ97">
        <v>640</v>
      </c>
      <c r="JK97">
        <v>318</v>
      </c>
      <c r="JL97">
        <v>701</v>
      </c>
      <c r="JM97">
        <v>307</v>
      </c>
      <c r="JO97">
        <v>633</v>
      </c>
      <c r="JP97">
        <v>300</v>
      </c>
      <c r="JQ97">
        <v>614</v>
      </c>
      <c r="JR97">
        <v>282</v>
      </c>
      <c r="JS97">
        <v>639</v>
      </c>
      <c r="JT97">
        <v>310</v>
      </c>
      <c r="JV97">
        <v>630</v>
      </c>
      <c r="JW97">
        <v>337</v>
      </c>
      <c r="JX97">
        <v>679</v>
      </c>
      <c r="JY97">
        <v>356</v>
      </c>
      <c r="JZ97">
        <v>651</v>
      </c>
      <c r="KA97">
        <v>354</v>
      </c>
      <c r="KC97">
        <v>647</v>
      </c>
      <c r="KD97">
        <v>321</v>
      </c>
      <c r="KE97">
        <v>679</v>
      </c>
      <c r="KF97">
        <v>327</v>
      </c>
      <c r="KG97">
        <v>692</v>
      </c>
      <c r="KH97">
        <v>321</v>
      </c>
      <c r="KJ97">
        <v>599</v>
      </c>
      <c r="KK97">
        <v>316</v>
      </c>
      <c r="KL97">
        <v>617</v>
      </c>
      <c r="KM97">
        <v>318</v>
      </c>
      <c r="KN97">
        <v>632</v>
      </c>
      <c r="KO97">
        <v>334</v>
      </c>
      <c r="KQ97">
        <v>736</v>
      </c>
      <c r="KR97">
        <v>360</v>
      </c>
      <c r="KS97">
        <v>774</v>
      </c>
      <c r="KT97">
        <v>372</v>
      </c>
      <c r="KU97">
        <v>725</v>
      </c>
      <c r="KV97">
        <v>364</v>
      </c>
      <c r="KX97">
        <v>89</v>
      </c>
      <c r="KY97">
        <v>0.179780001286417</v>
      </c>
      <c r="KZ97">
        <v>295</v>
      </c>
      <c r="LA97">
        <v>27</v>
      </c>
      <c r="LB97">
        <v>310</v>
      </c>
      <c r="LC97">
        <v>28</v>
      </c>
      <c r="LD97">
        <v>301</v>
      </c>
      <c r="LE97">
        <v>27</v>
      </c>
      <c r="LG97">
        <v>326</v>
      </c>
      <c r="LH97">
        <v>550</v>
      </c>
      <c r="LI97">
        <v>318</v>
      </c>
      <c r="LJ97">
        <v>514</v>
      </c>
      <c r="LK97">
        <v>312</v>
      </c>
      <c r="LL97">
        <v>495</v>
      </c>
      <c r="LN97">
        <v>793</v>
      </c>
      <c r="LO97">
        <v>446</v>
      </c>
      <c r="LP97">
        <v>798</v>
      </c>
      <c r="LQ97">
        <v>460</v>
      </c>
      <c r="LR97">
        <v>829</v>
      </c>
      <c r="LS97">
        <v>455</v>
      </c>
      <c r="LV97">
        <v>89</v>
      </c>
      <c r="LW97">
        <v>0.17978000099999999</v>
      </c>
      <c r="LX97">
        <v>294</v>
      </c>
      <c r="LY97">
        <v>91</v>
      </c>
      <c r="LZ97">
        <v>308</v>
      </c>
      <c r="MA97">
        <v>102</v>
      </c>
      <c r="MB97">
        <v>312</v>
      </c>
      <c r="MC97">
        <v>100</v>
      </c>
      <c r="ME97">
        <v>354</v>
      </c>
      <c r="MF97">
        <v>545</v>
      </c>
      <c r="MG97">
        <v>327</v>
      </c>
      <c r="MH97">
        <v>574</v>
      </c>
      <c r="MI97">
        <v>319</v>
      </c>
      <c r="MJ97">
        <v>550</v>
      </c>
      <c r="ML97">
        <v>346</v>
      </c>
      <c r="MM97">
        <v>622</v>
      </c>
      <c r="MN97">
        <v>321</v>
      </c>
      <c r="MO97">
        <v>633</v>
      </c>
      <c r="MP97">
        <v>352</v>
      </c>
      <c r="MQ97">
        <v>612</v>
      </c>
      <c r="MS97">
        <v>392</v>
      </c>
      <c r="MT97">
        <v>562</v>
      </c>
      <c r="MU97">
        <v>389</v>
      </c>
      <c r="MV97">
        <v>582</v>
      </c>
      <c r="MW97">
        <v>370</v>
      </c>
      <c r="MX97">
        <v>580</v>
      </c>
      <c r="MZ97">
        <v>611</v>
      </c>
      <c r="NA97">
        <v>504</v>
      </c>
      <c r="NB97">
        <v>588</v>
      </c>
      <c r="NC97">
        <v>543</v>
      </c>
      <c r="ND97">
        <v>558</v>
      </c>
      <c r="NE97">
        <v>495</v>
      </c>
      <c r="NG97">
        <v>785</v>
      </c>
      <c r="NH97">
        <v>627</v>
      </c>
      <c r="NI97">
        <v>799</v>
      </c>
      <c r="NJ97">
        <v>647</v>
      </c>
      <c r="NK97">
        <v>868</v>
      </c>
      <c r="NL97">
        <v>615</v>
      </c>
      <c r="NN97">
        <v>766</v>
      </c>
      <c r="NO97">
        <v>524</v>
      </c>
      <c r="NP97">
        <v>817</v>
      </c>
      <c r="NQ97">
        <v>525</v>
      </c>
      <c r="NR97">
        <v>789</v>
      </c>
      <c r="NS97">
        <v>518</v>
      </c>
      <c r="NU97">
        <v>739</v>
      </c>
      <c r="NV97">
        <v>506</v>
      </c>
      <c r="NW97">
        <v>792</v>
      </c>
      <c r="NX97">
        <v>509</v>
      </c>
      <c r="NY97">
        <v>792</v>
      </c>
      <c r="NZ97">
        <v>509</v>
      </c>
      <c r="OB97">
        <v>754</v>
      </c>
      <c r="OC97">
        <v>579</v>
      </c>
      <c r="OD97">
        <v>740</v>
      </c>
      <c r="OE97">
        <v>586</v>
      </c>
      <c r="OF97">
        <v>877</v>
      </c>
      <c r="OG97">
        <v>593</v>
      </c>
      <c r="OI97">
        <v>767</v>
      </c>
      <c r="OJ97">
        <v>496</v>
      </c>
      <c r="OK97">
        <v>761</v>
      </c>
      <c r="OL97">
        <v>511</v>
      </c>
      <c r="OM97">
        <v>744</v>
      </c>
      <c r="ON97">
        <v>504</v>
      </c>
      <c r="OP97">
        <v>878</v>
      </c>
      <c r="OQ97">
        <v>686</v>
      </c>
      <c r="OR97">
        <v>810</v>
      </c>
      <c r="OS97">
        <v>642</v>
      </c>
      <c r="OT97">
        <v>879</v>
      </c>
      <c r="OU97">
        <v>608</v>
      </c>
      <c r="OW97">
        <v>756</v>
      </c>
      <c r="OX97">
        <v>537</v>
      </c>
      <c r="OY97">
        <v>761</v>
      </c>
      <c r="OZ97">
        <v>486</v>
      </c>
      <c r="PA97">
        <v>806</v>
      </c>
      <c r="PB97">
        <v>507</v>
      </c>
    </row>
    <row r="98" spans="1:418">
      <c r="B98" t="s">
        <v>185</v>
      </c>
      <c r="D98" s="20" t="s">
        <v>298</v>
      </c>
      <c r="G98" s="48" t="s">
        <v>71</v>
      </c>
      <c r="H98" s="48" t="s">
        <v>71</v>
      </c>
      <c r="J98" s="14"/>
      <c r="Y98" s="6"/>
      <c r="AB98">
        <v>90</v>
      </c>
      <c r="AC98">
        <v>0.18180000099999999</v>
      </c>
      <c r="AD98">
        <v>326</v>
      </c>
      <c r="AE98">
        <v>142</v>
      </c>
      <c r="AF98">
        <v>333</v>
      </c>
      <c r="AG98">
        <v>144</v>
      </c>
      <c r="AH98">
        <v>323</v>
      </c>
      <c r="AI98">
        <v>144</v>
      </c>
      <c r="AK98">
        <v>356</v>
      </c>
      <c r="AL98">
        <v>220</v>
      </c>
      <c r="AM98">
        <v>361</v>
      </c>
      <c r="AN98">
        <v>209</v>
      </c>
      <c r="AO98">
        <v>345</v>
      </c>
      <c r="AP98">
        <v>213</v>
      </c>
      <c r="AR98">
        <v>400</v>
      </c>
      <c r="AS98">
        <v>222</v>
      </c>
      <c r="AT98">
        <v>393</v>
      </c>
      <c r="AU98">
        <v>234</v>
      </c>
      <c r="AV98">
        <v>391</v>
      </c>
      <c r="AW98">
        <v>239</v>
      </c>
      <c r="AY98">
        <v>738</v>
      </c>
      <c r="AZ98">
        <v>232</v>
      </c>
      <c r="BA98">
        <v>733</v>
      </c>
      <c r="BB98">
        <v>232</v>
      </c>
      <c r="BC98">
        <v>749</v>
      </c>
      <c r="BD98">
        <v>239</v>
      </c>
      <c r="BF98">
        <v>841</v>
      </c>
      <c r="BG98">
        <v>214</v>
      </c>
      <c r="BH98">
        <v>881</v>
      </c>
      <c r="BI98">
        <v>210</v>
      </c>
      <c r="BJ98">
        <v>924</v>
      </c>
      <c r="BK98">
        <v>203</v>
      </c>
      <c r="BM98">
        <v>914</v>
      </c>
      <c r="BN98">
        <v>199</v>
      </c>
      <c r="BO98">
        <v>878</v>
      </c>
      <c r="BP98">
        <v>198</v>
      </c>
      <c r="BQ98">
        <v>926</v>
      </c>
      <c r="BR98">
        <v>192</v>
      </c>
      <c r="BT98">
        <v>896</v>
      </c>
      <c r="BU98">
        <v>187</v>
      </c>
      <c r="BV98">
        <v>909</v>
      </c>
      <c r="BW98">
        <v>189</v>
      </c>
      <c r="BX98">
        <v>869</v>
      </c>
      <c r="BY98">
        <v>185</v>
      </c>
      <c r="CA98">
        <v>990</v>
      </c>
      <c r="CB98">
        <v>227</v>
      </c>
      <c r="CC98">
        <v>940</v>
      </c>
      <c r="CD98">
        <v>178</v>
      </c>
      <c r="CE98">
        <v>869</v>
      </c>
      <c r="CF98">
        <v>184</v>
      </c>
      <c r="CH98">
        <v>849</v>
      </c>
      <c r="CI98">
        <v>168</v>
      </c>
      <c r="CJ98">
        <v>850</v>
      </c>
      <c r="CK98">
        <v>188</v>
      </c>
      <c r="CL98">
        <v>911</v>
      </c>
      <c r="CM98">
        <v>168</v>
      </c>
      <c r="CO98">
        <v>888</v>
      </c>
      <c r="CP98">
        <v>167</v>
      </c>
      <c r="CQ98">
        <v>835</v>
      </c>
      <c r="CR98">
        <v>177</v>
      </c>
      <c r="CS98">
        <v>903</v>
      </c>
      <c r="CT98">
        <v>174</v>
      </c>
      <c r="CV98">
        <v>889</v>
      </c>
      <c r="CW98">
        <v>161</v>
      </c>
      <c r="CX98">
        <v>907</v>
      </c>
      <c r="CY98">
        <v>176</v>
      </c>
      <c r="CZ98">
        <v>863</v>
      </c>
      <c r="DA98">
        <v>178</v>
      </c>
      <c r="DC98">
        <v>897</v>
      </c>
      <c r="DD98">
        <v>164</v>
      </c>
      <c r="DE98">
        <v>863</v>
      </c>
      <c r="DF98">
        <v>174</v>
      </c>
      <c r="DG98">
        <v>909</v>
      </c>
      <c r="DH98">
        <v>178</v>
      </c>
      <c r="DK98">
        <v>90</v>
      </c>
      <c r="DL98">
        <v>0.18180000099999999</v>
      </c>
      <c r="DM98">
        <v>174</v>
      </c>
      <c r="DN98">
        <v>249</v>
      </c>
      <c r="DO98">
        <v>168</v>
      </c>
      <c r="DP98">
        <v>247</v>
      </c>
      <c r="DQ98">
        <v>170</v>
      </c>
      <c r="DR98">
        <v>248</v>
      </c>
      <c r="DT98">
        <v>201</v>
      </c>
      <c r="DU98">
        <v>415</v>
      </c>
      <c r="DV98">
        <v>214</v>
      </c>
      <c r="DW98">
        <v>404</v>
      </c>
      <c r="DX98">
        <v>216</v>
      </c>
      <c r="DY98">
        <v>397</v>
      </c>
      <c r="EA98">
        <v>213</v>
      </c>
      <c r="EB98">
        <v>371</v>
      </c>
      <c r="EC98">
        <v>211</v>
      </c>
      <c r="ED98">
        <v>445</v>
      </c>
      <c r="EE98">
        <v>217</v>
      </c>
      <c r="EF98">
        <v>503</v>
      </c>
      <c r="EH98">
        <v>254</v>
      </c>
      <c r="EI98">
        <v>386</v>
      </c>
      <c r="EJ98">
        <v>274</v>
      </c>
      <c r="EK98">
        <v>432</v>
      </c>
      <c r="EL98">
        <v>305</v>
      </c>
      <c r="EM98">
        <v>455</v>
      </c>
      <c r="EO98">
        <v>892</v>
      </c>
      <c r="EP98">
        <v>405</v>
      </c>
      <c r="EQ98">
        <v>892</v>
      </c>
      <c r="ER98">
        <v>369</v>
      </c>
      <c r="ES98">
        <v>874</v>
      </c>
      <c r="ET98">
        <v>368</v>
      </c>
      <c r="EV98">
        <v>906</v>
      </c>
      <c r="EW98">
        <v>392</v>
      </c>
      <c r="EX98">
        <v>890</v>
      </c>
      <c r="EY98">
        <v>385</v>
      </c>
      <c r="EZ98">
        <v>905</v>
      </c>
      <c r="FA98">
        <v>373</v>
      </c>
      <c r="FC98">
        <v>972</v>
      </c>
      <c r="FD98">
        <v>376</v>
      </c>
      <c r="FE98">
        <v>995</v>
      </c>
      <c r="FF98">
        <v>370</v>
      </c>
      <c r="FG98">
        <v>973</v>
      </c>
      <c r="FH98">
        <v>379</v>
      </c>
      <c r="FJ98">
        <v>901</v>
      </c>
      <c r="FK98">
        <v>382</v>
      </c>
      <c r="FL98">
        <v>958</v>
      </c>
      <c r="FM98">
        <v>382</v>
      </c>
      <c r="FN98">
        <v>970</v>
      </c>
      <c r="FO98">
        <v>381</v>
      </c>
      <c r="FQ98">
        <v>1069</v>
      </c>
      <c r="FR98">
        <v>387</v>
      </c>
      <c r="FS98">
        <v>1082</v>
      </c>
      <c r="FT98">
        <v>413</v>
      </c>
      <c r="FU98">
        <v>989</v>
      </c>
      <c r="FV98">
        <v>419</v>
      </c>
      <c r="FX98">
        <v>1018</v>
      </c>
      <c r="FY98">
        <v>351</v>
      </c>
      <c r="FZ98">
        <v>947</v>
      </c>
      <c r="GA98">
        <v>362</v>
      </c>
      <c r="GB98">
        <v>1006</v>
      </c>
      <c r="GC98">
        <v>358</v>
      </c>
      <c r="GE98">
        <v>1118</v>
      </c>
      <c r="GF98">
        <v>418</v>
      </c>
      <c r="GG98">
        <v>1122</v>
      </c>
      <c r="GH98">
        <v>442</v>
      </c>
      <c r="GI98">
        <v>1068</v>
      </c>
      <c r="GJ98">
        <v>412</v>
      </c>
      <c r="GL98">
        <v>1133</v>
      </c>
      <c r="GM98">
        <v>406</v>
      </c>
      <c r="GN98">
        <v>1178</v>
      </c>
      <c r="GO98">
        <v>387</v>
      </c>
      <c r="GP98">
        <v>1163</v>
      </c>
      <c r="GQ98">
        <v>371</v>
      </c>
      <c r="GS98">
        <v>90</v>
      </c>
      <c r="GT98">
        <v>0.18180000099999999</v>
      </c>
      <c r="GU98">
        <v>293</v>
      </c>
      <c r="GV98">
        <v>24</v>
      </c>
      <c r="GW98">
        <v>309</v>
      </c>
      <c r="GX98">
        <v>25</v>
      </c>
      <c r="GY98">
        <v>313</v>
      </c>
      <c r="GZ98">
        <v>25</v>
      </c>
      <c r="HB98">
        <v>329</v>
      </c>
      <c r="HC98">
        <v>756</v>
      </c>
      <c r="HD98">
        <v>321</v>
      </c>
      <c r="HE98">
        <v>651</v>
      </c>
      <c r="HF98">
        <v>339</v>
      </c>
      <c r="HG98">
        <v>608</v>
      </c>
      <c r="HI98">
        <v>1017</v>
      </c>
      <c r="HJ98">
        <v>618</v>
      </c>
      <c r="HK98">
        <v>1126</v>
      </c>
      <c r="HL98">
        <v>611</v>
      </c>
      <c r="HM98">
        <v>1123</v>
      </c>
      <c r="HN98">
        <v>648</v>
      </c>
      <c r="HP98">
        <v>90</v>
      </c>
      <c r="HQ98">
        <v>0.18180000099999999</v>
      </c>
      <c r="HR98">
        <v>172</v>
      </c>
      <c r="HS98">
        <v>235</v>
      </c>
      <c r="HT98">
        <v>174</v>
      </c>
      <c r="HU98">
        <v>238</v>
      </c>
      <c r="HV98">
        <v>170</v>
      </c>
      <c r="HW98">
        <v>233</v>
      </c>
      <c r="HY98">
        <v>188</v>
      </c>
      <c r="HZ98">
        <v>344</v>
      </c>
      <c r="IA98">
        <v>200</v>
      </c>
      <c r="IB98">
        <v>333</v>
      </c>
      <c r="IC98">
        <v>191</v>
      </c>
      <c r="ID98">
        <v>331</v>
      </c>
      <c r="IF98">
        <v>206</v>
      </c>
      <c r="IG98">
        <v>317</v>
      </c>
      <c r="IH98">
        <v>207</v>
      </c>
      <c r="II98">
        <v>327</v>
      </c>
      <c r="IJ98">
        <v>222</v>
      </c>
      <c r="IK98">
        <v>314</v>
      </c>
      <c r="IM98">
        <v>549</v>
      </c>
      <c r="IN98">
        <v>322</v>
      </c>
      <c r="IO98">
        <v>528</v>
      </c>
      <c r="IP98">
        <v>324</v>
      </c>
      <c r="IQ98">
        <v>555</v>
      </c>
      <c r="IR98">
        <v>326</v>
      </c>
      <c r="IT98">
        <v>647</v>
      </c>
      <c r="IU98">
        <v>321</v>
      </c>
      <c r="IV98">
        <v>681</v>
      </c>
      <c r="IW98">
        <v>319</v>
      </c>
      <c r="IX98">
        <v>686</v>
      </c>
      <c r="IY98">
        <v>325</v>
      </c>
      <c r="JA98">
        <v>734</v>
      </c>
      <c r="JB98">
        <v>334</v>
      </c>
      <c r="JC98">
        <v>795</v>
      </c>
      <c r="JD98">
        <v>373</v>
      </c>
      <c r="JE98">
        <v>797</v>
      </c>
      <c r="JF98">
        <v>377</v>
      </c>
      <c r="JH98">
        <v>659</v>
      </c>
      <c r="JI98">
        <v>318</v>
      </c>
      <c r="JJ98">
        <v>639</v>
      </c>
      <c r="JK98">
        <v>313</v>
      </c>
      <c r="JL98">
        <v>608</v>
      </c>
      <c r="JM98">
        <v>329</v>
      </c>
      <c r="JO98">
        <v>637</v>
      </c>
      <c r="JP98">
        <v>292</v>
      </c>
      <c r="JQ98">
        <v>668</v>
      </c>
      <c r="JR98">
        <v>278</v>
      </c>
      <c r="JS98">
        <v>629</v>
      </c>
      <c r="JT98">
        <v>307</v>
      </c>
      <c r="JV98">
        <v>651</v>
      </c>
      <c r="JW98">
        <v>325</v>
      </c>
      <c r="JX98">
        <v>672</v>
      </c>
      <c r="JY98">
        <v>356</v>
      </c>
      <c r="JZ98">
        <v>651</v>
      </c>
      <c r="KA98">
        <v>347</v>
      </c>
      <c r="KC98">
        <v>688</v>
      </c>
      <c r="KD98">
        <v>317</v>
      </c>
      <c r="KE98">
        <v>697</v>
      </c>
      <c r="KF98">
        <v>330</v>
      </c>
      <c r="KG98">
        <v>688</v>
      </c>
      <c r="KH98">
        <v>320</v>
      </c>
      <c r="KJ98">
        <v>631</v>
      </c>
      <c r="KK98">
        <v>326</v>
      </c>
      <c r="KL98">
        <v>619</v>
      </c>
      <c r="KM98">
        <v>342</v>
      </c>
      <c r="KN98">
        <v>675</v>
      </c>
      <c r="KO98">
        <v>327</v>
      </c>
      <c r="KQ98">
        <v>656</v>
      </c>
      <c r="KR98">
        <v>369</v>
      </c>
      <c r="KS98">
        <v>751</v>
      </c>
      <c r="KT98">
        <v>383</v>
      </c>
      <c r="KU98">
        <v>706</v>
      </c>
      <c r="KV98">
        <v>363</v>
      </c>
      <c r="KX98">
        <v>90</v>
      </c>
      <c r="KY98">
        <v>0.18180000130087101</v>
      </c>
      <c r="KZ98">
        <v>306</v>
      </c>
      <c r="LA98">
        <v>27</v>
      </c>
      <c r="LB98">
        <v>312</v>
      </c>
      <c r="LC98">
        <v>27</v>
      </c>
      <c r="LD98">
        <v>305</v>
      </c>
      <c r="LE98">
        <v>27</v>
      </c>
      <c r="LG98">
        <v>312</v>
      </c>
      <c r="LH98">
        <v>582</v>
      </c>
      <c r="LI98">
        <v>317</v>
      </c>
      <c r="LJ98">
        <v>491</v>
      </c>
      <c r="LK98">
        <v>311</v>
      </c>
      <c r="LL98">
        <v>484</v>
      </c>
      <c r="LN98">
        <v>816</v>
      </c>
      <c r="LO98">
        <v>450</v>
      </c>
      <c r="LP98">
        <v>783</v>
      </c>
      <c r="LQ98">
        <v>468</v>
      </c>
      <c r="LR98">
        <v>748</v>
      </c>
      <c r="LS98">
        <v>469</v>
      </c>
      <c r="LV98">
        <v>90</v>
      </c>
      <c r="LW98">
        <v>0.18180000099999999</v>
      </c>
      <c r="LX98">
        <v>307</v>
      </c>
      <c r="LY98">
        <v>93</v>
      </c>
      <c r="LZ98">
        <v>302</v>
      </c>
      <c r="MA98">
        <v>101</v>
      </c>
      <c r="MB98">
        <v>311</v>
      </c>
      <c r="MC98">
        <v>103</v>
      </c>
      <c r="ME98">
        <v>338</v>
      </c>
      <c r="MF98">
        <v>534</v>
      </c>
      <c r="MG98">
        <v>316</v>
      </c>
      <c r="MH98">
        <v>556</v>
      </c>
      <c r="MI98">
        <v>342</v>
      </c>
      <c r="MJ98">
        <v>544</v>
      </c>
      <c r="ML98">
        <v>318</v>
      </c>
      <c r="MM98">
        <v>608</v>
      </c>
      <c r="MN98">
        <v>327</v>
      </c>
      <c r="MO98">
        <v>618</v>
      </c>
      <c r="MP98">
        <v>326</v>
      </c>
      <c r="MQ98">
        <v>621</v>
      </c>
      <c r="MS98">
        <v>357</v>
      </c>
      <c r="MT98">
        <v>544</v>
      </c>
      <c r="MU98">
        <v>361</v>
      </c>
      <c r="MV98">
        <v>561</v>
      </c>
      <c r="MW98">
        <v>371</v>
      </c>
      <c r="MX98">
        <v>580</v>
      </c>
      <c r="MZ98">
        <v>492</v>
      </c>
      <c r="NA98">
        <v>491</v>
      </c>
      <c r="NB98">
        <v>538</v>
      </c>
      <c r="NC98">
        <v>505</v>
      </c>
      <c r="ND98">
        <v>550</v>
      </c>
      <c r="NE98">
        <v>501</v>
      </c>
      <c r="NG98">
        <v>771</v>
      </c>
      <c r="NH98">
        <v>593</v>
      </c>
      <c r="NI98">
        <v>795</v>
      </c>
      <c r="NJ98">
        <v>608</v>
      </c>
      <c r="NK98">
        <v>823</v>
      </c>
      <c r="NL98">
        <v>639</v>
      </c>
      <c r="NN98">
        <v>752</v>
      </c>
      <c r="NO98">
        <v>524</v>
      </c>
      <c r="NP98">
        <v>801</v>
      </c>
      <c r="NQ98">
        <v>502</v>
      </c>
      <c r="NR98">
        <v>749</v>
      </c>
      <c r="NS98">
        <v>512</v>
      </c>
      <c r="NU98">
        <v>764</v>
      </c>
      <c r="NV98">
        <v>496</v>
      </c>
      <c r="NW98">
        <v>785</v>
      </c>
      <c r="NX98">
        <v>485</v>
      </c>
      <c r="NY98">
        <v>785</v>
      </c>
      <c r="NZ98">
        <v>485</v>
      </c>
      <c r="OB98">
        <v>852</v>
      </c>
      <c r="OC98">
        <v>588</v>
      </c>
      <c r="OD98">
        <v>790</v>
      </c>
      <c r="OE98">
        <v>601</v>
      </c>
      <c r="OF98">
        <v>838</v>
      </c>
      <c r="OG98">
        <v>592</v>
      </c>
      <c r="OI98">
        <v>761</v>
      </c>
      <c r="OJ98">
        <v>513</v>
      </c>
      <c r="OK98">
        <v>664</v>
      </c>
      <c r="OL98">
        <v>491</v>
      </c>
      <c r="OM98">
        <v>653</v>
      </c>
      <c r="ON98">
        <v>515</v>
      </c>
      <c r="OP98">
        <v>873</v>
      </c>
      <c r="OQ98">
        <v>678</v>
      </c>
      <c r="OR98">
        <v>847</v>
      </c>
      <c r="OS98">
        <v>639</v>
      </c>
      <c r="OT98">
        <v>852</v>
      </c>
      <c r="OU98">
        <v>629</v>
      </c>
      <c r="OW98">
        <v>805</v>
      </c>
      <c r="OX98">
        <v>505</v>
      </c>
      <c r="OY98">
        <v>746</v>
      </c>
      <c r="OZ98">
        <v>496</v>
      </c>
      <c r="PA98">
        <v>763</v>
      </c>
      <c r="PB98">
        <v>494</v>
      </c>
    </row>
    <row r="99" spans="1:418">
      <c r="B99" s="14" t="s">
        <v>44</v>
      </c>
      <c r="C99">
        <v>1.3303</v>
      </c>
      <c r="D99" s="62" t="s">
        <v>64</v>
      </c>
      <c r="E99" s="62">
        <v>0.18365999999999999</v>
      </c>
      <c r="F99" s="23" t="s">
        <v>69</v>
      </c>
      <c r="G99" s="40">
        <f>DL4</f>
        <v>169.44892473118281</v>
      </c>
      <c r="H99" s="7">
        <f>GT4</f>
        <v>304.69354838709677</v>
      </c>
      <c r="J99" s="40"/>
      <c r="Y99" s="6"/>
      <c r="AB99">
        <v>91</v>
      </c>
      <c r="AC99">
        <v>0.18382000100000001</v>
      </c>
      <c r="AD99">
        <v>325</v>
      </c>
      <c r="AE99">
        <v>147</v>
      </c>
      <c r="AF99">
        <v>331</v>
      </c>
      <c r="AG99">
        <v>141</v>
      </c>
      <c r="AH99">
        <v>329</v>
      </c>
      <c r="AI99">
        <v>145</v>
      </c>
      <c r="AK99">
        <v>361</v>
      </c>
      <c r="AL99">
        <v>222</v>
      </c>
      <c r="AM99">
        <v>344</v>
      </c>
      <c r="AN99">
        <v>220</v>
      </c>
      <c r="AO99">
        <v>343</v>
      </c>
      <c r="AP99">
        <v>220</v>
      </c>
      <c r="AR99">
        <v>413</v>
      </c>
      <c r="AS99">
        <v>217</v>
      </c>
      <c r="AT99">
        <v>418</v>
      </c>
      <c r="AU99">
        <v>231</v>
      </c>
      <c r="AV99">
        <v>421</v>
      </c>
      <c r="AW99">
        <v>240</v>
      </c>
      <c r="AY99">
        <v>762</v>
      </c>
      <c r="AZ99">
        <v>240</v>
      </c>
      <c r="BA99">
        <v>749</v>
      </c>
      <c r="BB99">
        <v>228</v>
      </c>
      <c r="BC99">
        <v>799</v>
      </c>
      <c r="BD99">
        <v>233</v>
      </c>
      <c r="BF99">
        <v>823</v>
      </c>
      <c r="BG99">
        <v>212</v>
      </c>
      <c r="BH99">
        <v>835</v>
      </c>
      <c r="BI99">
        <v>200</v>
      </c>
      <c r="BJ99">
        <v>887</v>
      </c>
      <c r="BK99">
        <v>212</v>
      </c>
      <c r="BM99">
        <v>912</v>
      </c>
      <c r="BN99">
        <v>200</v>
      </c>
      <c r="BO99">
        <v>942</v>
      </c>
      <c r="BP99">
        <v>205</v>
      </c>
      <c r="BQ99">
        <v>907</v>
      </c>
      <c r="BR99">
        <v>195</v>
      </c>
      <c r="BT99">
        <v>870</v>
      </c>
      <c r="BU99">
        <v>199</v>
      </c>
      <c r="BV99">
        <v>914</v>
      </c>
      <c r="BW99">
        <v>187</v>
      </c>
      <c r="BX99">
        <v>899</v>
      </c>
      <c r="BY99">
        <v>181</v>
      </c>
      <c r="CA99">
        <v>994</v>
      </c>
      <c r="CB99">
        <v>212</v>
      </c>
      <c r="CC99">
        <v>865</v>
      </c>
      <c r="CD99">
        <v>182</v>
      </c>
      <c r="CE99">
        <v>935</v>
      </c>
      <c r="CF99">
        <v>183</v>
      </c>
      <c r="CH99">
        <v>884</v>
      </c>
      <c r="CI99">
        <v>173</v>
      </c>
      <c r="CJ99">
        <v>906</v>
      </c>
      <c r="CK99">
        <v>181</v>
      </c>
      <c r="CL99">
        <v>853</v>
      </c>
      <c r="CM99">
        <v>174</v>
      </c>
      <c r="CO99">
        <v>857</v>
      </c>
      <c r="CP99">
        <v>164</v>
      </c>
      <c r="CQ99">
        <v>830</v>
      </c>
      <c r="CR99">
        <v>178</v>
      </c>
      <c r="CS99">
        <v>891</v>
      </c>
      <c r="CT99">
        <v>181</v>
      </c>
      <c r="CV99">
        <v>886</v>
      </c>
      <c r="CW99">
        <v>181</v>
      </c>
      <c r="CX99">
        <v>887</v>
      </c>
      <c r="CY99">
        <v>170</v>
      </c>
      <c r="CZ99">
        <v>904</v>
      </c>
      <c r="DA99">
        <v>181</v>
      </c>
      <c r="DC99">
        <v>883</v>
      </c>
      <c r="DD99">
        <v>174</v>
      </c>
      <c r="DE99">
        <v>855</v>
      </c>
      <c r="DF99">
        <v>169</v>
      </c>
      <c r="DG99">
        <v>876</v>
      </c>
      <c r="DH99">
        <v>168</v>
      </c>
      <c r="DK99">
        <v>91</v>
      </c>
      <c r="DL99">
        <v>0.18382000100000001</v>
      </c>
      <c r="DM99">
        <v>172</v>
      </c>
      <c r="DN99">
        <v>252</v>
      </c>
      <c r="DO99">
        <v>173</v>
      </c>
      <c r="DP99">
        <v>250</v>
      </c>
      <c r="DQ99">
        <v>169</v>
      </c>
      <c r="DR99">
        <v>246</v>
      </c>
      <c r="DT99">
        <v>203</v>
      </c>
      <c r="DU99">
        <v>401</v>
      </c>
      <c r="DV99">
        <v>207</v>
      </c>
      <c r="DW99">
        <v>401</v>
      </c>
      <c r="DX99">
        <v>209</v>
      </c>
      <c r="DY99">
        <v>388</v>
      </c>
      <c r="EA99">
        <v>224</v>
      </c>
      <c r="EB99">
        <v>376</v>
      </c>
      <c r="EC99">
        <v>208</v>
      </c>
      <c r="ED99">
        <v>429</v>
      </c>
      <c r="EE99">
        <v>216</v>
      </c>
      <c r="EF99">
        <v>480</v>
      </c>
      <c r="EH99">
        <v>274</v>
      </c>
      <c r="EI99">
        <v>394</v>
      </c>
      <c r="EJ99">
        <v>259</v>
      </c>
      <c r="EK99">
        <v>409</v>
      </c>
      <c r="EL99">
        <v>294</v>
      </c>
      <c r="EM99">
        <v>468</v>
      </c>
      <c r="EO99">
        <v>887</v>
      </c>
      <c r="EP99">
        <v>391</v>
      </c>
      <c r="EQ99">
        <v>939</v>
      </c>
      <c r="ER99">
        <v>369</v>
      </c>
      <c r="ES99">
        <v>908</v>
      </c>
      <c r="ET99">
        <v>351</v>
      </c>
      <c r="EV99">
        <v>964</v>
      </c>
      <c r="EW99">
        <v>396</v>
      </c>
      <c r="EX99">
        <v>888</v>
      </c>
      <c r="EY99">
        <v>389</v>
      </c>
      <c r="EZ99">
        <v>942</v>
      </c>
      <c r="FA99">
        <v>397</v>
      </c>
      <c r="FC99">
        <v>987</v>
      </c>
      <c r="FD99">
        <v>377</v>
      </c>
      <c r="FE99">
        <v>959</v>
      </c>
      <c r="FF99">
        <v>385</v>
      </c>
      <c r="FG99">
        <v>940</v>
      </c>
      <c r="FH99">
        <v>381</v>
      </c>
      <c r="FJ99">
        <v>926</v>
      </c>
      <c r="FK99">
        <v>381</v>
      </c>
      <c r="FL99">
        <v>946</v>
      </c>
      <c r="FM99">
        <v>388</v>
      </c>
      <c r="FN99">
        <v>988</v>
      </c>
      <c r="FO99">
        <v>385</v>
      </c>
      <c r="FQ99">
        <v>1027</v>
      </c>
      <c r="FR99">
        <v>400</v>
      </c>
      <c r="FS99">
        <v>1029</v>
      </c>
      <c r="FT99">
        <v>456</v>
      </c>
      <c r="FU99">
        <v>1050</v>
      </c>
      <c r="FV99">
        <v>437</v>
      </c>
      <c r="FX99">
        <v>1071</v>
      </c>
      <c r="FY99">
        <v>357</v>
      </c>
      <c r="FZ99">
        <v>1002</v>
      </c>
      <c r="GA99">
        <v>361</v>
      </c>
      <c r="GB99">
        <v>1022</v>
      </c>
      <c r="GC99">
        <v>364</v>
      </c>
      <c r="GE99">
        <v>1049</v>
      </c>
      <c r="GF99">
        <v>413</v>
      </c>
      <c r="GG99">
        <v>1175</v>
      </c>
      <c r="GH99">
        <v>442</v>
      </c>
      <c r="GI99">
        <v>1102</v>
      </c>
      <c r="GJ99">
        <v>412</v>
      </c>
      <c r="GL99">
        <v>1130</v>
      </c>
      <c r="GM99">
        <v>411</v>
      </c>
      <c r="GN99">
        <v>1104</v>
      </c>
      <c r="GO99">
        <v>385</v>
      </c>
      <c r="GP99">
        <v>1019</v>
      </c>
      <c r="GQ99">
        <v>378</v>
      </c>
      <c r="GS99">
        <v>91</v>
      </c>
      <c r="GT99">
        <v>0.18382000100000001</v>
      </c>
      <c r="GU99">
        <v>304</v>
      </c>
      <c r="GV99">
        <v>24</v>
      </c>
      <c r="GW99">
        <v>303</v>
      </c>
      <c r="GX99">
        <v>24</v>
      </c>
      <c r="GY99">
        <v>297</v>
      </c>
      <c r="GZ99">
        <v>23</v>
      </c>
      <c r="HB99">
        <v>319</v>
      </c>
      <c r="HC99">
        <v>712</v>
      </c>
      <c r="HD99">
        <v>329</v>
      </c>
      <c r="HE99">
        <v>636</v>
      </c>
      <c r="HF99">
        <v>345</v>
      </c>
      <c r="HG99">
        <v>604</v>
      </c>
      <c r="HI99">
        <v>1082</v>
      </c>
      <c r="HJ99">
        <v>608</v>
      </c>
      <c r="HK99">
        <v>1171</v>
      </c>
      <c r="HL99">
        <v>617</v>
      </c>
      <c r="HM99">
        <v>1204</v>
      </c>
      <c r="HN99">
        <v>639</v>
      </c>
      <c r="HP99">
        <v>91</v>
      </c>
      <c r="HQ99">
        <v>0.18382000100000001</v>
      </c>
      <c r="HR99">
        <v>168</v>
      </c>
      <c r="HS99">
        <v>237</v>
      </c>
      <c r="HT99">
        <v>173</v>
      </c>
      <c r="HU99">
        <v>236</v>
      </c>
      <c r="HV99">
        <v>182</v>
      </c>
      <c r="HW99">
        <v>231</v>
      </c>
      <c r="HY99">
        <v>175</v>
      </c>
      <c r="HZ99">
        <v>352</v>
      </c>
      <c r="IA99">
        <v>205</v>
      </c>
      <c r="IB99">
        <v>325</v>
      </c>
      <c r="IC99">
        <v>193</v>
      </c>
      <c r="ID99">
        <v>339</v>
      </c>
      <c r="IF99">
        <v>209</v>
      </c>
      <c r="IG99">
        <v>326</v>
      </c>
      <c r="IH99">
        <v>218</v>
      </c>
      <c r="II99">
        <v>322</v>
      </c>
      <c r="IJ99">
        <v>208</v>
      </c>
      <c r="IK99">
        <v>324</v>
      </c>
      <c r="IM99">
        <v>522</v>
      </c>
      <c r="IN99">
        <v>327</v>
      </c>
      <c r="IO99">
        <v>538</v>
      </c>
      <c r="IP99">
        <v>315</v>
      </c>
      <c r="IQ99">
        <v>556</v>
      </c>
      <c r="IR99">
        <v>314</v>
      </c>
      <c r="IT99">
        <v>671</v>
      </c>
      <c r="IU99">
        <v>315</v>
      </c>
      <c r="IV99">
        <v>623</v>
      </c>
      <c r="IW99">
        <v>313</v>
      </c>
      <c r="IX99">
        <v>669</v>
      </c>
      <c r="IY99">
        <v>319</v>
      </c>
      <c r="JA99">
        <v>704</v>
      </c>
      <c r="JB99">
        <v>329</v>
      </c>
      <c r="JC99">
        <v>826</v>
      </c>
      <c r="JD99">
        <v>382</v>
      </c>
      <c r="JE99">
        <v>806</v>
      </c>
      <c r="JF99">
        <v>384</v>
      </c>
      <c r="JH99">
        <v>721</v>
      </c>
      <c r="JI99">
        <v>328</v>
      </c>
      <c r="JJ99">
        <v>671</v>
      </c>
      <c r="JK99">
        <v>321</v>
      </c>
      <c r="JL99">
        <v>691</v>
      </c>
      <c r="JM99">
        <v>309</v>
      </c>
      <c r="JO99">
        <v>624</v>
      </c>
      <c r="JP99">
        <v>303</v>
      </c>
      <c r="JQ99">
        <v>628</v>
      </c>
      <c r="JR99">
        <v>287</v>
      </c>
      <c r="JS99">
        <v>651</v>
      </c>
      <c r="JT99">
        <v>302</v>
      </c>
      <c r="JV99">
        <v>622</v>
      </c>
      <c r="JW99">
        <v>334</v>
      </c>
      <c r="JX99">
        <v>654</v>
      </c>
      <c r="JY99">
        <v>364</v>
      </c>
      <c r="JZ99">
        <v>617</v>
      </c>
      <c r="KA99">
        <v>351</v>
      </c>
      <c r="KC99">
        <v>685</v>
      </c>
      <c r="KD99">
        <v>327</v>
      </c>
      <c r="KE99">
        <v>670</v>
      </c>
      <c r="KF99">
        <v>334</v>
      </c>
      <c r="KG99">
        <v>711</v>
      </c>
      <c r="KH99">
        <v>322</v>
      </c>
      <c r="KJ99">
        <v>649</v>
      </c>
      <c r="KK99">
        <v>335</v>
      </c>
      <c r="KL99">
        <v>642</v>
      </c>
      <c r="KM99">
        <v>332</v>
      </c>
      <c r="KN99">
        <v>622</v>
      </c>
      <c r="KO99">
        <v>331</v>
      </c>
      <c r="KQ99">
        <v>701</v>
      </c>
      <c r="KR99">
        <v>362</v>
      </c>
      <c r="KS99">
        <v>723</v>
      </c>
      <c r="KT99">
        <v>376</v>
      </c>
      <c r="KU99">
        <v>681</v>
      </c>
      <c r="KV99">
        <v>366</v>
      </c>
      <c r="KX99">
        <v>91</v>
      </c>
      <c r="KY99">
        <v>0.183820001315325</v>
      </c>
      <c r="KZ99">
        <v>315</v>
      </c>
      <c r="LA99">
        <v>27</v>
      </c>
      <c r="LB99">
        <v>311</v>
      </c>
      <c r="LC99">
        <v>27</v>
      </c>
      <c r="LD99">
        <v>300</v>
      </c>
      <c r="LE99">
        <v>27</v>
      </c>
      <c r="LG99">
        <v>335</v>
      </c>
      <c r="LH99">
        <v>541</v>
      </c>
      <c r="LI99">
        <v>328</v>
      </c>
      <c r="LJ99">
        <v>524</v>
      </c>
      <c r="LK99">
        <v>315</v>
      </c>
      <c r="LL99">
        <v>494</v>
      </c>
      <c r="LN99">
        <v>708</v>
      </c>
      <c r="LO99">
        <v>436</v>
      </c>
      <c r="LP99">
        <v>713</v>
      </c>
      <c r="LQ99">
        <v>470</v>
      </c>
      <c r="LR99">
        <v>747</v>
      </c>
      <c r="LS99">
        <v>493</v>
      </c>
      <c r="LV99">
        <v>91</v>
      </c>
      <c r="LW99">
        <v>0.18382000100000001</v>
      </c>
      <c r="LX99">
        <v>301</v>
      </c>
      <c r="LY99">
        <v>93</v>
      </c>
      <c r="LZ99">
        <v>301</v>
      </c>
      <c r="MA99">
        <v>102</v>
      </c>
      <c r="MB99">
        <v>303</v>
      </c>
      <c r="MC99">
        <v>100</v>
      </c>
      <c r="ME99">
        <v>349</v>
      </c>
      <c r="MF99">
        <v>549</v>
      </c>
      <c r="MG99">
        <v>326</v>
      </c>
      <c r="MH99">
        <v>557</v>
      </c>
      <c r="MI99">
        <v>340</v>
      </c>
      <c r="MJ99">
        <v>559</v>
      </c>
      <c r="ML99">
        <v>343</v>
      </c>
      <c r="MM99">
        <v>616</v>
      </c>
      <c r="MN99">
        <v>327</v>
      </c>
      <c r="MO99">
        <v>632</v>
      </c>
      <c r="MP99">
        <v>348</v>
      </c>
      <c r="MQ99">
        <v>595</v>
      </c>
      <c r="MS99">
        <v>373</v>
      </c>
      <c r="MT99">
        <v>557</v>
      </c>
      <c r="MU99">
        <v>405</v>
      </c>
      <c r="MV99">
        <v>547</v>
      </c>
      <c r="MW99">
        <v>368</v>
      </c>
      <c r="MX99">
        <v>580</v>
      </c>
      <c r="MZ99">
        <v>521</v>
      </c>
      <c r="NA99">
        <v>507</v>
      </c>
      <c r="NB99">
        <v>549</v>
      </c>
      <c r="NC99">
        <v>516</v>
      </c>
      <c r="ND99">
        <v>570</v>
      </c>
      <c r="NE99">
        <v>496</v>
      </c>
      <c r="NG99">
        <v>872</v>
      </c>
      <c r="NH99">
        <v>608</v>
      </c>
      <c r="NI99">
        <v>783</v>
      </c>
      <c r="NJ99">
        <v>646</v>
      </c>
      <c r="NK99">
        <v>873</v>
      </c>
      <c r="NL99">
        <v>626</v>
      </c>
      <c r="NN99">
        <v>747</v>
      </c>
      <c r="NO99">
        <v>502</v>
      </c>
      <c r="NP99">
        <v>834</v>
      </c>
      <c r="NQ99">
        <v>508</v>
      </c>
      <c r="NR99">
        <v>779</v>
      </c>
      <c r="NS99">
        <v>500</v>
      </c>
      <c r="NU99">
        <v>768</v>
      </c>
      <c r="NV99">
        <v>511</v>
      </c>
      <c r="NW99">
        <v>777</v>
      </c>
      <c r="NX99">
        <v>507</v>
      </c>
      <c r="NY99">
        <v>777</v>
      </c>
      <c r="NZ99">
        <v>507</v>
      </c>
      <c r="OB99">
        <v>786</v>
      </c>
      <c r="OC99">
        <v>581</v>
      </c>
      <c r="OD99">
        <v>824</v>
      </c>
      <c r="OE99">
        <v>594</v>
      </c>
      <c r="OF99">
        <v>809</v>
      </c>
      <c r="OG99">
        <v>565</v>
      </c>
      <c r="OI99">
        <v>764</v>
      </c>
      <c r="OJ99">
        <v>492</v>
      </c>
      <c r="OK99">
        <v>731</v>
      </c>
      <c r="OL99">
        <v>519</v>
      </c>
      <c r="OM99">
        <v>720</v>
      </c>
      <c r="ON99">
        <v>520</v>
      </c>
      <c r="OP99">
        <v>919</v>
      </c>
      <c r="OQ99">
        <v>692</v>
      </c>
      <c r="OR99">
        <v>779</v>
      </c>
      <c r="OS99">
        <v>651</v>
      </c>
      <c r="OT99">
        <v>859</v>
      </c>
      <c r="OU99">
        <v>645</v>
      </c>
      <c r="OW99">
        <v>859</v>
      </c>
      <c r="OX99">
        <v>513</v>
      </c>
      <c r="OY99">
        <v>768</v>
      </c>
      <c r="OZ99">
        <v>490</v>
      </c>
      <c r="PA99">
        <v>773</v>
      </c>
      <c r="PB99">
        <v>519</v>
      </c>
    </row>
    <row r="100" spans="1:418">
      <c r="B100" s="14" t="s">
        <v>45</v>
      </c>
      <c r="C100">
        <v>7.024</v>
      </c>
      <c r="D100" s="62" t="s">
        <v>65</v>
      </c>
      <c r="E100" s="62">
        <v>6.3452999999999999</v>
      </c>
      <c r="F100" s="23" t="s">
        <v>70</v>
      </c>
      <c r="G100" s="40">
        <f>DL5</f>
        <v>249.11559139784947</v>
      </c>
      <c r="H100" s="40">
        <f>GT5</f>
        <v>23.99462365591398</v>
      </c>
      <c r="J100" s="40"/>
      <c r="Y100" s="30"/>
      <c r="AB100">
        <v>92</v>
      </c>
      <c r="AC100">
        <v>0.185840001</v>
      </c>
      <c r="AD100">
        <v>320</v>
      </c>
      <c r="AE100">
        <v>145</v>
      </c>
      <c r="AF100">
        <v>330</v>
      </c>
      <c r="AG100">
        <v>140</v>
      </c>
      <c r="AH100">
        <v>328</v>
      </c>
      <c r="AI100">
        <v>145</v>
      </c>
      <c r="AK100">
        <v>361</v>
      </c>
      <c r="AL100">
        <v>219</v>
      </c>
      <c r="AM100">
        <v>354</v>
      </c>
      <c r="AN100">
        <v>214</v>
      </c>
      <c r="AO100">
        <v>351</v>
      </c>
      <c r="AP100">
        <v>207</v>
      </c>
      <c r="AR100">
        <v>392</v>
      </c>
      <c r="AS100">
        <v>226</v>
      </c>
      <c r="AT100">
        <v>407</v>
      </c>
      <c r="AU100">
        <v>235</v>
      </c>
      <c r="AV100">
        <v>416</v>
      </c>
      <c r="AW100">
        <v>235</v>
      </c>
      <c r="AY100">
        <v>773</v>
      </c>
      <c r="AZ100">
        <v>241</v>
      </c>
      <c r="BA100">
        <v>725</v>
      </c>
      <c r="BB100">
        <v>238</v>
      </c>
      <c r="BC100">
        <v>763</v>
      </c>
      <c r="BD100">
        <v>235</v>
      </c>
      <c r="BF100">
        <v>890</v>
      </c>
      <c r="BG100">
        <v>210</v>
      </c>
      <c r="BH100">
        <v>917</v>
      </c>
      <c r="BI100">
        <v>206</v>
      </c>
      <c r="BJ100">
        <v>869</v>
      </c>
      <c r="BK100">
        <v>221</v>
      </c>
      <c r="BM100">
        <v>928</v>
      </c>
      <c r="BN100">
        <v>197</v>
      </c>
      <c r="BO100">
        <v>931</v>
      </c>
      <c r="BP100">
        <v>197</v>
      </c>
      <c r="BQ100">
        <v>910</v>
      </c>
      <c r="BR100">
        <v>197</v>
      </c>
      <c r="BT100">
        <v>915</v>
      </c>
      <c r="BU100">
        <v>200</v>
      </c>
      <c r="BV100">
        <v>889</v>
      </c>
      <c r="BW100">
        <v>188</v>
      </c>
      <c r="BX100">
        <v>869</v>
      </c>
      <c r="BY100">
        <v>183</v>
      </c>
      <c r="CA100">
        <v>933</v>
      </c>
      <c r="CB100">
        <v>203</v>
      </c>
      <c r="CC100">
        <v>957</v>
      </c>
      <c r="CD100">
        <v>188</v>
      </c>
      <c r="CE100">
        <v>891</v>
      </c>
      <c r="CF100">
        <v>183</v>
      </c>
      <c r="CH100">
        <v>886</v>
      </c>
      <c r="CI100">
        <v>170</v>
      </c>
      <c r="CJ100">
        <v>886</v>
      </c>
      <c r="CK100">
        <v>173</v>
      </c>
      <c r="CL100">
        <v>870</v>
      </c>
      <c r="CM100">
        <v>169</v>
      </c>
      <c r="CO100">
        <v>841</v>
      </c>
      <c r="CP100">
        <v>160</v>
      </c>
      <c r="CQ100">
        <v>842</v>
      </c>
      <c r="CR100">
        <v>162</v>
      </c>
      <c r="CS100">
        <v>897</v>
      </c>
      <c r="CT100">
        <v>168</v>
      </c>
      <c r="CV100">
        <v>901</v>
      </c>
      <c r="CW100">
        <v>166</v>
      </c>
      <c r="CX100">
        <v>898</v>
      </c>
      <c r="CY100">
        <v>177</v>
      </c>
      <c r="CZ100">
        <v>887</v>
      </c>
      <c r="DA100">
        <v>173</v>
      </c>
      <c r="DC100">
        <v>882</v>
      </c>
      <c r="DD100">
        <v>180</v>
      </c>
      <c r="DE100">
        <v>905</v>
      </c>
      <c r="DF100">
        <v>172</v>
      </c>
      <c r="DG100">
        <v>854</v>
      </c>
      <c r="DH100">
        <v>170</v>
      </c>
      <c r="DK100">
        <v>92</v>
      </c>
      <c r="DL100">
        <v>0.185840001</v>
      </c>
      <c r="DM100">
        <v>167</v>
      </c>
      <c r="DN100">
        <v>250</v>
      </c>
      <c r="DO100">
        <v>169</v>
      </c>
      <c r="DP100">
        <v>251</v>
      </c>
      <c r="DQ100">
        <v>169</v>
      </c>
      <c r="DR100">
        <v>246</v>
      </c>
      <c r="DT100">
        <v>211</v>
      </c>
      <c r="DU100">
        <v>403</v>
      </c>
      <c r="DV100">
        <v>210</v>
      </c>
      <c r="DW100">
        <v>399</v>
      </c>
      <c r="DX100">
        <v>204</v>
      </c>
      <c r="DY100">
        <v>395</v>
      </c>
      <c r="EA100">
        <v>201</v>
      </c>
      <c r="EB100">
        <v>379</v>
      </c>
      <c r="EC100">
        <v>216</v>
      </c>
      <c r="ED100">
        <v>444</v>
      </c>
      <c r="EE100">
        <v>235</v>
      </c>
      <c r="EF100">
        <v>494</v>
      </c>
      <c r="EH100">
        <v>264</v>
      </c>
      <c r="EI100">
        <v>372</v>
      </c>
      <c r="EJ100">
        <v>268</v>
      </c>
      <c r="EK100">
        <v>436</v>
      </c>
      <c r="EL100">
        <v>282</v>
      </c>
      <c r="EM100">
        <v>450</v>
      </c>
      <c r="EO100">
        <v>940</v>
      </c>
      <c r="EP100">
        <v>386</v>
      </c>
      <c r="EQ100">
        <v>876</v>
      </c>
      <c r="ER100">
        <v>370</v>
      </c>
      <c r="ES100">
        <v>924</v>
      </c>
      <c r="ET100">
        <v>363</v>
      </c>
      <c r="EV100">
        <v>893</v>
      </c>
      <c r="EW100">
        <v>383</v>
      </c>
      <c r="EX100">
        <v>940</v>
      </c>
      <c r="EY100">
        <v>388</v>
      </c>
      <c r="EZ100">
        <v>918</v>
      </c>
      <c r="FA100">
        <v>368</v>
      </c>
      <c r="FC100">
        <v>1017</v>
      </c>
      <c r="FD100">
        <v>363</v>
      </c>
      <c r="FE100">
        <v>982</v>
      </c>
      <c r="FF100">
        <v>397</v>
      </c>
      <c r="FG100">
        <v>896</v>
      </c>
      <c r="FH100">
        <v>380</v>
      </c>
      <c r="FJ100">
        <v>927</v>
      </c>
      <c r="FK100">
        <v>389</v>
      </c>
      <c r="FL100">
        <v>976</v>
      </c>
      <c r="FM100">
        <v>378</v>
      </c>
      <c r="FN100">
        <v>947</v>
      </c>
      <c r="FO100">
        <v>371</v>
      </c>
      <c r="FQ100">
        <v>900</v>
      </c>
      <c r="FR100">
        <v>388</v>
      </c>
      <c r="FS100">
        <v>1108</v>
      </c>
      <c r="FT100">
        <v>443</v>
      </c>
      <c r="FU100">
        <v>1011</v>
      </c>
      <c r="FV100">
        <v>422</v>
      </c>
      <c r="FX100">
        <v>1011</v>
      </c>
      <c r="FY100">
        <v>365</v>
      </c>
      <c r="FZ100">
        <v>1007</v>
      </c>
      <c r="GA100">
        <v>371</v>
      </c>
      <c r="GB100">
        <v>1030</v>
      </c>
      <c r="GC100">
        <v>365</v>
      </c>
      <c r="GE100">
        <v>1097</v>
      </c>
      <c r="GF100">
        <v>412</v>
      </c>
      <c r="GG100">
        <v>1185</v>
      </c>
      <c r="GH100">
        <v>435</v>
      </c>
      <c r="GI100">
        <v>1147</v>
      </c>
      <c r="GJ100">
        <v>399</v>
      </c>
      <c r="GL100">
        <v>1173</v>
      </c>
      <c r="GM100">
        <v>406</v>
      </c>
      <c r="GN100">
        <v>1108</v>
      </c>
      <c r="GO100">
        <v>392</v>
      </c>
      <c r="GP100">
        <v>1047</v>
      </c>
      <c r="GQ100">
        <v>368</v>
      </c>
      <c r="GS100">
        <v>92</v>
      </c>
      <c r="GT100">
        <v>0.185840001</v>
      </c>
      <c r="GU100">
        <v>302</v>
      </c>
      <c r="GV100">
        <v>24</v>
      </c>
      <c r="GW100">
        <v>303</v>
      </c>
      <c r="GX100">
        <v>23</v>
      </c>
      <c r="GY100">
        <v>311</v>
      </c>
      <c r="GZ100">
        <v>24</v>
      </c>
      <c r="HB100">
        <v>325</v>
      </c>
      <c r="HC100">
        <v>724</v>
      </c>
      <c r="HD100">
        <v>325</v>
      </c>
      <c r="HE100">
        <v>660</v>
      </c>
      <c r="HF100">
        <v>333</v>
      </c>
      <c r="HG100">
        <v>616</v>
      </c>
      <c r="HI100">
        <v>1060</v>
      </c>
      <c r="HJ100">
        <v>580</v>
      </c>
      <c r="HK100">
        <v>1065</v>
      </c>
      <c r="HL100">
        <v>589</v>
      </c>
      <c r="HM100">
        <v>1026</v>
      </c>
      <c r="HN100">
        <v>588</v>
      </c>
      <c r="HP100">
        <v>92</v>
      </c>
      <c r="HQ100">
        <v>0.185840001</v>
      </c>
      <c r="HR100">
        <v>172</v>
      </c>
      <c r="HS100">
        <v>235</v>
      </c>
      <c r="HT100">
        <v>169</v>
      </c>
      <c r="HU100">
        <v>235</v>
      </c>
      <c r="HV100">
        <v>170</v>
      </c>
      <c r="HW100">
        <v>231</v>
      </c>
      <c r="HY100">
        <v>199</v>
      </c>
      <c r="HZ100">
        <v>354</v>
      </c>
      <c r="IA100">
        <v>185</v>
      </c>
      <c r="IB100">
        <v>345</v>
      </c>
      <c r="IC100">
        <v>188</v>
      </c>
      <c r="ID100">
        <v>333</v>
      </c>
      <c r="IF100">
        <v>220</v>
      </c>
      <c r="IG100">
        <v>325</v>
      </c>
      <c r="IH100">
        <v>217</v>
      </c>
      <c r="II100">
        <v>332</v>
      </c>
      <c r="IJ100">
        <v>214</v>
      </c>
      <c r="IK100">
        <v>333</v>
      </c>
      <c r="IM100">
        <v>602</v>
      </c>
      <c r="IN100">
        <v>327</v>
      </c>
      <c r="IO100">
        <v>545</v>
      </c>
      <c r="IP100">
        <v>310</v>
      </c>
      <c r="IQ100">
        <v>587</v>
      </c>
      <c r="IR100">
        <v>314</v>
      </c>
      <c r="IT100">
        <v>637</v>
      </c>
      <c r="IU100">
        <v>317</v>
      </c>
      <c r="IV100">
        <v>698</v>
      </c>
      <c r="IW100">
        <v>327</v>
      </c>
      <c r="IX100">
        <v>658</v>
      </c>
      <c r="IY100">
        <v>313</v>
      </c>
      <c r="JA100">
        <v>750</v>
      </c>
      <c r="JB100">
        <v>338</v>
      </c>
      <c r="JC100">
        <v>813</v>
      </c>
      <c r="JD100">
        <v>377</v>
      </c>
      <c r="JE100">
        <v>736</v>
      </c>
      <c r="JF100">
        <v>380</v>
      </c>
      <c r="JH100">
        <v>656</v>
      </c>
      <c r="JI100">
        <v>324</v>
      </c>
      <c r="JJ100">
        <v>600</v>
      </c>
      <c r="JK100">
        <v>312</v>
      </c>
      <c r="JL100">
        <v>646</v>
      </c>
      <c r="JM100">
        <v>321</v>
      </c>
      <c r="JO100">
        <v>678</v>
      </c>
      <c r="JP100">
        <v>293</v>
      </c>
      <c r="JQ100">
        <v>654</v>
      </c>
      <c r="JR100">
        <v>293</v>
      </c>
      <c r="JS100">
        <v>649</v>
      </c>
      <c r="JT100">
        <v>310</v>
      </c>
      <c r="JV100">
        <v>652</v>
      </c>
      <c r="JW100">
        <v>326</v>
      </c>
      <c r="JX100">
        <v>704</v>
      </c>
      <c r="JY100">
        <v>358</v>
      </c>
      <c r="JZ100">
        <v>640</v>
      </c>
      <c r="KA100">
        <v>344</v>
      </c>
      <c r="KC100">
        <v>648</v>
      </c>
      <c r="KD100">
        <v>327</v>
      </c>
      <c r="KE100">
        <v>697</v>
      </c>
      <c r="KF100">
        <v>339</v>
      </c>
      <c r="KG100">
        <v>677</v>
      </c>
      <c r="KH100">
        <v>314</v>
      </c>
      <c r="KJ100">
        <v>601</v>
      </c>
      <c r="KK100">
        <v>343</v>
      </c>
      <c r="KL100">
        <v>637</v>
      </c>
      <c r="KM100">
        <v>332</v>
      </c>
      <c r="KN100">
        <v>640</v>
      </c>
      <c r="KO100">
        <v>324</v>
      </c>
      <c r="KQ100">
        <v>709</v>
      </c>
      <c r="KR100">
        <v>371</v>
      </c>
      <c r="KS100">
        <v>732</v>
      </c>
      <c r="KT100">
        <v>363</v>
      </c>
      <c r="KU100">
        <v>670</v>
      </c>
      <c r="KV100">
        <v>364</v>
      </c>
      <c r="KX100">
        <v>92</v>
      </c>
      <c r="KY100">
        <v>0.18584000132978001</v>
      </c>
      <c r="KZ100">
        <v>295</v>
      </c>
      <c r="LA100">
        <v>27</v>
      </c>
      <c r="LB100">
        <v>302</v>
      </c>
      <c r="LC100">
        <v>27</v>
      </c>
      <c r="LD100">
        <v>300</v>
      </c>
      <c r="LE100">
        <v>27</v>
      </c>
      <c r="LG100">
        <v>340</v>
      </c>
      <c r="LH100">
        <v>546</v>
      </c>
      <c r="LI100">
        <v>316</v>
      </c>
      <c r="LJ100">
        <v>500</v>
      </c>
      <c r="LK100">
        <v>336</v>
      </c>
      <c r="LL100">
        <v>511</v>
      </c>
      <c r="LN100">
        <v>744</v>
      </c>
      <c r="LO100">
        <v>465</v>
      </c>
      <c r="LP100">
        <v>765</v>
      </c>
      <c r="LQ100">
        <v>470</v>
      </c>
      <c r="LR100">
        <v>771</v>
      </c>
      <c r="LS100">
        <v>470</v>
      </c>
      <c r="LV100">
        <v>92</v>
      </c>
      <c r="LW100">
        <v>0.185840001</v>
      </c>
      <c r="LX100">
        <v>312</v>
      </c>
      <c r="LY100">
        <v>92</v>
      </c>
      <c r="LZ100">
        <v>304</v>
      </c>
      <c r="MA100">
        <v>100</v>
      </c>
      <c r="MB100">
        <v>300</v>
      </c>
      <c r="MC100">
        <v>104</v>
      </c>
      <c r="ME100">
        <v>320</v>
      </c>
      <c r="MF100">
        <v>551</v>
      </c>
      <c r="MG100">
        <v>363</v>
      </c>
      <c r="MH100">
        <v>569</v>
      </c>
      <c r="MI100">
        <v>326</v>
      </c>
      <c r="MJ100">
        <v>553</v>
      </c>
      <c r="ML100">
        <v>337</v>
      </c>
      <c r="MM100">
        <v>616</v>
      </c>
      <c r="MN100">
        <v>318</v>
      </c>
      <c r="MO100">
        <v>660</v>
      </c>
      <c r="MP100">
        <v>340</v>
      </c>
      <c r="MQ100">
        <v>621</v>
      </c>
      <c r="MS100">
        <v>383</v>
      </c>
      <c r="MT100">
        <v>542</v>
      </c>
      <c r="MU100">
        <v>379</v>
      </c>
      <c r="MV100">
        <v>561</v>
      </c>
      <c r="MW100">
        <v>356</v>
      </c>
      <c r="MX100">
        <v>590</v>
      </c>
      <c r="MZ100">
        <v>545</v>
      </c>
      <c r="NA100">
        <v>505</v>
      </c>
      <c r="NB100">
        <v>526</v>
      </c>
      <c r="NC100">
        <v>491</v>
      </c>
      <c r="ND100">
        <v>558</v>
      </c>
      <c r="NE100">
        <v>494</v>
      </c>
      <c r="NG100">
        <v>763</v>
      </c>
      <c r="NH100">
        <v>597</v>
      </c>
      <c r="NI100">
        <v>761</v>
      </c>
      <c r="NJ100">
        <v>590</v>
      </c>
      <c r="NK100">
        <v>830</v>
      </c>
      <c r="NL100">
        <v>623</v>
      </c>
      <c r="NN100">
        <v>778</v>
      </c>
      <c r="NO100">
        <v>525</v>
      </c>
      <c r="NP100">
        <v>774</v>
      </c>
      <c r="NQ100">
        <v>516</v>
      </c>
      <c r="NR100">
        <v>781</v>
      </c>
      <c r="NS100">
        <v>497</v>
      </c>
      <c r="NU100">
        <v>764</v>
      </c>
      <c r="NV100">
        <v>506</v>
      </c>
      <c r="NW100">
        <v>738</v>
      </c>
      <c r="NX100">
        <v>499</v>
      </c>
      <c r="NY100">
        <v>738</v>
      </c>
      <c r="NZ100">
        <v>499</v>
      </c>
      <c r="OB100">
        <v>822</v>
      </c>
      <c r="OC100">
        <v>594</v>
      </c>
      <c r="OD100">
        <v>837</v>
      </c>
      <c r="OE100">
        <v>616</v>
      </c>
      <c r="OF100">
        <v>791</v>
      </c>
      <c r="OG100">
        <v>595</v>
      </c>
      <c r="OI100">
        <v>855</v>
      </c>
      <c r="OJ100">
        <v>504</v>
      </c>
      <c r="OK100">
        <v>699</v>
      </c>
      <c r="OL100">
        <v>506</v>
      </c>
      <c r="OM100">
        <v>801</v>
      </c>
      <c r="ON100">
        <v>511</v>
      </c>
      <c r="OP100">
        <v>831</v>
      </c>
      <c r="OQ100">
        <v>670</v>
      </c>
      <c r="OR100">
        <v>829</v>
      </c>
      <c r="OS100">
        <v>634</v>
      </c>
      <c r="OT100">
        <v>849</v>
      </c>
      <c r="OU100">
        <v>621</v>
      </c>
      <c r="OW100">
        <v>807</v>
      </c>
      <c r="OX100">
        <v>509</v>
      </c>
      <c r="OY100">
        <v>792</v>
      </c>
      <c r="OZ100">
        <v>475</v>
      </c>
      <c r="PA100">
        <v>796</v>
      </c>
      <c r="PB100">
        <v>493</v>
      </c>
    </row>
    <row r="101" spans="1:418">
      <c r="B101" t="s">
        <v>30</v>
      </c>
      <c r="C101" s="7">
        <f>-C100/C99</f>
        <v>-5.2800120273622486</v>
      </c>
      <c r="D101" s="62" t="s">
        <v>66</v>
      </c>
      <c r="E101" s="62">
        <v>1.5708</v>
      </c>
      <c r="F101" s="60" t="s">
        <v>73</v>
      </c>
      <c r="H101" s="2">
        <f>HA6</f>
        <v>3.605250573826118E-2</v>
      </c>
      <c r="Y101" s="6"/>
      <c r="AB101">
        <v>93</v>
      </c>
      <c r="AC101">
        <v>0.187860001</v>
      </c>
      <c r="AD101">
        <v>322</v>
      </c>
      <c r="AE101">
        <v>146</v>
      </c>
      <c r="AF101">
        <v>332</v>
      </c>
      <c r="AG101">
        <v>138</v>
      </c>
      <c r="AH101">
        <v>323</v>
      </c>
      <c r="AI101">
        <v>145</v>
      </c>
      <c r="AK101">
        <v>353</v>
      </c>
      <c r="AL101">
        <v>209</v>
      </c>
      <c r="AM101">
        <v>355</v>
      </c>
      <c r="AN101">
        <v>220</v>
      </c>
      <c r="AO101">
        <v>352</v>
      </c>
      <c r="AP101">
        <v>212</v>
      </c>
      <c r="AR101">
        <v>383</v>
      </c>
      <c r="AS101">
        <v>217</v>
      </c>
      <c r="AT101">
        <v>401</v>
      </c>
      <c r="AU101">
        <v>223</v>
      </c>
      <c r="AV101">
        <v>422</v>
      </c>
      <c r="AW101">
        <v>236</v>
      </c>
      <c r="AY101">
        <v>737</v>
      </c>
      <c r="AZ101">
        <v>245</v>
      </c>
      <c r="BA101">
        <v>742</v>
      </c>
      <c r="BB101">
        <v>234</v>
      </c>
      <c r="BC101">
        <v>749</v>
      </c>
      <c r="BD101">
        <v>239</v>
      </c>
      <c r="BF101">
        <v>883</v>
      </c>
      <c r="BG101">
        <v>206</v>
      </c>
      <c r="BH101">
        <v>926</v>
      </c>
      <c r="BI101">
        <v>214</v>
      </c>
      <c r="BJ101">
        <v>862</v>
      </c>
      <c r="BK101">
        <v>207</v>
      </c>
      <c r="BM101">
        <v>915</v>
      </c>
      <c r="BN101">
        <v>194</v>
      </c>
      <c r="BO101">
        <v>923</v>
      </c>
      <c r="BP101">
        <v>209</v>
      </c>
      <c r="BQ101">
        <v>889</v>
      </c>
      <c r="BR101">
        <v>199</v>
      </c>
      <c r="BT101">
        <v>908</v>
      </c>
      <c r="BU101">
        <v>194</v>
      </c>
      <c r="BV101">
        <v>862</v>
      </c>
      <c r="BW101">
        <v>194</v>
      </c>
      <c r="BX101">
        <v>913</v>
      </c>
      <c r="BY101">
        <v>194</v>
      </c>
      <c r="CA101">
        <v>1005</v>
      </c>
      <c r="CB101">
        <v>208</v>
      </c>
      <c r="CC101">
        <v>921</v>
      </c>
      <c r="CD101">
        <v>188</v>
      </c>
      <c r="CE101">
        <v>881</v>
      </c>
      <c r="CF101">
        <v>178</v>
      </c>
      <c r="CH101">
        <v>846</v>
      </c>
      <c r="CI101">
        <v>169</v>
      </c>
      <c r="CJ101">
        <v>936</v>
      </c>
      <c r="CK101">
        <v>179</v>
      </c>
      <c r="CL101">
        <v>854</v>
      </c>
      <c r="CM101">
        <v>171</v>
      </c>
      <c r="CO101">
        <v>842</v>
      </c>
      <c r="CP101">
        <v>156</v>
      </c>
      <c r="CQ101">
        <v>855</v>
      </c>
      <c r="CR101">
        <v>178</v>
      </c>
      <c r="CS101">
        <v>851</v>
      </c>
      <c r="CT101">
        <v>172</v>
      </c>
      <c r="CV101">
        <v>822</v>
      </c>
      <c r="CW101">
        <v>166</v>
      </c>
      <c r="CX101">
        <v>849</v>
      </c>
      <c r="CY101">
        <v>172</v>
      </c>
      <c r="CZ101">
        <v>876</v>
      </c>
      <c r="DA101">
        <v>175</v>
      </c>
      <c r="DC101">
        <v>867</v>
      </c>
      <c r="DD101">
        <v>176</v>
      </c>
      <c r="DE101">
        <v>873</v>
      </c>
      <c r="DF101">
        <v>172</v>
      </c>
      <c r="DG101">
        <v>881</v>
      </c>
      <c r="DH101">
        <v>165</v>
      </c>
      <c r="DK101">
        <v>93</v>
      </c>
      <c r="DL101">
        <v>0.187860001</v>
      </c>
      <c r="DM101">
        <v>174</v>
      </c>
      <c r="DN101">
        <v>248</v>
      </c>
      <c r="DO101">
        <v>172</v>
      </c>
      <c r="DP101">
        <v>251</v>
      </c>
      <c r="DQ101">
        <v>169</v>
      </c>
      <c r="DR101">
        <v>246</v>
      </c>
      <c r="DT101">
        <v>211</v>
      </c>
      <c r="DU101">
        <v>393</v>
      </c>
      <c r="DV101">
        <v>199</v>
      </c>
      <c r="DW101">
        <v>391</v>
      </c>
      <c r="DX101">
        <v>203</v>
      </c>
      <c r="DY101">
        <v>395</v>
      </c>
      <c r="EA101">
        <v>223</v>
      </c>
      <c r="EB101">
        <v>365</v>
      </c>
      <c r="EC101">
        <v>207</v>
      </c>
      <c r="ED101">
        <v>428</v>
      </c>
      <c r="EE101">
        <v>223</v>
      </c>
      <c r="EF101">
        <v>493</v>
      </c>
      <c r="EH101">
        <v>274</v>
      </c>
      <c r="EI101">
        <v>389</v>
      </c>
      <c r="EJ101">
        <v>290</v>
      </c>
      <c r="EK101">
        <v>417</v>
      </c>
      <c r="EL101">
        <v>317</v>
      </c>
      <c r="EM101">
        <v>460</v>
      </c>
      <c r="EO101">
        <v>891</v>
      </c>
      <c r="EP101">
        <v>387</v>
      </c>
      <c r="EQ101">
        <v>939</v>
      </c>
      <c r="ER101">
        <v>384</v>
      </c>
      <c r="ES101">
        <v>837</v>
      </c>
      <c r="ET101">
        <v>363</v>
      </c>
      <c r="EV101">
        <v>932</v>
      </c>
      <c r="EW101">
        <v>381</v>
      </c>
      <c r="EX101">
        <v>888</v>
      </c>
      <c r="EY101">
        <v>389</v>
      </c>
      <c r="EZ101">
        <v>900</v>
      </c>
      <c r="FA101">
        <v>397</v>
      </c>
      <c r="FC101">
        <v>1033</v>
      </c>
      <c r="FD101">
        <v>386</v>
      </c>
      <c r="FE101">
        <v>998</v>
      </c>
      <c r="FF101">
        <v>390</v>
      </c>
      <c r="FG101">
        <v>971</v>
      </c>
      <c r="FH101">
        <v>368</v>
      </c>
      <c r="FJ101">
        <v>919</v>
      </c>
      <c r="FK101">
        <v>381</v>
      </c>
      <c r="FL101">
        <v>937</v>
      </c>
      <c r="FM101">
        <v>388</v>
      </c>
      <c r="FN101">
        <v>996</v>
      </c>
      <c r="FO101">
        <v>379</v>
      </c>
      <c r="FQ101">
        <v>1053</v>
      </c>
      <c r="FR101">
        <v>387</v>
      </c>
      <c r="FS101">
        <v>1040</v>
      </c>
      <c r="FT101">
        <v>447</v>
      </c>
      <c r="FU101">
        <v>1045</v>
      </c>
      <c r="FV101">
        <v>414</v>
      </c>
      <c r="FX101">
        <v>1003</v>
      </c>
      <c r="FY101">
        <v>390</v>
      </c>
      <c r="FZ101">
        <v>981</v>
      </c>
      <c r="GA101">
        <v>377</v>
      </c>
      <c r="GB101">
        <v>1015</v>
      </c>
      <c r="GC101">
        <v>362</v>
      </c>
      <c r="GE101">
        <v>1015</v>
      </c>
      <c r="GF101">
        <v>402</v>
      </c>
      <c r="GG101">
        <v>1167</v>
      </c>
      <c r="GH101">
        <v>428</v>
      </c>
      <c r="GI101">
        <v>1138</v>
      </c>
      <c r="GJ101">
        <v>400</v>
      </c>
      <c r="GL101">
        <v>1172</v>
      </c>
      <c r="GM101">
        <v>394</v>
      </c>
      <c r="GN101">
        <v>1146</v>
      </c>
      <c r="GO101">
        <v>377</v>
      </c>
      <c r="GP101">
        <v>1088</v>
      </c>
      <c r="GQ101">
        <v>375</v>
      </c>
      <c r="GS101">
        <v>93</v>
      </c>
      <c r="GT101">
        <v>0.187860001</v>
      </c>
      <c r="GU101">
        <v>297</v>
      </c>
      <c r="GV101">
        <v>24</v>
      </c>
      <c r="GW101">
        <v>306</v>
      </c>
      <c r="GX101">
        <v>24</v>
      </c>
      <c r="GY101">
        <v>304</v>
      </c>
      <c r="GZ101">
        <v>24</v>
      </c>
      <c r="HB101">
        <v>342</v>
      </c>
      <c r="HC101">
        <v>751</v>
      </c>
      <c r="HD101">
        <v>345</v>
      </c>
      <c r="HE101">
        <v>635</v>
      </c>
      <c r="HF101">
        <v>326</v>
      </c>
      <c r="HG101">
        <v>602</v>
      </c>
      <c r="HI101">
        <v>1094</v>
      </c>
      <c r="HJ101">
        <v>603</v>
      </c>
      <c r="HK101">
        <v>1149</v>
      </c>
      <c r="HL101">
        <v>616</v>
      </c>
      <c r="HM101">
        <v>1075</v>
      </c>
      <c r="HN101">
        <v>592</v>
      </c>
      <c r="HP101">
        <v>93</v>
      </c>
      <c r="HQ101">
        <v>0.187860001</v>
      </c>
      <c r="HR101">
        <v>171</v>
      </c>
      <c r="HS101">
        <v>237</v>
      </c>
      <c r="HT101">
        <v>169</v>
      </c>
      <c r="HU101">
        <v>237</v>
      </c>
      <c r="HV101">
        <v>179</v>
      </c>
      <c r="HW101">
        <v>235</v>
      </c>
      <c r="HY101">
        <v>191</v>
      </c>
      <c r="HZ101">
        <v>348</v>
      </c>
      <c r="IA101">
        <v>199</v>
      </c>
      <c r="IB101">
        <v>331</v>
      </c>
      <c r="IC101">
        <v>206</v>
      </c>
      <c r="ID101">
        <v>348</v>
      </c>
      <c r="IF101">
        <v>218</v>
      </c>
      <c r="IG101">
        <v>327</v>
      </c>
      <c r="IH101">
        <v>213</v>
      </c>
      <c r="II101">
        <v>321</v>
      </c>
      <c r="IJ101">
        <v>206</v>
      </c>
      <c r="IK101">
        <v>323</v>
      </c>
      <c r="IM101">
        <v>557</v>
      </c>
      <c r="IN101">
        <v>328</v>
      </c>
      <c r="IO101">
        <v>564</v>
      </c>
      <c r="IP101">
        <v>327</v>
      </c>
      <c r="IQ101">
        <v>525</v>
      </c>
      <c r="IR101">
        <v>317</v>
      </c>
      <c r="IT101">
        <v>684</v>
      </c>
      <c r="IU101">
        <v>326</v>
      </c>
      <c r="IV101">
        <v>659</v>
      </c>
      <c r="IW101">
        <v>318</v>
      </c>
      <c r="IX101">
        <v>699</v>
      </c>
      <c r="IY101">
        <v>311</v>
      </c>
      <c r="JA101">
        <v>742</v>
      </c>
      <c r="JB101">
        <v>341</v>
      </c>
      <c r="JC101">
        <v>810</v>
      </c>
      <c r="JD101">
        <v>377</v>
      </c>
      <c r="JE101">
        <v>746</v>
      </c>
      <c r="JF101">
        <v>372</v>
      </c>
      <c r="JH101">
        <v>667</v>
      </c>
      <c r="JI101">
        <v>323</v>
      </c>
      <c r="JJ101">
        <v>668</v>
      </c>
      <c r="JK101">
        <v>318</v>
      </c>
      <c r="JL101">
        <v>670</v>
      </c>
      <c r="JM101">
        <v>322</v>
      </c>
      <c r="JO101">
        <v>619</v>
      </c>
      <c r="JP101">
        <v>305</v>
      </c>
      <c r="JQ101">
        <v>611</v>
      </c>
      <c r="JR101">
        <v>299</v>
      </c>
      <c r="JS101">
        <v>692</v>
      </c>
      <c r="JT101">
        <v>298</v>
      </c>
      <c r="JV101">
        <v>625</v>
      </c>
      <c r="JW101">
        <v>339</v>
      </c>
      <c r="JX101">
        <v>678</v>
      </c>
      <c r="JY101">
        <v>353</v>
      </c>
      <c r="JZ101">
        <v>679</v>
      </c>
      <c r="KA101">
        <v>349</v>
      </c>
      <c r="KC101">
        <v>651</v>
      </c>
      <c r="KD101">
        <v>330</v>
      </c>
      <c r="KE101">
        <v>671</v>
      </c>
      <c r="KF101">
        <v>341</v>
      </c>
      <c r="KG101">
        <v>663</v>
      </c>
      <c r="KH101">
        <v>328</v>
      </c>
      <c r="KJ101">
        <v>623</v>
      </c>
      <c r="KK101">
        <v>341</v>
      </c>
      <c r="KL101">
        <v>623</v>
      </c>
      <c r="KM101">
        <v>342</v>
      </c>
      <c r="KN101">
        <v>628</v>
      </c>
      <c r="KO101">
        <v>342</v>
      </c>
      <c r="KQ101">
        <v>755</v>
      </c>
      <c r="KR101">
        <v>370</v>
      </c>
      <c r="KS101">
        <v>689</v>
      </c>
      <c r="KT101">
        <v>376</v>
      </c>
      <c r="KU101">
        <v>764</v>
      </c>
      <c r="KV101">
        <v>361</v>
      </c>
      <c r="KX101">
        <v>93</v>
      </c>
      <c r="KY101">
        <v>0.187860001344234</v>
      </c>
      <c r="KZ101">
        <v>301</v>
      </c>
      <c r="LA101">
        <v>27</v>
      </c>
      <c r="LB101">
        <v>308</v>
      </c>
      <c r="LC101">
        <v>27</v>
      </c>
      <c r="LD101">
        <v>312</v>
      </c>
      <c r="LE101">
        <v>27</v>
      </c>
      <c r="LG101">
        <v>342</v>
      </c>
      <c r="LH101">
        <v>543</v>
      </c>
      <c r="LI101">
        <v>328</v>
      </c>
      <c r="LJ101">
        <v>515</v>
      </c>
      <c r="LK101">
        <v>324</v>
      </c>
      <c r="LL101">
        <v>485</v>
      </c>
      <c r="LN101">
        <v>837</v>
      </c>
      <c r="LO101">
        <v>428</v>
      </c>
      <c r="LP101">
        <v>710</v>
      </c>
      <c r="LQ101">
        <v>457</v>
      </c>
      <c r="LR101">
        <v>686</v>
      </c>
      <c r="LS101">
        <v>457</v>
      </c>
      <c r="LV101">
        <v>93</v>
      </c>
      <c r="LW101">
        <v>0.187860001</v>
      </c>
      <c r="LX101">
        <v>295</v>
      </c>
      <c r="LY101">
        <v>94</v>
      </c>
      <c r="LZ101">
        <v>311</v>
      </c>
      <c r="MA101">
        <v>101</v>
      </c>
      <c r="MB101">
        <v>299</v>
      </c>
      <c r="MC101">
        <v>104</v>
      </c>
      <c r="ME101">
        <v>332</v>
      </c>
      <c r="MF101">
        <v>556</v>
      </c>
      <c r="MG101">
        <v>355</v>
      </c>
      <c r="MH101">
        <v>559</v>
      </c>
      <c r="MI101">
        <v>320</v>
      </c>
      <c r="MJ101">
        <v>534</v>
      </c>
      <c r="ML101">
        <v>321</v>
      </c>
      <c r="MM101">
        <v>624</v>
      </c>
      <c r="MN101">
        <v>327</v>
      </c>
      <c r="MO101">
        <v>638</v>
      </c>
      <c r="MP101">
        <v>335</v>
      </c>
      <c r="MQ101">
        <v>625</v>
      </c>
      <c r="MS101">
        <v>412</v>
      </c>
      <c r="MT101">
        <v>564</v>
      </c>
      <c r="MU101">
        <v>367</v>
      </c>
      <c r="MV101">
        <v>565</v>
      </c>
      <c r="MW101">
        <v>363</v>
      </c>
      <c r="MX101">
        <v>585</v>
      </c>
      <c r="MZ101">
        <v>544</v>
      </c>
      <c r="NA101">
        <v>490</v>
      </c>
      <c r="NB101">
        <v>561</v>
      </c>
      <c r="NC101">
        <v>495</v>
      </c>
      <c r="ND101">
        <v>542</v>
      </c>
      <c r="NE101">
        <v>492</v>
      </c>
      <c r="NG101">
        <v>763</v>
      </c>
      <c r="NH101">
        <v>589</v>
      </c>
      <c r="NI101">
        <v>780</v>
      </c>
      <c r="NJ101">
        <v>636</v>
      </c>
      <c r="NK101">
        <v>803</v>
      </c>
      <c r="NL101">
        <v>614</v>
      </c>
      <c r="NN101">
        <v>790</v>
      </c>
      <c r="NO101">
        <v>516</v>
      </c>
      <c r="NP101">
        <v>745</v>
      </c>
      <c r="NQ101">
        <v>526</v>
      </c>
      <c r="NR101">
        <v>794</v>
      </c>
      <c r="NS101">
        <v>528</v>
      </c>
      <c r="NU101">
        <v>700</v>
      </c>
      <c r="NV101">
        <v>493</v>
      </c>
      <c r="NW101">
        <v>694</v>
      </c>
      <c r="NX101">
        <v>512</v>
      </c>
      <c r="NY101">
        <v>694</v>
      </c>
      <c r="NZ101">
        <v>512</v>
      </c>
      <c r="OB101">
        <v>742</v>
      </c>
      <c r="OC101">
        <v>584</v>
      </c>
      <c r="OD101">
        <v>803</v>
      </c>
      <c r="OE101">
        <v>591</v>
      </c>
      <c r="OF101">
        <v>827</v>
      </c>
      <c r="OG101">
        <v>582</v>
      </c>
      <c r="OI101">
        <v>782</v>
      </c>
      <c r="OJ101">
        <v>491</v>
      </c>
      <c r="OK101">
        <v>702</v>
      </c>
      <c r="OL101">
        <v>511</v>
      </c>
      <c r="OM101">
        <v>821</v>
      </c>
      <c r="ON101">
        <v>520</v>
      </c>
      <c r="OP101">
        <v>861</v>
      </c>
      <c r="OQ101">
        <v>666</v>
      </c>
      <c r="OR101">
        <v>787</v>
      </c>
      <c r="OS101">
        <v>659</v>
      </c>
      <c r="OT101">
        <v>800</v>
      </c>
      <c r="OU101">
        <v>594</v>
      </c>
      <c r="OW101">
        <v>827</v>
      </c>
      <c r="OX101">
        <v>483</v>
      </c>
      <c r="OY101">
        <v>830</v>
      </c>
      <c r="OZ101">
        <v>494</v>
      </c>
      <c r="PA101">
        <v>844</v>
      </c>
      <c r="PB101">
        <v>508</v>
      </c>
    </row>
    <row r="102" spans="1:418">
      <c r="B102" s="10" t="s">
        <v>31</v>
      </c>
      <c r="C102" s="19">
        <f>POWER(10,C101)*1000000</f>
        <v>5.2479292642008737</v>
      </c>
      <c r="D102" s="53" t="s">
        <v>67</v>
      </c>
      <c r="E102" s="53">
        <v>4.3620999999999999</v>
      </c>
      <c r="F102" s="60" t="s">
        <v>74</v>
      </c>
      <c r="H102" s="2">
        <f>HH6</f>
        <v>1.3818456023542642</v>
      </c>
      <c r="Y102" s="6"/>
      <c r="AB102">
        <v>94</v>
      </c>
      <c r="AC102">
        <v>0.18988000099999999</v>
      </c>
      <c r="AD102">
        <v>326</v>
      </c>
      <c r="AE102">
        <v>147</v>
      </c>
      <c r="AF102">
        <v>331</v>
      </c>
      <c r="AG102">
        <v>143</v>
      </c>
      <c r="AH102">
        <v>329</v>
      </c>
      <c r="AI102">
        <v>145</v>
      </c>
      <c r="AK102">
        <v>368</v>
      </c>
      <c r="AL102">
        <v>222</v>
      </c>
      <c r="AM102">
        <v>350</v>
      </c>
      <c r="AN102">
        <v>222</v>
      </c>
      <c r="AO102">
        <v>352</v>
      </c>
      <c r="AP102">
        <v>211</v>
      </c>
      <c r="AR102">
        <v>405</v>
      </c>
      <c r="AS102">
        <v>213</v>
      </c>
      <c r="AT102">
        <v>396</v>
      </c>
      <c r="AU102">
        <v>234</v>
      </c>
      <c r="AV102">
        <v>439</v>
      </c>
      <c r="AW102">
        <v>225</v>
      </c>
      <c r="AY102">
        <v>761</v>
      </c>
      <c r="AZ102">
        <v>235</v>
      </c>
      <c r="BA102">
        <v>759</v>
      </c>
      <c r="BB102">
        <v>227</v>
      </c>
      <c r="BC102">
        <v>792</v>
      </c>
      <c r="BD102">
        <v>231</v>
      </c>
      <c r="BF102">
        <v>877</v>
      </c>
      <c r="BG102">
        <v>216</v>
      </c>
      <c r="BH102">
        <v>896</v>
      </c>
      <c r="BI102">
        <v>205</v>
      </c>
      <c r="BJ102">
        <v>907</v>
      </c>
      <c r="BK102">
        <v>213</v>
      </c>
      <c r="BM102">
        <v>862</v>
      </c>
      <c r="BN102">
        <v>197</v>
      </c>
      <c r="BO102">
        <v>892</v>
      </c>
      <c r="BP102">
        <v>197</v>
      </c>
      <c r="BQ102">
        <v>932</v>
      </c>
      <c r="BR102">
        <v>199</v>
      </c>
      <c r="BT102">
        <v>935</v>
      </c>
      <c r="BU102">
        <v>192</v>
      </c>
      <c r="BV102">
        <v>910</v>
      </c>
      <c r="BW102">
        <v>194</v>
      </c>
      <c r="BX102">
        <v>917</v>
      </c>
      <c r="BY102">
        <v>183</v>
      </c>
      <c r="CA102">
        <v>1004</v>
      </c>
      <c r="CB102">
        <v>213</v>
      </c>
      <c r="CC102">
        <v>897</v>
      </c>
      <c r="CD102">
        <v>186</v>
      </c>
      <c r="CE102">
        <v>870</v>
      </c>
      <c r="CF102">
        <v>188</v>
      </c>
      <c r="CH102">
        <v>863</v>
      </c>
      <c r="CI102">
        <v>170</v>
      </c>
      <c r="CJ102">
        <v>921</v>
      </c>
      <c r="CK102">
        <v>172</v>
      </c>
      <c r="CL102">
        <v>912</v>
      </c>
      <c r="CM102">
        <v>172</v>
      </c>
      <c r="CO102">
        <v>816</v>
      </c>
      <c r="CP102">
        <v>165</v>
      </c>
      <c r="CQ102">
        <v>894</v>
      </c>
      <c r="CR102">
        <v>169</v>
      </c>
      <c r="CS102">
        <v>905</v>
      </c>
      <c r="CT102">
        <v>176</v>
      </c>
      <c r="CV102">
        <v>816</v>
      </c>
      <c r="CW102">
        <v>158</v>
      </c>
      <c r="CX102">
        <v>896</v>
      </c>
      <c r="CY102">
        <v>172</v>
      </c>
      <c r="CZ102">
        <v>889</v>
      </c>
      <c r="DA102">
        <v>170</v>
      </c>
      <c r="DC102">
        <v>862</v>
      </c>
      <c r="DD102">
        <v>179</v>
      </c>
      <c r="DE102">
        <v>833</v>
      </c>
      <c r="DF102">
        <v>168</v>
      </c>
      <c r="DG102">
        <v>868</v>
      </c>
      <c r="DH102">
        <v>169</v>
      </c>
      <c r="DK102">
        <v>94</v>
      </c>
      <c r="DL102">
        <v>0.18988000099999999</v>
      </c>
      <c r="DM102">
        <v>172</v>
      </c>
      <c r="DN102">
        <v>246</v>
      </c>
      <c r="DO102">
        <v>171</v>
      </c>
      <c r="DP102">
        <v>250</v>
      </c>
      <c r="DQ102">
        <v>172</v>
      </c>
      <c r="DR102">
        <v>249</v>
      </c>
      <c r="DT102">
        <v>217</v>
      </c>
      <c r="DU102">
        <v>403</v>
      </c>
      <c r="DV102">
        <v>225</v>
      </c>
      <c r="DW102">
        <v>391</v>
      </c>
      <c r="DX102">
        <v>200</v>
      </c>
      <c r="DY102">
        <v>399</v>
      </c>
      <c r="EA102">
        <v>211</v>
      </c>
      <c r="EB102">
        <v>367</v>
      </c>
      <c r="EC102">
        <v>209</v>
      </c>
      <c r="ED102">
        <v>434</v>
      </c>
      <c r="EE102">
        <v>221</v>
      </c>
      <c r="EF102">
        <v>507</v>
      </c>
      <c r="EH102">
        <v>276</v>
      </c>
      <c r="EI102">
        <v>397</v>
      </c>
      <c r="EJ102">
        <v>271</v>
      </c>
      <c r="EK102">
        <v>417</v>
      </c>
      <c r="EL102">
        <v>262</v>
      </c>
      <c r="EM102">
        <v>469</v>
      </c>
      <c r="EO102">
        <v>862</v>
      </c>
      <c r="EP102">
        <v>386</v>
      </c>
      <c r="EQ102">
        <v>941</v>
      </c>
      <c r="ER102">
        <v>363</v>
      </c>
      <c r="ES102">
        <v>871</v>
      </c>
      <c r="ET102">
        <v>372</v>
      </c>
      <c r="EV102">
        <v>890</v>
      </c>
      <c r="EW102">
        <v>372</v>
      </c>
      <c r="EX102">
        <v>915</v>
      </c>
      <c r="EY102">
        <v>380</v>
      </c>
      <c r="EZ102">
        <v>921</v>
      </c>
      <c r="FA102">
        <v>384</v>
      </c>
      <c r="FC102">
        <v>982</v>
      </c>
      <c r="FD102">
        <v>372</v>
      </c>
      <c r="FE102">
        <v>961</v>
      </c>
      <c r="FF102">
        <v>391</v>
      </c>
      <c r="FG102">
        <v>978</v>
      </c>
      <c r="FH102">
        <v>395</v>
      </c>
      <c r="FJ102">
        <v>968</v>
      </c>
      <c r="FK102">
        <v>383</v>
      </c>
      <c r="FL102">
        <v>1025</v>
      </c>
      <c r="FM102">
        <v>381</v>
      </c>
      <c r="FN102">
        <v>902</v>
      </c>
      <c r="FO102">
        <v>385</v>
      </c>
      <c r="FQ102">
        <v>1010</v>
      </c>
      <c r="FR102">
        <v>389</v>
      </c>
      <c r="FS102">
        <v>1084</v>
      </c>
      <c r="FT102">
        <v>454</v>
      </c>
      <c r="FU102">
        <v>1024</v>
      </c>
      <c r="FV102">
        <v>429</v>
      </c>
      <c r="FX102">
        <v>972</v>
      </c>
      <c r="FY102">
        <v>367</v>
      </c>
      <c r="FZ102">
        <v>1070</v>
      </c>
      <c r="GA102">
        <v>357</v>
      </c>
      <c r="GB102">
        <v>1018</v>
      </c>
      <c r="GC102">
        <v>367</v>
      </c>
      <c r="GE102">
        <v>1110</v>
      </c>
      <c r="GF102">
        <v>390</v>
      </c>
      <c r="GG102">
        <v>1193</v>
      </c>
      <c r="GH102">
        <v>431</v>
      </c>
      <c r="GI102">
        <v>1075</v>
      </c>
      <c r="GJ102">
        <v>410</v>
      </c>
      <c r="GL102">
        <v>1103</v>
      </c>
      <c r="GM102">
        <v>405</v>
      </c>
      <c r="GN102">
        <v>1138</v>
      </c>
      <c r="GO102">
        <v>390</v>
      </c>
      <c r="GP102">
        <v>1037</v>
      </c>
      <c r="GQ102">
        <v>368</v>
      </c>
      <c r="GS102">
        <v>94</v>
      </c>
      <c r="GT102">
        <v>0.18988000099999999</v>
      </c>
      <c r="GU102">
        <v>303</v>
      </c>
      <c r="GV102">
        <v>23</v>
      </c>
      <c r="GW102">
        <v>305</v>
      </c>
      <c r="GX102">
        <v>24</v>
      </c>
      <c r="GY102">
        <v>298</v>
      </c>
      <c r="GZ102">
        <v>24</v>
      </c>
      <c r="HB102">
        <v>318</v>
      </c>
      <c r="HC102">
        <v>747</v>
      </c>
      <c r="HD102">
        <v>320</v>
      </c>
      <c r="HE102">
        <v>638</v>
      </c>
      <c r="HF102">
        <v>319</v>
      </c>
      <c r="HG102">
        <v>577</v>
      </c>
      <c r="HI102">
        <v>1096</v>
      </c>
      <c r="HJ102">
        <v>612</v>
      </c>
      <c r="HK102">
        <v>1161</v>
      </c>
      <c r="HL102">
        <v>584</v>
      </c>
      <c r="HM102">
        <v>1097</v>
      </c>
      <c r="HN102">
        <v>599</v>
      </c>
      <c r="HP102">
        <v>94</v>
      </c>
      <c r="HQ102">
        <v>0.18988000099999999</v>
      </c>
      <c r="HR102">
        <v>171</v>
      </c>
      <c r="HS102">
        <v>238</v>
      </c>
      <c r="HT102">
        <v>177</v>
      </c>
      <c r="HU102">
        <v>239</v>
      </c>
      <c r="HV102">
        <v>176</v>
      </c>
      <c r="HW102">
        <v>234</v>
      </c>
      <c r="HY102">
        <v>199</v>
      </c>
      <c r="HZ102">
        <v>353</v>
      </c>
      <c r="IA102">
        <v>204</v>
      </c>
      <c r="IB102">
        <v>340</v>
      </c>
      <c r="IC102">
        <v>187</v>
      </c>
      <c r="ID102">
        <v>334</v>
      </c>
      <c r="IF102">
        <v>211</v>
      </c>
      <c r="IG102">
        <v>323</v>
      </c>
      <c r="IH102">
        <v>215</v>
      </c>
      <c r="II102">
        <v>332</v>
      </c>
      <c r="IJ102">
        <v>198</v>
      </c>
      <c r="IK102">
        <v>323</v>
      </c>
      <c r="IM102">
        <v>558</v>
      </c>
      <c r="IN102">
        <v>319</v>
      </c>
      <c r="IO102">
        <v>534</v>
      </c>
      <c r="IP102">
        <v>320</v>
      </c>
      <c r="IQ102">
        <v>578</v>
      </c>
      <c r="IR102">
        <v>323</v>
      </c>
      <c r="IT102">
        <v>641</v>
      </c>
      <c r="IU102">
        <v>313</v>
      </c>
      <c r="IV102">
        <v>659</v>
      </c>
      <c r="IW102">
        <v>325</v>
      </c>
      <c r="IX102">
        <v>650</v>
      </c>
      <c r="IY102">
        <v>314</v>
      </c>
      <c r="JA102">
        <v>716</v>
      </c>
      <c r="JB102">
        <v>334</v>
      </c>
      <c r="JC102">
        <v>759</v>
      </c>
      <c r="JD102">
        <v>389</v>
      </c>
      <c r="JE102">
        <v>762</v>
      </c>
      <c r="JF102">
        <v>379</v>
      </c>
      <c r="JH102">
        <v>697</v>
      </c>
      <c r="JI102">
        <v>328</v>
      </c>
      <c r="JJ102">
        <v>682</v>
      </c>
      <c r="JK102">
        <v>320</v>
      </c>
      <c r="JL102">
        <v>698</v>
      </c>
      <c r="JM102">
        <v>321</v>
      </c>
      <c r="JO102">
        <v>603</v>
      </c>
      <c r="JP102">
        <v>305</v>
      </c>
      <c r="JQ102">
        <v>652</v>
      </c>
      <c r="JR102">
        <v>286</v>
      </c>
      <c r="JS102">
        <v>675</v>
      </c>
      <c r="JT102">
        <v>306</v>
      </c>
      <c r="JV102">
        <v>657</v>
      </c>
      <c r="JW102">
        <v>327</v>
      </c>
      <c r="JX102">
        <v>651</v>
      </c>
      <c r="JY102">
        <v>365</v>
      </c>
      <c r="JZ102">
        <v>646</v>
      </c>
      <c r="KA102">
        <v>344</v>
      </c>
      <c r="KC102">
        <v>645</v>
      </c>
      <c r="KD102">
        <v>324</v>
      </c>
      <c r="KE102">
        <v>712</v>
      </c>
      <c r="KF102">
        <v>329</v>
      </c>
      <c r="KG102">
        <v>679</v>
      </c>
      <c r="KH102">
        <v>329</v>
      </c>
      <c r="KJ102">
        <v>636</v>
      </c>
      <c r="KK102">
        <v>332</v>
      </c>
      <c r="KL102">
        <v>658</v>
      </c>
      <c r="KM102">
        <v>330</v>
      </c>
      <c r="KN102">
        <v>646</v>
      </c>
      <c r="KO102">
        <v>333</v>
      </c>
      <c r="KQ102">
        <v>740</v>
      </c>
      <c r="KR102">
        <v>351</v>
      </c>
      <c r="KS102">
        <v>718</v>
      </c>
      <c r="KT102">
        <v>374</v>
      </c>
      <c r="KU102">
        <v>716</v>
      </c>
      <c r="KV102">
        <v>367</v>
      </c>
      <c r="KX102">
        <v>94</v>
      </c>
      <c r="KY102">
        <v>0.18988000135868799</v>
      </c>
      <c r="KZ102">
        <v>307</v>
      </c>
      <c r="LA102">
        <v>29</v>
      </c>
      <c r="LB102">
        <v>290</v>
      </c>
      <c r="LC102">
        <v>27</v>
      </c>
      <c r="LD102">
        <v>303</v>
      </c>
      <c r="LE102">
        <v>27</v>
      </c>
      <c r="LG102">
        <v>324</v>
      </c>
      <c r="LH102">
        <v>562</v>
      </c>
      <c r="LI102">
        <v>334</v>
      </c>
      <c r="LJ102">
        <v>532</v>
      </c>
      <c r="LK102">
        <v>330</v>
      </c>
      <c r="LL102">
        <v>485</v>
      </c>
      <c r="LN102">
        <v>738</v>
      </c>
      <c r="LO102">
        <v>444</v>
      </c>
      <c r="LP102">
        <v>817</v>
      </c>
      <c r="LQ102">
        <v>481</v>
      </c>
      <c r="LR102">
        <v>749</v>
      </c>
      <c r="LS102">
        <v>471</v>
      </c>
      <c r="LV102">
        <v>94</v>
      </c>
      <c r="LW102">
        <v>0.18988000099999999</v>
      </c>
      <c r="LX102">
        <v>312</v>
      </c>
      <c r="LY102">
        <v>93</v>
      </c>
      <c r="LZ102">
        <v>300</v>
      </c>
      <c r="MA102">
        <v>101</v>
      </c>
      <c r="MB102">
        <v>305</v>
      </c>
      <c r="MC102">
        <v>101</v>
      </c>
      <c r="ME102">
        <v>329</v>
      </c>
      <c r="MF102">
        <v>540</v>
      </c>
      <c r="MG102">
        <v>324</v>
      </c>
      <c r="MH102">
        <v>560</v>
      </c>
      <c r="MI102">
        <v>352</v>
      </c>
      <c r="MJ102">
        <v>547</v>
      </c>
      <c r="ML102">
        <v>354</v>
      </c>
      <c r="MM102">
        <v>617</v>
      </c>
      <c r="MN102">
        <v>332</v>
      </c>
      <c r="MO102">
        <v>629</v>
      </c>
      <c r="MP102">
        <v>342</v>
      </c>
      <c r="MQ102">
        <v>607</v>
      </c>
      <c r="MS102">
        <v>406</v>
      </c>
      <c r="MT102">
        <v>551</v>
      </c>
      <c r="MU102">
        <v>379</v>
      </c>
      <c r="MV102">
        <v>552</v>
      </c>
      <c r="MW102">
        <v>385</v>
      </c>
      <c r="MX102">
        <v>574</v>
      </c>
      <c r="MZ102">
        <v>556</v>
      </c>
      <c r="NA102">
        <v>520</v>
      </c>
      <c r="NB102">
        <v>561</v>
      </c>
      <c r="NC102">
        <v>494</v>
      </c>
      <c r="ND102">
        <v>522</v>
      </c>
      <c r="NE102">
        <v>517</v>
      </c>
      <c r="NG102">
        <v>773</v>
      </c>
      <c r="NH102">
        <v>595</v>
      </c>
      <c r="NI102">
        <v>778</v>
      </c>
      <c r="NJ102">
        <v>627</v>
      </c>
      <c r="NK102">
        <v>834</v>
      </c>
      <c r="NL102">
        <v>627</v>
      </c>
      <c r="NN102">
        <v>781</v>
      </c>
      <c r="NO102">
        <v>524</v>
      </c>
      <c r="NP102">
        <v>737</v>
      </c>
      <c r="NQ102">
        <v>540</v>
      </c>
      <c r="NR102">
        <v>777</v>
      </c>
      <c r="NS102">
        <v>515</v>
      </c>
      <c r="NU102">
        <v>702</v>
      </c>
      <c r="NV102">
        <v>510</v>
      </c>
      <c r="NW102">
        <v>853</v>
      </c>
      <c r="NX102">
        <v>493</v>
      </c>
      <c r="NY102">
        <v>853</v>
      </c>
      <c r="NZ102">
        <v>493</v>
      </c>
      <c r="OB102">
        <v>783</v>
      </c>
      <c r="OC102">
        <v>598</v>
      </c>
      <c r="OD102">
        <v>753</v>
      </c>
      <c r="OE102">
        <v>611</v>
      </c>
      <c r="OF102">
        <v>785</v>
      </c>
      <c r="OG102">
        <v>585</v>
      </c>
      <c r="OI102">
        <v>669</v>
      </c>
      <c r="OJ102">
        <v>493</v>
      </c>
      <c r="OK102">
        <v>698</v>
      </c>
      <c r="OL102">
        <v>500</v>
      </c>
      <c r="OM102">
        <v>771</v>
      </c>
      <c r="ON102">
        <v>530</v>
      </c>
      <c r="OP102">
        <v>848</v>
      </c>
      <c r="OQ102">
        <v>660</v>
      </c>
      <c r="OR102">
        <v>866</v>
      </c>
      <c r="OS102">
        <v>660</v>
      </c>
      <c r="OT102">
        <v>853</v>
      </c>
      <c r="OU102">
        <v>606</v>
      </c>
      <c r="OW102">
        <v>847</v>
      </c>
      <c r="OX102">
        <v>495</v>
      </c>
      <c r="OY102">
        <v>767</v>
      </c>
      <c r="OZ102">
        <v>508</v>
      </c>
      <c r="PA102">
        <v>874</v>
      </c>
      <c r="PB102">
        <v>485</v>
      </c>
    </row>
    <row r="103" spans="1:418">
      <c r="AB103">
        <v>95</v>
      </c>
      <c r="AC103">
        <v>0.19190000099999999</v>
      </c>
      <c r="AD103">
        <v>330</v>
      </c>
      <c r="AE103">
        <v>148</v>
      </c>
      <c r="AF103">
        <v>331</v>
      </c>
      <c r="AG103">
        <v>141</v>
      </c>
      <c r="AH103">
        <v>340</v>
      </c>
      <c r="AI103">
        <v>146</v>
      </c>
      <c r="AK103">
        <v>371</v>
      </c>
      <c r="AL103">
        <v>229</v>
      </c>
      <c r="AM103">
        <v>353</v>
      </c>
      <c r="AN103">
        <v>209</v>
      </c>
      <c r="AO103">
        <v>350</v>
      </c>
      <c r="AP103">
        <v>217</v>
      </c>
      <c r="AR103">
        <v>419</v>
      </c>
      <c r="AS103">
        <v>206</v>
      </c>
      <c r="AT103">
        <v>406</v>
      </c>
      <c r="AU103">
        <v>245</v>
      </c>
      <c r="AV103">
        <v>415</v>
      </c>
      <c r="AW103">
        <v>224</v>
      </c>
      <c r="AY103">
        <v>780</v>
      </c>
      <c r="AZ103">
        <v>231</v>
      </c>
      <c r="BA103">
        <v>714</v>
      </c>
      <c r="BB103">
        <v>234</v>
      </c>
      <c r="BC103">
        <v>731</v>
      </c>
      <c r="BD103">
        <v>240</v>
      </c>
      <c r="BF103">
        <v>882</v>
      </c>
      <c r="BG103">
        <v>203</v>
      </c>
      <c r="BH103">
        <v>877</v>
      </c>
      <c r="BI103">
        <v>213</v>
      </c>
      <c r="BJ103">
        <v>879</v>
      </c>
      <c r="BK103">
        <v>222</v>
      </c>
      <c r="BM103">
        <v>887</v>
      </c>
      <c r="BN103">
        <v>202</v>
      </c>
      <c r="BO103">
        <v>928</v>
      </c>
      <c r="BP103">
        <v>200</v>
      </c>
      <c r="BQ103">
        <v>921</v>
      </c>
      <c r="BR103">
        <v>197</v>
      </c>
      <c r="BT103">
        <v>903</v>
      </c>
      <c r="BU103">
        <v>194</v>
      </c>
      <c r="BV103">
        <v>907</v>
      </c>
      <c r="BW103">
        <v>182</v>
      </c>
      <c r="BX103">
        <v>950</v>
      </c>
      <c r="BY103">
        <v>192</v>
      </c>
      <c r="CA103">
        <v>967</v>
      </c>
      <c r="CB103">
        <v>209</v>
      </c>
      <c r="CC103">
        <v>929</v>
      </c>
      <c r="CD103">
        <v>189</v>
      </c>
      <c r="CE103">
        <v>893</v>
      </c>
      <c r="CF103">
        <v>182</v>
      </c>
      <c r="CH103">
        <v>807</v>
      </c>
      <c r="CI103">
        <v>180</v>
      </c>
      <c r="CJ103">
        <v>833</v>
      </c>
      <c r="CK103">
        <v>188</v>
      </c>
      <c r="CL103">
        <v>869</v>
      </c>
      <c r="CM103">
        <v>173</v>
      </c>
      <c r="CO103">
        <v>901</v>
      </c>
      <c r="CP103">
        <v>164</v>
      </c>
      <c r="CQ103">
        <v>860</v>
      </c>
      <c r="CR103">
        <v>171</v>
      </c>
      <c r="CS103">
        <v>855</v>
      </c>
      <c r="CT103">
        <v>178</v>
      </c>
      <c r="CV103">
        <v>859</v>
      </c>
      <c r="CW103">
        <v>167</v>
      </c>
      <c r="CX103">
        <v>892</v>
      </c>
      <c r="CY103">
        <v>171</v>
      </c>
      <c r="CZ103">
        <v>866</v>
      </c>
      <c r="DA103">
        <v>162</v>
      </c>
      <c r="DC103">
        <v>875</v>
      </c>
      <c r="DD103">
        <v>175</v>
      </c>
      <c r="DE103">
        <v>872</v>
      </c>
      <c r="DF103">
        <v>163</v>
      </c>
      <c r="DG103">
        <v>829</v>
      </c>
      <c r="DH103">
        <v>166</v>
      </c>
      <c r="DK103">
        <v>95</v>
      </c>
      <c r="DL103">
        <v>0.19190000099999999</v>
      </c>
      <c r="DM103">
        <v>175</v>
      </c>
      <c r="DN103">
        <v>249</v>
      </c>
      <c r="DO103">
        <v>170</v>
      </c>
      <c r="DP103">
        <v>248</v>
      </c>
      <c r="DQ103">
        <v>168</v>
      </c>
      <c r="DR103">
        <v>245</v>
      </c>
      <c r="DT103">
        <v>202</v>
      </c>
      <c r="DU103">
        <v>403</v>
      </c>
      <c r="DV103">
        <v>208</v>
      </c>
      <c r="DW103">
        <v>383</v>
      </c>
      <c r="DX103">
        <v>203</v>
      </c>
      <c r="DY103">
        <v>390</v>
      </c>
      <c r="EA103">
        <v>214</v>
      </c>
      <c r="EB103">
        <v>367</v>
      </c>
      <c r="EC103">
        <v>216</v>
      </c>
      <c r="ED103">
        <v>423</v>
      </c>
      <c r="EE103">
        <v>217</v>
      </c>
      <c r="EF103">
        <v>505</v>
      </c>
      <c r="EH103">
        <v>262</v>
      </c>
      <c r="EI103">
        <v>388</v>
      </c>
      <c r="EJ103">
        <v>260</v>
      </c>
      <c r="EK103">
        <v>425</v>
      </c>
      <c r="EL103">
        <v>306</v>
      </c>
      <c r="EM103">
        <v>449</v>
      </c>
      <c r="EO103">
        <v>911</v>
      </c>
      <c r="EP103">
        <v>381</v>
      </c>
      <c r="EQ103">
        <v>934</v>
      </c>
      <c r="ER103">
        <v>386</v>
      </c>
      <c r="ES103">
        <v>895</v>
      </c>
      <c r="ET103">
        <v>375</v>
      </c>
      <c r="EV103">
        <v>947</v>
      </c>
      <c r="EW103">
        <v>377</v>
      </c>
      <c r="EX103">
        <v>888</v>
      </c>
      <c r="EY103">
        <v>390</v>
      </c>
      <c r="EZ103">
        <v>941</v>
      </c>
      <c r="FA103">
        <v>384</v>
      </c>
      <c r="FC103">
        <v>931</v>
      </c>
      <c r="FD103">
        <v>374</v>
      </c>
      <c r="FE103">
        <v>962</v>
      </c>
      <c r="FF103">
        <v>378</v>
      </c>
      <c r="FG103">
        <v>1044</v>
      </c>
      <c r="FH103">
        <v>373</v>
      </c>
      <c r="FJ103">
        <v>910</v>
      </c>
      <c r="FK103">
        <v>373</v>
      </c>
      <c r="FL103">
        <v>1023</v>
      </c>
      <c r="FM103">
        <v>364</v>
      </c>
      <c r="FN103">
        <v>1009</v>
      </c>
      <c r="FO103">
        <v>382</v>
      </c>
      <c r="FQ103">
        <v>1032</v>
      </c>
      <c r="FR103">
        <v>390</v>
      </c>
      <c r="FS103">
        <v>1045</v>
      </c>
      <c r="FT103">
        <v>440</v>
      </c>
      <c r="FU103">
        <v>1009</v>
      </c>
      <c r="FV103">
        <v>428</v>
      </c>
      <c r="FX103">
        <v>999</v>
      </c>
      <c r="FY103">
        <v>347</v>
      </c>
      <c r="FZ103">
        <v>956</v>
      </c>
      <c r="GA103">
        <v>365</v>
      </c>
      <c r="GB103">
        <v>1023</v>
      </c>
      <c r="GC103">
        <v>355</v>
      </c>
      <c r="GE103">
        <v>1108</v>
      </c>
      <c r="GF103">
        <v>401</v>
      </c>
      <c r="GG103">
        <v>1154</v>
      </c>
      <c r="GH103">
        <v>421</v>
      </c>
      <c r="GI103">
        <v>1097</v>
      </c>
      <c r="GJ103">
        <v>408</v>
      </c>
      <c r="GL103">
        <v>1206</v>
      </c>
      <c r="GM103">
        <v>410</v>
      </c>
      <c r="GN103">
        <v>1157</v>
      </c>
      <c r="GO103">
        <v>404</v>
      </c>
      <c r="GP103">
        <v>1086</v>
      </c>
      <c r="GQ103">
        <v>381</v>
      </c>
      <c r="GS103">
        <v>95</v>
      </c>
      <c r="GT103">
        <v>0.19190000099999999</v>
      </c>
      <c r="GU103">
        <v>313</v>
      </c>
      <c r="GV103">
        <v>24</v>
      </c>
      <c r="GW103">
        <v>309</v>
      </c>
      <c r="GX103">
        <v>23</v>
      </c>
      <c r="GY103">
        <v>306</v>
      </c>
      <c r="GZ103">
        <v>24</v>
      </c>
      <c r="HB103">
        <v>345</v>
      </c>
      <c r="HC103">
        <v>711</v>
      </c>
      <c r="HD103">
        <v>318</v>
      </c>
      <c r="HE103">
        <v>672</v>
      </c>
      <c r="HF103">
        <v>328</v>
      </c>
      <c r="HG103">
        <v>582</v>
      </c>
      <c r="HI103">
        <v>1172</v>
      </c>
      <c r="HJ103">
        <v>608</v>
      </c>
      <c r="HK103">
        <v>1086</v>
      </c>
      <c r="HL103">
        <v>600</v>
      </c>
      <c r="HM103">
        <v>1081</v>
      </c>
      <c r="HN103">
        <v>611</v>
      </c>
      <c r="HP103">
        <v>95</v>
      </c>
      <c r="HQ103">
        <v>0.19190000099999999</v>
      </c>
      <c r="HR103">
        <v>173</v>
      </c>
      <c r="HS103">
        <v>234</v>
      </c>
      <c r="HT103">
        <v>170</v>
      </c>
      <c r="HU103">
        <v>239</v>
      </c>
      <c r="HV103">
        <v>171</v>
      </c>
      <c r="HW103">
        <v>235</v>
      </c>
      <c r="HY103">
        <v>199</v>
      </c>
      <c r="HZ103">
        <v>341</v>
      </c>
      <c r="IA103">
        <v>203</v>
      </c>
      <c r="IB103">
        <v>339</v>
      </c>
      <c r="IC103">
        <v>196</v>
      </c>
      <c r="ID103">
        <v>342</v>
      </c>
      <c r="IF103">
        <v>209</v>
      </c>
      <c r="IG103">
        <v>327</v>
      </c>
      <c r="IH103">
        <v>204</v>
      </c>
      <c r="II103">
        <v>331</v>
      </c>
      <c r="IJ103">
        <v>217</v>
      </c>
      <c r="IK103">
        <v>320</v>
      </c>
      <c r="IM103">
        <v>555</v>
      </c>
      <c r="IN103">
        <v>322</v>
      </c>
      <c r="IO103">
        <v>550</v>
      </c>
      <c r="IP103">
        <v>323</v>
      </c>
      <c r="IQ103">
        <v>523</v>
      </c>
      <c r="IR103">
        <v>321</v>
      </c>
      <c r="IT103">
        <v>660</v>
      </c>
      <c r="IU103">
        <v>313</v>
      </c>
      <c r="IV103">
        <v>693</v>
      </c>
      <c r="IW103">
        <v>317</v>
      </c>
      <c r="IX103">
        <v>630</v>
      </c>
      <c r="IY103">
        <v>319</v>
      </c>
      <c r="JA103">
        <v>759</v>
      </c>
      <c r="JB103">
        <v>327</v>
      </c>
      <c r="JC103">
        <v>800</v>
      </c>
      <c r="JD103">
        <v>391</v>
      </c>
      <c r="JE103">
        <v>804</v>
      </c>
      <c r="JF103">
        <v>371</v>
      </c>
      <c r="JH103">
        <v>640</v>
      </c>
      <c r="JI103">
        <v>325</v>
      </c>
      <c r="JJ103">
        <v>618</v>
      </c>
      <c r="JK103">
        <v>318</v>
      </c>
      <c r="JL103">
        <v>680</v>
      </c>
      <c r="JM103">
        <v>324</v>
      </c>
      <c r="JO103">
        <v>673</v>
      </c>
      <c r="JP103">
        <v>311</v>
      </c>
      <c r="JQ103">
        <v>643</v>
      </c>
      <c r="JR103">
        <v>294</v>
      </c>
      <c r="JS103">
        <v>644</v>
      </c>
      <c r="JT103">
        <v>298</v>
      </c>
      <c r="JV103">
        <v>647</v>
      </c>
      <c r="JW103">
        <v>322</v>
      </c>
      <c r="JX103">
        <v>686</v>
      </c>
      <c r="JY103">
        <v>357</v>
      </c>
      <c r="JZ103">
        <v>628</v>
      </c>
      <c r="KA103">
        <v>354</v>
      </c>
      <c r="KC103">
        <v>661</v>
      </c>
      <c r="KD103">
        <v>318</v>
      </c>
      <c r="KE103">
        <v>651</v>
      </c>
      <c r="KF103">
        <v>330</v>
      </c>
      <c r="KG103">
        <v>656</v>
      </c>
      <c r="KH103">
        <v>312</v>
      </c>
      <c r="KJ103">
        <v>605</v>
      </c>
      <c r="KK103">
        <v>338</v>
      </c>
      <c r="KL103">
        <v>632</v>
      </c>
      <c r="KM103">
        <v>341</v>
      </c>
      <c r="KN103">
        <v>677</v>
      </c>
      <c r="KO103">
        <v>329</v>
      </c>
      <c r="KQ103">
        <v>706</v>
      </c>
      <c r="KR103">
        <v>374</v>
      </c>
      <c r="KS103">
        <v>684</v>
      </c>
      <c r="KT103">
        <v>365</v>
      </c>
      <c r="KU103">
        <v>784</v>
      </c>
      <c r="KV103">
        <v>357</v>
      </c>
      <c r="KX103">
        <v>95</v>
      </c>
      <c r="KY103">
        <v>0.191900001373142</v>
      </c>
      <c r="KZ103">
        <v>304</v>
      </c>
      <c r="LA103">
        <v>27</v>
      </c>
      <c r="LB103">
        <v>312</v>
      </c>
      <c r="LC103">
        <v>27</v>
      </c>
      <c r="LD103">
        <v>304</v>
      </c>
      <c r="LE103">
        <v>27</v>
      </c>
      <c r="LG103">
        <v>325</v>
      </c>
      <c r="LH103">
        <v>540</v>
      </c>
      <c r="LI103">
        <v>331</v>
      </c>
      <c r="LJ103">
        <v>515</v>
      </c>
      <c r="LK103">
        <v>317</v>
      </c>
      <c r="LL103">
        <v>496</v>
      </c>
      <c r="LN103">
        <v>769</v>
      </c>
      <c r="LO103">
        <v>443</v>
      </c>
      <c r="LP103">
        <v>763</v>
      </c>
      <c r="LQ103">
        <v>491</v>
      </c>
      <c r="LR103">
        <v>736</v>
      </c>
      <c r="LS103">
        <v>462</v>
      </c>
      <c r="LV103">
        <v>95</v>
      </c>
      <c r="LW103">
        <v>0.19190000099999999</v>
      </c>
      <c r="LX103">
        <v>309</v>
      </c>
      <c r="LY103">
        <v>92</v>
      </c>
      <c r="LZ103">
        <v>316</v>
      </c>
      <c r="MA103">
        <v>101</v>
      </c>
      <c r="MB103">
        <v>301</v>
      </c>
      <c r="MC103">
        <v>104</v>
      </c>
      <c r="ME103">
        <v>355</v>
      </c>
      <c r="MF103">
        <v>542</v>
      </c>
      <c r="MG103">
        <v>331</v>
      </c>
      <c r="MH103">
        <v>531</v>
      </c>
      <c r="MI103">
        <v>336</v>
      </c>
      <c r="MJ103">
        <v>553</v>
      </c>
      <c r="ML103">
        <v>348</v>
      </c>
      <c r="MM103">
        <v>599</v>
      </c>
      <c r="MN103">
        <v>336</v>
      </c>
      <c r="MO103">
        <v>641</v>
      </c>
      <c r="MP103">
        <v>328</v>
      </c>
      <c r="MQ103">
        <v>613</v>
      </c>
      <c r="MS103">
        <v>344</v>
      </c>
      <c r="MT103">
        <v>568</v>
      </c>
      <c r="MU103">
        <v>396</v>
      </c>
      <c r="MV103">
        <v>559</v>
      </c>
      <c r="MW103">
        <v>352</v>
      </c>
      <c r="MX103">
        <v>573</v>
      </c>
      <c r="MZ103">
        <v>545</v>
      </c>
      <c r="NA103">
        <v>491</v>
      </c>
      <c r="NB103">
        <v>536</v>
      </c>
      <c r="NC103">
        <v>479</v>
      </c>
      <c r="ND103">
        <v>529</v>
      </c>
      <c r="NE103">
        <v>491</v>
      </c>
      <c r="NG103">
        <v>820</v>
      </c>
      <c r="NH103">
        <v>604</v>
      </c>
      <c r="NI103">
        <v>818</v>
      </c>
      <c r="NJ103">
        <v>638</v>
      </c>
      <c r="NK103">
        <v>760</v>
      </c>
      <c r="NL103">
        <v>646</v>
      </c>
      <c r="NN103">
        <v>794</v>
      </c>
      <c r="NO103">
        <v>497</v>
      </c>
      <c r="NP103">
        <v>739</v>
      </c>
      <c r="NQ103">
        <v>515</v>
      </c>
      <c r="NR103">
        <v>746</v>
      </c>
      <c r="NS103">
        <v>499</v>
      </c>
      <c r="NU103">
        <v>714</v>
      </c>
      <c r="NV103">
        <v>525</v>
      </c>
      <c r="NW103">
        <v>736</v>
      </c>
      <c r="NX103">
        <v>508</v>
      </c>
      <c r="NY103">
        <v>736</v>
      </c>
      <c r="NZ103">
        <v>508</v>
      </c>
      <c r="OB103">
        <v>774</v>
      </c>
      <c r="OC103">
        <v>598</v>
      </c>
      <c r="OD103">
        <v>805</v>
      </c>
      <c r="OE103">
        <v>598</v>
      </c>
      <c r="OF103">
        <v>756</v>
      </c>
      <c r="OG103">
        <v>599</v>
      </c>
      <c r="OI103">
        <v>757</v>
      </c>
      <c r="OJ103">
        <v>509</v>
      </c>
      <c r="OK103">
        <v>744</v>
      </c>
      <c r="OL103">
        <v>489</v>
      </c>
      <c r="OM103">
        <v>762</v>
      </c>
      <c r="ON103">
        <v>498</v>
      </c>
      <c r="OP103">
        <v>858</v>
      </c>
      <c r="OQ103">
        <v>682</v>
      </c>
      <c r="OR103">
        <v>831</v>
      </c>
      <c r="OS103">
        <v>647</v>
      </c>
      <c r="OT103">
        <v>829</v>
      </c>
      <c r="OU103">
        <v>636</v>
      </c>
      <c r="OW103">
        <v>830</v>
      </c>
      <c r="OX103">
        <v>501</v>
      </c>
      <c r="OY103">
        <v>840</v>
      </c>
      <c r="OZ103">
        <v>507</v>
      </c>
      <c r="PA103">
        <v>737</v>
      </c>
      <c r="PB103">
        <v>478</v>
      </c>
    </row>
    <row r="104" spans="1:418">
      <c r="AB104">
        <v>96</v>
      </c>
      <c r="AC104">
        <v>0.19392000100000001</v>
      </c>
      <c r="AD104">
        <v>324</v>
      </c>
      <c r="AE104">
        <v>145</v>
      </c>
      <c r="AF104">
        <v>330</v>
      </c>
      <c r="AG104">
        <v>139</v>
      </c>
      <c r="AH104">
        <v>329</v>
      </c>
      <c r="AI104">
        <v>141</v>
      </c>
      <c r="AK104">
        <v>360</v>
      </c>
      <c r="AL104">
        <v>217</v>
      </c>
      <c r="AM104">
        <v>356</v>
      </c>
      <c r="AN104">
        <v>219</v>
      </c>
      <c r="AO104">
        <v>359</v>
      </c>
      <c r="AP104">
        <v>215</v>
      </c>
      <c r="AR104">
        <v>395</v>
      </c>
      <c r="AS104">
        <v>221</v>
      </c>
      <c r="AT104">
        <v>394</v>
      </c>
      <c r="AU104">
        <v>227</v>
      </c>
      <c r="AV104">
        <v>398</v>
      </c>
      <c r="AW104">
        <v>240</v>
      </c>
      <c r="AY104">
        <v>808</v>
      </c>
      <c r="AZ104">
        <v>243</v>
      </c>
      <c r="BA104">
        <v>722</v>
      </c>
      <c r="BB104">
        <v>234</v>
      </c>
      <c r="BC104">
        <v>732</v>
      </c>
      <c r="BD104">
        <v>226</v>
      </c>
      <c r="BF104">
        <v>906</v>
      </c>
      <c r="BG104">
        <v>204</v>
      </c>
      <c r="BH104">
        <v>845</v>
      </c>
      <c r="BI104">
        <v>209</v>
      </c>
      <c r="BJ104">
        <v>854</v>
      </c>
      <c r="BK104">
        <v>214</v>
      </c>
      <c r="BM104">
        <v>899</v>
      </c>
      <c r="BN104">
        <v>197</v>
      </c>
      <c r="BO104">
        <v>818</v>
      </c>
      <c r="BP104">
        <v>193</v>
      </c>
      <c r="BQ104">
        <v>899</v>
      </c>
      <c r="BR104">
        <v>199</v>
      </c>
      <c r="BT104">
        <v>932</v>
      </c>
      <c r="BU104">
        <v>186</v>
      </c>
      <c r="BV104">
        <v>905</v>
      </c>
      <c r="BW104">
        <v>190</v>
      </c>
      <c r="BX104">
        <v>888</v>
      </c>
      <c r="BY104">
        <v>188</v>
      </c>
      <c r="CA104">
        <v>951</v>
      </c>
      <c r="CB104">
        <v>203</v>
      </c>
      <c r="CC104">
        <v>980</v>
      </c>
      <c r="CD104">
        <v>181</v>
      </c>
      <c r="CE104">
        <v>909</v>
      </c>
      <c r="CF104">
        <v>185</v>
      </c>
      <c r="CH104">
        <v>922</v>
      </c>
      <c r="CI104">
        <v>174</v>
      </c>
      <c r="CJ104">
        <v>873</v>
      </c>
      <c r="CK104">
        <v>176</v>
      </c>
      <c r="CL104">
        <v>832</v>
      </c>
      <c r="CM104">
        <v>178</v>
      </c>
      <c r="CO104">
        <v>837</v>
      </c>
      <c r="CP104">
        <v>158</v>
      </c>
      <c r="CQ104">
        <v>863</v>
      </c>
      <c r="CR104">
        <v>166</v>
      </c>
      <c r="CS104">
        <v>912</v>
      </c>
      <c r="CT104">
        <v>169</v>
      </c>
      <c r="CV104">
        <v>880</v>
      </c>
      <c r="CW104">
        <v>171</v>
      </c>
      <c r="CX104">
        <v>869</v>
      </c>
      <c r="CY104">
        <v>178</v>
      </c>
      <c r="CZ104">
        <v>885</v>
      </c>
      <c r="DA104">
        <v>179</v>
      </c>
      <c r="DC104">
        <v>868</v>
      </c>
      <c r="DD104">
        <v>172</v>
      </c>
      <c r="DE104">
        <v>864</v>
      </c>
      <c r="DF104">
        <v>178</v>
      </c>
      <c r="DG104">
        <v>909</v>
      </c>
      <c r="DH104">
        <v>169</v>
      </c>
      <c r="DK104">
        <v>96</v>
      </c>
      <c r="DL104">
        <v>0.19392000100000001</v>
      </c>
      <c r="DM104">
        <v>170</v>
      </c>
      <c r="DN104">
        <v>248</v>
      </c>
      <c r="DO104">
        <v>173</v>
      </c>
      <c r="DP104">
        <v>255</v>
      </c>
      <c r="DQ104">
        <v>174</v>
      </c>
      <c r="DR104">
        <v>249</v>
      </c>
      <c r="DT104">
        <v>201</v>
      </c>
      <c r="DU104">
        <v>411</v>
      </c>
      <c r="DV104">
        <v>200</v>
      </c>
      <c r="DW104">
        <v>397</v>
      </c>
      <c r="DX104">
        <v>205</v>
      </c>
      <c r="DY104">
        <v>395</v>
      </c>
      <c r="EA104">
        <v>224</v>
      </c>
      <c r="EB104">
        <v>362</v>
      </c>
      <c r="EC104">
        <v>218</v>
      </c>
      <c r="ED104">
        <v>431</v>
      </c>
      <c r="EE104">
        <v>231</v>
      </c>
      <c r="EF104">
        <v>493</v>
      </c>
      <c r="EH104">
        <v>286</v>
      </c>
      <c r="EI104">
        <v>399</v>
      </c>
      <c r="EJ104">
        <v>284</v>
      </c>
      <c r="EK104">
        <v>436</v>
      </c>
      <c r="EL104">
        <v>282</v>
      </c>
      <c r="EM104">
        <v>449</v>
      </c>
      <c r="EO104">
        <v>836</v>
      </c>
      <c r="EP104">
        <v>395</v>
      </c>
      <c r="EQ104">
        <v>924</v>
      </c>
      <c r="ER104">
        <v>374</v>
      </c>
      <c r="ES104">
        <v>877</v>
      </c>
      <c r="ET104">
        <v>362</v>
      </c>
      <c r="EV104">
        <v>882</v>
      </c>
      <c r="EW104">
        <v>368</v>
      </c>
      <c r="EX104">
        <v>916</v>
      </c>
      <c r="EY104">
        <v>384</v>
      </c>
      <c r="EZ104">
        <v>936</v>
      </c>
      <c r="FA104">
        <v>384</v>
      </c>
      <c r="FC104">
        <v>943</v>
      </c>
      <c r="FD104">
        <v>380</v>
      </c>
      <c r="FE104">
        <v>967</v>
      </c>
      <c r="FF104">
        <v>383</v>
      </c>
      <c r="FG104">
        <v>1037</v>
      </c>
      <c r="FH104">
        <v>374</v>
      </c>
      <c r="FJ104">
        <v>939</v>
      </c>
      <c r="FK104">
        <v>392</v>
      </c>
      <c r="FL104">
        <v>983</v>
      </c>
      <c r="FM104">
        <v>390</v>
      </c>
      <c r="FN104">
        <v>945</v>
      </c>
      <c r="FO104">
        <v>378</v>
      </c>
      <c r="FQ104">
        <v>1068</v>
      </c>
      <c r="FR104">
        <v>377</v>
      </c>
      <c r="FS104">
        <v>1078</v>
      </c>
      <c r="FT104">
        <v>467</v>
      </c>
      <c r="FU104">
        <v>1061</v>
      </c>
      <c r="FV104">
        <v>429</v>
      </c>
      <c r="FX104">
        <v>1013</v>
      </c>
      <c r="FY104">
        <v>364</v>
      </c>
      <c r="FZ104">
        <v>976</v>
      </c>
      <c r="GA104">
        <v>361</v>
      </c>
      <c r="GB104">
        <v>992</v>
      </c>
      <c r="GC104">
        <v>353</v>
      </c>
      <c r="GE104">
        <v>1117</v>
      </c>
      <c r="GF104">
        <v>400</v>
      </c>
      <c r="GG104">
        <v>1158</v>
      </c>
      <c r="GH104">
        <v>443</v>
      </c>
      <c r="GI104">
        <v>1148</v>
      </c>
      <c r="GJ104">
        <v>412</v>
      </c>
      <c r="GL104">
        <v>1068</v>
      </c>
      <c r="GM104">
        <v>401</v>
      </c>
      <c r="GN104">
        <v>1064</v>
      </c>
      <c r="GO104">
        <v>389</v>
      </c>
      <c r="GP104">
        <v>1068</v>
      </c>
      <c r="GQ104">
        <v>371</v>
      </c>
      <c r="GS104">
        <v>96</v>
      </c>
      <c r="GT104">
        <v>0.19392000100000001</v>
      </c>
      <c r="GU104">
        <v>308</v>
      </c>
      <c r="GV104">
        <v>24</v>
      </c>
      <c r="GW104">
        <v>296</v>
      </c>
      <c r="GX104">
        <v>24</v>
      </c>
      <c r="GY104">
        <v>302</v>
      </c>
      <c r="GZ104">
        <v>26</v>
      </c>
      <c r="HB104">
        <v>334</v>
      </c>
      <c r="HC104">
        <v>710</v>
      </c>
      <c r="HD104">
        <v>317</v>
      </c>
      <c r="HE104">
        <v>636</v>
      </c>
      <c r="HF104">
        <v>345</v>
      </c>
      <c r="HG104">
        <v>613</v>
      </c>
      <c r="HI104">
        <v>1099</v>
      </c>
      <c r="HJ104">
        <v>597</v>
      </c>
      <c r="HK104">
        <v>1147</v>
      </c>
      <c r="HL104">
        <v>581</v>
      </c>
      <c r="HM104">
        <v>1107</v>
      </c>
      <c r="HN104">
        <v>597</v>
      </c>
      <c r="HP104">
        <v>96</v>
      </c>
      <c r="HQ104">
        <v>0.19392000100000001</v>
      </c>
      <c r="HR104">
        <v>172</v>
      </c>
      <c r="HS104">
        <v>237</v>
      </c>
      <c r="HT104">
        <v>170</v>
      </c>
      <c r="HU104">
        <v>235</v>
      </c>
      <c r="HV104">
        <v>176</v>
      </c>
      <c r="HW104">
        <v>232</v>
      </c>
      <c r="HY104">
        <v>194</v>
      </c>
      <c r="HZ104">
        <v>346</v>
      </c>
      <c r="IA104">
        <v>199</v>
      </c>
      <c r="IB104">
        <v>328</v>
      </c>
      <c r="IC104">
        <v>189</v>
      </c>
      <c r="ID104">
        <v>335</v>
      </c>
      <c r="IF104">
        <v>206</v>
      </c>
      <c r="IG104">
        <v>320</v>
      </c>
      <c r="IH104">
        <v>204</v>
      </c>
      <c r="II104">
        <v>324</v>
      </c>
      <c r="IJ104">
        <v>202</v>
      </c>
      <c r="IK104">
        <v>326</v>
      </c>
      <c r="IM104">
        <v>579</v>
      </c>
      <c r="IN104">
        <v>321</v>
      </c>
      <c r="IO104">
        <v>528</v>
      </c>
      <c r="IP104">
        <v>318</v>
      </c>
      <c r="IQ104">
        <v>544</v>
      </c>
      <c r="IR104">
        <v>315</v>
      </c>
      <c r="IT104">
        <v>602</v>
      </c>
      <c r="IU104">
        <v>312</v>
      </c>
      <c r="IV104">
        <v>682</v>
      </c>
      <c r="IW104">
        <v>321</v>
      </c>
      <c r="IX104">
        <v>654</v>
      </c>
      <c r="IY104">
        <v>325</v>
      </c>
      <c r="JA104">
        <v>685</v>
      </c>
      <c r="JB104">
        <v>333</v>
      </c>
      <c r="JC104">
        <v>789</v>
      </c>
      <c r="JD104">
        <v>376</v>
      </c>
      <c r="JE104">
        <v>795</v>
      </c>
      <c r="JF104">
        <v>367</v>
      </c>
      <c r="JH104">
        <v>681</v>
      </c>
      <c r="JI104">
        <v>317</v>
      </c>
      <c r="JJ104">
        <v>641</v>
      </c>
      <c r="JK104">
        <v>304</v>
      </c>
      <c r="JL104">
        <v>661</v>
      </c>
      <c r="JM104">
        <v>313</v>
      </c>
      <c r="JO104">
        <v>680</v>
      </c>
      <c r="JP104">
        <v>306</v>
      </c>
      <c r="JQ104">
        <v>629</v>
      </c>
      <c r="JR104">
        <v>293</v>
      </c>
      <c r="JS104">
        <v>666</v>
      </c>
      <c r="JT104">
        <v>297</v>
      </c>
      <c r="JV104">
        <v>625</v>
      </c>
      <c r="JW104">
        <v>331</v>
      </c>
      <c r="JX104">
        <v>694</v>
      </c>
      <c r="JY104">
        <v>362</v>
      </c>
      <c r="JZ104">
        <v>627</v>
      </c>
      <c r="KA104">
        <v>345</v>
      </c>
      <c r="KC104">
        <v>706</v>
      </c>
      <c r="KD104">
        <v>329</v>
      </c>
      <c r="KE104">
        <v>712</v>
      </c>
      <c r="KF104">
        <v>326</v>
      </c>
      <c r="KG104">
        <v>630</v>
      </c>
      <c r="KH104">
        <v>312</v>
      </c>
      <c r="KJ104">
        <v>655</v>
      </c>
      <c r="KK104">
        <v>325</v>
      </c>
      <c r="KL104">
        <v>639</v>
      </c>
      <c r="KM104">
        <v>321</v>
      </c>
      <c r="KN104">
        <v>655</v>
      </c>
      <c r="KO104">
        <v>330</v>
      </c>
      <c r="KQ104">
        <v>749</v>
      </c>
      <c r="KR104">
        <v>361</v>
      </c>
      <c r="KS104">
        <v>754</v>
      </c>
      <c r="KT104">
        <v>363</v>
      </c>
      <c r="KU104">
        <v>779</v>
      </c>
      <c r="KV104">
        <v>360</v>
      </c>
      <c r="KX104">
        <v>96</v>
      </c>
      <c r="KY104">
        <v>0.19392000138759599</v>
      </c>
      <c r="KZ104">
        <v>310</v>
      </c>
      <c r="LA104">
        <v>27</v>
      </c>
      <c r="LB104">
        <v>304</v>
      </c>
      <c r="LC104">
        <v>27</v>
      </c>
      <c r="LD104">
        <v>304</v>
      </c>
      <c r="LE104">
        <v>27</v>
      </c>
      <c r="LG104">
        <v>327</v>
      </c>
      <c r="LH104">
        <v>560</v>
      </c>
      <c r="LI104">
        <v>317</v>
      </c>
      <c r="LJ104">
        <v>533</v>
      </c>
      <c r="LK104">
        <v>330</v>
      </c>
      <c r="LL104">
        <v>490</v>
      </c>
      <c r="LN104">
        <v>750</v>
      </c>
      <c r="LO104">
        <v>448</v>
      </c>
      <c r="LP104">
        <v>712</v>
      </c>
      <c r="LQ104">
        <v>467</v>
      </c>
      <c r="LR104">
        <v>718</v>
      </c>
      <c r="LS104">
        <v>451</v>
      </c>
      <c r="LV104">
        <v>96</v>
      </c>
      <c r="LW104">
        <v>0.19392000100000001</v>
      </c>
      <c r="LX104">
        <v>303</v>
      </c>
      <c r="LY104">
        <v>94</v>
      </c>
      <c r="LZ104">
        <v>300</v>
      </c>
      <c r="MA104">
        <v>101</v>
      </c>
      <c r="MB104">
        <v>292</v>
      </c>
      <c r="MC104">
        <v>103</v>
      </c>
      <c r="ME104">
        <v>330</v>
      </c>
      <c r="MF104">
        <v>554</v>
      </c>
      <c r="MG104">
        <v>326</v>
      </c>
      <c r="MH104">
        <v>555</v>
      </c>
      <c r="MI104">
        <v>319</v>
      </c>
      <c r="MJ104">
        <v>544</v>
      </c>
      <c r="ML104">
        <v>327</v>
      </c>
      <c r="MM104">
        <v>592</v>
      </c>
      <c r="MN104">
        <v>339</v>
      </c>
      <c r="MO104">
        <v>632</v>
      </c>
      <c r="MP104">
        <v>338</v>
      </c>
      <c r="MQ104">
        <v>621</v>
      </c>
      <c r="MS104">
        <v>367</v>
      </c>
      <c r="MT104">
        <v>566</v>
      </c>
      <c r="MU104">
        <v>384</v>
      </c>
      <c r="MV104">
        <v>563</v>
      </c>
      <c r="MW104">
        <v>361</v>
      </c>
      <c r="MX104">
        <v>543</v>
      </c>
      <c r="MZ104">
        <v>537</v>
      </c>
      <c r="NA104">
        <v>521</v>
      </c>
      <c r="NB104">
        <v>560</v>
      </c>
      <c r="NC104">
        <v>504</v>
      </c>
      <c r="ND104">
        <v>579</v>
      </c>
      <c r="NE104">
        <v>487</v>
      </c>
      <c r="NG104">
        <v>860</v>
      </c>
      <c r="NH104">
        <v>622</v>
      </c>
      <c r="NI104">
        <v>806</v>
      </c>
      <c r="NJ104">
        <v>637</v>
      </c>
      <c r="NK104">
        <v>804</v>
      </c>
      <c r="NL104">
        <v>620</v>
      </c>
      <c r="NN104">
        <v>797</v>
      </c>
      <c r="NO104">
        <v>501</v>
      </c>
      <c r="NP104">
        <v>855</v>
      </c>
      <c r="NQ104">
        <v>502</v>
      </c>
      <c r="NR104">
        <v>762</v>
      </c>
      <c r="NS104">
        <v>510</v>
      </c>
      <c r="NU104">
        <v>786</v>
      </c>
      <c r="NV104">
        <v>504</v>
      </c>
      <c r="NW104">
        <v>734</v>
      </c>
      <c r="NX104">
        <v>499</v>
      </c>
      <c r="NY104">
        <v>734</v>
      </c>
      <c r="NZ104">
        <v>499</v>
      </c>
      <c r="OB104">
        <v>946</v>
      </c>
      <c r="OC104">
        <v>576</v>
      </c>
      <c r="OD104">
        <v>810</v>
      </c>
      <c r="OE104">
        <v>581</v>
      </c>
      <c r="OF104">
        <v>846</v>
      </c>
      <c r="OG104">
        <v>586</v>
      </c>
      <c r="OI104">
        <v>799</v>
      </c>
      <c r="OJ104">
        <v>515</v>
      </c>
      <c r="OK104">
        <v>711</v>
      </c>
      <c r="OL104">
        <v>516</v>
      </c>
      <c r="OM104">
        <v>793</v>
      </c>
      <c r="ON104">
        <v>500</v>
      </c>
      <c r="OP104">
        <v>869</v>
      </c>
      <c r="OQ104">
        <v>700</v>
      </c>
      <c r="OR104">
        <v>845</v>
      </c>
      <c r="OS104">
        <v>642</v>
      </c>
      <c r="OT104">
        <v>801</v>
      </c>
      <c r="OU104">
        <v>611</v>
      </c>
      <c r="OW104">
        <v>779</v>
      </c>
      <c r="OX104">
        <v>509</v>
      </c>
      <c r="OY104">
        <v>747</v>
      </c>
      <c r="OZ104">
        <v>472</v>
      </c>
      <c r="PA104">
        <v>859</v>
      </c>
      <c r="PB104">
        <v>476</v>
      </c>
    </row>
    <row r="105" spans="1:418" ht="15.75">
      <c r="A105" s="26"/>
      <c r="B105" s="14"/>
      <c r="J105" s="14" t="s">
        <v>123</v>
      </c>
      <c r="K105" t="s">
        <v>76</v>
      </c>
      <c r="L105" t="s">
        <v>77</v>
      </c>
      <c r="AB105">
        <v>97</v>
      </c>
      <c r="AC105">
        <v>0.195940001</v>
      </c>
      <c r="AD105">
        <v>329</v>
      </c>
      <c r="AE105">
        <v>144</v>
      </c>
      <c r="AF105">
        <v>333</v>
      </c>
      <c r="AG105">
        <v>141</v>
      </c>
      <c r="AH105">
        <v>327</v>
      </c>
      <c r="AI105">
        <v>145</v>
      </c>
      <c r="AK105">
        <v>363</v>
      </c>
      <c r="AL105">
        <v>223</v>
      </c>
      <c r="AM105">
        <v>359</v>
      </c>
      <c r="AN105">
        <v>214</v>
      </c>
      <c r="AO105">
        <v>357</v>
      </c>
      <c r="AP105">
        <v>210</v>
      </c>
      <c r="AR105">
        <v>431</v>
      </c>
      <c r="AS105">
        <v>226</v>
      </c>
      <c r="AT105">
        <v>391</v>
      </c>
      <c r="AU105">
        <v>240</v>
      </c>
      <c r="AV105">
        <v>420</v>
      </c>
      <c r="AW105">
        <v>233</v>
      </c>
      <c r="AY105">
        <v>803</v>
      </c>
      <c r="AZ105">
        <v>239</v>
      </c>
      <c r="BA105">
        <v>743</v>
      </c>
      <c r="BB105">
        <v>227</v>
      </c>
      <c r="BC105">
        <v>788</v>
      </c>
      <c r="BD105">
        <v>233</v>
      </c>
      <c r="BF105">
        <v>982</v>
      </c>
      <c r="BG105">
        <v>198</v>
      </c>
      <c r="BH105">
        <v>881</v>
      </c>
      <c r="BI105">
        <v>219</v>
      </c>
      <c r="BJ105">
        <v>867</v>
      </c>
      <c r="BK105">
        <v>202</v>
      </c>
      <c r="BM105">
        <v>889</v>
      </c>
      <c r="BN105">
        <v>202</v>
      </c>
      <c r="BO105">
        <v>925</v>
      </c>
      <c r="BP105">
        <v>197</v>
      </c>
      <c r="BQ105">
        <v>918</v>
      </c>
      <c r="BR105">
        <v>189</v>
      </c>
      <c r="BT105">
        <v>909</v>
      </c>
      <c r="BU105">
        <v>184</v>
      </c>
      <c r="BV105">
        <v>845</v>
      </c>
      <c r="BW105">
        <v>183</v>
      </c>
      <c r="BX105">
        <v>865</v>
      </c>
      <c r="BY105">
        <v>175</v>
      </c>
      <c r="CA105">
        <v>1024</v>
      </c>
      <c r="CB105">
        <v>207</v>
      </c>
      <c r="CC105">
        <v>924</v>
      </c>
      <c r="CD105">
        <v>183</v>
      </c>
      <c r="CE105">
        <v>908</v>
      </c>
      <c r="CF105">
        <v>183</v>
      </c>
      <c r="CH105">
        <v>845</v>
      </c>
      <c r="CI105">
        <v>176</v>
      </c>
      <c r="CJ105">
        <v>861</v>
      </c>
      <c r="CK105">
        <v>185</v>
      </c>
      <c r="CL105">
        <v>889</v>
      </c>
      <c r="CM105">
        <v>187</v>
      </c>
      <c r="CO105">
        <v>797</v>
      </c>
      <c r="CP105">
        <v>171</v>
      </c>
      <c r="CQ105">
        <v>825</v>
      </c>
      <c r="CR105">
        <v>171</v>
      </c>
      <c r="CS105">
        <v>896</v>
      </c>
      <c r="CT105">
        <v>165</v>
      </c>
      <c r="CV105">
        <v>865</v>
      </c>
      <c r="CW105">
        <v>168</v>
      </c>
      <c r="CX105">
        <v>855</v>
      </c>
      <c r="CY105">
        <v>168</v>
      </c>
      <c r="CZ105">
        <v>875</v>
      </c>
      <c r="DA105">
        <v>181</v>
      </c>
      <c r="DC105">
        <v>831</v>
      </c>
      <c r="DD105">
        <v>173</v>
      </c>
      <c r="DE105">
        <v>895</v>
      </c>
      <c r="DF105">
        <v>173</v>
      </c>
      <c r="DG105">
        <v>868</v>
      </c>
      <c r="DH105">
        <v>173</v>
      </c>
      <c r="DK105">
        <v>97</v>
      </c>
      <c r="DL105">
        <v>0.195940001</v>
      </c>
      <c r="DM105">
        <v>174</v>
      </c>
      <c r="DN105">
        <v>246</v>
      </c>
      <c r="DO105">
        <v>177</v>
      </c>
      <c r="DP105">
        <v>253</v>
      </c>
      <c r="DQ105">
        <v>170</v>
      </c>
      <c r="DR105">
        <v>246</v>
      </c>
      <c r="DT105">
        <v>208</v>
      </c>
      <c r="DU105">
        <v>401</v>
      </c>
      <c r="DV105">
        <v>203</v>
      </c>
      <c r="DW105">
        <v>392</v>
      </c>
      <c r="DX105">
        <v>205</v>
      </c>
      <c r="DY105">
        <v>413</v>
      </c>
      <c r="EA105">
        <v>208</v>
      </c>
      <c r="EB105">
        <v>366</v>
      </c>
      <c r="EC105">
        <v>211</v>
      </c>
      <c r="ED105">
        <v>431</v>
      </c>
      <c r="EE105">
        <v>197</v>
      </c>
      <c r="EF105">
        <v>491</v>
      </c>
      <c r="EH105">
        <v>274</v>
      </c>
      <c r="EI105">
        <v>397</v>
      </c>
      <c r="EJ105">
        <v>278</v>
      </c>
      <c r="EK105">
        <v>423</v>
      </c>
      <c r="EL105">
        <v>282</v>
      </c>
      <c r="EM105">
        <v>444</v>
      </c>
      <c r="EO105">
        <v>950</v>
      </c>
      <c r="EP105">
        <v>390</v>
      </c>
      <c r="EQ105">
        <v>941</v>
      </c>
      <c r="ER105">
        <v>365</v>
      </c>
      <c r="ES105">
        <v>873</v>
      </c>
      <c r="ET105">
        <v>378</v>
      </c>
      <c r="EV105">
        <v>872</v>
      </c>
      <c r="EW105">
        <v>379</v>
      </c>
      <c r="EX105">
        <v>897</v>
      </c>
      <c r="EY105">
        <v>369</v>
      </c>
      <c r="EZ105">
        <v>967</v>
      </c>
      <c r="FA105">
        <v>389</v>
      </c>
      <c r="FC105">
        <v>880</v>
      </c>
      <c r="FD105">
        <v>388</v>
      </c>
      <c r="FE105">
        <v>984</v>
      </c>
      <c r="FF105">
        <v>388</v>
      </c>
      <c r="FG105">
        <v>943</v>
      </c>
      <c r="FH105">
        <v>388</v>
      </c>
      <c r="FJ105">
        <v>983</v>
      </c>
      <c r="FK105">
        <v>389</v>
      </c>
      <c r="FL105">
        <v>958</v>
      </c>
      <c r="FM105">
        <v>394</v>
      </c>
      <c r="FN105">
        <v>987</v>
      </c>
      <c r="FO105">
        <v>370</v>
      </c>
      <c r="FQ105">
        <v>1033</v>
      </c>
      <c r="FR105">
        <v>397</v>
      </c>
      <c r="FS105">
        <v>1073</v>
      </c>
      <c r="FT105">
        <v>436</v>
      </c>
      <c r="FU105">
        <v>1039</v>
      </c>
      <c r="FV105">
        <v>430</v>
      </c>
      <c r="FX105">
        <v>1017</v>
      </c>
      <c r="FY105">
        <v>363</v>
      </c>
      <c r="FZ105">
        <v>1000</v>
      </c>
      <c r="GA105">
        <v>357</v>
      </c>
      <c r="GB105">
        <v>990</v>
      </c>
      <c r="GC105">
        <v>362</v>
      </c>
      <c r="GE105">
        <v>1119</v>
      </c>
      <c r="GF105">
        <v>405</v>
      </c>
      <c r="GG105">
        <v>1133</v>
      </c>
      <c r="GH105">
        <v>433</v>
      </c>
      <c r="GI105">
        <v>1229</v>
      </c>
      <c r="GJ105">
        <v>411</v>
      </c>
      <c r="GL105">
        <v>1084</v>
      </c>
      <c r="GM105">
        <v>397</v>
      </c>
      <c r="GN105">
        <v>1119</v>
      </c>
      <c r="GO105">
        <v>407</v>
      </c>
      <c r="GP105">
        <v>1127</v>
      </c>
      <c r="GQ105">
        <v>383</v>
      </c>
      <c r="GS105">
        <v>97</v>
      </c>
      <c r="GT105">
        <v>0.195940001</v>
      </c>
      <c r="GU105">
        <v>297</v>
      </c>
      <c r="GV105">
        <v>24</v>
      </c>
      <c r="GW105">
        <v>296</v>
      </c>
      <c r="GX105">
        <v>23</v>
      </c>
      <c r="GY105">
        <v>303</v>
      </c>
      <c r="GZ105">
        <v>24</v>
      </c>
      <c r="HB105">
        <v>342</v>
      </c>
      <c r="HC105">
        <v>717</v>
      </c>
      <c r="HD105">
        <v>328</v>
      </c>
      <c r="HE105">
        <v>649</v>
      </c>
      <c r="HF105">
        <v>309</v>
      </c>
      <c r="HG105">
        <v>641</v>
      </c>
      <c r="HI105">
        <v>1151</v>
      </c>
      <c r="HJ105">
        <v>601</v>
      </c>
      <c r="HK105">
        <v>1081</v>
      </c>
      <c r="HL105">
        <v>586</v>
      </c>
      <c r="HM105">
        <v>1033</v>
      </c>
      <c r="HN105">
        <v>590</v>
      </c>
      <c r="HP105">
        <v>97</v>
      </c>
      <c r="HQ105">
        <v>0.195940001</v>
      </c>
      <c r="HR105">
        <v>168</v>
      </c>
      <c r="HS105">
        <v>236</v>
      </c>
      <c r="HT105">
        <v>169</v>
      </c>
      <c r="HU105">
        <v>238</v>
      </c>
      <c r="HV105">
        <v>175</v>
      </c>
      <c r="HW105">
        <v>236</v>
      </c>
      <c r="HY105">
        <v>197</v>
      </c>
      <c r="HZ105">
        <v>341</v>
      </c>
      <c r="IA105">
        <v>195</v>
      </c>
      <c r="IB105">
        <v>342</v>
      </c>
      <c r="IC105">
        <v>187</v>
      </c>
      <c r="ID105">
        <v>343</v>
      </c>
      <c r="IF105">
        <v>207</v>
      </c>
      <c r="IG105">
        <v>319</v>
      </c>
      <c r="IH105">
        <v>203</v>
      </c>
      <c r="II105">
        <v>317</v>
      </c>
      <c r="IJ105">
        <v>209</v>
      </c>
      <c r="IK105">
        <v>324</v>
      </c>
      <c r="IM105">
        <v>535</v>
      </c>
      <c r="IN105">
        <v>323</v>
      </c>
      <c r="IO105">
        <v>564</v>
      </c>
      <c r="IP105">
        <v>314</v>
      </c>
      <c r="IQ105">
        <v>583</v>
      </c>
      <c r="IR105">
        <v>309</v>
      </c>
      <c r="IT105">
        <v>676</v>
      </c>
      <c r="IU105">
        <v>310</v>
      </c>
      <c r="IV105">
        <v>680</v>
      </c>
      <c r="IW105">
        <v>323</v>
      </c>
      <c r="IX105">
        <v>677</v>
      </c>
      <c r="IY105">
        <v>310</v>
      </c>
      <c r="JA105">
        <v>677</v>
      </c>
      <c r="JB105">
        <v>328</v>
      </c>
      <c r="JC105">
        <v>810</v>
      </c>
      <c r="JD105">
        <v>393</v>
      </c>
      <c r="JE105">
        <v>814</v>
      </c>
      <c r="JF105">
        <v>368</v>
      </c>
      <c r="JH105">
        <v>682</v>
      </c>
      <c r="JI105">
        <v>322</v>
      </c>
      <c r="JJ105">
        <v>657</v>
      </c>
      <c r="JK105">
        <v>319</v>
      </c>
      <c r="JL105">
        <v>659</v>
      </c>
      <c r="JM105">
        <v>314</v>
      </c>
      <c r="JO105">
        <v>659</v>
      </c>
      <c r="JP105">
        <v>298</v>
      </c>
      <c r="JQ105">
        <v>655</v>
      </c>
      <c r="JR105">
        <v>286</v>
      </c>
      <c r="JS105">
        <v>635</v>
      </c>
      <c r="JT105">
        <v>308</v>
      </c>
      <c r="JV105">
        <v>636</v>
      </c>
      <c r="JW105">
        <v>325</v>
      </c>
      <c r="JX105">
        <v>732</v>
      </c>
      <c r="JY105">
        <v>366</v>
      </c>
      <c r="JZ105">
        <v>672</v>
      </c>
      <c r="KA105">
        <v>350</v>
      </c>
      <c r="KC105">
        <v>642</v>
      </c>
      <c r="KD105">
        <v>328</v>
      </c>
      <c r="KE105">
        <v>650</v>
      </c>
      <c r="KF105">
        <v>333</v>
      </c>
      <c r="KG105">
        <v>683</v>
      </c>
      <c r="KH105">
        <v>319</v>
      </c>
      <c r="KJ105">
        <v>626</v>
      </c>
      <c r="KK105">
        <v>328</v>
      </c>
      <c r="KL105">
        <v>625</v>
      </c>
      <c r="KM105">
        <v>330</v>
      </c>
      <c r="KN105">
        <v>640</v>
      </c>
      <c r="KO105">
        <v>341</v>
      </c>
      <c r="KQ105">
        <v>779</v>
      </c>
      <c r="KR105">
        <v>368</v>
      </c>
      <c r="KS105">
        <v>775</v>
      </c>
      <c r="KT105">
        <v>369</v>
      </c>
      <c r="KU105">
        <v>676</v>
      </c>
      <c r="KV105">
        <v>369</v>
      </c>
      <c r="KX105">
        <v>97</v>
      </c>
      <c r="KY105">
        <v>0.19594000140205001</v>
      </c>
      <c r="KZ105">
        <v>295</v>
      </c>
      <c r="LA105">
        <v>27</v>
      </c>
      <c r="LB105">
        <v>296</v>
      </c>
      <c r="LC105">
        <v>27</v>
      </c>
      <c r="LD105">
        <v>304</v>
      </c>
      <c r="LE105">
        <v>27</v>
      </c>
      <c r="LG105">
        <v>316</v>
      </c>
      <c r="LH105">
        <v>537</v>
      </c>
      <c r="LI105">
        <v>322</v>
      </c>
      <c r="LJ105">
        <v>538</v>
      </c>
      <c r="LK105">
        <v>326</v>
      </c>
      <c r="LL105">
        <v>513</v>
      </c>
      <c r="LN105">
        <v>764</v>
      </c>
      <c r="LO105">
        <v>440</v>
      </c>
      <c r="LP105">
        <v>692</v>
      </c>
      <c r="LQ105">
        <v>449</v>
      </c>
      <c r="LR105">
        <v>751</v>
      </c>
      <c r="LS105">
        <v>447</v>
      </c>
      <c r="LV105">
        <v>97</v>
      </c>
      <c r="LW105">
        <v>0.195940001</v>
      </c>
      <c r="LX105">
        <v>314</v>
      </c>
      <c r="LY105">
        <v>91</v>
      </c>
      <c r="LZ105">
        <v>307</v>
      </c>
      <c r="MA105">
        <v>101</v>
      </c>
      <c r="MB105">
        <v>301</v>
      </c>
      <c r="MC105">
        <v>104</v>
      </c>
      <c r="ME105">
        <v>343</v>
      </c>
      <c r="MF105">
        <v>554</v>
      </c>
      <c r="MG105">
        <v>336</v>
      </c>
      <c r="MH105">
        <v>564</v>
      </c>
      <c r="MI105">
        <v>333</v>
      </c>
      <c r="MJ105">
        <v>551</v>
      </c>
      <c r="ML105">
        <v>334</v>
      </c>
      <c r="MM105">
        <v>601</v>
      </c>
      <c r="MN105">
        <v>325</v>
      </c>
      <c r="MO105">
        <v>645</v>
      </c>
      <c r="MP105">
        <v>322</v>
      </c>
      <c r="MQ105">
        <v>610</v>
      </c>
      <c r="MS105">
        <v>385</v>
      </c>
      <c r="MT105">
        <v>523</v>
      </c>
      <c r="MU105">
        <v>394</v>
      </c>
      <c r="MV105">
        <v>541</v>
      </c>
      <c r="MW105">
        <v>386</v>
      </c>
      <c r="MX105">
        <v>584</v>
      </c>
      <c r="MZ105">
        <v>543</v>
      </c>
      <c r="NA105">
        <v>518</v>
      </c>
      <c r="NB105">
        <v>580</v>
      </c>
      <c r="NC105">
        <v>502</v>
      </c>
      <c r="ND105">
        <v>522</v>
      </c>
      <c r="NE105">
        <v>504</v>
      </c>
      <c r="NG105">
        <v>742</v>
      </c>
      <c r="NH105">
        <v>601</v>
      </c>
      <c r="NI105">
        <v>771</v>
      </c>
      <c r="NJ105">
        <v>630</v>
      </c>
      <c r="NK105">
        <v>765</v>
      </c>
      <c r="NL105">
        <v>615</v>
      </c>
      <c r="NN105">
        <v>790</v>
      </c>
      <c r="NO105">
        <v>521</v>
      </c>
      <c r="NP105">
        <v>807</v>
      </c>
      <c r="NQ105">
        <v>532</v>
      </c>
      <c r="NR105">
        <v>726</v>
      </c>
      <c r="NS105">
        <v>524</v>
      </c>
      <c r="NU105">
        <v>767</v>
      </c>
      <c r="NV105">
        <v>494</v>
      </c>
      <c r="NW105">
        <v>742</v>
      </c>
      <c r="NX105">
        <v>507</v>
      </c>
      <c r="NY105">
        <v>742</v>
      </c>
      <c r="NZ105">
        <v>507</v>
      </c>
      <c r="OB105">
        <v>824</v>
      </c>
      <c r="OC105">
        <v>577</v>
      </c>
      <c r="OD105">
        <v>791</v>
      </c>
      <c r="OE105">
        <v>614</v>
      </c>
      <c r="OF105">
        <v>767</v>
      </c>
      <c r="OG105">
        <v>560</v>
      </c>
      <c r="OI105">
        <v>695</v>
      </c>
      <c r="OJ105">
        <v>481</v>
      </c>
      <c r="OK105">
        <v>693</v>
      </c>
      <c r="OL105">
        <v>482</v>
      </c>
      <c r="OM105">
        <v>769</v>
      </c>
      <c r="ON105">
        <v>487</v>
      </c>
      <c r="OP105">
        <v>783</v>
      </c>
      <c r="OQ105">
        <v>672</v>
      </c>
      <c r="OR105">
        <v>903</v>
      </c>
      <c r="OS105">
        <v>653</v>
      </c>
      <c r="OT105">
        <v>764</v>
      </c>
      <c r="OU105">
        <v>617</v>
      </c>
      <c r="OW105">
        <v>824</v>
      </c>
      <c r="OX105">
        <v>523</v>
      </c>
      <c r="OY105">
        <v>860</v>
      </c>
      <c r="OZ105">
        <v>512</v>
      </c>
      <c r="PA105">
        <v>788</v>
      </c>
      <c r="PB105">
        <v>487</v>
      </c>
    </row>
    <row r="106" spans="1:418">
      <c r="A106" s="44"/>
      <c r="H106" t="s">
        <v>25</v>
      </c>
      <c r="J106" s="14"/>
      <c r="K106" s="14" t="s">
        <v>79</v>
      </c>
      <c r="L106" s="14" t="s">
        <v>142</v>
      </c>
      <c r="AB106">
        <v>98</v>
      </c>
      <c r="AC106">
        <v>0.197960001</v>
      </c>
      <c r="AD106">
        <v>327</v>
      </c>
      <c r="AE106">
        <v>144</v>
      </c>
      <c r="AF106">
        <v>331</v>
      </c>
      <c r="AG106">
        <v>142</v>
      </c>
      <c r="AH106">
        <v>331</v>
      </c>
      <c r="AI106">
        <v>143</v>
      </c>
      <c r="AK106">
        <v>355</v>
      </c>
      <c r="AL106">
        <v>216</v>
      </c>
      <c r="AM106">
        <v>365</v>
      </c>
      <c r="AN106">
        <v>229</v>
      </c>
      <c r="AO106">
        <v>368</v>
      </c>
      <c r="AP106">
        <v>216</v>
      </c>
      <c r="AR106">
        <v>394</v>
      </c>
      <c r="AS106">
        <v>229</v>
      </c>
      <c r="AT106">
        <v>414</v>
      </c>
      <c r="AU106">
        <v>222</v>
      </c>
      <c r="AV106">
        <v>386</v>
      </c>
      <c r="AW106">
        <v>243</v>
      </c>
      <c r="AY106">
        <v>754</v>
      </c>
      <c r="AZ106">
        <v>246</v>
      </c>
      <c r="BA106">
        <v>738</v>
      </c>
      <c r="BB106">
        <v>230</v>
      </c>
      <c r="BC106">
        <v>739</v>
      </c>
      <c r="BD106">
        <v>232</v>
      </c>
      <c r="BF106">
        <v>867</v>
      </c>
      <c r="BG106">
        <v>196</v>
      </c>
      <c r="BH106">
        <v>890</v>
      </c>
      <c r="BI106">
        <v>210</v>
      </c>
      <c r="BJ106">
        <v>799</v>
      </c>
      <c r="BK106">
        <v>226</v>
      </c>
      <c r="BM106">
        <v>942</v>
      </c>
      <c r="BN106">
        <v>202</v>
      </c>
      <c r="BO106">
        <v>909</v>
      </c>
      <c r="BP106">
        <v>195</v>
      </c>
      <c r="BQ106">
        <v>899</v>
      </c>
      <c r="BR106">
        <v>200</v>
      </c>
      <c r="BT106">
        <v>927</v>
      </c>
      <c r="BU106">
        <v>195</v>
      </c>
      <c r="BV106">
        <v>822</v>
      </c>
      <c r="BW106">
        <v>192</v>
      </c>
      <c r="BX106">
        <v>840</v>
      </c>
      <c r="BY106">
        <v>186</v>
      </c>
      <c r="CA106">
        <v>955</v>
      </c>
      <c r="CB106">
        <v>211</v>
      </c>
      <c r="CC106">
        <v>858</v>
      </c>
      <c r="CD106">
        <v>190</v>
      </c>
      <c r="CE106">
        <v>881</v>
      </c>
      <c r="CF106">
        <v>181</v>
      </c>
      <c r="CH106">
        <v>891</v>
      </c>
      <c r="CI106">
        <v>175</v>
      </c>
      <c r="CJ106">
        <v>922</v>
      </c>
      <c r="CK106">
        <v>188</v>
      </c>
      <c r="CL106">
        <v>882</v>
      </c>
      <c r="CM106">
        <v>178</v>
      </c>
      <c r="CO106">
        <v>839</v>
      </c>
      <c r="CP106">
        <v>165</v>
      </c>
      <c r="CQ106">
        <v>838</v>
      </c>
      <c r="CR106">
        <v>169</v>
      </c>
      <c r="CS106">
        <v>860</v>
      </c>
      <c r="CT106">
        <v>168</v>
      </c>
      <c r="CV106">
        <v>880</v>
      </c>
      <c r="CW106">
        <v>165</v>
      </c>
      <c r="CX106">
        <v>885</v>
      </c>
      <c r="CY106">
        <v>180</v>
      </c>
      <c r="CZ106">
        <v>846</v>
      </c>
      <c r="DA106">
        <v>170</v>
      </c>
      <c r="DC106">
        <v>862</v>
      </c>
      <c r="DD106">
        <v>165</v>
      </c>
      <c r="DE106">
        <v>857</v>
      </c>
      <c r="DF106">
        <v>170</v>
      </c>
      <c r="DG106">
        <v>895</v>
      </c>
      <c r="DH106">
        <v>161</v>
      </c>
      <c r="DK106">
        <v>98</v>
      </c>
      <c r="DL106">
        <v>0.197960001</v>
      </c>
      <c r="DM106">
        <v>179</v>
      </c>
      <c r="DN106">
        <v>249</v>
      </c>
      <c r="DO106">
        <v>172</v>
      </c>
      <c r="DP106">
        <v>244</v>
      </c>
      <c r="DQ106">
        <v>173</v>
      </c>
      <c r="DR106">
        <v>247</v>
      </c>
      <c r="DT106">
        <v>207</v>
      </c>
      <c r="DU106">
        <v>399</v>
      </c>
      <c r="DV106">
        <v>218</v>
      </c>
      <c r="DW106">
        <v>389</v>
      </c>
      <c r="DX106">
        <v>212</v>
      </c>
      <c r="DY106">
        <v>402</v>
      </c>
      <c r="EA106">
        <v>211</v>
      </c>
      <c r="EB106">
        <v>374</v>
      </c>
      <c r="EC106">
        <v>217</v>
      </c>
      <c r="ED106">
        <v>433</v>
      </c>
      <c r="EE106">
        <v>229</v>
      </c>
      <c r="EF106">
        <v>504</v>
      </c>
      <c r="EH106">
        <v>264</v>
      </c>
      <c r="EI106">
        <v>393</v>
      </c>
      <c r="EJ106">
        <v>299</v>
      </c>
      <c r="EK106">
        <v>419</v>
      </c>
      <c r="EL106">
        <v>288</v>
      </c>
      <c r="EM106">
        <v>456</v>
      </c>
      <c r="EO106">
        <v>881</v>
      </c>
      <c r="EP106">
        <v>378</v>
      </c>
      <c r="EQ106">
        <v>898</v>
      </c>
      <c r="ER106">
        <v>369</v>
      </c>
      <c r="ES106">
        <v>890</v>
      </c>
      <c r="ET106">
        <v>362</v>
      </c>
      <c r="EV106">
        <v>979</v>
      </c>
      <c r="EW106">
        <v>374</v>
      </c>
      <c r="EX106">
        <v>908</v>
      </c>
      <c r="EY106">
        <v>378</v>
      </c>
      <c r="EZ106">
        <v>915</v>
      </c>
      <c r="FA106">
        <v>388</v>
      </c>
      <c r="FC106">
        <v>987</v>
      </c>
      <c r="FD106">
        <v>380</v>
      </c>
      <c r="FE106">
        <v>1012</v>
      </c>
      <c r="FF106">
        <v>386</v>
      </c>
      <c r="FG106">
        <v>997</v>
      </c>
      <c r="FH106">
        <v>384</v>
      </c>
      <c r="FJ106">
        <v>937</v>
      </c>
      <c r="FK106">
        <v>372</v>
      </c>
      <c r="FL106">
        <v>924</v>
      </c>
      <c r="FM106">
        <v>369</v>
      </c>
      <c r="FN106">
        <v>984</v>
      </c>
      <c r="FO106">
        <v>382</v>
      </c>
      <c r="FQ106">
        <v>929</v>
      </c>
      <c r="FR106">
        <v>403</v>
      </c>
      <c r="FS106">
        <v>1054</v>
      </c>
      <c r="FT106">
        <v>429</v>
      </c>
      <c r="FU106">
        <v>1038</v>
      </c>
      <c r="FV106">
        <v>439</v>
      </c>
      <c r="FX106">
        <v>999</v>
      </c>
      <c r="FY106">
        <v>358</v>
      </c>
      <c r="FZ106">
        <v>940</v>
      </c>
      <c r="GA106">
        <v>370</v>
      </c>
      <c r="GB106">
        <v>978</v>
      </c>
      <c r="GC106">
        <v>359</v>
      </c>
      <c r="GE106">
        <v>1090</v>
      </c>
      <c r="GF106">
        <v>408</v>
      </c>
      <c r="GG106">
        <v>1123</v>
      </c>
      <c r="GH106">
        <v>446</v>
      </c>
      <c r="GI106">
        <v>1061</v>
      </c>
      <c r="GJ106">
        <v>393</v>
      </c>
      <c r="GL106">
        <v>1132</v>
      </c>
      <c r="GM106">
        <v>402</v>
      </c>
      <c r="GN106">
        <v>1166</v>
      </c>
      <c r="GO106">
        <v>382</v>
      </c>
      <c r="GP106">
        <v>1064</v>
      </c>
      <c r="GQ106">
        <v>398</v>
      </c>
      <c r="GS106">
        <v>98</v>
      </c>
      <c r="GT106">
        <v>0.197960001</v>
      </c>
      <c r="GU106">
        <v>296</v>
      </c>
      <c r="GV106">
        <v>25</v>
      </c>
      <c r="GW106">
        <v>309</v>
      </c>
      <c r="GX106">
        <v>23</v>
      </c>
      <c r="GY106">
        <v>305</v>
      </c>
      <c r="GZ106">
        <v>24</v>
      </c>
      <c r="HB106">
        <v>319</v>
      </c>
      <c r="HC106">
        <v>725</v>
      </c>
      <c r="HD106">
        <v>328</v>
      </c>
      <c r="HE106">
        <v>642</v>
      </c>
      <c r="HF106">
        <v>306</v>
      </c>
      <c r="HG106">
        <v>592</v>
      </c>
      <c r="HI106">
        <v>1157</v>
      </c>
      <c r="HJ106">
        <v>565</v>
      </c>
      <c r="HK106">
        <v>1102</v>
      </c>
      <c r="HL106">
        <v>584</v>
      </c>
      <c r="HM106">
        <v>1134</v>
      </c>
      <c r="HN106">
        <v>596</v>
      </c>
      <c r="HP106">
        <v>98</v>
      </c>
      <c r="HQ106">
        <v>0.197960001</v>
      </c>
      <c r="HR106">
        <v>170</v>
      </c>
      <c r="HS106">
        <v>230</v>
      </c>
      <c r="HT106">
        <v>173</v>
      </c>
      <c r="HU106">
        <v>237</v>
      </c>
      <c r="HV106">
        <v>175</v>
      </c>
      <c r="HW106">
        <v>235</v>
      </c>
      <c r="HY106">
        <v>189</v>
      </c>
      <c r="HZ106">
        <v>354</v>
      </c>
      <c r="IA106">
        <v>191</v>
      </c>
      <c r="IB106">
        <v>341</v>
      </c>
      <c r="IC106">
        <v>193</v>
      </c>
      <c r="ID106">
        <v>335</v>
      </c>
      <c r="IF106">
        <v>195</v>
      </c>
      <c r="IG106">
        <v>328</v>
      </c>
      <c r="IH106">
        <v>218</v>
      </c>
      <c r="II106">
        <v>324</v>
      </c>
      <c r="IJ106">
        <v>201</v>
      </c>
      <c r="IK106">
        <v>331</v>
      </c>
      <c r="IM106">
        <v>534</v>
      </c>
      <c r="IN106">
        <v>321</v>
      </c>
      <c r="IO106">
        <v>572</v>
      </c>
      <c r="IP106">
        <v>313</v>
      </c>
      <c r="IQ106">
        <v>546</v>
      </c>
      <c r="IR106">
        <v>309</v>
      </c>
      <c r="IT106">
        <v>594</v>
      </c>
      <c r="IU106">
        <v>311</v>
      </c>
      <c r="IV106">
        <v>719</v>
      </c>
      <c r="IW106">
        <v>325</v>
      </c>
      <c r="IX106">
        <v>663</v>
      </c>
      <c r="IY106">
        <v>316</v>
      </c>
      <c r="JA106">
        <v>682</v>
      </c>
      <c r="JB106">
        <v>334</v>
      </c>
      <c r="JC106">
        <v>759</v>
      </c>
      <c r="JD106">
        <v>401</v>
      </c>
      <c r="JE106">
        <v>737</v>
      </c>
      <c r="JF106">
        <v>374</v>
      </c>
      <c r="JH106">
        <v>703</v>
      </c>
      <c r="JI106">
        <v>323</v>
      </c>
      <c r="JJ106">
        <v>606</v>
      </c>
      <c r="JK106">
        <v>303</v>
      </c>
      <c r="JL106">
        <v>587</v>
      </c>
      <c r="JM106">
        <v>314</v>
      </c>
      <c r="JO106">
        <v>640</v>
      </c>
      <c r="JP106">
        <v>296</v>
      </c>
      <c r="JQ106">
        <v>603</v>
      </c>
      <c r="JR106">
        <v>290</v>
      </c>
      <c r="JS106">
        <v>606</v>
      </c>
      <c r="JT106">
        <v>299</v>
      </c>
      <c r="JV106">
        <v>639</v>
      </c>
      <c r="JW106">
        <v>314</v>
      </c>
      <c r="JX106">
        <v>640</v>
      </c>
      <c r="JY106">
        <v>356</v>
      </c>
      <c r="JZ106">
        <v>668</v>
      </c>
      <c r="KA106">
        <v>352</v>
      </c>
      <c r="KC106">
        <v>671</v>
      </c>
      <c r="KD106">
        <v>335</v>
      </c>
      <c r="KE106">
        <v>668</v>
      </c>
      <c r="KF106">
        <v>335</v>
      </c>
      <c r="KG106">
        <v>646</v>
      </c>
      <c r="KH106">
        <v>312</v>
      </c>
      <c r="KJ106">
        <v>627</v>
      </c>
      <c r="KK106">
        <v>326</v>
      </c>
      <c r="KL106">
        <v>640</v>
      </c>
      <c r="KM106">
        <v>321</v>
      </c>
      <c r="KN106">
        <v>639</v>
      </c>
      <c r="KO106">
        <v>333</v>
      </c>
      <c r="KQ106">
        <v>762</v>
      </c>
      <c r="KR106">
        <v>367</v>
      </c>
      <c r="KS106">
        <v>684</v>
      </c>
      <c r="KT106">
        <v>372</v>
      </c>
      <c r="KU106">
        <v>700</v>
      </c>
      <c r="KV106">
        <v>365</v>
      </c>
      <c r="KX106">
        <v>98</v>
      </c>
      <c r="KY106">
        <v>0.19796000141650399</v>
      </c>
      <c r="KZ106">
        <v>310</v>
      </c>
      <c r="LA106">
        <v>27</v>
      </c>
      <c r="LB106">
        <v>311</v>
      </c>
      <c r="LC106">
        <v>27</v>
      </c>
      <c r="LD106">
        <v>302</v>
      </c>
      <c r="LE106">
        <v>27</v>
      </c>
      <c r="LG106">
        <v>315</v>
      </c>
      <c r="LH106">
        <v>542</v>
      </c>
      <c r="LI106">
        <v>338</v>
      </c>
      <c r="LJ106">
        <v>520</v>
      </c>
      <c r="LK106">
        <v>339</v>
      </c>
      <c r="LL106">
        <v>505</v>
      </c>
      <c r="LN106">
        <v>727</v>
      </c>
      <c r="LO106">
        <v>434</v>
      </c>
      <c r="LP106">
        <v>776</v>
      </c>
      <c r="LQ106">
        <v>467</v>
      </c>
      <c r="LR106">
        <v>769</v>
      </c>
      <c r="LS106">
        <v>443</v>
      </c>
      <c r="LV106">
        <v>98</v>
      </c>
      <c r="LW106">
        <v>0.197960001</v>
      </c>
      <c r="LX106">
        <v>316</v>
      </c>
      <c r="LY106">
        <v>92</v>
      </c>
      <c r="LZ106">
        <v>298</v>
      </c>
      <c r="MA106">
        <v>100</v>
      </c>
      <c r="MB106">
        <v>302</v>
      </c>
      <c r="MC106">
        <v>104</v>
      </c>
      <c r="ME106">
        <v>341</v>
      </c>
      <c r="MF106">
        <v>552</v>
      </c>
      <c r="MG106">
        <v>326</v>
      </c>
      <c r="MH106">
        <v>551</v>
      </c>
      <c r="MI106">
        <v>338</v>
      </c>
      <c r="MJ106">
        <v>535</v>
      </c>
      <c r="ML106">
        <v>326</v>
      </c>
      <c r="MM106">
        <v>596</v>
      </c>
      <c r="MN106">
        <v>354</v>
      </c>
      <c r="MO106">
        <v>643</v>
      </c>
      <c r="MP106">
        <v>333</v>
      </c>
      <c r="MQ106">
        <v>604</v>
      </c>
      <c r="MS106">
        <v>377</v>
      </c>
      <c r="MT106">
        <v>553</v>
      </c>
      <c r="MU106">
        <v>353</v>
      </c>
      <c r="MV106">
        <v>577</v>
      </c>
      <c r="MW106">
        <v>367</v>
      </c>
      <c r="MX106">
        <v>570</v>
      </c>
      <c r="MZ106">
        <v>554</v>
      </c>
      <c r="NA106">
        <v>499</v>
      </c>
      <c r="NB106">
        <v>512</v>
      </c>
      <c r="NC106">
        <v>467</v>
      </c>
      <c r="ND106">
        <v>526</v>
      </c>
      <c r="NE106">
        <v>493</v>
      </c>
      <c r="NG106">
        <v>747</v>
      </c>
      <c r="NH106">
        <v>599</v>
      </c>
      <c r="NI106">
        <v>841</v>
      </c>
      <c r="NJ106">
        <v>616</v>
      </c>
      <c r="NK106">
        <v>764</v>
      </c>
      <c r="NL106">
        <v>617</v>
      </c>
      <c r="NN106">
        <v>723</v>
      </c>
      <c r="NO106">
        <v>535</v>
      </c>
      <c r="NP106">
        <v>717</v>
      </c>
      <c r="NQ106">
        <v>546</v>
      </c>
      <c r="NR106">
        <v>793</v>
      </c>
      <c r="NS106">
        <v>505</v>
      </c>
      <c r="NU106">
        <v>759</v>
      </c>
      <c r="NV106">
        <v>517</v>
      </c>
      <c r="NW106">
        <v>727</v>
      </c>
      <c r="NX106">
        <v>513</v>
      </c>
      <c r="NY106">
        <v>727</v>
      </c>
      <c r="NZ106">
        <v>513</v>
      </c>
      <c r="OB106">
        <v>784</v>
      </c>
      <c r="OC106">
        <v>589</v>
      </c>
      <c r="OD106">
        <v>761</v>
      </c>
      <c r="OE106">
        <v>600</v>
      </c>
      <c r="OF106">
        <v>768</v>
      </c>
      <c r="OG106">
        <v>577</v>
      </c>
      <c r="OI106">
        <v>718</v>
      </c>
      <c r="OJ106">
        <v>485</v>
      </c>
      <c r="OK106">
        <v>704</v>
      </c>
      <c r="OL106">
        <v>474</v>
      </c>
      <c r="OM106">
        <v>773</v>
      </c>
      <c r="ON106">
        <v>502</v>
      </c>
      <c r="OP106">
        <v>826</v>
      </c>
      <c r="OQ106">
        <v>671</v>
      </c>
      <c r="OR106">
        <v>764</v>
      </c>
      <c r="OS106">
        <v>635</v>
      </c>
      <c r="OT106">
        <v>920</v>
      </c>
      <c r="OU106">
        <v>638</v>
      </c>
      <c r="OW106">
        <v>770</v>
      </c>
      <c r="OX106">
        <v>524</v>
      </c>
      <c r="OY106">
        <v>779</v>
      </c>
      <c r="OZ106">
        <v>481</v>
      </c>
      <c r="PA106">
        <v>786</v>
      </c>
      <c r="PB106">
        <v>488</v>
      </c>
    </row>
    <row r="107" spans="1:418">
      <c r="E107" t="s">
        <v>12</v>
      </c>
      <c r="H107" s="46" t="s">
        <v>144</v>
      </c>
      <c r="I107" s="46" t="s">
        <v>144</v>
      </c>
      <c r="J107" s="46" t="s">
        <v>126</v>
      </c>
      <c r="K107" s="22" t="s">
        <v>80</v>
      </c>
      <c r="L107" s="22" t="s">
        <v>80</v>
      </c>
      <c r="AB107">
        <v>99</v>
      </c>
      <c r="AC107">
        <v>0.19998000099999999</v>
      </c>
      <c r="AD107">
        <v>326</v>
      </c>
      <c r="AE107">
        <v>148</v>
      </c>
      <c r="AF107">
        <v>330</v>
      </c>
      <c r="AG107">
        <v>144</v>
      </c>
      <c r="AH107">
        <v>327</v>
      </c>
      <c r="AI107">
        <v>141</v>
      </c>
      <c r="AK107">
        <v>355</v>
      </c>
      <c r="AL107">
        <v>215</v>
      </c>
      <c r="AM107">
        <v>368</v>
      </c>
      <c r="AN107">
        <v>218</v>
      </c>
      <c r="AO107">
        <v>351</v>
      </c>
      <c r="AP107">
        <v>206</v>
      </c>
      <c r="AR107">
        <v>410</v>
      </c>
      <c r="AS107">
        <v>212</v>
      </c>
      <c r="AT107">
        <v>396</v>
      </c>
      <c r="AU107">
        <v>223</v>
      </c>
      <c r="AV107">
        <v>396</v>
      </c>
      <c r="AW107">
        <v>228</v>
      </c>
      <c r="AY107">
        <v>749</v>
      </c>
      <c r="AZ107">
        <v>231</v>
      </c>
      <c r="BA107">
        <v>744</v>
      </c>
      <c r="BB107">
        <v>237</v>
      </c>
      <c r="BC107">
        <v>705</v>
      </c>
      <c r="BD107">
        <v>237</v>
      </c>
      <c r="BF107">
        <v>890</v>
      </c>
      <c r="BG107">
        <v>205</v>
      </c>
      <c r="BH107">
        <v>859</v>
      </c>
      <c r="BI107">
        <v>207</v>
      </c>
      <c r="BJ107">
        <v>849</v>
      </c>
      <c r="BK107">
        <v>219</v>
      </c>
      <c r="BM107">
        <v>907</v>
      </c>
      <c r="BN107">
        <v>197</v>
      </c>
      <c r="BO107">
        <v>875</v>
      </c>
      <c r="BP107">
        <v>202</v>
      </c>
      <c r="BQ107">
        <v>952</v>
      </c>
      <c r="BR107">
        <v>193</v>
      </c>
      <c r="BT107">
        <v>928</v>
      </c>
      <c r="BU107">
        <v>183</v>
      </c>
      <c r="BV107">
        <v>872</v>
      </c>
      <c r="BW107">
        <v>194</v>
      </c>
      <c r="BX107">
        <v>919</v>
      </c>
      <c r="BY107">
        <v>192</v>
      </c>
      <c r="CA107">
        <v>1000</v>
      </c>
      <c r="CB107">
        <v>223</v>
      </c>
      <c r="CC107">
        <v>924</v>
      </c>
      <c r="CD107">
        <v>188</v>
      </c>
      <c r="CE107">
        <v>883</v>
      </c>
      <c r="CF107">
        <v>183</v>
      </c>
      <c r="CH107">
        <v>916</v>
      </c>
      <c r="CI107">
        <v>181</v>
      </c>
      <c r="CJ107">
        <v>841</v>
      </c>
      <c r="CK107">
        <v>183</v>
      </c>
      <c r="CL107">
        <v>873</v>
      </c>
      <c r="CM107">
        <v>176</v>
      </c>
      <c r="CO107">
        <v>883</v>
      </c>
      <c r="CP107">
        <v>162</v>
      </c>
      <c r="CQ107">
        <v>874</v>
      </c>
      <c r="CR107">
        <v>173</v>
      </c>
      <c r="CS107">
        <v>863</v>
      </c>
      <c r="CT107">
        <v>179</v>
      </c>
      <c r="CV107">
        <v>839</v>
      </c>
      <c r="CW107">
        <v>170</v>
      </c>
      <c r="CX107">
        <v>890</v>
      </c>
      <c r="CY107">
        <v>169</v>
      </c>
      <c r="CZ107">
        <v>898</v>
      </c>
      <c r="DA107">
        <v>172</v>
      </c>
      <c r="DC107">
        <v>842</v>
      </c>
      <c r="DD107">
        <v>180</v>
      </c>
      <c r="DE107">
        <v>840</v>
      </c>
      <c r="DF107">
        <v>169</v>
      </c>
      <c r="DG107">
        <v>812</v>
      </c>
      <c r="DH107">
        <v>172</v>
      </c>
      <c r="DK107">
        <v>99</v>
      </c>
      <c r="DL107">
        <v>0.19998000099999999</v>
      </c>
      <c r="DM107">
        <v>177</v>
      </c>
      <c r="DN107">
        <v>244</v>
      </c>
      <c r="DO107">
        <v>171</v>
      </c>
      <c r="DP107">
        <v>251</v>
      </c>
      <c r="DQ107">
        <v>168</v>
      </c>
      <c r="DR107">
        <v>249</v>
      </c>
      <c r="DT107">
        <v>217</v>
      </c>
      <c r="DU107">
        <v>400</v>
      </c>
      <c r="DV107">
        <v>204</v>
      </c>
      <c r="DW107">
        <v>397</v>
      </c>
      <c r="DX107">
        <v>207</v>
      </c>
      <c r="DY107">
        <v>377</v>
      </c>
      <c r="EA107">
        <v>206</v>
      </c>
      <c r="EB107">
        <v>369</v>
      </c>
      <c r="EC107">
        <v>215</v>
      </c>
      <c r="ED107">
        <v>448</v>
      </c>
      <c r="EE107">
        <v>208</v>
      </c>
      <c r="EF107">
        <v>474</v>
      </c>
      <c r="EH107">
        <v>261</v>
      </c>
      <c r="EI107">
        <v>375</v>
      </c>
      <c r="EJ107">
        <v>311</v>
      </c>
      <c r="EK107">
        <v>442</v>
      </c>
      <c r="EL107">
        <v>288</v>
      </c>
      <c r="EM107">
        <v>465</v>
      </c>
      <c r="EO107">
        <v>873</v>
      </c>
      <c r="EP107">
        <v>374</v>
      </c>
      <c r="EQ107">
        <v>914</v>
      </c>
      <c r="ER107">
        <v>375</v>
      </c>
      <c r="ES107">
        <v>850</v>
      </c>
      <c r="ET107">
        <v>365</v>
      </c>
      <c r="EV107">
        <v>885</v>
      </c>
      <c r="EW107">
        <v>386</v>
      </c>
      <c r="EX107">
        <v>976</v>
      </c>
      <c r="EY107">
        <v>375</v>
      </c>
      <c r="EZ107">
        <v>845</v>
      </c>
      <c r="FA107">
        <v>370</v>
      </c>
      <c r="FC107">
        <v>959</v>
      </c>
      <c r="FD107">
        <v>364</v>
      </c>
      <c r="FE107">
        <v>1009</v>
      </c>
      <c r="FF107">
        <v>374</v>
      </c>
      <c r="FG107">
        <v>943</v>
      </c>
      <c r="FH107">
        <v>380</v>
      </c>
      <c r="FJ107">
        <v>987</v>
      </c>
      <c r="FK107">
        <v>375</v>
      </c>
      <c r="FL107">
        <v>966</v>
      </c>
      <c r="FM107">
        <v>388</v>
      </c>
      <c r="FN107">
        <v>966</v>
      </c>
      <c r="FO107">
        <v>380</v>
      </c>
      <c r="FQ107">
        <v>993</v>
      </c>
      <c r="FR107">
        <v>398</v>
      </c>
      <c r="FS107">
        <v>1078</v>
      </c>
      <c r="FT107">
        <v>429</v>
      </c>
      <c r="FU107">
        <v>981</v>
      </c>
      <c r="FV107">
        <v>428</v>
      </c>
      <c r="FX107">
        <v>981</v>
      </c>
      <c r="FY107">
        <v>363</v>
      </c>
      <c r="FZ107">
        <v>1007</v>
      </c>
      <c r="GA107">
        <v>369</v>
      </c>
      <c r="GB107">
        <v>979</v>
      </c>
      <c r="GC107">
        <v>355</v>
      </c>
      <c r="GE107">
        <v>1063</v>
      </c>
      <c r="GF107">
        <v>405</v>
      </c>
      <c r="GG107">
        <v>1096</v>
      </c>
      <c r="GH107">
        <v>429</v>
      </c>
      <c r="GI107">
        <v>1106</v>
      </c>
      <c r="GJ107">
        <v>410</v>
      </c>
      <c r="GL107">
        <v>1139</v>
      </c>
      <c r="GM107">
        <v>398</v>
      </c>
      <c r="GN107">
        <v>1144</v>
      </c>
      <c r="GO107">
        <v>402</v>
      </c>
      <c r="GP107">
        <v>1059</v>
      </c>
      <c r="GQ107">
        <v>381</v>
      </c>
      <c r="GS107">
        <v>99</v>
      </c>
      <c r="GT107">
        <v>0.19998000099999999</v>
      </c>
      <c r="GU107">
        <v>307</v>
      </c>
      <c r="GV107">
        <v>24</v>
      </c>
      <c r="GW107">
        <v>310</v>
      </c>
      <c r="GX107">
        <v>24</v>
      </c>
      <c r="GY107">
        <v>315</v>
      </c>
      <c r="GZ107">
        <v>24</v>
      </c>
      <c r="HB107">
        <v>317</v>
      </c>
      <c r="HC107">
        <v>705</v>
      </c>
      <c r="HD107">
        <v>324</v>
      </c>
      <c r="HE107">
        <v>659</v>
      </c>
      <c r="HF107">
        <v>323</v>
      </c>
      <c r="HG107">
        <v>605</v>
      </c>
      <c r="HI107">
        <v>1193</v>
      </c>
      <c r="HJ107">
        <v>590</v>
      </c>
      <c r="HK107">
        <v>1010</v>
      </c>
      <c r="HL107">
        <v>590</v>
      </c>
      <c r="HM107">
        <v>1066</v>
      </c>
      <c r="HN107">
        <v>585</v>
      </c>
      <c r="HP107">
        <v>99</v>
      </c>
      <c r="HQ107">
        <v>0.19998000099999999</v>
      </c>
      <c r="HR107">
        <v>171</v>
      </c>
      <c r="HS107">
        <v>236</v>
      </c>
      <c r="HT107">
        <v>175</v>
      </c>
      <c r="HU107">
        <v>234</v>
      </c>
      <c r="HV107">
        <v>175</v>
      </c>
      <c r="HW107">
        <v>237</v>
      </c>
      <c r="HY107">
        <v>196</v>
      </c>
      <c r="HZ107">
        <v>350</v>
      </c>
      <c r="IA107">
        <v>212</v>
      </c>
      <c r="IB107">
        <v>346</v>
      </c>
      <c r="IC107">
        <v>196</v>
      </c>
      <c r="ID107">
        <v>337</v>
      </c>
      <c r="IF107">
        <v>209</v>
      </c>
      <c r="IG107">
        <v>321</v>
      </c>
      <c r="IH107">
        <v>217</v>
      </c>
      <c r="II107">
        <v>322</v>
      </c>
      <c r="IJ107">
        <v>210</v>
      </c>
      <c r="IK107">
        <v>324</v>
      </c>
      <c r="IM107">
        <v>568</v>
      </c>
      <c r="IN107">
        <v>322</v>
      </c>
      <c r="IO107">
        <v>536</v>
      </c>
      <c r="IP107">
        <v>312</v>
      </c>
      <c r="IQ107">
        <v>520</v>
      </c>
      <c r="IR107">
        <v>313</v>
      </c>
      <c r="IT107">
        <v>699</v>
      </c>
      <c r="IU107">
        <v>315</v>
      </c>
      <c r="IV107">
        <v>639</v>
      </c>
      <c r="IW107">
        <v>334</v>
      </c>
      <c r="IX107">
        <v>671</v>
      </c>
      <c r="IY107">
        <v>315</v>
      </c>
      <c r="JA107">
        <v>717</v>
      </c>
      <c r="JB107">
        <v>339</v>
      </c>
      <c r="JC107">
        <v>776</v>
      </c>
      <c r="JD107">
        <v>392</v>
      </c>
      <c r="JE107">
        <v>783</v>
      </c>
      <c r="JF107">
        <v>370</v>
      </c>
      <c r="JH107">
        <v>575</v>
      </c>
      <c r="JI107">
        <v>327</v>
      </c>
      <c r="JJ107">
        <v>670</v>
      </c>
      <c r="JK107">
        <v>310</v>
      </c>
      <c r="JL107">
        <v>618</v>
      </c>
      <c r="JM107">
        <v>312</v>
      </c>
      <c r="JO107">
        <v>715</v>
      </c>
      <c r="JP107">
        <v>295</v>
      </c>
      <c r="JQ107">
        <v>641</v>
      </c>
      <c r="JR107">
        <v>295</v>
      </c>
      <c r="JS107">
        <v>657</v>
      </c>
      <c r="JT107">
        <v>305</v>
      </c>
      <c r="JV107">
        <v>639</v>
      </c>
      <c r="JW107">
        <v>323</v>
      </c>
      <c r="JX107">
        <v>726</v>
      </c>
      <c r="JY107">
        <v>359</v>
      </c>
      <c r="JZ107">
        <v>635</v>
      </c>
      <c r="KA107">
        <v>339</v>
      </c>
      <c r="KC107">
        <v>633</v>
      </c>
      <c r="KD107">
        <v>332</v>
      </c>
      <c r="KE107">
        <v>689</v>
      </c>
      <c r="KF107">
        <v>324</v>
      </c>
      <c r="KG107">
        <v>686</v>
      </c>
      <c r="KH107">
        <v>315</v>
      </c>
      <c r="KJ107">
        <v>637</v>
      </c>
      <c r="KK107">
        <v>339</v>
      </c>
      <c r="KL107">
        <v>609</v>
      </c>
      <c r="KM107">
        <v>321</v>
      </c>
      <c r="KN107">
        <v>626</v>
      </c>
      <c r="KO107">
        <v>334</v>
      </c>
      <c r="KQ107">
        <v>704</v>
      </c>
      <c r="KR107">
        <v>366</v>
      </c>
      <c r="KS107">
        <v>704</v>
      </c>
      <c r="KT107">
        <v>370</v>
      </c>
      <c r="KU107">
        <v>709</v>
      </c>
      <c r="KV107">
        <v>361</v>
      </c>
      <c r="KX107">
        <v>99</v>
      </c>
      <c r="KY107">
        <v>0.19998000143095901</v>
      </c>
      <c r="KZ107">
        <v>305</v>
      </c>
      <c r="LA107">
        <v>27</v>
      </c>
      <c r="LB107">
        <v>313</v>
      </c>
      <c r="LC107">
        <v>27</v>
      </c>
      <c r="LD107">
        <v>306</v>
      </c>
      <c r="LE107">
        <v>27</v>
      </c>
      <c r="LG107">
        <v>335</v>
      </c>
      <c r="LH107">
        <v>544</v>
      </c>
      <c r="LI107">
        <v>333</v>
      </c>
      <c r="LJ107">
        <v>516</v>
      </c>
      <c r="LK107">
        <v>324</v>
      </c>
      <c r="LL107">
        <v>529</v>
      </c>
      <c r="LN107">
        <v>790</v>
      </c>
      <c r="LO107">
        <v>429</v>
      </c>
      <c r="LP107">
        <v>767</v>
      </c>
      <c r="LQ107">
        <v>477</v>
      </c>
      <c r="LR107">
        <v>745</v>
      </c>
      <c r="LS107">
        <v>454</v>
      </c>
      <c r="LV107">
        <v>99</v>
      </c>
      <c r="LW107">
        <v>0.19998000099999999</v>
      </c>
      <c r="LX107">
        <v>307</v>
      </c>
      <c r="LY107">
        <v>94</v>
      </c>
      <c r="LZ107">
        <v>306</v>
      </c>
      <c r="MA107">
        <v>101</v>
      </c>
      <c r="MB107">
        <v>296</v>
      </c>
      <c r="MC107">
        <v>103</v>
      </c>
      <c r="ME107">
        <v>327</v>
      </c>
      <c r="MF107">
        <v>545</v>
      </c>
      <c r="MG107">
        <v>327</v>
      </c>
      <c r="MH107">
        <v>568</v>
      </c>
      <c r="MI107">
        <v>348</v>
      </c>
      <c r="MJ107">
        <v>544</v>
      </c>
      <c r="ML107">
        <v>326</v>
      </c>
      <c r="MM107">
        <v>612</v>
      </c>
      <c r="MN107">
        <v>336</v>
      </c>
      <c r="MO107">
        <v>635</v>
      </c>
      <c r="MP107">
        <v>324</v>
      </c>
      <c r="MQ107">
        <v>625</v>
      </c>
      <c r="MS107">
        <v>369</v>
      </c>
      <c r="MT107">
        <v>549</v>
      </c>
      <c r="MU107">
        <v>376</v>
      </c>
      <c r="MV107">
        <v>567</v>
      </c>
      <c r="MW107">
        <v>372</v>
      </c>
      <c r="MX107">
        <v>577</v>
      </c>
      <c r="MZ107">
        <v>496</v>
      </c>
      <c r="NA107">
        <v>494</v>
      </c>
      <c r="NB107">
        <v>511</v>
      </c>
      <c r="NC107">
        <v>501</v>
      </c>
      <c r="ND107">
        <v>543</v>
      </c>
      <c r="NE107">
        <v>491</v>
      </c>
      <c r="NG107">
        <v>731</v>
      </c>
      <c r="NH107">
        <v>601</v>
      </c>
      <c r="NI107">
        <v>829</v>
      </c>
      <c r="NJ107">
        <v>623</v>
      </c>
      <c r="NK107">
        <v>840</v>
      </c>
      <c r="NL107">
        <v>619</v>
      </c>
      <c r="NN107">
        <v>684</v>
      </c>
      <c r="NO107">
        <v>537</v>
      </c>
      <c r="NP107">
        <v>727</v>
      </c>
      <c r="NQ107">
        <v>501</v>
      </c>
      <c r="NR107">
        <v>798</v>
      </c>
      <c r="NS107">
        <v>519</v>
      </c>
      <c r="NU107">
        <v>748</v>
      </c>
      <c r="NV107">
        <v>500</v>
      </c>
      <c r="NW107">
        <v>766</v>
      </c>
      <c r="NX107">
        <v>506</v>
      </c>
      <c r="NY107">
        <v>766</v>
      </c>
      <c r="NZ107">
        <v>506</v>
      </c>
      <c r="OB107">
        <v>858</v>
      </c>
      <c r="OC107">
        <v>600</v>
      </c>
      <c r="OD107">
        <v>835</v>
      </c>
      <c r="OE107">
        <v>587</v>
      </c>
      <c r="OF107">
        <v>776</v>
      </c>
      <c r="OG107">
        <v>594</v>
      </c>
      <c r="OI107">
        <v>739</v>
      </c>
      <c r="OJ107">
        <v>502</v>
      </c>
      <c r="OK107">
        <v>730</v>
      </c>
      <c r="OL107">
        <v>502</v>
      </c>
      <c r="OM107">
        <v>716</v>
      </c>
      <c r="ON107">
        <v>497</v>
      </c>
      <c r="OP107">
        <v>804</v>
      </c>
      <c r="OQ107">
        <v>674</v>
      </c>
      <c r="OR107">
        <v>831</v>
      </c>
      <c r="OS107">
        <v>667</v>
      </c>
      <c r="OT107">
        <v>810</v>
      </c>
      <c r="OU107">
        <v>595</v>
      </c>
      <c r="OW107">
        <v>778</v>
      </c>
      <c r="OX107">
        <v>518</v>
      </c>
      <c r="OY107">
        <v>747</v>
      </c>
      <c r="OZ107">
        <v>511</v>
      </c>
      <c r="PA107">
        <v>745</v>
      </c>
      <c r="PB107">
        <v>491</v>
      </c>
    </row>
    <row r="108" spans="1:418">
      <c r="A108" s="12" t="s">
        <v>42</v>
      </c>
      <c r="B108" t="s">
        <v>9</v>
      </c>
      <c r="C108" t="s">
        <v>10</v>
      </c>
      <c r="D108" s="14" t="s">
        <v>75</v>
      </c>
      <c r="E108" t="s">
        <v>11</v>
      </c>
      <c r="F108" t="s">
        <v>6</v>
      </c>
      <c r="H108" t="s">
        <v>22</v>
      </c>
      <c r="I108" t="s">
        <v>23</v>
      </c>
      <c r="J108" s="14" t="s">
        <v>75</v>
      </c>
      <c r="K108" s="14" t="s">
        <v>82</v>
      </c>
      <c r="L108" t="s">
        <v>15</v>
      </c>
      <c r="P108" s="14"/>
      <c r="AB108">
        <v>100</v>
      </c>
      <c r="AC108">
        <v>0.20200000100000001</v>
      </c>
      <c r="AD108">
        <v>323</v>
      </c>
      <c r="AE108">
        <v>148</v>
      </c>
      <c r="AF108">
        <v>336</v>
      </c>
      <c r="AG108">
        <v>144</v>
      </c>
      <c r="AH108">
        <v>326</v>
      </c>
      <c r="AI108">
        <v>141</v>
      </c>
      <c r="AK108">
        <v>353</v>
      </c>
      <c r="AL108">
        <v>214</v>
      </c>
      <c r="AM108">
        <v>351</v>
      </c>
      <c r="AN108">
        <v>222</v>
      </c>
      <c r="AO108">
        <v>354</v>
      </c>
      <c r="AP108">
        <v>207</v>
      </c>
      <c r="AR108">
        <v>417</v>
      </c>
      <c r="AS108">
        <v>219</v>
      </c>
      <c r="AT108">
        <v>397</v>
      </c>
      <c r="AU108">
        <v>230</v>
      </c>
      <c r="AV108">
        <v>404</v>
      </c>
      <c r="AW108">
        <v>230</v>
      </c>
      <c r="AY108">
        <v>721</v>
      </c>
      <c r="AZ108">
        <v>237</v>
      </c>
      <c r="BA108">
        <v>772</v>
      </c>
      <c r="BB108">
        <v>231</v>
      </c>
      <c r="BC108">
        <v>719</v>
      </c>
      <c r="BD108">
        <v>235</v>
      </c>
      <c r="BF108">
        <v>913</v>
      </c>
      <c r="BG108">
        <v>213</v>
      </c>
      <c r="BH108">
        <v>921</v>
      </c>
      <c r="BI108">
        <v>216</v>
      </c>
      <c r="BJ108">
        <v>867</v>
      </c>
      <c r="BK108">
        <v>220</v>
      </c>
      <c r="BM108">
        <v>878</v>
      </c>
      <c r="BN108">
        <v>198</v>
      </c>
      <c r="BO108">
        <v>924</v>
      </c>
      <c r="BP108">
        <v>196</v>
      </c>
      <c r="BQ108">
        <v>885</v>
      </c>
      <c r="BR108">
        <v>196</v>
      </c>
      <c r="BT108">
        <v>944</v>
      </c>
      <c r="BU108">
        <v>183</v>
      </c>
      <c r="BV108">
        <v>874</v>
      </c>
      <c r="BW108">
        <v>190</v>
      </c>
      <c r="BX108">
        <v>893</v>
      </c>
      <c r="BY108">
        <v>192</v>
      </c>
      <c r="CA108">
        <v>998</v>
      </c>
      <c r="CB108">
        <v>215</v>
      </c>
      <c r="CC108">
        <v>887</v>
      </c>
      <c r="CD108">
        <v>184</v>
      </c>
      <c r="CE108">
        <v>878</v>
      </c>
      <c r="CF108">
        <v>183</v>
      </c>
      <c r="CH108">
        <v>845</v>
      </c>
      <c r="CI108">
        <v>179</v>
      </c>
      <c r="CJ108">
        <v>878</v>
      </c>
      <c r="CK108">
        <v>178</v>
      </c>
      <c r="CL108">
        <v>866</v>
      </c>
      <c r="CM108">
        <v>170</v>
      </c>
      <c r="CO108">
        <v>824</v>
      </c>
      <c r="CP108">
        <v>171</v>
      </c>
      <c r="CQ108">
        <v>934</v>
      </c>
      <c r="CR108">
        <v>175</v>
      </c>
      <c r="CS108">
        <v>874</v>
      </c>
      <c r="CT108">
        <v>174</v>
      </c>
      <c r="CV108">
        <v>853</v>
      </c>
      <c r="CW108">
        <v>169</v>
      </c>
      <c r="CX108">
        <v>863</v>
      </c>
      <c r="CY108">
        <v>177</v>
      </c>
      <c r="CZ108">
        <v>825</v>
      </c>
      <c r="DA108">
        <v>171</v>
      </c>
      <c r="DC108">
        <v>826</v>
      </c>
      <c r="DD108">
        <v>173</v>
      </c>
      <c r="DE108">
        <v>888</v>
      </c>
      <c r="DF108">
        <v>179</v>
      </c>
      <c r="DG108">
        <v>847</v>
      </c>
      <c r="DH108">
        <v>174</v>
      </c>
      <c r="DK108">
        <v>100</v>
      </c>
      <c r="DL108">
        <v>0.20200000100000001</v>
      </c>
      <c r="DM108">
        <v>175</v>
      </c>
      <c r="DN108">
        <v>249</v>
      </c>
      <c r="DO108">
        <v>170</v>
      </c>
      <c r="DP108">
        <v>251</v>
      </c>
      <c r="DQ108">
        <v>163</v>
      </c>
      <c r="DR108">
        <v>244</v>
      </c>
      <c r="DT108">
        <v>221</v>
      </c>
      <c r="DU108">
        <v>414</v>
      </c>
      <c r="DV108">
        <v>214</v>
      </c>
      <c r="DW108">
        <v>399</v>
      </c>
      <c r="DX108">
        <v>208</v>
      </c>
      <c r="DY108">
        <v>397</v>
      </c>
      <c r="EA108">
        <v>222</v>
      </c>
      <c r="EB108">
        <v>375</v>
      </c>
      <c r="EC108">
        <v>201</v>
      </c>
      <c r="ED108">
        <v>429</v>
      </c>
      <c r="EE108">
        <v>232</v>
      </c>
      <c r="EF108">
        <v>467</v>
      </c>
      <c r="EH108">
        <v>276</v>
      </c>
      <c r="EI108">
        <v>396</v>
      </c>
      <c r="EJ108">
        <v>278</v>
      </c>
      <c r="EK108">
        <v>426</v>
      </c>
      <c r="EL108">
        <v>288</v>
      </c>
      <c r="EM108">
        <v>452</v>
      </c>
      <c r="EO108">
        <v>863</v>
      </c>
      <c r="EP108">
        <v>379</v>
      </c>
      <c r="EQ108">
        <v>838</v>
      </c>
      <c r="ER108">
        <v>368</v>
      </c>
      <c r="ES108">
        <v>924</v>
      </c>
      <c r="ET108">
        <v>357</v>
      </c>
      <c r="EV108">
        <v>924</v>
      </c>
      <c r="EW108">
        <v>386</v>
      </c>
      <c r="EX108">
        <v>860</v>
      </c>
      <c r="EY108">
        <v>380</v>
      </c>
      <c r="EZ108">
        <v>912</v>
      </c>
      <c r="FA108">
        <v>368</v>
      </c>
      <c r="FC108">
        <v>955</v>
      </c>
      <c r="FD108">
        <v>377</v>
      </c>
      <c r="FE108">
        <v>991</v>
      </c>
      <c r="FF108">
        <v>380</v>
      </c>
      <c r="FG108">
        <v>989</v>
      </c>
      <c r="FH108">
        <v>383</v>
      </c>
      <c r="FJ108">
        <v>944</v>
      </c>
      <c r="FK108">
        <v>386</v>
      </c>
      <c r="FL108">
        <v>951</v>
      </c>
      <c r="FM108">
        <v>384</v>
      </c>
      <c r="FN108">
        <v>978</v>
      </c>
      <c r="FO108">
        <v>373</v>
      </c>
      <c r="FQ108">
        <v>1005</v>
      </c>
      <c r="FR108">
        <v>399</v>
      </c>
      <c r="FS108">
        <v>1083</v>
      </c>
      <c r="FT108">
        <v>445</v>
      </c>
      <c r="FU108">
        <v>1094</v>
      </c>
      <c r="FV108">
        <v>432</v>
      </c>
      <c r="FX108">
        <v>1083</v>
      </c>
      <c r="FY108">
        <v>377</v>
      </c>
      <c r="FZ108">
        <v>1005</v>
      </c>
      <c r="GA108">
        <v>365</v>
      </c>
      <c r="GB108">
        <v>972</v>
      </c>
      <c r="GC108">
        <v>355</v>
      </c>
      <c r="GE108">
        <v>1062</v>
      </c>
      <c r="GF108">
        <v>393</v>
      </c>
      <c r="GG108">
        <v>1196</v>
      </c>
      <c r="GH108">
        <v>437</v>
      </c>
      <c r="GI108">
        <v>1112</v>
      </c>
      <c r="GJ108">
        <v>415</v>
      </c>
      <c r="GL108">
        <v>1123</v>
      </c>
      <c r="GM108">
        <v>400</v>
      </c>
      <c r="GN108">
        <v>1130</v>
      </c>
      <c r="GO108">
        <v>394</v>
      </c>
      <c r="GP108">
        <v>1056</v>
      </c>
      <c r="GQ108">
        <v>380</v>
      </c>
      <c r="GS108">
        <v>100</v>
      </c>
      <c r="GT108">
        <v>0.20200000100000001</v>
      </c>
      <c r="GU108">
        <v>295</v>
      </c>
      <c r="GV108">
        <v>24</v>
      </c>
      <c r="GW108">
        <v>305</v>
      </c>
      <c r="GX108">
        <v>24</v>
      </c>
      <c r="GY108">
        <v>312</v>
      </c>
      <c r="GZ108">
        <v>23</v>
      </c>
      <c r="HB108">
        <v>323</v>
      </c>
      <c r="HC108">
        <v>709</v>
      </c>
      <c r="HD108">
        <v>317</v>
      </c>
      <c r="HE108">
        <v>648</v>
      </c>
      <c r="HF108">
        <v>331</v>
      </c>
      <c r="HG108">
        <v>581</v>
      </c>
      <c r="HI108">
        <v>1170</v>
      </c>
      <c r="HJ108">
        <v>621</v>
      </c>
      <c r="HK108">
        <v>1083</v>
      </c>
      <c r="HL108">
        <v>612</v>
      </c>
      <c r="HM108">
        <v>1198</v>
      </c>
      <c r="HN108">
        <v>574</v>
      </c>
      <c r="HP108">
        <v>100</v>
      </c>
      <c r="HQ108">
        <v>0.20200000100000001</v>
      </c>
      <c r="HR108">
        <v>167</v>
      </c>
      <c r="HS108">
        <v>239</v>
      </c>
      <c r="HT108">
        <v>173</v>
      </c>
      <c r="HU108">
        <v>235</v>
      </c>
      <c r="HV108">
        <v>175</v>
      </c>
      <c r="HW108">
        <v>235</v>
      </c>
      <c r="HY108">
        <v>185</v>
      </c>
      <c r="HZ108">
        <v>335</v>
      </c>
      <c r="IA108">
        <v>203</v>
      </c>
      <c r="IB108">
        <v>334</v>
      </c>
      <c r="IC108">
        <v>207</v>
      </c>
      <c r="ID108">
        <v>340</v>
      </c>
      <c r="IF108">
        <v>220</v>
      </c>
      <c r="IG108">
        <v>322</v>
      </c>
      <c r="IH108">
        <v>211</v>
      </c>
      <c r="II108">
        <v>329</v>
      </c>
      <c r="IJ108">
        <v>201</v>
      </c>
      <c r="IK108">
        <v>319</v>
      </c>
      <c r="IM108">
        <v>557</v>
      </c>
      <c r="IN108">
        <v>323</v>
      </c>
      <c r="IO108">
        <v>530</v>
      </c>
      <c r="IP108">
        <v>323</v>
      </c>
      <c r="IQ108">
        <v>541</v>
      </c>
      <c r="IR108">
        <v>314</v>
      </c>
      <c r="IT108">
        <v>633</v>
      </c>
      <c r="IU108">
        <v>319</v>
      </c>
      <c r="IV108">
        <v>620</v>
      </c>
      <c r="IW108">
        <v>319</v>
      </c>
      <c r="IX108">
        <v>675</v>
      </c>
      <c r="IY108">
        <v>307</v>
      </c>
      <c r="JA108">
        <v>748</v>
      </c>
      <c r="JB108">
        <v>344</v>
      </c>
      <c r="JC108">
        <v>813</v>
      </c>
      <c r="JD108">
        <v>387</v>
      </c>
      <c r="JE108">
        <v>800</v>
      </c>
      <c r="JF108">
        <v>368</v>
      </c>
      <c r="JH108">
        <v>654</v>
      </c>
      <c r="JI108">
        <v>316</v>
      </c>
      <c r="JJ108">
        <v>666</v>
      </c>
      <c r="JK108">
        <v>320</v>
      </c>
      <c r="JL108">
        <v>670</v>
      </c>
      <c r="JM108">
        <v>312</v>
      </c>
      <c r="JO108">
        <v>648</v>
      </c>
      <c r="JP108">
        <v>303</v>
      </c>
      <c r="JQ108">
        <v>683</v>
      </c>
      <c r="JR108">
        <v>289</v>
      </c>
      <c r="JS108">
        <v>674</v>
      </c>
      <c r="JT108">
        <v>300</v>
      </c>
      <c r="JV108">
        <v>622</v>
      </c>
      <c r="JW108">
        <v>327</v>
      </c>
      <c r="JX108">
        <v>704</v>
      </c>
      <c r="JY108">
        <v>363</v>
      </c>
      <c r="JZ108">
        <v>597</v>
      </c>
      <c r="KA108">
        <v>339</v>
      </c>
      <c r="KC108">
        <v>611</v>
      </c>
      <c r="KD108">
        <v>314</v>
      </c>
      <c r="KE108">
        <v>682</v>
      </c>
      <c r="KF108">
        <v>322</v>
      </c>
      <c r="KG108">
        <v>679</v>
      </c>
      <c r="KH108">
        <v>304</v>
      </c>
      <c r="KJ108">
        <v>621</v>
      </c>
      <c r="KK108">
        <v>332</v>
      </c>
      <c r="KL108">
        <v>649</v>
      </c>
      <c r="KM108">
        <v>330</v>
      </c>
      <c r="KN108">
        <v>673</v>
      </c>
      <c r="KO108">
        <v>321</v>
      </c>
      <c r="KQ108">
        <v>779</v>
      </c>
      <c r="KR108">
        <v>358</v>
      </c>
      <c r="KS108">
        <v>724</v>
      </c>
      <c r="KT108">
        <v>373</v>
      </c>
      <c r="KU108">
        <v>729</v>
      </c>
      <c r="KV108">
        <v>360</v>
      </c>
      <c r="KX108">
        <v>100</v>
      </c>
      <c r="KY108">
        <v>0.202000001445413</v>
      </c>
      <c r="KZ108">
        <v>313</v>
      </c>
      <c r="LA108">
        <v>27</v>
      </c>
      <c r="LB108">
        <v>319</v>
      </c>
      <c r="LC108">
        <v>33</v>
      </c>
      <c r="LD108">
        <v>303</v>
      </c>
      <c r="LE108">
        <v>28</v>
      </c>
      <c r="LG108">
        <v>327</v>
      </c>
      <c r="LH108">
        <v>544</v>
      </c>
      <c r="LI108">
        <v>317</v>
      </c>
      <c r="LJ108">
        <v>511</v>
      </c>
      <c r="LK108">
        <v>328</v>
      </c>
      <c r="LL108">
        <v>474</v>
      </c>
      <c r="LN108">
        <v>710</v>
      </c>
      <c r="LO108">
        <v>443</v>
      </c>
      <c r="LP108">
        <v>789</v>
      </c>
      <c r="LQ108">
        <v>459</v>
      </c>
      <c r="LR108">
        <v>804</v>
      </c>
      <c r="LS108">
        <v>432</v>
      </c>
      <c r="LV108">
        <v>100</v>
      </c>
      <c r="LW108">
        <v>0.20200000100000001</v>
      </c>
      <c r="LX108">
        <v>311</v>
      </c>
      <c r="LY108">
        <v>92</v>
      </c>
      <c r="LZ108">
        <v>294</v>
      </c>
      <c r="MA108">
        <v>103</v>
      </c>
      <c r="MB108">
        <v>312</v>
      </c>
      <c r="MC108">
        <v>104</v>
      </c>
      <c r="ME108">
        <v>311</v>
      </c>
      <c r="MF108">
        <v>545</v>
      </c>
      <c r="MG108">
        <v>349</v>
      </c>
      <c r="MH108">
        <v>569</v>
      </c>
      <c r="MI108">
        <v>347</v>
      </c>
      <c r="MJ108">
        <v>550</v>
      </c>
      <c r="ML108">
        <v>327</v>
      </c>
      <c r="MM108">
        <v>605</v>
      </c>
      <c r="MN108">
        <v>327</v>
      </c>
      <c r="MO108">
        <v>650</v>
      </c>
      <c r="MP108">
        <v>327</v>
      </c>
      <c r="MQ108">
        <v>628</v>
      </c>
      <c r="MS108">
        <v>385</v>
      </c>
      <c r="MT108">
        <v>545</v>
      </c>
      <c r="MU108">
        <v>355</v>
      </c>
      <c r="MV108">
        <v>578</v>
      </c>
      <c r="MW108">
        <v>394</v>
      </c>
      <c r="MX108">
        <v>564</v>
      </c>
      <c r="MZ108">
        <v>536</v>
      </c>
      <c r="NA108">
        <v>510</v>
      </c>
      <c r="NB108">
        <v>512</v>
      </c>
      <c r="NC108">
        <v>482</v>
      </c>
      <c r="ND108">
        <v>559</v>
      </c>
      <c r="NE108">
        <v>481</v>
      </c>
      <c r="NG108">
        <v>786</v>
      </c>
      <c r="NH108">
        <v>579</v>
      </c>
      <c r="NI108">
        <v>780</v>
      </c>
      <c r="NJ108">
        <v>611</v>
      </c>
      <c r="NK108">
        <v>783</v>
      </c>
      <c r="NL108">
        <v>629</v>
      </c>
      <c r="NN108">
        <v>792</v>
      </c>
      <c r="NO108">
        <v>527</v>
      </c>
      <c r="NP108">
        <v>805</v>
      </c>
      <c r="NQ108">
        <v>520</v>
      </c>
      <c r="NR108">
        <v>730</v>
      </c>
      <c r="NS108">
        <v>516</v>
      </c>
      <c r="NU108">
        <v>750</v>
      </c>
      <c r="NV108">
        <v>511</v>
      </c>
      <c r="NW108">
        <v>769</v>
      </c>
      <c r="NX108">
        <v>516</v>
      </c>
      <c r="NY108">
        <v>769</v>
      </c>
      <c r="NZ108">
        <v>516</v>
      </c>
      <c r="OB108">
        <v>757</v>
      </c>
      <c r="OC108">
        <v>592</v>
      </c>
      <c r="OD108">
        <v>796</v>
      </c>
      <c r="OE108">
        <v>580</v>
      </c>
      <c r="OF108">
        <v>805</v>
      </c>
      <c r="OG108">
        <v>553</v>
      </c>
      <c r="OI108">
        <v>733</v>
      </c>
      <c r="OJ108">
        <v>497</v>
      </c>
      <c r="OK108">
        <v>758</v>
      </c>
      <c r="OL108">
        <v>498</v>
      </c>
      <c r="OM108">
        <v>772</v>
      </c>
      <c r="ON108">
        <v>522</v>
      </c>
      <c r="OP108">
        <v>913</v>
      </c>
      <c r="OQ108">
        <v>669</v>
      </c>
      <c r="OR108">
        <v>849</v>
      </c>
      <c r="OS108">
        <v>649</v>
      </c>
      <c r="OT108">
        <v>840</v>
      </c>
      <c r="OU108">
        <v>608</v>
      </c>
      <c r="OW108">
        <v>795</v>
      </c>
      <c r="OX108">
        <v>508</v>
      </c>
      <c r="OY108">
        <v>837</v>
      </c>
      <c r="OZ108">
        <v>504</v>
      </c>
      <c r="PA108">
        <v>862</v>
      </c>
      <c r="PB108">
        <v>488</v>
      </c>
    </row>
    <row r="109" spans="1:418">
      <c r="A109" s="47">
        <v>1</v>
      </c>
      <c r="B109" s="10">
        <v>0</v>
      </c>
      <c r="C109">
        <v>100</v>
      </c>
      <c r="D109">
        <v>0</v>
      </c>
      <c r="E109">
        <v>0</v>
      </c>
      <c r="F109" s="26">
        <f>0.5*((0.1*4)+(0.1*2*1))</f>
        <v>0.30000000000000004</v>
      </c>
      <c r="H109">
        <v>0</v>
      </c>
      <c r="I109">
        <v>500</v>
      </c>
      <c r="J109">
        <v>0</v>
      </c>
      <c r="K109">
        <v>0.625</v>
      </c>
      <c r="L109">
        <v>0.625</v>
      </c>
      <c r="P109" s="14"/>
      <c r="AB109">
        <v>101</v>
      </c>
      <c r="AC109">
        <v>0.20402000100000001</v>
      </c>
      <c r="AD109">
        <v>331</v>
      </c>
      <c r="AE109">
        <v>148</v>
      </c>
      <c r="AF109">
        <v>339</v>
      </c>
      <c r="AG109">
        <v>147</v>
      </c>
      <c r="AH109">
        <v>324</v>
      </c>
      <c r="AI109">
        <v>141</v>
      </c>
      <c r="AK109">
        <v>358</v>
      </c>
      <c r="AL109">
        <v>209</v>
      </c>
      <c r="AM109">
        <v>351</v>
      </c>
      <c r="AN109">
        <v>216</v>
      </c>
      <c r="AO109">
        <v>363</v>
      </c>
      <c r="AP109">
        <v>204</v>
      </c>
      <c r="AR109">
        <v>401</v>
      </c>
      <c r="AS109">
        <v>221</v>
      </c>
      <c r="AT109">
        <v>420</v>
      </c>
      <c r="AU109">
        <v>234</v>
      </c>
      <c r="AV109">
        <v>404</v>
      </c>
      <c r="AW109">
        <v>237</v>
      </c>
      <c r="AY109">
        <v>766</v>
      </c>
      <c r="AZ109">
        <v>243</v>
      </c>
      <c r="BA109">
        <v>709</v>
      </c>
      <c r="BB109">
        <v>233</v>
      </c>
      <c r="BC109">
        <v>770</v>
      </c>
      <c r="BD109">
        <v>226</v>
      </c>
      <c r="BF109">
        <v>916</v>
      </c>
      <c r="BG109">
        <v>204</v>
      </c>
      <c r="BH109">
        <v>897</v>
      </c>
      <c r="BI109">
        <v>207</v>
      </c>
      <c r="BJ109">
        <v>909</v>
      </c>
      <c r="BK109">
        <v>212</v>
      </c>
      <c r="BM109">
        <v>955</v>
      </c>
      <c r="BN109">
        <v>208</v>
      </c>
      <c r="BO109">
        <v>940</v>
      </c>
      <c r="BP109">
        <v>194</v>
      </c>
      <c r="BQ109">
        <v>968</v>
      </c>
      <c r="BR109">
        <v>196</v>
      </c>
      <c r="BT109">
        <v>902</v>
      </c>
      <c r="BU109">
        <v>187</v>
      </c>
      <c r="BV109">
        <v>958</v>
      </c>
      <c r="BW109">
        <v>210</v>
      </c>
      <c r="BX109">
        <v>928</v>
      </c>
      <c r="BY109">
        <v>187</v>
      </c>
      <c r="CA109">
        <v>924</v>
      </c>
      <c r="CB109">
        <v>204</v>
      </c>
      <c r="CC109">
        <v>922</v>
      </c>
      <c r="CD109">
        <v>181</v>
      </c>
      <c r="CE109">
        <v>878</v>
      </c>
      <c r="CF109">
        <v>181</v>
      </c>
      <c r="CH109">
        <v>845</v>
      </c>
      <c r="CI109">
        <v>166</v>
      </c>
      <c r="CJ109">
        <v>890</v>
      </c>
      <c r="CK109">
        <v>178</v>
      </c>
      <c r="CL109">
        <v>808</v>
      </c>
      <c r="CM109">
        <v>169</v>
      </c>
      <c r="CO109">
        <v>848</v>
      </c>
      <c r="CP109">
        <v>165</v>
      </c>
      <c r="CQ109">
        <v>852</v>
      </c>
      <c r="CR109">
        <v>172</v>
      </c>
      <c r="CS109">
        <v>899</v>
      </c>
      <c r="CT109">
        <v>176</v>
      </c>
      <c r="CV109">
        <v>900</v>
      </c>
      <c r="CW109">
        <v>164</v>
      </c>
      <c r="CX109">
        <v>864</v>
      </c>
      <c r="CY109">
        <v>173</v>
      </c>
      <c r="CZ109">
        <v>854</v>
      </c>
      <c r="DA109">
        <v>175</v>
      </c>
      <c r="DC109">
        <v>868</v>
      </c>
      <c r="DD109">
        <v>158</v>
      </c>
      <c r="DE109">
        <v>841</v>
      </c>
      <c r="DF109">
        <v>168</v>
      </c>
      <c r="DG109">
        <v>861</v>
      </c>
      <c r="DH109">
        <v>166</v>
      </c>
      <c r="DK109">
        <v>101</v>
      </c>
      <c r="DL109">
        <v>0.20402000100000001</v>
      </c>
      <c r="DM109">
        <v>170</v>
      </c>
      <c r="DN109">
        <v>252</v>
      </c>
      <c r="DO109">
        <v>172</v>
      </c>
      <c r="DP109">
        <v>248</v>
      </c>
      <c r="DQ109">
        <v>170</v>
      </c>
      <c r="DR109">
        <v>249</v>
      </c>
      <c r="DT109">
        <v>205</v>
      </c>
      <c r="DU109">
        <v>395</v>
      </c>
      <c r="DV109">
        <v>203</v>
      </c>
      <c r="DW109">
        <v>392</v>
      </c>
      <c r="DX109">
        <v>207</v>
      </c>
      <c r="DY109">
        <v>390</v>
      </c>
      <c r="EA109">
        <v>214</v>
      </c>
      <c r="EB109">
        <v>361</v>
      </c>
      <c r="EC109">
        <v>212</v>
      </c>
      <c r="ED109">
        <v>451</v>
      </c>
      <c r="EE109">
        <v>231</v>
      </c>
      <c r="EF109">
        <v>501</v>
      </c>
      <c r="EH109">
        <v>269</v>
      </c>
      <c r="EI109">
        <v>391</v>
      </c>
      <c r="EJ109">
        <v>278</v>
      </c>
      <c r="EK109">
        <v>419</v>
      </c>
      <c r="EL109">
        <v>281</v>
      </c>
      <c r="EM109">
        <v>469</v>
      </c>
      <c r="EO109">
        <v>893</v>
      </c>
      <c r="EP109">
        <v>389</v>
      </c>
      <c r="EQ109">
        <v>882</v>
      </c>
      <c r="ER109">
        <v>372</v>
      </c>
      <c r="ES109">
        <v>916</v>
      </c>
      <c r="ET109">
        <v>374</v>
      </c>
      <c r="EV109">
        <v>987</v>
      </c>
      <c r="EW109">
        <v>382</v>
      </c>
      <c r="EX109">
        <v>927</v>
      </c>
      <c r="EY109">
        <v>362</v>
      </c>
      <c r="EZ109">
        <v>904</v>
      </c>
      <c r="FA109">
        <v>383</v>
      </c>
      <c r="FC109">
        <v>992</v>
      </c>
      <c r="FD109">
        <v>384</v>
      </c>
      <c r="FE109">
        <v>1026</v>
      </c>
      <c r="FF109">
        <v>380</v>
      </c>
      <c r="FG109">
        <v>969</v>
      </c>
      <c r="FH109">
        <v>371</v>
      </c>
      <c r="FJ109">
        <v>901</v>
      </c>
      <c r="FK109">
        <v>387</v>
      </c>
      <c r="FL109">
        <v>904</v>
      </c>
      <c r="FM109">
        <v>379</v>
      </c>
      <c r="FN109">
        <v>945</v>
      </c>
      <c r="FO109">
        <v>373</v>
      </c>
      <c r="FQ109">
        <v>1010</v>
      </c>
      <c r="FR109">
        <v>396</v>
      </c>
      <c r="FS109">
        <v>1157</v>
      </c>
      <c r="FT109">
        <v>441</v>
      </c>
      <c r="FU109">
        <v>1042</v>
      </c>
      <c r="FV109">
        <v>423</v>
      </c>
      <c r="FX109">
        <v>1006</v>
      </c>
      <c r="FY109">
        <v>380</v>
      </c>
      <c r="FZ109">
        <v>950</v>
      </c>
      <c r="GA109">
        <v>365</v>
      </c>
      <c r="GB109">
        <v>959</v>
      </c>
      <c r="GC109">
        <v>362</v>
      </c>
      <c r="GE109">
        <v>1101</v>
      </c>
      <c r="GF109">
        <v>397</v>
      </c>
      <c r="GG109">
        <v>1202</v>
      </c>
      <c r="GH109">
        <v>434</v>
      </c>
      <c r="GI109">
        <v>1083</v>
      </c>
      <c r="GJ109">
        <v>392</v>
      </c>
      <c r="GL109">
        <v>1069</v>
      </c>
      <c r="GM109">
        <v>393</v>
      </c>
      <c r="GN109">
        <v>1130</v>
      </c>
      <c r="GO109">
        <v>399</v>
      </c>
      <c r="GP109">
        <v>1092</v>
      </c>
      <c r="GQ109">
        <v>383</v>
      </c>
      <c r="GS109">
        <v>101</v>
      </c>
      <c r="GT109">
        <v>0.20402000100000001</v>
      </c>
      <c r="GU109">
        <v>300</v>
      </c>
      <c r="GV109">
        <v>24</v>
      </c>
      <c r="GW109">
        <v>315</v>
      </c>
      <c r="GX109">
        <v>24</v>
      </c>
      <c r="GY109">
        <v>311</v>
      </c>
      <c r="GZ109">
        <v>25</v>
      </c>
      <c r="HB109">
        <v>337</v>
      </c>
      <c r="HC109">
        <v>703</v>
      </c>
      <c r="HD109">
        <v>333</v>
      </c>
      <c r="HE109">
        <v>655</v>
      </c>
      <c r="HF109">
        <v>337</v>
      </c>
      <c r="HG109">
        <v>570</v>
      </c>
      <c r="HI109">
        <v>1101</v>
      </c>
      <c r="HJ109">
        <v>578</v>
      </c>
      <c r="HK109">
        <v>1097</v>
      </c>
      <c r="HL109">
        <v>610</v>
      </c>
      <c r="HM109">
        <v>1094</v>
      </c>
      <c r="HN109">
        <v>625</v>
      </c>
      <c r="HP109">
        <v>101</v>
      </c>
      <c r="HQ109">
        <v>0.20402000100000001</v>
      </c>
      <c r="HR109">
        <v>170</v>
      </c>
      <c r="HS109">
        <v>230</v>
      </c>
      <c r="HT109">
        <v>167</v>
      </c>
      <c r="HU109">
        <v>236</v>
      </c>
      <c r="HV109">
        <v>178</v>
      </c>
      <c r="HW109">
        <v>233</v>
      </c>
      <c r="HY109">
        <v>183</v>
      </c>
      <c r="HZ109">
        <v>348</v>
      </c>
      <c r="IA109">
        <v>192</v>
      </c>
      <c r="IB109">
        <v>323</v>
      </c>
      <c r="IC109">
        <v>203</v>
      </c>
      <c r="ID109">
        <v>325</v>
      </c>
      <c r="IF109">
        <v>202</v>
      </c>
      <c r="IG109">
        <v>333</v>
      </c>
      <c r="IH109">
        <v>201</v>
      </c>
      <c r="II109">
        <v>318</v>
      </c>
      <c r="IJ109">
        <v>202</v>
      </c>
      <c r="IK109">
        <v>318</v>
      </c>
      <c r="IM109">
        <v>557</v>
      </c>
      <c r="IN109">
        <v>325</v>
      </c>
      <c r="IO109">
        <v>561</v>
      </c>
      <c r="IP109">
        <v>324</v>
      </c>
      <c r="IQ109">
        <v>557</v>
      </c>
      <c r="IR109">
        <v>319</v>
      </c>
      <c r="IT109">
        <v>669</v>
      </c>
      <c r="IU109">
        <v>321</v>
      </c>
      <c r="IV109">
        <v>662</v>
      </c>
      <c r="IW109">
        <v>317</v>
      </c>
      <c r="IX109">
        <v>624</v>
      </c>
      <c r="IY109">
        <v>304</v>
      </c>
      <c r="JA109">
        <v>704</v>
      </c>
      <c r="JB109">
        <v>336</v>
      </c>
      <c r="JC109">
        <v>824</v>
      </c>
      <c r="JD109">
        <v>388</v>
      </c>
      <c r="JE109">
        <v>824</v>
      </c>
      <c r="JF109">
        <v>372</v>
      </c>
      <c r="JH109">
        <v>647</v>
      </c>
      <c r="JI109">
        <v>315</v>
      </c>
      <c r="JJ109">
        <v>683</v>
      </c>
      <c r="JK109">
        <v>311</v>
      </c>
      <c r="JL109">
        <v>645</v>
      </c>
      <c r="JM109">
        <v>316</v>
      </c>
      <c r="JO109">
        <v>675</v>
      </c>
      <c r="JP109">
        <v>297</v>
      </c>
      <c r="JQ109">
        <v>643</v>
      </c>
      <c r="JR109">
        <v>292</v>
      </c>
      <c r="JS109">
        <v>636</v>
      </c>
      <c r="JT109">
        <v>301</v>
      </c>
      <c r="JV109">
        <v>613</v>
      </c>
      <c r="JW109">
        <v>319</v>
      </c>
      <c r="JX109">
        <v>724</v>
      </c>
      <c r="JY109">
        <v>364</v>
      </c>
      <c r="JZ109">
        <v>679</v>
      </c>
      <c r="KA109">
        <v>355</v>
      </c>
      <c r="KC109">
        <v>652</v>
      </c>
      <c r="KD109">
        <v>321</v>
      </c>
      <c r="KE109">
        <v>704</v>
      </c>
      <c r="KF109">
        <v>323</v>
      </c>
      <c r="KG109">
        <v>683</v>
      </c>
      <c r="KH109">
        <v>323</v>
      </c>
      <c r="KJ109">
        <v>654</v>
      </c>
      <c r="KK109">
        <v>317</v>
      </c>
      <c r="KL109">
        <v>682</v>
      </c>
      <c r="KM109">
        <v>325</v>
      </c>
      <c r="KN109">
        <v>638</v>
      </c>
      <c r="KO109">
        <v>327</v>
      </c>
      <c r="KQ109">
        <v>732</v>
      </c>
      <c r="KR109">
        <v>366</v>
      </c>
      <c r="KS109">
        <v>771</v>
      </c>
      <c r="KT109">
        <v>377</v>
      </c>
      <c r="KU109">
        <v>725</v>
      </c>
      <c r="KV109">
        <v>358</v>
      </c>
      <c r="KX109">
        <v>101</v>
      </c>
      <c r="KY109">
        <v>0.20402000145986701</v>
      </c>
      <c r="KZ109">
        <v>297</v>
      </c>
      <c r="LA109">
        <v>27</v>
      </c>
      <c r="LB109">
        <v>304</v>
      </c>
      <c r="LC109">
        <v>27</v>
      </c>
      <c r="LD109">
        <v>291</v>
      </c>
      <c r="LE109">
        <v>27</v>
      </c>
      <c r="LG109">
        <v>335</v>
      </c>
      <c r="LH109">
        <v>529</v>
      </c>
      <c r="LI109">
        <v>308</v>
      </c>
      <c r="LJ109">
        <v>533</v>
      </c>
      <c r="LK109">
        <v>343</v>
      </c>
      <c r="LL109">
        <v>503</v>
      </c>
      <c r="LN109">
        <v>698</v>
      </c>
      <c r="LO109">
        <v>446</v>
      </c>
      <c r="LP109">
        <v>818</v>
      </c>
      <c r="LQ109">
        <v>473</v>
      </c>
      <c r="LR109">
        <v>751</v>
      </c>
      <c r="LS109">
        <v>461</v>
      </c>
      <c r="LV109">
        <v>101</v>
      </c>
      <c r="LW109">
        <v>0.20402000100000001</v>
      </c>
      <c r="LX109">
        <v>300</v>
      </c>
      <c r="LY109">
        <v>90</v>
      </c>
      <c r="LZ109">
        <v>314</v>
      </c>
      <c r="MA109">
        <v>102</v>
      </c>
      <c r="MB109">
        <v>298</v>
      </c>
      <c r="MC109">
        <v>105</v>
      </c>
      <c r="ME109">
        <v>326</v>
      </c>
      <c r="MF109">
        <v>536</v>
      </c>
      <c r="MG109">
        <v>341</v>
      </c>
      <c r="MH109">
        <v>547</v>
      </c>
      <c r="MI109">
        <v>333</v>
      </c>
      <c r="MJ109">
        <v>547</v>
      </c>
      <c r="ML109">
        <v>337</v>
      </c>
      <c r="MM109">
        <v>620</v>
      </c>
      <c r="MN109">
        <v>354</v>
      </c>
      <c r="MO109">
        <v>627</v>
      </c>
      <c r="MP109">
        <v>332</v>
      </c>
      <c r="MQ109">
        <v>624</v>
      </c>
      <c r="MS109">
        <v>397</v>
      </c>
      <c r="MT109">
        <v>547</v>
      </c>
      <c r="MU109">
        <v>376</v>
      </c>
      <c r="MV109">
        <v>570</v>
      </c>
      <c r="MW109">
        <v>337</v>
      </c>
      <c r="MX109">
        <v>564</v>
      </c>
      <c r="MZ109">
        <v>589</v>
      </c>
      <c r="NA109">
        <v>499</v>
      </c>
      <c r="NB109">
        <v>568</v>
      </c>
      <c r="NC109">
        <v>499</v>
      </c>
      <c r="ND109">
        <v>603</v>
      </c>
      <c r="NE109">
        <v>515</v>
      </c>
      <c r="NG109">
        <v>854</v>
      </c>
      <c r="NH109">
        <v>609</v>
      </c>
      <c r="NI109">
        <v>720</v>
      </c>
      <c r="NJ109">
        <v>598</v>
      </c>
      <c r="NK109">
        <v>732</v>
      </c>
      <c r="NL109">
        <v>612</v>
      </c>
      <c r="NN109">
        <v>779</v>
      </c>
      <c r="NO109">
        <v>519</v>
      </c>
      <c r="NP109">
        <v>779</v>
      </c>
      <c r="NQ109">
        <v>520</v>
      </c>
      <c r="NR109">
        <v>785</v>
      </c>
      <c r="NS109">
        <v>513</v>
      </c>
      <c r="NU109">
        <v>731</v>
      </c>
      <c r="NV109">
        <v>500</v>
      </c>
      <c r="NW109">
        <v>698</v>
      </c>
      <c r="NX109">
        <v>495</v>
      </c>
      <c r="NY109">
        <v>698</v>
      </c>
      <c r="NZ109">
        <v>495</v>
      </c>
      <c r="OB109">
        <v>792</v>
      </c>
      <c r="OC109">
        <v>601</v>
      </c>
      <c r="OD109">
        <v>758</v>
      </c>
      <c r="OE109">
        <v>589</v>
      </c>
      <c r="OF109">
        <v>770</v>
      </c>
      <c r="OG109">
        <v>574</v>
      </c>
      <c r="OI109">
        <v>721</v>
      </c>
      <c r="OJ109">
        <v>505</v>
      </c>
      <c r="OK109">
        <v>748</v>
      </c>
      <c r="OL109">
        <v>491</v>
      </c>
      <c r="OM109">
        <v>790</v>
      </c>
      <c r="ON109">
        <v>516</v>
      </c>
      <c r="OP109">
        <v>893</v>
      </c>
      <c r="OQ109">
        <v>666</v>
      </c>
      <c r="OR109">
        <v>892</v>
      </c>
      <c r="OS109">
        <v>636</v>
      </c>
      <c r="OT109">
        <v>827</v>
      </c>
      <c r="OU109">
        <v>600</v>
      </c>
      <c r="OW109">
        <v>776</v>
      </c>
      <c r="OX109">
        <v>492</v>
      </c>
      <c r="OY109">
        <v>734</v>
      </c>
      <c r="OZ109">
        <v>470</v>
      </c>
      <c r="PA109">
        <v>763</v>
      </c>
      <c r="PB109">
        <v>486</v>
      </c>
    </row>
    <row r="110" spans="1:418">
      <c r="A110" s="47">
        <v>2</v>
      </c>
      <c r="B110" s="10">
        <v>50</v>
      </c>
      <c r="C110">
        <v>50</v>
      </c>
      <c r="D110">
        <v>0</v>
      </c>
      <c r="E110">
        <f xml:space="preserve"> 0.0000001663  *1000000</f>
        <v>0.1663</v>
      </c>
      <c r="F110" s="26">
        <f>0.5*((0.1*4)+(0.05*4)+(0.05*2*1))</f>
        <v>0.35000000000000003</v>
      </c>
      <c r="H110">
        <v>250</v>
      </c>
      <c r="I110">
        <v>250</v>
      </c>
      <c r="J110">
        <v>0</v>
      </c>
      <c r="K110">
        <v>0.625</v>
      </c>
      <c r="L110">
        <v>0.625</v>
      </c>
      <c r="P110" s="14"/>
      <c r="AB110">
        <v>102</v>
      </c>
      <c r="AC110">
        <v>0.206040001</v>
      </c>
      <c r="AD110">
        <v>327</v>
      </c>
      <c r="AE110">
        <v>148</v>
      </c>
      <c r="AF110">
        <v>331</v>
      </c>
      <c r="AG110">
        <v>144</v>
      </c>
      <c r="AH110">
        <v>327</v>
      </c>
      <c r="AI110">
        <v>145</v>
      </c>
      <c r="AK110">
        <v>357</v>
      </c>
      <c r="AL110">
        <v>210</v>
      </c>
      <c r="AM110">
        <v>354</v>
      </c>
      <c r="AN110">
        <v>220</v>
      </c>
      <c r="AO110">
        <v>352</v>
      </c>
      <c r="AP110">
        <v>208</v>
      </c>
      <c r="AR110">
        <v>419</v>
      </c>
      <c r="AS110">
        <v>219</v>
      </c>
      <c r="AT110">
        <v>388</v>
      </c>
      <c r="AU110">
        <v>241</v>
      </c>
      <c r="AV110">
        <v>404</v>
      </c>
      <c r="AW110">
        <v>228</v>
      </c>
      <c r="AY110">
        <v>763</v>
      </c>
      <c r="AZ110">
        <v>244</v>
      </c>
      <c r="BA110">
        <v>723</v>
      </c>
      <c r="BB110">
        <v>227</v>
      </c>
      <c r="BC110">
        <v>709</v>
      </c>
      <c r="BD110">
        <v>235</v>
      </c>
      <c r="BF110">
        <v>885</v>
      </c>
      <c r="BG110">
        <v>203</v>
      </c>
      <c r="BH110">
        <v>901</v>
      </c>
      <c r="BI110">
        <v>208</v>
      </c>
      <c r="BJ110">
        <v>862</v>
      </c>
      <c r="BK110">
        <v>210</v>
      </c>
      <c r="BM110">
        <v>851</v>
      </c>
      <c r="BN110">
        <v>194</v>
      </c>
      <c r="BO110">
        <v>926</v>
      </c>
      <c r="BP110">
        <v>210</v>
      </c>
      <c r="BQ110">
        <v>892</v>
      </c>
      <c r="BR110">
        <v>196</v>
      </c>
      <c r="BT110">
        <v>910</v>
      </c>
      <c r="BU110">
        <v>188</v>
      </c>
      <c r="BV110">
        <v>924</v>
      </c>
      <c r="BW110">
        <v>195</v>
      </c>
      <c r="BX110">
        <v>900</v>
      </c>
      <c r="BY110">
        <v>196</v>
      </c>
      <c r="CA110">
        <v>1016</v>
      </c>
      <c r="CB110">
        <v>200</v>
      </c>
      <c r="CC110">
        <v>869</v>
      </c>
      <c r="CD110">
        <v>181</v>
      </c>
      <c r="CE110">
        <v>901</v>
      </c>
      <c r="CF110">
        <v>177</v>
      </c>
      <c r="CH110">
        <v>824</v>
      </c>
      <c r="CI110">
        <v>178</v>
      </c>
      <c r="CJ110">
        <v>917</v>
      </c>
      <c r="CK110">
        <v>179</v>
      </c>
      <c r="CL110">
        <v>927</v>
      </c>
      <c r="CM110">
        <v>177</v>
      </c>
      <c r="CO110">
        <v>883</v>
      </c>
      <c r="CP110">
        <v>169</v>
      </c>
      <c r="CQ110">
        <v>890</v>
      </c>
      <c r="CR110">
        <v>173</v>
      </c>
      <c r="CS110">
        <v>878</v>
      </c>
      <c r="CT110">
        <v>173</v>
      </c>
      <c r="CV110">
        <v>871</v>
      </c>
      <c r="CW110">
        <v>169</v>
      </c>
      <c r="CX110">
        <v>861</v>
      </c>
      <c r="CY110">
        <v>171</v>
      </c>
      <c r="CZ110">
        <v>863</v>
      </c>
      <c r="DA110">
        <v>181</v>
      </c>
      <c r="DC110">
        <v>853</v>
      </c>
      <c r="DD110">
        <v>171</v>
      </c>
      <c r="DE110">
        <v>870</v>
      </c>
      <c r="DF110">
        <v>171</v>
      </c>
      <c r="DG110">
        <v>852</v>
      </c>
      <c r="DH110">
        <v>160</v>
      </c>
      <c r="DK110">
        <v>102</v>
      </c>
      <c r="DL110">
        <v>0.206040001</v>
      </c>
      <c r="DM110">
        <v>173</v>
      </c>
      <c r="DN110">
        <v>250</v>
      </c>
      <c r="DO110">
        <v>166</v>
      </c>
      <c r="DP110">
        <v>248</v>
      </c>
      <c r="DQ110">
        <v>168</v>
      </c>
      <c r="DR110">
        <v>245</v>
      </c>
      <c r="DT110">
        <v>231</v>
      </c>
      <c r="DU110">
        <v>412</v>
      </c>
      <c r="DV110">
        <v>206</v>
      </c>
      <c r="DW110">
        <v>397</v>
      </c>
      <c r="DX110">
        <v>210</v>
      </c>
      <c r="DY110">
        <v>395</v>
      </c>
      <c r="EA110">
        <v>217</v>
      </c>
      <c r="EB110">
        <v>368</v>
      </c>
      <c r="EC110">
        <v>202</v>
      </c>
      <c r="ED110">
        <v>442</v>
      </c>
      <c r="EE110">
        <v>230</v>
      </c>
      <c r="EF110">
        <v>497</v>
      </c>
      <c r="EH110">
        <v>288</v>
      </c>
      <c r="EI110">
        <v>398</v>
      </c>
      <c r="EJ110">
        <v>280</v>
      </c>
      <c r="EK110">
        <v>425</v>
      </c>
      <c r="EL110">
        <v>293</v>
      </c>
      <c r="EM110">
        <v>445</v>
      </c>
      <c r="EO110">
        <v>879</v>
      </c>
      <c r="EP110">
        <v>398</v>
      </c>
      <c r="EQ110">
        <v>870</v>
      </c>
      <c r="ER110">
        <v>370</v>
      </c>
      <c r="ES110">
        <v>839</v>
      </c>
      <c r="ET110">
        <v>367</v>
      </c>
      <c r="EV110">
        <v>872</v>
      </c>
      <c r="EW110">
        <v>386</v>
      </c>
      <c r="EX110">
        <v>830</v>
      </c>
      <c r="EY110">
        <v>379</v>
      </c>
      <c r="EZ110">
        <v>907</v>
      </c>
      <c r="FA110">
        <v>384</v>
      </c>
      <c r="FC110">
        <v>1019</v>
      </c>
      <c r="FD110">
        <v>368</v>
      </c>
      <c r="FE110">
        <v>960</v>
      </c>
      <c r="FF110">
        <v>392</v>
      </c>
      <c r="FG110">
        <v>946</v>
      </c>
      <c r="FH110">
        <v>386</v>
      </c>
      <c r="FJ110">
        <v>938</v>
      </c>
      <c r="FK110">
        <v>377</v>
      </c>
      <c r="FL110">
        <v>987</v>
      </c>
      <c r="FM110">
        <v>373</v>
      </c>
      <c r="FN110">
        <v>920</v>
      </c>
      <c r="FO110">
        <v>373</v>
      </c>
      <c r="FQ110">
        <v>936</v>
      </c>
      <c r="FR110">
        <v>384</v>
      </c>
      <c r="FS110">
        <v>1076</v>
      </c>
      <c r="FT110">
        <v>448</v>
      </c>
      <c r="FU110">
        <v>1047</v>
      </c>
      <c r="FV110">
        <v>436</v>
      </c>
      <c r="FX110">
        <v>945</v>
      </c>
      <c r="FY110">
        <v>360</v>
      </c>
      <c r="FZ110">
        <v>987</v>
      </c>
      <c r="GA110">
        <v>354</v>
      </c>
      <c r="GB110">
        <v>911</v>
      </c>
      <c r="GC110">
        <v>371</v>
      </c>
      <c r="GE110">
        <v>1090</v>
      </c>
      <c r="GF110">
        <v>404</v>
      </c>
      <c r="GG110">
        <v>1173</v>
      </c>
      <c r="GH110">
        <v>436</v>
      </c>
      <c r="GI110">
        <v>1116</v>
      </c>
      <c r="GJ110">
        <v>408</v>
      </c>
      <c r="GL110">
        <v>1138</v>
      </c>
      <c r="GM110">
        <v>410</v>
      </c>
      <c r="GN110">
        <v>1156</v>
      </c>
      <c r="GO110">
        <v>407</v>
      </c>
      <c r="GP110">
        <v>1023</v>
      </c>
      <c r="GQ110">
        <v>378</v>
      </c>
      <c r="GS110">
        <v>102</v>
      </c>
      <c r="GT110">
        <v>0.206040001</v>
      </c>
      <c r="GU110">
        <v>297</v>
      </c>
      <c r="GV110">
        <v>23</v>
      </c>
      <c r="GW110">
        <v>299</v>
      </c>
      <c r="GX110">
        <v>23</v>
      </c>
      <c r="GY110">
        <v>303</v>
      </c>
      <c r="GZ110">
        <v>24</v>
      </c>
      <c r="HB110">
        <v>319</v>
      </c>
      <c r="HC110">
        <v>755</v>
      </c>
      <c r="HD110">
        <v>332</v>
      </c>
      <c r="HE110">
        <v>640</v>
      </c>
      <c r="HF110">
        <v>364</v>
      </c>
      <c r="HG110">
        <v>604</v>
      </c>
      <c r="HI110">
        <v>1015</v>
      </c>
      <c r="HJ110">
        <v>592</v>
      </c>
      <c r="HK110">
        <v>1041</v>
      </c>
      <c r="HL110">
        <v>595</v>
      </c>
      <c r="HM110">
        <v>1051</v>
      </c>
      <c r="HN110">
        <v>616</v>
      </c>
      <c r="HP110">
        <v>102</v>
      </c>
      <c r="HQ110">
        <v>0.206040001</v>
      </c>
      <c r="HR110">
        <v>176</v>
      </c>
      <c r="HS110">
        <v>236</v>
      </c>
      <c r="HT110">
        <v>173</v>
      </c>
      <c r="HU110">
        <v>241</v>
      </c>
      <c r="HV110">
        <v>174</v>
      </c>
      <c r="HW110">
        <v>233</v>
      </c>
      <c r="HY110">
        <v>196</v>
      </c>
      <c r="HZ110">
        <v>341</v>
      </c>
      <c r="IA110">
        <v>188</v>
      </c>
      <c r="IB110">
        <v>338</v>
      </c>
      <c r="IC110">
        <v>191</v>
      </c>
      <c r="ID110">
        <v>339</v>
      </c>
      <c r="IF110">
        <v>214</v>
      </c>
      <c r="IG110">
        <v>330</v>
      </c>
      <c r="IH110">
        <v>216</v>
      </c>
      <c r="II110">
        <v>336</v>
      </c>
      <c r="IJ110">
        <v>215</v>
      </c>
      <c r="IK110">
        <v>325</v>
      </c>
      <c r="IM110">
        <v>568</v>
      </c>
      <c r="IN110">
        <v>329</v>
      </c>
      <c r="IO110">
        <v>562</v>
      </c>
      <c r="IP110">
        <v>327</v>
      </c>
      <c r="IQ110">
        <v>535</v>
      </c>
      <c r="IR110">
        <v>303</v>
      </c>
      <c r="IT110">
        <v>674</v>
      </c>
      <c r="IU110">
        <v>312</v>
      </c>
      <c r="IV110">
        <v>693</v>
      </c>
      <c r="IW110">
        <v>324</v>
      </c>
      <c r="IX110">
        <v>692</v>
      </c>
      <c r="IY110">
        <v>320</v>
      </c>
      <c r="JA110">
        <v>707</v>
      </c>
      <c r="JB110">
        <v>328</v>
      </c>
      <c r="JC110">
        <v>820</v>
      </c>
      <c r="JD110">
        <v>375</v>
      </c>
      <c r="JE110">
        <v>727</v>
      </c>
      <c r="JF110">
        <v>374</v>
      </c>
      <c r="JH110">
        <v>624</v>
      </c>
      <c r="JI110">
        <v>324</v>
      </c>
      <c r="JJ110">
        <v>618</v>
      </c>
      <c r="JK110">
        <v>323</v>
      </c>
      <c r="JL110">
        <v>666</v>
      </c>
      <c r="JM110">
        <v>311</v>
      </c>
      <c r="JO110">
        <v>696</v>
      </c>
      <c r="JP110">
        <v>298</v>
      </c>
      <c r="JQ110">
        <v>680</v>
      </c>
      <c r="JR110">
        <v>290</v>
      </c>
      <c r="JS110">
        <v>651</v>
      </c>
      <c r="JT110">
        <v>300</v>
      </c>
      <c r="JV110">
        <v>687</v>
      </c>
      <c r="JW110">
        <v>328</v>
      </c>
      <c r="JX110">
        <v>662</v>
      </c>
      <c r="JY110">
        <v>360</v>
      </c>
      <c r="JZ110">
        <v>659</v>
      </c>
      <c r="KA110">
        <v>341</v>
      </c>
      <c r="KC110">
        <v>672</v>
      </c>
      <c r="KD110">
        <v>326</v>
      </c>
      <c r="KE110">
        <v>713</v>
      </c>
      <c r="KF110">
        <v>327</v>
      </c>
      <c r="KG110">
        <v>686</v>
      </c>
      <c r="KH110">
        <v>326</v>
      </c>
      <c r="KJ110">
        <v>665</v>
      </c>
      <c r="KK110">
        <v>339</v>
      </c>
      <c r="KL110">
        <v>598</v>
      </c>
      <c r="KM110">
        <v>318</v>
      </c>
      <c r="KN110">
        <v>638</v>
      </c>
      <c r="KO110">
        <v>337</v>
      </c>
      <c r="KQ110">
        <v>739</v>
      </c>
      <c r="KR110">
        <v>369</v>
      </c>
      <c r="KS110">
        <v>720</v>
      </c>
      <c r="KT110">
        <v>362</v>
      </c>
      <c r="KU110">
        <v>721</v>
      </c>
      <c r="KV110">
        <v>386</v>
      </c>
      <c r="KX110">
        <v>102</v>
      </c>
      <c r="KY110">
        <v>0.206040001474321</v>
      </c>
      <c r="KZ110">
        <v>302</v>
      </c>
      <c r="LA110">
        <v>27</v>
      </c>
      <c r="LB110">
        <v>307</v>
      </c>
      <c r="LC110">
        <v>30</v>
      </c>
      <c r="LD110">
        <v>294</v>
      </c>
      <c r="LE110">
        <v>27</v>
      </c>
      <c r="LG110">
        <v>321</v>
      </c>
      <c r="LH110">
        <v>527</v>
      </c>
      <c r="LI110">
        <v>329</v>
      </c>
      <c r="LJ110">
        <v>524</v>
      </c>
      <c r="LK110">
        <v>308</v>
      </c>
      <c r="LL110">
        <v>499</v>
      </c>
      <c r="LN110">
        <v>730</v>
      </c>
      <c r="LO110">
        <v>437</v>
      </c>
      <c r="LP110">
        <v>713</v>
      </c>
      <c r="LQ110">
        <v>460</v>
      </c>
      <c r="LR110">
        <v>736</v>
      </c>
      <c r="LS110">
        <v>459</v>
      </c>
      <c r="LV110">
        <v>102</v>
      </c>
      <c r="LW110">
        <v>0.206040001</v>
      </c>
      <c r="LX110">
        <v>311</v>
      </c>
      <c r="LY110">
        <v>92</v>
      </c>
      <c r="LZ110">
        <v>303</v>
      </c>
      <c r="MA110">
        <v>101</v>
      </c>
      <c r="MB110">
        <v>307</v>
      </c>
      <c r="MC110">
        <v>105</v>
      </c>
      <c r="ME110">
        <v>326</v>
      </c>
      <c r="MF110">
        <v>525</v>
      </c>
      <c r="MG110">
        <v>359</v>
      </c>
      <c r="MH110">
        <v>546</v>
      </c>
      <c r="MI110">
        <v>338</v>
      </c>
      <c r="MJ110">
        <v>554</v>
      </c>
      <c r="ML110">
        <v>339</v>
      </c>
      <c r="MM110">
        <v>604</v>
      </c>
      <c r="MN110">
        <v>328</v>
      </c>
      <c r="MO110">
        <v>657</v>
      </c>
      <c r="MP110">
        <v>319</v>
      </c>
      <c r="MQ110">
        <v>617</v>
      </c>
      <c r="MS110">
        <v>365</v>
      </c>
      <c r="MT110">
        <v>521</v>
      </c>
      <c r="MU110">
        <v>369</v>
      </c>
      <c r="MV110">
        <v>550</v>
      </c>
      <c r="MW110">
        <v>377</v>
      </c>
      <c r="MX110">
        <v>592</v>
      </c>
      <c r="MZ110">
        <v>525</v>
      </c>
      <c r="NA110">
        <v>483</v>
      </c>
      <c r="NB110">
        <v>534</v>
      </c>
      <c r="NC110">
        <v>496</v>
      </c>
      <c r="ND110">
        <v>549</v>
      </c>
      <c r="NE110">
        <v>495</v>
      </c>
      <c r="NG110">
        <v>807</v>
      </c>
      <c r="NH110">
        <v>613</v>
      </c>
      <c r="NI110">
        <v>851</v>
      </c>
      <c r="NJ110">
        <v>619</v>
      </c>
      <c r="NK110">
        <v>824</v>
      </c>
      <c r="NL110">
        <v>636</v>
      </c>
      <c r="NN110">
        <v>774</v>
      </c>
      <c r="NO110">
        <v>515</v>
      </c>
      <c r="NP110">
        <v>808</v>
      </c>
      <c r="NQ110">
        <v>533</v>
      </c>
      <c r="NR110">
        <v>791</v>
      </c>
      <c r="NS110">
        <v>512</v>
      </c>
      <c r="NU110">
        <v>762</v>
      </c>
      <c r="NV110">
        <v>493</v>
      </c>
      <c r="NW110">
        <v>796</v>
      </c>
      <c r="NX110">
        <v>484</v>
      </c>
      <c r="NY110">
        <v>796</v>
      </c>
      <c r="NZ110">
        <v>484</v>
      </c>
      <c r="OB110">
        <v>807</v>
      </c>
      <c r="OC110">
        <v>613</v>
      </c>
      <c r="OD110">
        <v>779</v>
      </c>
      <c r="OE110">
        <v>592</v>
      </c>
      <c r="OF110">
        <v>795</v>
      </c>
      <c r="OG110">
        <v>591</v>
      </c>
      <c r="OI110">
        <v>709</v>
      </c>
      <c r="OJ110">
        <v>521</v>
      </c>
      <c r="OK110">
        <v>768</v>
      </c>
      <c r="OL110">
        <v>508</v>
      </c>
      <c r="OM110">
        <v>772</v>
      </c>
      <c r="ON110">
        <v>521</v>
      </c>
      <c r="OP110">
        <v>839</v>
      </c>
      <c r="OQ110">
        <v>659</v>
      </c>
      <c r="OR110">
        <v>797</v>
      </c>
      <c r="OS110">
        <v>660</v>
      </c>
      <c r="OT110">
        <v>786</v>
      </c>
      <c r="OU110">
        <v>630</v>
      </c>
      <c r="OW110">
        <v>800</v>
      </c>
      <c r="OX110">
        <v>501</v>
      </c>
      <c r="OY110">
        <v>819</v>
      </c>
      <c r="OZ110">
        <v>501</v>
      </c>
      <c r="PA110">
        <v>741</v>
      </c>
      <c r="PB110">
        <v>497</v>
      </c>
    </row>
    <row r="111" spans="1:418">
      <c r="A111" s="47">
        <v>3</v>
      </c>
      <c r="B111" s="10">
        <v>90</v>
      </c>
      <c r="C111">
        <v>10</v>
      </c>
      <c r="D111">
        <v>0</v>
      </c>
      <c r="E111">
        <f>0.00000152*1000000</f>
        <v>1.52</v>
      </c>
      <c r="F111" s="26">
        <f>0.5*((0.1*4)+(0.09*4)+(0.01*2*1))</f>
        <v>0.39</v>
      </c>
      <c r="H111">
        <v>450</v>
      </c>
      <c r="I111">
        <v>50</v>
      </c>
      <c r="J111">
        <v>0</v>
      </c>
      <c r="K111">
        <v>0.625</v>
      </c>
      <c r="L111">
        <v>0.625</v>
      </c>
      <c r="P111" s="14"/>
      <c r="AB111">
        <v>103</v>
      </c>
      <c r="AC111">
        <v>0.20806000099999999</v>
      </c>
      <c r="AD111">
        <v>328</v>
      </c>
      <c r="AE111">
        <v>152</v>
      </c>
      <c r="AF111">
        <v>335</v>
      </c>
      <c r="AG111">
        <v>141</v>
      </c>
      <c r="AH111">
        <v>330</v>
      </c>
      <c r="AI111">
        <v>141</v>
      </c>
      <c r="AK111">
        <v>351</v>
      </c>
      <c r="AL111">
        <v>214</v>
      </c>
      <c r="AM111">
        <v>355</v>
      </c>
      <c r="AN111">
        <v>211</v>
      </c>
      <c r="AO111">
        <v>354</v>
      </c>
      <c r="AP111">
        <v>213</v>
      </c>
      <c r="AR111">
        <v>401</v>
      </c>
      <c r="AS111">
        <v>215</v>
      </c>
      <c r="AT111">
        <v>413</v>
      </c>
      <c r="AU111">
        <v>231</v>
      </c>
      <c r="AV111">
        <v>402</v>
      </c>
      <c r="AW111">
        <v>233</v>
      </c>
      <c r="AY111">
        <v>789</v>
      </c>
      <c r="AZ111">
        <v>235</v>
      </c>
      <c r="BA111">
        <v>741</v>
      </c>
      <c r="BB111">
        <v>231</v>
      </c>
      <c r="BC111">
        <v>728</v>
      </c>
      <c r="BD111">
        <v>234</v>
      </c>
      <c r="BF111">
        <v>891</v>
      </c>
      <c r="BG111">
        <v>207</v>
      </c>
      <c r="BH111">
        <v>855</v>
      </c>
      <c r="BI111">
        <v>203</v>
      </c>
      <c r="BJ111">
        <v>893</v>
      </c>
      <c r="BK111">
        <v>211</v>
      </c>
      <c r="BM111">
        <v>917</v>
      </c>
      <c r="BN111">
        <v>203</v>
      </c>
      <c r="BO111">
        <v>916</v>
      </c>
      <c r="BP111">
        <v>202</v>
      </c>
      <c r="BQ111">
        <v>874</v>
      </c>
      <c r="BR111">
        <v>196</v>
      </c>
      <c r="BT111">
        <v>928</v>
      </c>
      <c r="BU111">
        <v>188</v>
      </c>
      <c r="BV111">
        <v>843</v>
      </c>
      <c r="BW111">
        <v>190</v>
      </c>
      <c r="BX111">
        <v>882</v>
      </c>
      <c r="BY111">
        <v>185</v>
      </c>
      <c r="CA111">
        <v>980</v>
      </c>
      <c r="CB111">
        <v>214</v>
      </c>
      <c r="CC111">
        <v>860</v>
      </c>
      <c r="CD111">
        <v>183</v>
      </c>
      <c r="CE111">
        <v>910</v>
      </c>
      <c r="CF111">
        <v>181</v>
      </c>
      <c r="CH111">
        <v>906</v>
      </c>
      <c r="CI111">
        <v>174</v>
      </c>
      <c r="CJ111">
        <v>817</v>
      </c>
      <c r="CK111">
        <v>173</v>
      </c>
      <c r="CL111">
        <v>860</v>
      </c>
      <c r="CM111">
        <v>182</v>
      </c>
      <c r="CO111">
        <v>853</v>
      </c>
      <c r="CP111">
        <v>154</v>
      </c>
      <c r="CQ111">
        <v>833</v>
      </c>
      <c r="CR111">
        <v>168</v>
      </c>
      <c r="CS111">
        <v>917</v>
      </c>
      <c r="CT111">
        <v>180</v>
      </c>
      <c r="CV111">
        <v>867</v>
      </c>
      <c r="CW111">
        <v>167</v>
      </c>
      <c r="CX111">
        <v>865</v>
      </c>
      <c r="CY111">
        <v>173</v>
      </c>
      <c r="CZ111">
        <v>838</v>
      </c>
      <c r="DA111">
        <v>175</v>
      </c>
      <c r="DC111">
        <v>930</v>
      </c>
      <c r="DD111">
        <v>167</v>
      </c>
      <c r="DE111">
        <v>877</v>
      </c>
      <c r="DF111">
        <v>164</v>
      </c>
      <c r="DG111">
        <v>878</v>
      </c>
      <c r="DH111">
        <v>165</v>
      </c>
      <c r="DK111">
        <v>103</v>
      </c>
      <c r="DL111">
        <v>0.20806000099999999</v>
      </c>
      <c r="DM111">
        <v>172</v>
      </c>
      <c r="DN111">
        <v>247</v>
      </c>
      <c r="DO111">
        <v>167</v>
      </c>
      <c r="DP111">
        <v>249</v>
      </c>
      <c r="DQ111">
        <v>167</v>
      </c>
      <c r="DR111">
        <v>244</v>
      </c>
      <c r="DT111">
        <v>196</v>
      </c>
      <c r="DU111">
        <v>390</v>
      </c>
      <c r="DV111">
        <v>204</v>
      </c>
      <c r="DW111">
        <v>380</v>
      </c>
      <c r="DX111">
        <v>210</v>
      </c>
      <c r="DY111">
        <v>387</v>
      </c>
      <c r="EA111">
        <v>224</v>
      </c>
      <c r="EB111">
        <v>367</v>
      </c>
      <c r="EC111">
        <v>219</v>
      </c>
      <c r="ED111">
        <v>430</v>
      </c>
      <c r="EE111">
        <v>213</v>
      </c>
      <c r="EF111">
        <v>489</v>
      </c>
      <c r="EH111">
        <v>265</v>
      </c>
      <c r="EI111">
        <v>399</v>
      </c>
      <c r="EJ111">
        <v>284</v>
      </c>
      <c r="EK111">
        <v>417</v>
      </c>
      <c r="EL111">
        <v>306</v>
      </c>
      <c r="EM111">
        <v>454</v>
      </c>
      <c r="EO111">
        <v>890</v>
      </c>
      <c r="EP111">
        <v>399</v>
      </c>
      <c r="EQ111">
        <v>901</v>
      </c>
      <c r="ER111">
        <v>381</v>
      </c>
      <c r="ES111">
        <v>877</v>
      </c>
      <c r="ET111">
        <v>365</v>
      </c>
      <c r="EV111">
        <v>937</v>
      </c>
      <c r="EW111">
        <v>384</v>
      </c>
      <c r="EX111">
        <v>950</v>
      </c>
      <c r="EY111">
        <v>389</v>
      </c>
      <c r="EZ111">
        <v>846</v>
      </c>
      <c r="FA111">
        <v>385</v>
      </c>
      <c r="FC111">
        <v>973</v>
      </c>
      <c r="FD111">
        <v>380</v>
      </c>
      <c r="FE111">
        <v>1010</v>
      </c>
      <c r="FF111">
        <v>369</v>
      </c>
      <c r="FG111">
        <v>935</v>
      </c>
      <c r="FH111">
        <v>367</v>
      </c>
      <c r="FJ111">
        <v>1019</v>
      </c>
      <c r="FK111">
        <v>388</v>
      </c>
      <c r="FL111">
        <v>939</v>
      </c>
      <c r="FM111">
        <v>393</v>
      </c>
      <c r="FN111">
        <v>963</v>
      </c>
      <c r="FO111">
        <v>382</v>
      </c>
      <c r="FQ111">
        <v>991</v>
      </c>
      <c r="FR111">
        <v>404</v>
      </c>
      <c r="FS111">
        <v>1026</v>
      </c>
      <c r="FT111">
        <v>459</v>
      </c>
      <c r="FU111">
        <v>1117</v>
      </c>
      <c r="FV111">
        <v>430</v>
      </c>
      <c r="FX111">
        <v>974</v>
      </c>
      <c r="FY111">
        <v>355</v>
      </c>
      <c r="FZ111">
        <v>928</v>
      </c>
      <c r="GA111">
        <v>368</v>
      </c>
      <c r="GB111">
        <v>970</v>
      </c>
      <c r="GC111">
        <v>369</v>
      </c>
      <c r="GE111">
        <v>1061</v>
      </c>
      <c r="GF111">
        <v>402</v>
      </c>
      <c r="GG111">
        <v>1195</v>
      </c>
      <c r="GH111">
        <v>435</v>
      </c>
      <c r="GI111">
        <v>1079</v>
      </c>
      <c r="GJ111">
        <v>404</v>
      </c>
      <c r="GL111">
        <v>1186</v>
      </c>
      <c r="GM111">
        <v>410</v>
      </c>
      <c r="GN111">
        <v>1043</v>
      </c>
      <c r="GO111">
        <v>388</v>
      </c>
      <c r="GP111">
        <v>1133</v>
      </c>
      <c r="GQ111">
        <v>382</v>
      </c>
      <c r="GS111">
        <v>103</v>
      </c>
      <c r="GT111">
        <v>0.20806000099999999</v>
      </c>
      <c r="GU111">
        <v>318</v>
      </c>
      <c r="GV111">
        <v>24</v>
      </c>
      <c r="GW111">
        <v>291</v>
      </c>
      <c r="GX111">
        <v>24</v>
      </c>
      <c r="GY111">
        <v>311</v>
      </c>
      <c r="GZ111">
        <v>25</v>
      </c>
      <c r="HB111">
        <v>327</v>
      </c>
      <c r="HC111">
        <v>752</v>
      </c>
      <c r="HD111">
        <v>314</v>
      </c>
      <c r="HE111">
        <v>651</v>
      </c>
      <c r="HF111">
        <v>323</v>
      </c>
      <c r="HG111">
        <v>594</v>
      </c>
      <c r="HI111">
        <v>1191</v>
      </c>
      <c r="HJ111">
        <v>599</v>
      </c>
      <c r="HK111">
        <v>1027</v>
      </c>
      <c r="HL111">
        <v>594</v>
      </c>
      <c r="HM111">
        <v>1045</v>
      </c>
      <c r="HN111">
        <v>595</v>
      </c>
      <c r="HP111">
        <v>103</v>
      </c>
      <c r="HQ111">
        <v>0.20806000099999999</v>
      </c>
      <c r="HR111">
        <v>172</v>
      </c>
      <c r="HS111">
        <v>233</v>
      </c>
      <c r="HT111">
        <v>170</v>
      </c>
      <c r="HU111">
        <v>240</v>
      </c>
      <c r="HV111">
        <v>172</v>
      </c>
      <c r="HW111">
        <v>234</v>
      </c>
      <c r="HY111">
        <v>192</v>
      </c>
      <c r="HZ111">
        <v>342</v>
      </c>
      <c r="IA111">
        <v>194</v>
      </c>
      <c r="IB111">
        <v>323</v>
      </c>
      <c r="IC111">
        <v>197</v>
      </c>
      <c r="ID111">
        <v>342</v>
      </c>
      <c r="IF111">
        <v>212</v>
      </c>
      <c r="IG111">
        <v>321</v>
      </c>
      <c r="IH111">
        <v>214</v>
      </c>
      <c r="II111">
        <v>326</v>
      </c>
      <c r="IJ111">
        <v>207</v>
      </c>
      <c r="IK111">
        <v>328</v>
      </c>
      <c r="IM111">
        <v>530</v>
      </c>
      <c r="IN111">
        <v>333</v>
      </c>
      <c r="IO111">
        <v>521</v>
      </c>
      <c r="IP111">
        <v>314</v>
      </c>
      <c r="IQ111">
        <v>523</v>
      </c>
      <c r="IR111">
        <v>311</v>
      </c>
      <c r="IT111">
        <v>683</v>
      </c>
      <c r="IU111">
        <v>325</v>
      </c>
      <c r="IV111">
        <v>732</v>
      </c>
      <c r="IW111">
        <v>328</v>
      </c>
      <c r="IX111">
        <v>679</v>
      </c>
      <c r="IY111">
        <v>320</v>
      </c>
      <c r="JA111">
        <v>678</v>
      </c>
      <c r="JB111">
        <v>325</v>
      </c>
      <c r="JC111">
        <v>777</v>
      </c>
      <c r="JD111">
        <v>385</v>
      </c>
      <c r="JE111">
        <v>748</v>
      </c>
      <c r="JF111">
        <v>372</v>
      </c>
      <c r="JH111">
        <v>627</v>
      </c>
      <c r="JI111">
        <v>309</v>
      </c>
      <c r="JJ111">
        <v>661</v>
      </c>
      <c r="JK111">
        <v>305</v>
      </c>
      <c r="JL111">
        <v>661</v>
      </c>
      <c r="JM111">
        <v>312</v>
      </c>
      <c r="JO111">
        <v>624</v>
      </c>
      <c r="JP111">
        <v>296</v>
      </c>
      <c r="JQ111">
        <v>646</v>
      </c>
      <c r="JR111">
        <v>281</v>
      </c>
      <c r="JS111">
        <v>614</v>
      </c>
      <c r="JT111">
        <v>304</v>
      </c>
      <c r="JV111">
        <v>637</v>
      </c>
      <c r="JW111">
        <v>314</v>
      </c>
      <c r="JX111">
        <v>699</v>
      </c>
      <c r="JY111">
        <v>361</v>
      </c>
      <c r="JZ111">
        <v>658</v>
      </c>
      <c r="KA111">
        <v>356</v>
      </c>
      <c r="KC111">
        <v>717</v>
      </c>
      <c r="KD111">
        <v>329</v>
      </c>
      <c r="KE111">
        <v>688</v>
      </c>
      <c r="KF111">
        <v>323</v>
      </c>
      <c r="KG111">
        <v>611</v>
      </c>
      <c r="KH111">
        <v>321</v>
      </c>
      <c r="KJ111">
        <v>644</v>
      </c>
      <c r="KK111">
        <v>332</v>
      </c>
      <c r="KL111">
        <v>610</v>
      </c>
      <c r="KM111">
        <v>339</v>
      </c>
      <c r="KN111">
        <v>694</v>
      </c>
      <c r="KO111">
        <v>334</v>
      </c>
      <c r="KQ111">
        <v>725</v>
      </c>
      <c r="KR111">
        <v>366</v>
      </c>
      <c r="KS111">
        <v>738</v>
      </c>
      <c r="KT111">
        <v>377</v>
      </c>
      <c r="KU111">
        <v>684</v>
      </c>
      <c r="KV111">
        <v>371</v>
      </c>
      <c r="KX111">
        <v>103</v>
      </c>
      <c r="KY111">
        <v>0.20806000148877499</v>
      </c>
      <c r="KZ111">
        <v>307</v>
      </c>
      <c r="LA111">
        <v>27</v>
      </c>
      <c r="LB111">
        <v>302</v>
      </c>
      <c r="LC111">
        <v>28</v>
      </c>
      <c r="LD111">
        <v>309</v>
      </c>
      <c r="LE111">
        <v>27</v>
      </c>
      <c r="LG111">
        <v>322</v>
      </c>
      <c r="LH111">
        <v>541</v>
      </c>
      <c r="LI111">
        <v>327</v>
      </c>
      <c r="LJ111">
        <v>525</v>
      </c>
      <c r="LK111">
        <v>319</v>
      </c>
      <c r="LL111">
        <v>500</v>
      </c>
      <c r="LN111">
        <v>671</v>
      </c>
      <c r="LO111">
        <v>421</v>
      </c>
      <c r="LP111">
        <v>771</v>
      </c>
      <c r="LQ111">
        <v>451</v>
      </c>
      <c r="LR111">
        <v>761</v>
      </c>
      <c r="LS111">
        <v>471</v>
      </c>
      <c r="LV111">
        <v>103</v>
      </c>
      <c r="LW111">
        <v>0.20806000099999999</v>
      </c>
      <c r="LX111">
        <v>305</v>
      </c>
      <c r="LY111">
        <v>94</v>
      </c>
      <c r="LZ111">
        <v>306</v>
      </c>
      <c r="MA111">
        <v>102</v>
      </c>
      <c r="MB111">
        <v>301</v>
      </c>
      <c r="MC111">
        <v>102</v>
      </c>
      <c r="ME111">
        <v>347</v>
      </c>
      <c r="MF111">
        <v>536</v>
      </c>
      <c r="MG111">
        <v>350</v>
      </c>
      <c r="MH111">
        <v>565</v>
      </c>
      <c r="MI111">
        <v>305</v>
      </c>
      <c r="MJ111">
        <v>550</v>
      </c>
      <c r="ML111">
        <v>337</v>
      </c>
      <c r="MM111">
        <v>604</v>
      </c>
      <c r="MN111">
        <v>324</v>
      </c>
      <c r="MO111">
        <v>624</v>
      </c>
      <c r="MP111">
        <v>328</v>
      </c>
      <c r="MQ111">
        <v>614</v>
      </c>
      <c r="MS111">
        <v>374</v>
      </c>
      <c r="MT111">
        <v>549</v>
      </c>
      <c r="MU111">
        <v>415</v>
      </c>
      <c r="MV111">
        <v>564</v>
      </c>
      <c r="MW111">
        <v>373</v>
      </c>
      <c r="MX111">
        <v>585</v>
      </c>
      <c r="MZ111">
        <v>509</v>
      </c>
      <c r="NA111">
        <v>491</v>
      </c>
      <c r="NB111">
        <v>557</v>
      </c>
      <c r="NC111">
        <v>498</v>
      </c>
      <c r="ND111">
        <v>537</v>
      </c>
      <c r="NE111">
        <v>489</v>
      </c>
      <c r="NG111">
        <v>773</v>
      </c>
      <c r="NH111">
        <v>592</v>
      </c>
      <c r="NI111">
        <v>822</v>
      </c>
      <c r="NJ111">
        <v>620</v>
      </c>
      <c r="NK111">
        <v>805</v>
      </c>
      <c r="NL111">
        <v>622</v>
      </c>
      <c r="NN111">
        <v>736</v>
      </c>
      <c r="NO111">
        <v>500</v>
      </c>
      <c r="NP111">
        <v>772</v>
      </c>
      <c r="NQ111">
        <v>499</v>
      </c>
      <c r="NR111">
        <v>753</v>
      </c>
      <c r="NS111">
        <v>497</v>
      </c>
      <c r="NU111">
        <v>742</v>
      </c>
      <c r="NV111">
        <v>507</v>
      </c>
      <c r="NW111">
        <v>873</v>
      </c>
      <c r="NX111">
        <v>503</v>
      </c>
      <c r="NY111">
        <v>873</v>
      </c>
      <c r="NZ111">
        <v>503</v>
      </c>
      <c r="OB111">
        <v>800</v>
      </c>
      <c r="OC111">
        <v>589</v>
      </c>
      <c r="OD111">
        <v>797</v>
      </c>
      <c r="OE111">
        <v>560</v>
      </c>
      <c r="OF111">
        <v>788</v>
      </c>
      <c r="OG111">
        <v>546</v>
      </c>
      <c r="OI111">
        <v>765</v>
      </c>
      <c r="OJ111">
        <v>506</v>
      </c>
      <c r="OK111">
        <v>786</v>
      </c>
      <c r="OL111">
        <v>519</v>
      </c>
      <c r="OM111">
        <v>854</v>
      </c>
      <c r="ON111">
        <v>506</v>
      </c>
      <c r="OP111">
        <v>854</v>
      </c>
      <c r="OQ111">
        <v>670</v>
      </c>
      <c r="OR111">
        <v>821</v>
      </c>
      <c r="OS111">
        <v>652</v>
      </c>
      <c r="OT111">
        <v>868</v>
      </c>
      <c r="OU111">
        <v>619</v>
      </c>
      <c r="OW111">
        <v>836</v>
      </c>
      <c r="OX111">
        <v>506</v>
      </c>
      <c r="OY111">
        <v>716</v>
      </c>
      <c r="OZ111">
        <v>485</v>
      </c>
      <c r="PA111">
        <v>744</v>
      </c>
      <c r="PB111">
        <v>485</v>
      </c>
    </row>
    <row r="112" spans="1:418">
      <c r="A112" s="47">
        <v>4</v>
      </c>
      <c r="B112" s="10">
        <v>97</v>
      </c>
      <c r="C112">
        <v>3</v>
      </c>
      <c r="D112">
        <v>0</v>
      </c>
      <c r="E112">
        <f>0.0000055*1000000</f>
        <v>5.5</v>
      </c>
      <c r="F112" s="26">
        <f>0.5*((0.1*4)+(0.097*4)+(0.003*2*1))</f>
        <v>0.39700000000000002</v>
      </c>
      <c r="H112">
        <v>485</v>
      </c>
      <c r="I112">
        <v>15</v>
      </c>
      <c r="J112">
        <v>0</v>
      </c>
      <c r="K112">
        <v>0.625</v>
      </c>
      <c r="L112">
        <v>0.625</v>
      </c>
      <c r="P112" s="14"/>
      <c r="AB112">
        <v>104</v>
      </c>
      <c r="AC112">
        <v>0.21008000199999999</v>
      </c>
      <c r="AD112">
        <v>329</v>
      </c>
      <c r="AE112">
        <v>148</v>
      </c>
      <c r="AF112">
        <v>341</v>
      </c>
      <c r="AG112">
        <v>141</v>
      </c>
      <c r="AH112">
        <v>329</v>
      </c>
      <c r="AI112">
        <v>143</v>
      </c>
      <c r="AK112">
        <v>349</v>
      </c>
      <c r="AL112">
        <v>216</v>
      </c>
      <c r="AM112">
        <v>355</v>
      </c>
      <c r="AN112">
        <v>208</v>
      </c>
      <c r="AO112">
        <v>357</v>
      </c>
      <c r="AP112">
        <v>208</v>
      </c>
      <c r="AR112">
        <v>404</v>
      </c>
      <c r="AS112">
        <v>226</v>
      </c>
      <c r="AT112">
        <v>418</v>
      </c>
      <c r="AU112">
        <v>223</v>
      </c>
      <c r="AV112">
        <v>390</v>
      </c>
      <c r="AW112">
        <v>238</v>
      </c>
      <c r="AY112">
        <v>730</v>
      </c>
      <c r="AZ112">
        <v>241</v>
      </c>
      <c r="BA112">
        <v>802</v>
      </c>
      <c r="BB112">
        <v>232</v>
      </c>
      <c r="BC112">
        <v>725</v>
      </c>
      <c r="BD112">
        <v>240</v>
      </c>
      <c r="BF112">
        <v>901</v>
      </c>
      <c r="BG112">
        <v>209</v>
      </c>
      <c r="BH112">
        <v>864</v>
      </c>
      <c r="BI112">
        <v>206</v>
      </c>
      <c r="BJ112">
        <v>865</v>
      </c>
      <c r="BK112">
        <v>216</v>
      </c>
      <c r="BM112">
        <v>905</v>
      </c>
      <c r="BN112">
        <v>194</v>
      </c>
      <c r="BO112">
        <v>868</v>
      </c>
      <c r="BP112">
        <v>204</v>
      </c>
      <c r="BQ112">
        <v>857</v>
      </c>
      <c r="BR112">
        <v>200</v>
      </c>
      <c r="BT112">
        <v>937</v>
      </c>
      <c r="BU112">
        <v>190</v>
      </c>
      <c r="BV112">
        <v>834</v>
      </c>
      <c r="BW112">
        <v>188</v>
      </c>
      <c r="BX112">
        <v>881</v>
      </c>
      <c r="BY112">
        <v>189</v>
      </c>
      <c r="CA112">
        <v>979</v>
      </c>
      <c r="CB112">
        <v>205</v>
      </c>
      <c r="CC112">
        <v>889</v>
      </c>
      <c r="CD112">
        <v>180</v>
      </c>
      <c r="CE112">
        <v>863</v>
      </c>
      <c r="CF112">
        <v>169</v>
      </c>
      <c r="CH112">
        <v>831</v>
      </c>
      <c r="CI112">
        <v>180</v>
      </c>
      <c r="CJ112">
        <v>895</v>
      </c>
      <c r="CK112">
        <v>167</v>
      </c>
      <c r="CL112">
        <v>861</v>
      </c>
      <c r="CM112">
        <v>179</v>
      </c>
      <c r="CO112">
        <v>872</v>
      </c>
      <c r="CP112">
        <v>161</v>
      </c>
      <c r="CQ112">
        <v>836</v>
      </c>
      <c r="CR112">
        <v>166</v>
      </c>
      <c r="CS112">
        <v>871</v>
      </c>
      <c r="CT112">
        <v>175</v>
      </c>
      <c r="CV112">
        <v>842</v>
      </c>
      <c r="CW112">
        <v>164</v>
      </c>
      <c r="CX112">
        <v>865</v>
      </c>
      <c r="CY112">
        <v>175</v>
      </c>
      <c r="CZ112">
        <v>822</v>
      </c>
      <c r="DA112">
        <v>167</v>
      </c>
      <c r="DC112">
        <v>875</v>
      </c>
      <c r="DD112">
        <v>176</v>
      </c>
      <c r="DE112">
        <v>858</v>
      </c>
      <c r="DF112">
        <v>174</v>
      </c>
      <c r="DG112">
        <v>911</v>
      </c>
      <c r="DH112">
        <v>160</v>
      </c>
      <c r="DK112">
        <v>104</v>
      </c>
      <c r="DL112">
        <v>0.21008000199999999</v>
      </c>
      <c r="DM112">
        <v>171</v>
      </c>
      <c r="DN112">
        <v>248</v>
      </c>
      <c r="DO112">
        <v>173</v>
      </c>
      <c r="DP112">
        <v>249</v>
      </c>
      <c r="DQ112">
        <v>166</v>
      </c>
      <c r="DR112">
        <v>246</v>
      </c>
      <c r="DT112">
        <v>204</v>
      </c>
      <c r="DU112">
        <v>391</v>
      </c>
      <c r="DV112">
        <v>189</v>
      </c>
      <c r="DW112">
        <v>383</v>
      </c>
      <c r="DX112">
        <v>212</v>
      </c>
      <c r="DY112">
        <v>399</v>
      </c>
      <c r="EA112">
        <v>223</v>
      </c>
      <c r="EB112">
        <v>372</v>
      </c>
      <c r="EC112">
        <v>208</v>
      </c>
      <c r="ED112">
        <v>417</v>
      </c>
      <c r="EE112">
        <v>222</v>
      </c>
      <c r="EF112">
        <v>488</v>
      </c>
      <c r="EH112">
        <v>280</v>
      </c>
      <c r="EI112">
        <v>390</v>
      </c>
      <c r="EJ112">
        <v>286</v>
      </c>
      <c r="EK112">
        <v>423</v>
      </c>
      <c r="EL112">
        <v>261</v>
      </c>
      <c r="EM112">
        <v>450</v>
      </c>
      <c r="EO112">
        <v>919</v>
      </c>
      <c r="EP112">
        <v>386</v>
      </c>
      <c r="EQ112">
        <v>924</v>
      </c>
      <c r="ER112">
        <v>366</v>
      </c>
      <c r="ES112">
        <v>844</v>
      </c>
      <c r="ET112">
        <v>354</v>
      </c>
      <c r="EV112">
        <v>941</v>
      </c>
      <c r="EW112">
        <v>380</v>
      </c>
      <c r="EX112">
        <v>937</v>
      </c>
      <c r="EY112">
        <v>371</v>
      </c>
      <c r="EZ112">
        <v>929</v>
      </c>
      <c r="FA112">
        <v>373</v>
      </c>
      <c r="FC112">
        <v>1024</v>
      </c>
      <c r="FD112">
        <v>380</v>
      </c>
      <c r="FE112">
        <v>991</v>
      </c>
      <c r="FF112">
        <v>391</v>
      </c>
      <c r="FG112">
        <v>1009</v>
      </c>
      <c r="FH112">
        <v>381</v>
      </c>
      <c r="FJ112">
        <v>1011</v>
      </c>
      <c r="FK112">
        <v>383</v>
      </c>
      <c r="FL112">
        <v>957</v>
      </c>
      <c r="FM112">
        <v>364</v>
      </c>
      <c r="FN112">
        <v>964</v>
      </c>
      <c r="FO112">
        <v>372</v>
      </c>
      <c r="FQ112">
        <v>911</v>
      </c>
      <c r="FR112">
        <v>391</v>
      </c>
      <c r="FS112">
        <v>1065</v>
      </c>
      <c r="FT112">
        <v>445</v>
      </c>
      <c r="FU112">
        <v>962</v>
      </c>
      <c r="FV112">
        <v>434</v>
      </c>
      <c r="FX112">
        <v>980</v>
      </c>
      <c r="FY112">
        <v>352</v>
      </c>
      <c r="FZ112">
        <v>1072</v>
      </c>
      <c r="GA112">
        <v>369</v>
      </c>
      <c r="GB112">
        <v>959</v>
      </c>
      <c r="GC112">
        <v>355</v>
      </c>
      <c r="GE112">
        <v>1076</v>
      </c>
      <c r="GF112">
        <v>393</v>
      </c>
      <c r="GG112">
        <v>1246</v>
      </c>
      <c r="GH112">
        <v>449</v>
      </c>
      <c r="GI112">
        <v>1058</v>
      </c>
      <c r="GJ112">
        <v>409</v>
      </c>
      <c r="GL112">
        <v>1149</v>
      </c>
      <c r="GM112">
        <v>400</v>
      </c>
      <c r="GN112">
        <v>1141</v>
      </c>
      <c r="GO112">
        <v>372</v>
      </c>
      <c r="GP112">
        <v>1022</v>
      </c>
      <c r="GQ112">
        <v>382</v>
      </c>
      <c r="GS112">
        <v>104</v>
      </c>
      <c r="GT112">
        <v>0.21008000199999999</v>
      </c>
      <c r="GU112">
        <v>295</v>
      </c>
      <c r="GV112">
        <v>24</v>
      </c>
      <c r="GW112">
        <v>310</v>
      </c>
      <c r="GX112">
        <v>25</v>
      </c>
      <c r="GY112">
        <v>291</v>
      </c>
      <c r="GZ112">
        <v>23</v>
      </c>
      <c r="HB112">
        <v>316</v>
      </c>
      <c r="HC112">
        <v>749</v>
      </c>
      <c r="HD112">
        <v>321</v>
      </c>
      <c r="HE112">
        <v>667</v>
      </c>
      <c r="HF112">
        <v>337</v>
      </c>
      <c r="HG112">
        <v>606</v>
      </c>
      <c r="HI112">
        <v>1121</v>
      </c>
      <c r="HJ112">
        <v>592</v>
      </c>
      <c r="HK112">
        <v>1124</v>
      </c>
      <c r="HL112">
        <v>593</v>
      </c>
      <c r="HM112">
        <v>1053</v>
      </c>
      <c r="HN112">
        <v>598</v>
      </c>
      <c r="HP112">
        <v>104</v>
      </c>
      <c r="HQ112">
        <v>0.21008000199999999</v>
      </c>
      <c r="HR112">
        <v>173</v>
      </c>
      <c r="HS112">
        <v>234</v>
      </c>
      <c r="HT112">
        <v>171</v>
      </c>
      <c r="HU112">
        <v>234</v>
      </c>
      <c r="HV112">
        <v>174</v>
      </c>
      <c r="HW112">
        <v>234</v>
      </c>
      <c r="HY112">
        <v>180</v>
      </c>
      <c r="HZ112">
        <v>347</v>
      </c>
      <c r="IA112">
        <v>202</v>
      </c>
      <c r="IB112">
        <v>336</v>
      </c>
      <c r="IC112">
        <v>193</v>
      </c>
      <c r="ID112">
        <v>338</v>
      </c>
      <c r="IF112">
        <v>225</v>
      </c>
      <c r="IG112">
        <v>327</v>
      </c>
      <c r="IH112">
        <v>214</v>
      </c>
      <c r="II112">
        <v>324</v>
      </c>
      <c r="IJ112">
        <v>204</v>
      </c>
      <c r="IK112">
        <v>323</v>
      </c>
      <c r="IM112">
        <v>588</v>
      </c>
      <c r="IN112">
        <v>317</v>
      </c>
      <c r="IO112">
        <v>525</v>
      </c>
      <c r="IP112">
        <v>313</v>
      </c>
      <c r="IQ112">
        <v>574</v>
      </c>
      <c r="IR112">
        <v>314</v>
      </c>
      <c r="IT112">
        <v>716</v>
      </c>
      <c r="IU112">
        <v>317</v>
      </c>
      <c r="IV112">
        <v>765</v>
      </c>
      <c r="IW112">
        <v>317</v>
      </c>
      <c r="IX112">
        <v>674</v>
      </c>
      <c r="IY112">
        <v>318</v>
      </c>
      <c r="JA112">
        <v>682</v>
      </c>
      <c r="JB112">
        <v>330</v>
      </c>
      <c r="JC112">
        <v>745</v>
      </c>
      <c r="JD112">
        <v>394</v>
      </c>
      <c r="JE112">
        <v>731</v>
      </c>
      <c r="JF112">
        <v>367</v>
      </c>
      <c r="JH112">
        <v>682</v>
      </c>
      <c r="JI112">
        <v>323</v>
      </c>
      <c r="JJ112">
        <v>662</v>
      </c>
      <c r="JK112">
        <v>304</v>
      </c>
      <c r="JL112">
        <v>641</v>
      </c>
      <c r="JM112">
        <v>304</v>
      </c>
      <c r="JO112">
        <v>670</v>
      </c>
      <c r="JP112">
        <v>290</v>
      </c>
      <c r="JQ112">
        <v>648</v>
      </c>
      <c r="JR112">
        <v>285</v>
      </c>
      <c r="JS112">
        <v>643</v>
      </c>
      <c r="JT112">
        <v>300</v>
      </c>
      <c r="JV112">
        <v>644</v>
      </c>
      <c r="JW112">
        <v>329</v>
      </c>
      <c r="JX112">
        <v>694</v>
      </c>
      <c r="JY112">
        <v>368</v>
      </c>
      <c r="JZ112">
        <v>659</v>
      </c>
      <c r="KA112">
        <v>347</v>
      </c>
      <c r="KC112">
        <v>664</v>
      </c>
      <c r="KD112">
        <v>328</v>
      </c>
      <c r="KE112">
        <v>666</v>
      </c>
      <c r="KF112">
        <v>316</v>
      </c>
      <c r="KG112">
        <v>686</v>
      </c>
      <c r="KH112">
        <v>325</v>
      </c>
      <c r="KJ112">
        <v>623</v>
      </c>
      <c r="KK112">
        <v>325</v>
      </c>
      <c r="KL112">
        <v>579</v>
      </c>
      <c r="KM112">
        <v>311</v>
      </c>
      <c r="KN112">
        <v>633</v>
      </c>
      <c r="KO112">
        <v>332</v>
      </c>
      <c r="KQ112">
        <v>682</v>
      </c>
      <c r="KR112">
        <v>362</v>
      </c>
      <c r="KS112">
        <v>782</v>
      </c>
      <c r="KT112">
        <v>368</v>
      </c>
      <c r="KU112">
        <v>737</v>
      </c>
      <c r="KV112">
        <v>360</v>
      </c>
      <c r="KX112">
        <v>104</v>
      </c>
      <c r="KY112">
        <v>0.210080001503229</v>
      </c>
      <c r="KZ112">
        <v>318</v>
      </c>
      <c r="LA112">
        <v>27</v>
      </c>
      <c r="LB112">
        <v>308</v>
      </c>
      <c r="LC112">
        <v>28</v>
      </c>
      <c r="LD112">
        <v>308</v>
      </c>
      <c r="LE112">
        <v>27</v>
      </c>
      <c r="LG112">
        <v>315</v>
      </c>
      <c r="LH112">
        <v>534</v>
      </c>
      <c r="LI112">
        <v>325</v>
      </c>
      <c r="LJ112">
        <v>540</v>
      </c>
      <c r="LK112">
        <v>310</v>
      </c>
      <c r="LL112">
        <v>494</v>
      </c>
      <c r="LN112">
        <v>736</v>
      </c>
      <c r="LO112">
        <v>432</v>
      </c>
      <c r="LP112">
        <v>776</v>
      </c>
      <c r="LQ112">
        <v>462</v>
      </c>
      <c r="LR112">
        <v>764</v>
      </c>
      <c r="LS112">
        <v>447</v>
      </c>
      <c r="LV112">
        <v>104</v>
      </c>
      <c r="LW112">
        <v>0.21008000199999999</v>
      </c>
      <c r="LX112">
        <v>310</v>
      </c>
      <c r="LY112">
        <v>92</v>
      </c>
      <c r="LZ112">
        <v>304</v>
      </c>
      <c r="MA112">
        <v>102</v>
      </c>
      <c r="MB112">
        <v>303</v>
      </c>
      <c r="MC112">
        <v>103</v>
      </c>
      <c r="ME112">
        <v>347</v>
      </c>
      <c r="MF112">
        <v>538</v>
      </c>
      <c r="MG112">
        <v>344</v>
      </c>
      <c r="MH112">
        <v>560</v>
      </c>
      <c r="MI112">
        <v>338</v>
      </c>
      <c r="MJ112">
        <v>564</v>
      </c>
      <c r="ML112">
        <v>327</v>
      </c>
      <c r="MM112">
        <v>610</v>
      </c>
      <c r="MN112">
        <v>321</v>
      </c>
      <c r="MO112">
        <v>623</v>
      </c>
      <c r="MP112">
        <v>330</v>
      </c>
      <c r="MQ112">
        <v>641</v>
      </c>
      <c r="MS112">
        <v>393</v>
      </c>
      <c r="MT112">
        <v>566</v>
      </c>
      <c r="MU112">
        <v>354</v>
      </c>
      <c r="MV112">
        <v>565</v>
      </c>
      <c r="MW112">
        <v>391</v>
      </c>
      <c r="MX112">
        <v>577</v>
      </c>
      <c r="MZ112">
        <v>552</v>
      </c>
      <c r="NA112">
        <v>480</v>
      </c>
      <c r="NB112">
        <v>561</v>
      </c>
      <c r="NC112">
        <v>503</v>
      </c>
      <c r="ND112">
        <v>529</v>
      </c>
      <c r="NE112">
        <v>519</v>
      </c>
      <c r="NG112">
        <v>760</v>
      </c>
      <c r="NH112">
        <v>615</v>
      </c>
      <c r="NI112">
        <v>752</v>
      </c>
      <c r="NJ112">
        <v>626</v>
      </c>
      <c r="NK112">
        <v>774</v>
      </c>
      <c r="NL112">
        <v>612</v>
      </c>
      <c r="NN112">
        <v>797</v>
      </c>
      <c r="NO112">
        <v>516</v>
      </c>
      <c r="NP112">
        <v>771</v>
      </c>
      <c r="NQ112">
        <v>527</v>
      </c>
      <c r="NR112">
        <v>770</v>
      </c>
      <c r="NS112">
        <v>517</v>
      </c>
      <c r="NU112">
        <v>680</v>
      </c>
      <c r="NV112">
        <v>499</v>
      </c>
      <c r="NW112">
        <v>741</v>
      </c>
      <c r="NX112">
        <v>510</v>
      </c>
      <c r="NY112">
        <v>741</v>
      </c>
      <c r="NZ112">
        <v>510</v>
      </c>
      <c r="OB112">
        <v>794</v>
      </c>
      <c r="OC112">
        <v>574</v>
      </c>
      <c r="OD112">
        <v>810</v>
      </c>
      <c r="OE112">
        <v>594</v>
      </c>
      <c r="OF112">
        <v>793</v>
      </c>
      <c r="OG112">
        <v>586</v>
      </c>
      <c r="OI112">
        <v>690</v>
      </c>
      <c r="OJ112">
        <v>483</v>
      </c>
      <c r="OK112">
        <v>723</v>
      </c>
      <c r="OL112">
        <v>499</v>
      </c>
      <c r="OM112">
        <v>766</v>
      </c>
      <c r="ON112">
        <v>495</v>
      </c>
      <c r="OP112">
        <v>876</v>
      </c>
      <c r="OQ112">
        <v>682</v>
      </c>
      <c r="OR112">
        <v>873</v>
      </c>
      <c r="OS112">
        <v>653</v>
      </c>
      <c r="OT112">
        <v>848</v>
      </c>
      <c r="OU112">
        <v>628</v>
      </c>
      <c r="OW112">
        <v>818</v>
      </c>
      <c r="OX112">
        <v>506</v>
      </c>
      <c r="OY112">
        <v>711</v>
      </c>
      <c r="OZ112">
        <v>491</v>
      </c>
      <c r="PA112">
        <v>716</v>
      </c>
      <c r="PB112">
        <v>493</v>
      </c>
    </row>
    <row r="113" spans="1:418">
      <c r="A113" s="47">
        <v>5</v>
      </c>
      <c r="B113" s="10">
        <v>99</v>
      </c>
      <c r="C113">
        <v>1</v>
      </c>
      <c r="D113">
        <v>0</v>
      </c>
      <c r="E113">
        <f>0.0000166 *1000000</f>
        <v>16.600000000000001</v>
      </c>
      <c r="F113" s="26">
        <f>0.5*((0.1*4)+(0.099*4)+(0.001*2*1))</f>
        <v>0.39900000000000002</v>
      </c>
      <c r="H113">
        <v>495</v>
      </c>
      <c r="I113">
        <v>5</v>
      </c>
      <c r="J113">
        <v>0</v>
      </c>
      <c r="K113">
        <v>0.625</v>
      </c>
      <c r="L113">
        <v>0.625</v>
      </c>
      <c r="N113" s="6"/>
      <c r="O113" s="6"/>
      <c r="P113" s="14"/>
      <c r="AB113">
        <v>105</v>
      </c>
      <c r="AC113">
        <v>0.21210000200000001</v>
      </c>
      <c r="AD113">
        <v>329</v>
      </c>
      <c r="AE113">
        <v>149</v>
      </c>
      <c r="AF113">
        <v>333</v>
      </c>
      <c r="AG113">
        <v>143</v>
      </c>
      <c r="AH113">
        <v>328</v>
      </c>
      <c r="AI113">
        <v>141</v>
      </c>
      <c r="AK113">
        <v>353</v>
      </c>
      <c r="AL113">
        <v>214</v>
      </c>
      <c r="AM113">
        <v>361</v>
      </c>
      <c r="AN113">
        <v>220</v>
      </c>
      <c r="AO113">
        <v>353</v>
      </c>
      <c r="AP113">
        <v>219</v>
      </c>
      <c r="AR113">
        <v>405</v>
      </c>
      <c r="AS113">
        <v>217</v>
      </c>
      <c r="AT113">
        <v>378</v>
      </c>
      <c r="AU113">
        <v>208</v>
      </c>
      <c r="AV113">
        <v>412</v>
      </c>
      <c r="AW113">
        <v>232</v>
      </c>
      <c r="AY113">
        <v>703</v>
      </c>
      <c r="AZ113">
        <v>242</v>
      </c>
      <c r="BA113">
        <v>774</v>
      </c>
      <c r="BB113">
        <v>225</v>
      </c>
      <c r="BC113">
        <v>708</v>
      </c>
      <c r="BD113">
        <v>227</v>
      </c>
      <c r="BF113">
        <v>857</v>
      </c>
      <c r="BG113">
        <v>199</v>
      </c>
      <c r="BH113">
        <v>889</v>
      </c>
      <c r="BI113">
        <v>203</v>
      </c>
      <c r="BJ113">
        <v>866</v>
      </c>
      <c r="BK113">
        <v>213</v>
      </c>
      <c r="BM113">
        <v>879</v>
      </c>
      <c r="BN113">
        <v>202</v>
      </c>
      <c r="BO113">
        <v>869</v>
      </c>
      <c r="BP113">
        <v>202</v>
      </c>
      <c r="BQ113">
        <v>938</v>
      </c>
      <c r="BR113">
        <v>201</v>
      </c>
      <c r="BT113">
        <v>889</v>
      </c>
      <c r="BU113">
        <v>186</v>
      </c>
      <c r="BV113">
        <v>943</v>
      </c>
      <c r="BW113">
        <v>191</v>
      </c>
      <c r="BX113">
        <v>884</v>
      </c>
      <c r="BY113">
        <v>188</v>
      </c>
      <c r="CA113">
        <v>958</v>
      </c>
      <c r="CB113">
        <v>217</v>
      </c>
      <c r="CC113">
        <v>908</v>
      </c>
      <c r="CD113">
        <v>178</v>
      </c>
      <c r="CE113">
        <v>893</v>
      </c>
      <c r="CF113">
        <v>183</v>
      </c>
      <c r="CH113">
        <v>861</v>
      </c>
      <c r="CI113">
        <v>185</v>
      </c>
      <c r="CJ113">
        <v>912</v>
      </c>
      <c r="CK113">
        <v>175</v>
      </c>
      <c r="CL113">
        <v>873</v>
      </c>
      <c r="CM113">
        <v>171</v>
      </c>
      <c r="CO113">
        <v>867</v>
      </c>
      <c r="CP113">
        <v>170</v>
      </c>
      <c r="CQ113">
        <v>887</v>
      </c>
      <c r="CR113">
        <v>173</v>
      </c>
      <c r="CS113">
        <v>851</v>
      </c>
      <c r="CT113">
        <v>165</v>
      </c>
      <c r="CV113">
        <v>847</v>
      </c>
      <c r="CW113">
        <v>172</v>
      </c>
      <c r="CX113">
        <v>892</v>
      </c>
      <c r="CY113">
        <v>177</v>
      </c>
      <c r="CZ113">
        <v>916</v>
      </c>
      <c r="DA113">
        <v>172</v>
      </c>
      <c r="DC113">
        <v>870</v>
      </c>
      <c r="DD113">
        <v>175</v>
      </c>
      <c r="DE113">
        <v>908</v>
      </c>
      <c r="DF113">
        <v>164</v>
      </c>
      <c r="DG113">
        <v>861</v>
      </c>
      <c r="DH113">
        <v>176</v>
      </c>
      <c r="DK113">
        <v>105</v>
      </c>
      <c r="DL113">
        <v>0.21210000200000001</v>
      </c>
      <c r="DM113">
        <v>168</v>
      </c>
      <c r="DN113">
        <v>247</v>
      </c>
      <c r="DO113">
        <v>175</v>
      </c>
      <c r="DP113">
        <v>247</v>
      </c>
      <c r="DQ113">
        <v>171</v>
      </c>
      <c r="DR113">
        <v>248</v>
      </c>
      <c r="DT113">
        <v>203</v>
      </c>
      <c r="DU113">
        <v>412</v>
      </c>
      <c r="DV113">
        <v>217</v>
      </c>
      <c r="DW113">
        <v>396</v>
      </c>
      <c r="DX113">
        <v>199</v>
      </c>
      <c r="DY113">
        <v>386</v>
      </c>
      <c r="EA113">
        <v>228</v>
      </c>
      <c r="EB113">
        <v>372</v>
      </c>
      <c r="EC113">
        <v>198</v>
      </c>
      <c r="ED113">
        <v>424</v>
      </c>
      <c r="EE113">
        <v>242</v>
      </c>
      <c r="EF113">
        <v>486</v>
      </c>
      <c r="EH113">
        <v>274</v>
      </c>
      <c r="EI113">
        <v>396</v>
      </c>
      <c r="EJ113">
        <v>258</v>
      </c>
      <c r="EK113">
        <v>427</v>
      </c>
      <c r="EL113">
        <v>279</v>
      </c>
      <c r="EM113">
        <v>456</v>
      </c>
      <c r="EO113">
        <v>893</v>
      </c>
      <c r="EP113">
        <v>394</v>
      </c>
      <c r="EQ113">
        <v>876</v>
      </c>
      <c r="ER113">
        <v>368</v>
      </c>
      <c r="ES113">
        <v>875</v>
      </c>
      <c r="ET113">
        <v>364</v>
      </c>
      <c r="EV113">
        <v>944</v>
      </c>
      <c r="EW113">
        <v>402</v>
      </c>
      <c r="EX113">
        <v>923</v>
      </c>
      <c r="EY113">
        <v>371</v>
      </c>
      <c r="EZ113">
        <v>905</v>
      </c>
      <c r="FA113">
        <v>379</v>
      </c>
      <c r="FC113">
        <v>957</v>
      </c>
      <c r="FD113">
        <v>390</v>
      </c>
      <c r="FE113">
        <v>1027</v>
      </c>
      <c r="FF113">
        <v>384</v>
      </c>
      <c r="FG113">
        <v>908</v>
      </c>
      <c r="FH113">
        <v>366</v>
      </c>
      <c r="FJ113">
        <v>876</v>
      </c>
      <c r="FK113">
        <v>386</v>
      </c>
      <c r="FL113">
        <v>933</v>
      </c>
      <c r="FM113">
        <v>384</v>
      </c>
      <c r="FN113">
        <v>967</v>
      </c>
      <c r="FO113">
        <v>368</v>
      </c>
      <c r="FQ113">
        <v>970</v>
      </c>
      <c r="FR113">
        <v>398</v>
      </c>
      <c r="FS113">
        <v>1059</v>
      </c>
      <c r="FT113">
        <v>435</v>
      </c>
      <c r="FU113">
        <v>1051</v>
      </c>
      <c r="FV113">
        <v>433</v>
      </c>
      <c r="FX113">
        <v>1016</v>
      </c>
      <c r="FY113">
        <v>372</v>
      </c>
      <c r="FZ113">
        <v>1036</v>
      </c>
      <c r="GA113">
        <v>368</v>
      </c>
      <c r="GB113">
        <v>939</v>
      </c>
      <c r="GC113">
        <v>361</v>
      </c>
      <c r="GE113">
        <v>1063</v>
      </c>
      <c r="GF113">
        <v>408</v>
      </c>
      <c r="GG113">
        <v>1234</v>
      </c>
      <c r="GH113">
        <v>444</v>
      </c>
      <c r="GI113">
        <v>1128</v>
      </c>
      <c r="GJ113">
        <v>411</v>
      </c>
      <c r="GL113">
        <v>1090</v>
      </c>
      <c r="GM113">
        <v>406</v>
      </c>
      <c r="GN113">
        <v>1110</v>
      </c>
      <c r="GO113">
        <v>383</v>
      </c>
      <c r="GP113">
        <v>1005</v>
      </c>
      <c r="GQ113">
        <v>376</v>
      </c>
      <c r="GS113">
        <v>105</v>
      </c>
      <c r="GT113">
        <v>0.21210000200000001</v>
      </c>
      <c r="GU113">
        <v>309</v>
      </c>
      <c r="GV113">
        <v>24</v>
      </c>
      <c r="GW113">
        <v>297</v>
      </c>
      <c r="GX113">
        <v>23</v>
      </c>
      <c r="GY113">
        <v>292</v>
      </c>
      <c r="GZ113">
        <v>24</v>
      </c>
      <c r="HB113">
        <v>327</v>
      </c>
      <c r="HC113">
        <v>706</v>
      </c>
      <c r="HD113">
        <v>319</v>
      </c>
      <c r="HE113">
        <v>643</v>
      </c>
      <c r="HF113">
        <v>338</v>
      </c>
      <c r="HG113">
        <v>617</v>
      </c>
      <c r="HI113">
        <v>1092</v>
      </c>
      <c r="HJ113">
        <v>584</v>
      </c>
      <c r="HK113">
        <v>1064</v>
      </c>
      <c r="HL113">
        <v>589</v>
      </c>
      <c r="HM113">
        <v>1154</v>
      </c>
      <c r="HN113">
        <v>577</v>
      </c>
      <c r="HP113">
        <v>105</v>
      </c>
      <c r="HQ113">
        <v>0.21210000200000001</v>
      </c>
      <c r="HR113">
        <v>170</v>
      </c>
      <c r="HS113">
        <v>236</v>
      </c>
      <c r="HT113">
        <v>171</v>
      </c>
      <c r="HU113">
        <v>239</v>
      </c>
      <c r="HV113">
        <v>175</v>
      </c>
      <c r="HW113">
        <v>232</v>
      </c>
      <c r="HY113">
        <v>186</v>
      </c>
      <c r="HZ113">
        <v>356</v>
      </c>
      <c r="IA113">
        <v>194</v>
      </c>
      <c r="IB113">
        <v>338</v>
      </c>
      <c r="IC113">
        <v>196</v>
      </c>
      <c r="ID113">
        <v>339</v>
      </c>
      <c r="IF113">
        <v>212</v>
      </c>
      <c r="IG113">
        <v>315</v>
      </c>
      <c r="IH113">
        <v>205</v>
      </c>
      <c r="II113">
        <v>321</v>
      </c>
      <c r="IJ113">
        <v>212</v>
      </c>
      <c r="IK113">
        <v>327</v>
      </c>
      <c r="IM113">
        <v>562</v>
      </c>
      <c r="IN113">
        <v>325</v>
      </c>
      <c r="IO113">
        <v>541</v>
      </c>
      <c r="IP113">
        <v>323</v>
      </c>
      <c r="IQ113">
        <v>554</v>
      </c>
      <c r="IR113">
        <v>310</v>
      </c>
      <c r="IT113">
        <v>603</v>
      </c>
      <c r="IU113">
        <v>316</v>
      </c>
      <c r="IV113">
        <v>643</v>
      </c>
      <c r="IW113">
        <v>321</v>
      </c>
      <c r="IX113">
        <v>685</v>
      </c>
      <c r="IY113">
        <v>311</v>
      </c>
      <c r="JA113">
        <v>694</v>
      </c>
      <c r="JB113">
        <v>330</v>
      </c>
      <c r="JC113">
        <v>794</v>
      </c>
      <c r="JD113">
        <v>382</v>
      </c>
      <c r="JE113">
        <v>725</v>
      </c>
      <c r="JF113">
        <v>386</v>
      </c>
      <c r="JH113">
        <v>645</v>
      </c>
      <c r="JI113">
        <v>326</v>
      </c>
      <c r="JJ113">
        <v>610</v>
      </c>
      <c r="JK113">
        <v>314</v>
      </c>
      <c r="JL113">
        <v>652</v>
      </c>
      <c r="JM113">
        <v>313</v>
      </c>
      <c r="JO113">
        <v>695</v>
      </c>
      <c r="JP113">
        <v>299</v>
      </c>
      <c r="JQ113">
        <v>671</v>
      </c>
      <c r="JR113">
        <v>301</v>
      </c>
      <c r="JS113">
        <v>613</v>
      </c>
      <c r="JT113">
        <v>314</v>
      </c>
      <c r="JV113">
        <v>634</v>
      </c>
      <c r="JW113">
        <v>325</v>
      </c>
      <c r="JX113">
        <v>659</v>
      </c>
      <c r="JY113">
        <v>360</v>
      </c>
      <c r="JZ113">
        <v>684</v>
      </c>
      <c r="KA113">
        <v>356</v>
      </c>
      <c r="KC113">
        <v>696</v>
      </c>
      <c r="KD113">
        <v>327</v>
      </c>
      <c r="KE113">
        <v>685</v>
      </c>
      <c r="KF113">
        <v>326</v>
      </c>
      <c r="KG113">
        <v>698</v>
      </c>
      <c r="KH113">
        <v>320</v>
      </c>
      <c r="KJ113">
        <v>666</v>
      </c>
      <c r="KK113">
        <v>323</v>
      </c>
      <c r="KL113">
        <v>670</v>
      </c>
      <c r="KM113">
        <v>331</v>
      </c>
      <c r="KN113">
        <v>627</v>
      </c>
      <c r="KO113">
        <v>341</v>
      </c>
      <c r="KQ113">
        <v>730</v>
      </c>
      <c r="KR113">
        <v>379</v>
      </c>
      <c r="KS113">
        <v>756</v>
      </c>
      <c r="KT113">
        <v>366</v>
      </c>
      <c r="KU113">
        <v>707</v>
      </c>
      <c r="KV113">
        <v>365</v>
      </c>
      <c r="KX113">
        <v>105</v>
      </c>
      <c r="KY113">
        <v>0.21210000151768299</v>
      </c>
      <c r="KZ113">
        <v>308</v>
      </c>
      <c r="LA113">
        <v>27</v>
      </c>
      <c r="LB113">
        <v>318</v>
      </c>
      <c r="LC113">
        <v>27</v>
      </c>
      <c r="LD113">
        <v>302</v>
      </c>
      <c r="LE113">
        <v>27</v>
      </c>
      <c r="LG113">
        <v>337</v>
      </c>
      <c r="LH113">
        <v>539</v>
      </c>
      <c r="LI113">
        <v>354</v>
      </c>
      <c r="LJ113">
        <v>526</v>
      </c>
      <c r="LK113">
        <v>326</v>
      </c>
      <c r="LL113">
        <v>478</v>
      </c>
      <c r="LN113">
        <v>709</v>
      </c>
      <c r="LO113">
        <v>424</v>
      </c>
      <c r="LP113">
        <v>762</v>
      </c>
      <c r="LQ113">
        <v>465</v>
      </c>
      <c r="LR113">
        <v>709</v>
      </c>
      <c r="LS113">
        <v>459</v>
      </c>
      <c r="LV113">
        <v>105</v>
      </c>
      <c r="LW113">
        <v>0.21210000200000001</v>
      </c>
      <c r="LX113">
        <v>300</v>
      </c>
      <c r="LY113">
        <v>95</v>
      </c>
      <c r="LZ113">
        <v>313</v>
      </c>
      <c r="MA113">
        <v>101</v>
      </c>
      <c r="MB113">
        <v>313</v>
      </c>
      <c r="MC113">
        <v>101</v>
      </c>
      <c r="ME113">
        <v>363</v>
      </c>
      <c r="MF113">
        <v>559</v>
      </c>
      <c r="MG113">
        <v>325</v>
      </c>
      <c r="MH113">
        <v>555</v>
      </c>
      <c r="MI113">
        <v>347</v>
      </c>
      <c r="MJ113">
        <v>548</v>
      </c>
      <c r="ML113">
        <v>334</v>
      </c>
      <c r="MM113">
        <v>629</v>
      </c>
      <c r="MN113">
        <v>317</v>
      </c>
      <c r="MO113">
        <v>643</v>
      </c>
      <c r="MP113">
        <v>336</v>
      </c>
      <c r="MQ113">
        <v>608</v>
      </c>
      <c r="MS113">
        <v>409</v>
      </c>
      <c r="MT113">
        <v>551</v>
      </c>
      <c r="MU113">
        <v>396</v>
      </c>
      <c r="MV113">
        <v>572</v>
      </c>
      <c r="MW113">
        <v>372</v>
      </c>
      <c r="MX113">
        <v>570</v>
      </c>
      <c r="MZ113">
        <v>545</v>
      </c>
      <c r="NA113">
        <v>488</v>
      </c>
      <c r="NB113">
        <v>564</v>
      </c>
      <c r="NC113">
        <v>507</v>
      </c>
      <c r="ND113">
        <v>573</v>
      </c>
      <c r="NE113">
        <v>503</v>
      </c>
      <c r="NG113">
        <v>781</v>
      </c>
      <c r="NH113">
        <v>602</v>
      </c>
      <c r="NI113">
        <v>747</v>
      </c>
      <c r="NJ113">
        <v>593</v>
      </c>
      <c r="NK113">
        <v>799</v>
      </c>
      <c r="NL113">
        <v>617</v>
      </c>
      <c r="NN113">
        <v>791</v>
      </c>
      <c r="NO113">
        <v>521</v>
      </c>
      <c r="NP113">
        <v>835</v>
      </c>
      <c r="NQ113">
        <v>516</v>
      </c>
      <c r="NR113">
        <v>769</v>
      </c>
      <c r="NS113">
        <v>526</v>
      </c>
      <c r="NU113">
        <v>770</v>
      </c>
      <c r="NV113">
        <v>491</v>
      </c>
      <c r="NW113">
        <v>827</v>
      </c>
      <c r="NX113">
        <v>498</v>
      </c>
      <c r="NY113">
        <v>827</v>
      </c>
      <c r="NZ113">
        <v>498</v>
      </c>
      <c r="OB113">
        <v>802</v>
      </c>
      <c r="OC113">
        <v>575</v>
      </c>
      <c r="OD113">
        <v>764</v>
      </c>
      <c r="OE113">
        <v>590</v>
      </c>
      <c r="OF113">
        <v>691</v>
      </c>
      <c r="OG113">
        <v>587</v>
      </c>
      <c r="OI113">
        <v>756</v>
      </c>
      <c r="OJ113">
        <v>480</v>
      </c>
      <c r="OK113">
        <v>814</v>
      </c>
      <c r="OL113">
        <v>504</v>
      </c>
      <c r="OM113">
        <v>784</v>
      </c>
      <c r="ON113">
        <v>520</v>
      </c>
      <c r="OP113">
        <v>796</v>
      </c>
      <c r="OQ113">
        <v>663</v>
      </c>
      <c r="OR113">
        <v>816</v>
      </c>
      <c r="OS113">
        <v>634</v>
      </c>
      <c r="OT113">
        <v>761</v>
      </c>
      <c r="OU113">
        <v>632</v>
      </c>
      <c r="OW113">
        <v>802</v>
      </c>
      <c r="OX113">
        <v>481</v>
      </c>
      <c r="OY113">
        <v>792</v>
      </c>
      <c r="OZ113">
        <v>492</v>
      </c>
      <c r="PA113">
        <v>740</v>
      </c>
      <c r="PB113">
        <v>465</v>
      </c>
    </row>
    <row r="114" spans="1:418">
      <c r="A114" s="47">
        <v>6</v>
      </c>
      <c r="B114" s="10">
        <v>99.5</v>
      </c>
      <c r="C114">
        <v>0.5</v>
      </c>
      <c r="D114">
        <v>0</v>
      </c>
      <c r="E114">
        <f>0.00003379*1000000</f>
        <v>33.79</v>
      </c>
      <c r="F114" s="26">
        <f>0.5*((0.1*4)+(0.0995*4)+(0.0005*2*1))</f>
        <v>0.39950000000000002</v>
      </c>
      <c r="H114">
        <v>497.5</v>
      </c>
      <c r="I114">
        <v>2.5</v>
      </c>
      <c r="J114">
        <v>0</v>
      </c>
      <c r="K114">
        <v>0.625</v>
      </c>
      <c r="L114">
        <v>0.625</v>
      </c>
      <c r="P114" s="14"/>
      <c r="AB114">
        <v>106</v>
      </c>
      <c r="AC114">
        <v>0.214120002</v>
      </c>
      <c r="AD114">
        <v>332</v>
      </c>
      <c r="AE114">
        <v>150</v>
      </c>
      <c r="AF114">
        <v>334</v>
      </c>
      <c r="AG114">
        <v>144</v>
      </c>
      <c r="AH114">
        <v>334</v>
      </c>
      <c r="AI114">
        <v>143</v>
      </c>
      <c r="AK114">
        <v>356</v>
      </c>
      <c r="AL114">
        <v>212</v>
      </c>
      <c r="AM114">
        <v>345</v>
      </c>
      <c r="AN114">
        <v>213</v>
      </c>
      <c r="AO114">
        <v>352</v>
      </c>
      <c r="AP114">
        <v>212</v>
      </c>
      <c r="AR114">
        <v>408</v>
      </c>
      <c r="AS114">
        <v>225</v>
      </c>
      <c r="AT114">
        <v>388</v>
      </c>
      <c r="AU114">
        <v>233</v>
      </c>
      <c r="AV114">
        <v>390</v>
      </c>
      <c r="AW114">
        <v>236</v>
      </c>
      <c r="AY114">
        <v>741</v>
      </c>
      <c r="AZ114">
        <v>229</v>
      </c>
      <c r="BA114">
        <v>745</v>
      </c>
      <c r="BB114">
        <v>229</v>
      </c>
      <c r="BC114">
        <v>757</v>
      </c>
      <c r="BD114">
        <v>231</v>
      </c>
      <c r="BF114">
        <v>866</v>
      </c>
      <c r="BG114">
        <v>198</v>
      </c>
      <c r="BH114">
        <v>827</v>
      </c>
      <c r="BI114">
        <v>209</v>
      </c>
      <c r="BJ114">
        <v>869</v>
      </c>
      <c r="BK114">
        <v>212</v>
      </c>
      <c r="BM114">
        <v>875</v>
      </c>
      <c r="BN114">
        <v>196</v>
      </c>
      <c r="BO114">
        <v>862</v>
      </c>
      <c r="BP114">
        <v>199</v>
      </c>
      <c r="BQ114">
        <v>903</v>
      </c>
      <c r="BR114">
        <v>190</v>
      </c>
      <c r="BT114">
        <v>952</v>
      </c>
      <c r="BU114">
        <v>189</v>
      </c>
      <c r="BV114">
        <v>880</v>
      </c>
      <c r="BW114">
        <v>196</v>
      </c>
      <c r="BX114">
        <v>912</v>
      </c>
      <c r="BY114">
        <v>187</v>
      </c>
      <c r="CA114">
        <v>1018</v>
      </c>
      <c r="CB114">
        <v>203</v>
      </c>
      <c r="CC114">
        <v>917</v>
      </c>
      <c r="CD114">
        <v>182</v>
      </c>
      <c r="CE114">
        <v>823</v>
      </c>
      <c r="CF114">
        <v>182</v>
      </c>
      <c r="CH114">
        <v>820</v>
      </c>
      <c r="CI114">
        <v>170</v>
      </c>
      <c r="CJ114">
        <v>883</v>
      </c>
      <c r="CK114">
        <v>173</v>
      </c>
      <c r="CL114">
        <v>848</v>
      </c>
      <c r="CM114">
        <v>185</v>
      </c>
      <c r="CO114">
        <v>846</v>
      </c>
      <c r="CP114">
        <v>170</v>
      </c>
      <c r="CQ114">
        <v>846</v>
      </c>
      <c r="CR114">
        <v>177</v>
      </c>
      <c r="CS114">
        <v>834</v>
      </c>
      <c r="CT114">
        <v>167</v>
      </c>
      <c r="CV114">
        <v>830</v>
      </c>
      <c r="CW114">
        <v>156</v>
      </c>
      <c r="CX114">
        <v>841</v>
      </c>
      <c r="CY114">
        <v>171</v>
      </c>
      <c r="CZ114">
        <v>881</v>
      </c>
      <c r="DA114">
        <v>179</v>
      </c>
      <c r="DC114">
        <v>836</v>
      </c>
      <c r="DD114">
        <v>185</v>
      </c>
      <c r="DE114">
        <v>872</v>
      </c>
      <c r="DF114">
        <v>169</v>
      </c>
      <c r="DG114">
        <v>819</v>
      </c>
      <c r="DH114">
        <v>169</v>
      </c>
      <c r="DK114">
        <v>106</v>
      </c>
      <c r="DL114">
        <v>0.214120002</v>
      </c>
      <c r="DM114">
        <v>167</v>
      </c>
      <c r="DN114">
        <v>244</v>
      </c>
      <c r="DO114">
        <v>177</v>
      </c>
      <c r="DP114">
        <v>248</v>
      </c>
      <c r="DQ114">
        <v>164</v>
      </c>
      <c r="DR114">
        <v>246</v>
      </c>
      <c r="DT114">
        <v>198</v>
      </c>
      <c r="DU114">
        <v>404</v>
      </c>
      <c r="DV114">
        <v>196</v>
      </c>
      <c r="DW114">
        <v>388</v>
      </c>
      <c r="DX114">
        <v>203</v>
      </c>
      <c r="DY114">
        <v>392</v>
      </c>
      <c r="EA114">
        <v>217</v>
      </c>
      <c r="EB114">
        <v>365</v>
      </c>
      <c r="EC114">
        <v>221</v>
      </c>
      <c r="ED114">
        <v>451</v>
      </c>
      <c r="EE114">
        <v>227</v>
      </c>
      <c r="EF114">
        <v>477</v>
      </c>
      <c r="EH114">
        <v>252</v>
      </c>
      <c r="EI114">
        <v>379</v>
      </c>
      <c r="EJ114">
        <v>273</v>
      </c>
      <c r="EK114">
        <v>435</v>
      </c>
      <c r="EL114">
        <v>299</v>
      </c>
      <c r="EM114">
        <v>464</v>
      </c>
      <c r="EO114">
        <v>851</v>
      </c>
      <c r="EP114">
        <v>385</v>
      </c>
      <c r="EQ114">
        <v>912</v>
      </c>
      <c r="ER114">
        <v>388</v>
      </c>
      <c r="ES114">
        <v>865</v>
      </c>
      <c r="ET114">
        <v>372</v>
      </c>
      <c r="EV114">
        <v>967</v>
      </c>
      <c r="EW114">
        <v>389</v>
      </c>
      <c r="EX114">
        <v>876</v>
      </c>
      <c r="EY114">
        <v>381</v>
      </c>
      <c r="EZ114">
        <v>906</v>
      </c>
      <c r="FA114">
        <v>396</v>
      </c>
      <c r="FC114">
        <v>948</v>
      </c>
      <c r="FD114">
        <v>380</v>
      </c>
      <c r="FE114">
        <v>1074</v>
      </c>
      <c r="FF114">
        <v>371</v>
      </c>
      <c r="FG114">
        <v>964</v>
      </c>
      <c r="FH114">
        <v>374</v>
      </c>
      <c r="FJ114">
        <v>933</v>
      </c>
      <c r="FK114">
        <v>383</v>
      </c>
      <c r="FL114">
        <v>943</v>
      </c>
      <c r="FM114">
        <v>387</v>
      </c>
      <c r="FN114">
        <v>879</v>
      </c>
      <c r="FO114">
        <v>375</v>
      </c>
      <c r="FQ114">
        <v>946</v>
      </c>
      <c r="FR114">
        <v>387</v>
      </c>
      <c r="FS114">
        <v>1094</v>
      </c>
      <c r="FT114">
        <v>462</v>
      </c>
      <c r="FU114">
        <v>1008</v>
      </c>
      <c r="FV114">
        <v>435</v>
      </c>
      <c r="FX114">
        <v>1048</v>
      </c>
      <c r="FY114">
        <v>364</v>
      </c>
      <c r="FZ114">
        <v>987</v>
      </c>
      <c r="GA114">
        <v>365</v>
      </c>
      <c r="GB114">
        <v>998</v>
      </c>
      <c r="GC114">
        <v>368</v>
      </c>
      <c r="GE114">
        <v>1124</v>
      </c>
      <c r="GF114">
        <v>404</v>
      </c>
      <c r="GG114">
        <v>1212</v>
      </c>
      <c r="GH114">
        <v>427</v>
      </c>
      <c r="GI114">
        <v>1088</v>
      </c>
      <c r="GJ114">
        <v>405</v>
      </c>
      <c r="GL114">
        <v>1139</v>
      </c>
      <c r="GM114">
        <v>409</v>
      </c>
      <c r="GN114">
        <v>1118</v>
      </c>
      <c r="GO114">
        <v>385</v>
      </c>
      <c r="GP114">
        <v>1104</v>
      </c>
      <c r="GQ114">
        <v>383</v>
      </c>
      <c r="GS114">
        <v>106</v>
      </c>
      <c r="GT114">
        <v>0.214120002</v>
      </c>
      <c r="GU114">
        <v>293</v>
      </c>
      <c r="GV114">
        <v>24</v>
      </c>
      <c r="GW114">
        <v>305</v>
      </c>
      <c r="GX114">
        <v>24</v>
      </c>
      <c r="GY114">
        <v>295</v>
      </c>
      <c r="GZ114">
        <v>24</v>
      </c>
      <c r="HB114">
        <v>336</v>
      </c>
      <c r="HC114">
        <v>710</v>
      </c>
      <c r="HD114">
        <v>309</v>
      </c>
      <c r="HE114">
        <v>659</v>
      </c>
      <c r="HF114">
        <v>336</v>
      </c>
      <c r="HG114">
        <v>588</v>
      </c>
      <c r="HI114">
        <v>1161</v>
      </c>
      <c r="HJ114">
        <v>603</v>
      </c>
      <c r="HK114">
        <v>1048</v>
      </c>
      <c r="HL114">
        <v>598</v>
      </c>
      <c r="HM114">
        <v>1118</v>
      </c>
      <c r="HN114">
        <v>630</v>
      </c>
      <c r="HP114">
        <v>106</v>
      </c>
      <c r="HQ114">
        <v>0.214120002</v>
      </c>
      <c r="HR114">
        <v>169</v>
      </c>
      <c r="HS114">
        <v>236</v>
      </c>
      <c r="HT114">
        <v>171</v>
      </c>
      <c r="HU114">
        <v>234</v>
      </c>
      <c r="HV114">
        <v>175</v>
      </c>
      <c r="HW114">
        <v>236</v>
      </c>
      <c r="HY114">
        <v>190</v>
      </c>
      <c r="HZ114">
        <v>348</v>
      </c>
      <c r="IA114">
        <v>194</v>
      </c>
      <c r="IB114">
        <v>340</v>
      </c>
      <c r="IC114">
        <v>199</v>
      </c>
      <c r="ID114">
        <v>343</v>
      </c>
      <c r="IF114">
        <v>210</v>
      </c>
      <c r="IG114">
        <v>316</v>
      </c>
      <c r="IH114">
        <v>220</v>
      </c>
      <c r="II114">
        <v>324</v>
      </c>
      <c r="IJ114">
        <v>219</v>
      </c>
      <c r="IK114">
        <v>319</v>
      </c>
      <c r="IM114">
        <v>564</v>
      </c>
      <c r="IN114">
        <v>328</v>
      </c>
      <c r="IO114">
        <v>543</v>
      </c>
      <c r="IP114">
        <v>323</v>
      </c>
      <c r="IQ114">
        <v>585</v>
      </c>
      <c r="IR114">
        <v>315</v>
      </c>
      <c r="IT114">
        <v>662</v>
      </c>
      <c r="IU114">
        <v>316</v>
      </c>
      <c r="IV114">
        <v>683</v>
      </c>
      <c r="IW114">
        <v>313</v>
      </c>
      <c r="IX114">
        <v>643</v>
      </c>
      <c r="IY114">
        <v>309</v>
      </c>
      <c r="JA114">
        <v>705</v>
      </c>
      <c r="JB114">
        <v>335</v>
      </c>
      <c r="JC114">
        <v>772</v>
      </c>
      <c r="JD114">
        <v>386</v>
      </c>
      <c r="JE114">
        <v>737</v>
      </c>
      <c r="JF114">
        <v>367</v>
      </c>
      <c r="JH114">
        <v>664</v>
      </c>
      <c r="JI114">
        <v>323</v>
      </c>
      <c r="JJ114">
        <v>669</v>
      </c>
      <c r="JK114">
        <v>309</v>
      </c>
      <c r="JL114">
        <v>615</v>
      </c>
      <c r="JM114">
        <v>302</v>
      </c>
      <c r="JO114">
        <v>638</v>
      </c>
      <c r="JP114">
        <v>293</v>
      </c>
      <c r="JQ114">
        <v>637</v>
      </c>
      <c r="JR114">
        <v>298</v>
      </c>
      <c r="JS114">
        <v>608</v>
      </c>
      <c r="JT114">
        <v>316</v>
      </c>
      <c r="JV114">
        <v>640</v>
      </c>
      <c r="JW114">
        <v>322</v>
      </c>
      <c r="JX114">
        <v>652</v>
      </c>
      <c r="JY114">
        <v>351</v>
      </c>
      <c r="JZ114">
        <v>689</v>
      </c>
      <c r="KA114">
        <v>338</v>
      </c>
      <c r="KC114">
        <v>609</v>
      </c>
      <c r="KD114">
        <v>319</v>
      </c>
      <c r="KE114">
        <v>596</v>
      </c>
      <c r="KF114">
        <v>322</v>
      </c>
      <c r="KG114">
        <v>636</v>
      </c>
      <c r="KH114">
        <v>312</v>
      </c>
      <c r="KJ114">
        <v>577</v>
      </c>
      <c r="KK114">
        <v>331</v>
      </c>
      <c r="KL114">
        <v>597</v>
      </c>
      <c r="KM114">
        <v>336</v>
      </c>
      <c r="KN114">
        <v>625</v>
      </c>
      <c r="KO114">
        <v>337</v>
      </c>
      <c r="KQ114">
        <v>730</v>
      </c>
      <c r="KR114">
        <v>374</v>
      </c>
      <c r="KS114">
        <v>681</v>
      </c>
      <c r="KT114">
        <v>373</v>
      </c>
      <c r="KU114">
        <v>719</v>
      </c>
      <c r="KV114">
        <v>377</v>
      </c>
      <c r="KX114">
        <v>106</v>
      </c>
      <c r="KY114">
        <v>0.21412000153213701</v>
      </c>
      <c r="KZ114">
        <v>313</v>
      </c>
      <c r="LA114">
        <v>27</v>
      </c>
      <c r="LB114">
        <v>292</v>
      </c>
      <c r="LC114">
        <v>27</v>
      </c>
      <c r="LD114">
        <v>305</v>
      </c>
      <c r="LE114">
        <v>27</v>
      </c>
      <c r="LG114">
        <v>323</v>
      </c>
      <c r="LH114">
        <v>530</v>
      </c>
      <c r="LI114">
        <v>355</v>
      </c>
      <c r="LJ114">
        <v>494</v>
      </c>
      <c r="LK114">
        <v>332</v>
      </c>
      <c r="LL114">
        <v>479</v>
      </c>
      <c r="LN114">
        <v>675</v>
      </c>
      <c r="LO114">
        <v>420</v>
      </c>
      <c r="LP114">
        <v>816</v>
      </c>
      <c r="LQ114">
        <v>460</v>
      </c>
      <c r="LR114">
        <v>763</v>
      </c>
      <c r="LS114">
        <v>470</v>
      </c>
      <c r="LV114">
        <v>106</v>
      </c>
      <c r="LW114">
        <v>0.214120002</v>
      </c>
      <c r="LX114">
        <v>312</v>
      </c>
      <c r="LY114">
        <v>90</v>
      </c>
      <c r="LZ114">
        <v>297</v>
      </c>
      <c r="MA114">
        <v>102</v>
      </c>
      <c r="MB114">
        <v>292</v>
      </c>
      <c r="MC114">
        <v>104</v>
      </c>
      <c r="ME114">
        <v>355</v>
      </c>
      <c r="MF114">
        <v>542</v>
      </c>
      <c r="MG114">
        <v>357</v>
      </c>
      <c r="MH114">
        <v>554</v>
      </c>
      <c r="MI114">
        <v>342</v>
      </c>
      <c r="MJ114">
        <v>552</v>
      </c>
      <c r="ML114">
        <v>334</v>
      </c>
      <c r="MM114">
        <v>623</v>
      </c>
      <c r="MN114">
        <v>331</v>
      </c>
      <c r="MO114">
        <v>629</v>
      </c>
      <c r="MP114">
        <v>326</v>
      </c>
      <c r="MQ114">
        <v>616</v>
      </c>
      <c r="MS114">
        <v>375</v>
      </c>
      <c r="MT114">
        <v>567</v>
      </c>
      <c r="MU114">
        <v>361</v>
      </c>
      <c r="MV114">
        <v>569</v>
      </c>
      <c r="MW114">
        <v>385</v>
      </c>
      <c r="MX114">
        <v>597</v>
      </c>
      <c r="MZ114">
        <v>563</v>
      </c>
      <c r="NA114">
        <v>481</v>
      </c>
      <c r="NB114">
        <v>579</v>
      </c>
      <c r="NC114">
        <v>511</v>
      </c>
      <c r="ND114">
        <v>537</v>
      </c>
      <c r="NE114">
        <v>495</v>
      </c>
      <c r="NG114">
        <v>817</v>
      </c>
      <c r="NH114">
        <v>606</v>
      </c>
      <c r="NI114">
        <v>741</v>
      </c>
      <c r="NJ114">
        <v>613</v>
      </c>
      <c r="NK114">
        <v>734</v>
      </c>
      <c r="NL114">
        <v>598</v>
      </c>
      <c r="NN114">
        <v>739</v>
      </c>
      <c r="NO114">
        <v>524</v>
      </c>
      <c r="NP114">
        <v>785</v>
      </c>
      <c r="NQ114">
        <v>528</v>
      </c>
      <c r="NR114">
        <v>758</v>
      </c>
      <c r="NS114">
        <v>514</v>
      </c>
      <c r="NU114">
        <v>753</v>
      </c>
      <c r="NV114">
        <v>498</v>
      </c>
      <c r="NW114">
        <v>770</v>
      </c>
      <c r="NX114">
        <v>486</v>
      </c>
      <c r="NY114">
        <v>770</v>
      </c>
      <c r="NZ114">
        <v>486</v>
      </c>
      <c r="OB114">
        <v>762</v>
      </c>
      <c r="OC114">
        <v>585</v>
      </c>
      <c r="OD114">
        <v>780</v>
      </c>
      <c r="OE114">
        <v>619</v>
      </c>
      <c r="OF114">
        <v>816</v>
      </c>
      <c r="OG114">
        <v>558</v>
      </c>
      <c r="OI114">
        <v>756</v>
      </c>
      <c r="OJ114">
        <v>481</v>
      </c>
      <c r="OK114">
        <v>782</v>
      </c>
      <c r="OL114">
        <v>497</v>
      </c>
      <c r="OM114">
        <v>753</v>
      </c>
      <c r="ON114">
        <v>497</v>
      </c>
      <c r="OP114">
        <v>839</v>
      </c>
      <c r="OQ114">
        <v>684</v>
      </c>
      <c r="OR114">
        <v>754</v>
      </c>
      <c r="OS114">
        <v>634</v>
      </c>
      <c r="OT114">
        <v>823</v>
      </c>
      <c r="OU114">
        <v>630</v>
      </c>
      <c r="OW114">
        <v>794</v>
      </c>
      <c r="OX114">
        <v>523</v>
      </c>
      <c r="OY114">
        <v>729</v>
      </c>
      <c r="OZ114">
        <v>519</v>
      </c>
      <c r="PA114">
        <v>864</v>
      </c>
      <c r="PB114">
        <v>479</v>
      </c>
    </row>
    <row r="115" spans="1:418">
      <c r="A115" s="47">
        <v>7</v>
      </c>
      <c r="B115" s="10">
        <v>99.7</v>
      </c>
      <c r="C115">
        <v>0.3</v>
      </c>
      <c r="D115">
        <v>0</v>
      </c>
      <c r="E115">
        <f>0.00005615*1000000</f>
        <v>56.150000000000006</v>
      </c>
      <c r="F115" s="26">
        <f>0.5*((0.1*4)+(0.0997*4)+(0.0003*2*1))</f>
        <v>0.3997</v>
      </c>
      <c r="H115">
        <v>498.5</v>
      </c>
      <c r="I115">
        <v>1.5</v>
      </c>
      <c r="J115">
        <v>0</v>
      </c>
      <c r="K115">
        <v>0.625</v>
      </c>
      <c r="L115">
        <v>0.625</v>
      </c>
      <c r="P115" s="14"/>
      <c r="AB115">
        <v>107</v>
      </c>
      <c r="AC115">
        <v>0.216140002</v>
      </c>
      <c r="AD115">
        <v>327</v>
      </c>
      <c r="AE115">
        <v>144</v>
      </c>
      <c r="AF115">
        <v>331</v>
      </c>
      <c r="AG115">
        <v>142</v>
      </c>
      <c r="AH115">
        <v>334</v>
      </c>
      <c r="AI115">
        <v>142</v>
      </c>
      <c r="AK115">
        <v>352</v>
      </c>
      <c r="AL115">
        <v>216</v>
      </c>
      <c r="AM115">
        <v>351</v>
      </c>
      <c r="AN115">
        <v>225</v>
      </c>
      <c r="AO115">
        <v>344</v>
      </c>
      <c r="AP115">
        <v>206</v>
      </c>
      <c r="AR115">
        <v>404</v>
      </c>
      <c r="AS115">
        <v>215</v>
      </c>
      <c r="AT115">
        <v>403</v>
      </c>
      <c r="AU115">
        <v>237</v>
      </c>
      <c r="AV115">
        <v>403</v>
      </c>
      <c r="AW115">
        <v>234</v>
      </c>
      <c r="AY115">
        <v>771</v>
      </c>
      <c r="AZ115">
        <v>230</v>
      </c>
      <c r="BA115">
        <v>707</v>
      </c>
      <c r="BB115">
        <v>233</v>
      </c>
      <c r="BC115">
        <v>730</v>
      </c>
      <c r="BD115">
        <v>229</v>
      </c>
      <c r="BF115">
        <v>821</v>
      </c>
      <c r="BG115">
        <v>200</v>
      </c>
      <c r="BH115">
        <v>909</v>
      </c>
      <c r="BI115">
        <v>216</v>
      </c>
      <c r="BJ115">
        <v>872</v>
      </c>
      <c r="BK115">
        <v>215</v>
      </c>
      <c r="BM115">
        <v>903</v>
      </c>
      <c r="BN115">
        <v>196</v>
      </c>
      <c r="BO115">
        <v>908</v>
      </c>
      <c r="BP115">
        <v>201</v>
      </c>
      <c r="BQ115">
        <v>891</v>
      </c>
      <c r="BR115">
        <v>201</v>
      </c>
      <c r="BT115">
        <v>861</v>
      </c>
      <c r="BU115">
        <v>187</v>
      </c>
      <c r="BV115">
        <v>854</v>
      </c>
      <c r="BW115">
        <v>188</v>
      </c>
      <c r="BX115">
        <v>893</v>
      </c>
      <c r="BY115">
        <v>182</v>
      </c>
      <c r="CA115">
        <v>972</v>
      </c>
      <c r="CB115">
        <v>202</v>
      </c>
      <c r="CC115">
        <v>852</v>
      </c>
      <c r="CD115">
        <v>184</v>
      </c>
      <c r="CE115">
        <v>899</v>
      </c>
      <c r="CF115">
        <v>176</v>
      </c>
      <c r="CH115">
        <v>904</v>
      </c>
      <c r="CI115">
        <v>176</v>
      </c>
      <c r="CJ115">
        <v>869</v>
      </c>
      <c r="CK115">
        <v>183</v>
      </c>
      <c r="CL115">
        <v>851</v>
      </c>
      <c r="CM115">
        <v>178</v>
      </c>
      <c r="CO115">
        <v>821</v>
      </c>
      <c r="CP115">
        <v>162</v>
      </c>
      <c r="CQ115">
        <v>900</v>
      </c>
      <c r="CR115">
        <v>173</v>
      </c>
      <c r="CS115">
        <v>835</v>
      </c>
      <c r="CT115">
        <v>170</v>
      </c>
      <c r="CV115">
        <v>845</v>
      </c>
      <c r="CW115">
        <v>174</v>
      </c>
      <c r="CX115">
        <v>866</v>
      </c>
      <c r="CY115">
        <v>172</v>
      </c>
      <c r="CZ115">
        <v>906</v>
      </c>
      <c r="DA115">
        <v>171</v>
      </c>
      <c r="DC115">
        <v>856</v>
      </c>
      <c r="DD115">
        <v>171</v>
      </c>
      <c r="DE115">
        <v>866</v>
      </c>
      <c r="DF115">
        <v>167</v>
      </c>
      <c r="DG115">
        <v>885</v>
      </c>
      <c r="DH115">
        <v>159</v>
      </c>
      <c r="DK115">
        <v>107</v>
      </c>
      <c r="DL115">
        <v>0.216140002</v>
      </c>
      <c r="DM115">
        <v>168</v>
      </c>
      <c r="DN115">
        <v>250</v>
      </c>
      <c r="DO115">
        <v>172</v>
      </c>
      <c r="DP115">
        <v>252</v>
      </c>
      <c r="DQ115">
        <v>162</v>
      </c>
      <c r="DR115">
        <v>248</v>
      </c>
      <c r="DT115">
        <v>202</v>
      </c>
      <c r="DU115">
        <v>404</v>
      </c>
      <c r="DV115">
        <v>194</v>
      </c>
      <c r="DW115">
        <v>395</v>
      </c>
      <c r="DX115">
        <v>201</v>
      </c>
      <c r="DY115">
        <v>392</v>
      </c>
      <c r="EA115">
        <v>206</v>
      </c>
      <c r="EB115">
        <v>371</v>
      </c>
      <c r="EC115">
        <v>210</v>
      </c>
      <c r="ED115">
        <v>447</v>
      </c>
      <c r="EE115">
        <v>233</v>
      </c>
      <c r="EF115">
        <v>495</v>
      </c>
      <c r="EH115">
        <v>265</v>
      </c>
      <c r="EI115">
        <v>375</v>
      </c>
      <c r="EJ115">
        <v>276</v>
      </c>
      <c r="EK115">
        <v>409</v>
      </c>
      <c r="EL115">
        <v>276</v>
      </c>
      <c r="EM115">
        <v>470</v>
      </c>
      <c r="EO115">
        <v>910</v>
      </c>
      <c r="EP115">
        <v>374</v>
      </c>
      <c r="EQ115">
        <v>883</v>
      </c>
      <c r="ER115">
        <v>369</v>
      </c>
      <c r="ES115">
        <v>834</v>
      </c>
      <c r="ET115">
        <v>366</v>
      </c>
      <c r="EV115">
        <v>865</v>
      </c>
      <c r="EW115">
        <v>385</v>
      </c>
      <c r="EX115">
        <v>878</v>
      </c>
      <c r="EY115">
        <v>379</v>
      </c>
      <c r="EZ115">
        <v>894</v>
      </c>
      <c r="FA115">
        <v>400</v>
      </c>
      <c r="FC115">
        <v>1019</v>
      </c>
      <c r="FD115">
        <v>376</v>
      </c>
      <c r="FE115">
        <v>983</v>
      </c>
      <c r="FF115">
        <v>403</v>
      </c>
      <c r="FG115">
        <v>955</v>
      </c>
      <c r="FH115">
        <v>377</v>
      </c>
      <c r="FJ115">
        <v>985</v>
      </c>
      <c r="FK115">
        <v>380</v>
      </c>
      <c r="FL115">
        <v>954</v>
      </c>
      <c r="FM115">
        <v>388</v>
      </c>
      <c r="FN115">
        <v>919</v>
      </c>
      <c r="FO115">
        <v>376</v>
      </c>
      <c r="FQ115">
        <v>982</v>
      </c>
      <c r="FR115">
        <v>393</v>
      </c>
      <c r="FS115">
        <v>1074</v>
      </c>
      <c r="FT115">
        <v>445</v>
      </c>
      <c r="FU115">
        <v>1001</v>
      </c>
      <c r="FV115">
        <v>417</v>
      </c>
      <c r="FX115">
        <v>983</v>
      </c>
      <c r="FY115">
        <v>361</v>
      </c>
      <c r="FZ115">
        <v>1003</v>
      </c>
      <c r="GA115">
        <v>348</v>
      </c>
      <c r="GB115">
        <v>1050</v>
      </c>
      <c r="GC115">
        <v>358</v>
      </c>
      <c r="GE115">
        <v>1054</v>
      </c>
      <c r="GF115">
        <v>400</v>
      </c>
      <c r="GG115">
        <v>1200</v>
      </c>
      <c r="GH115">
        <v>435</v>
      </c>
      <c r="GI115">
        <v>1032</v>
      </c>
      <c r="GJ115">
        <v>397</v>
      </c>
      <c r="GL115">
        <v>1041</v>
      </c>
      <c r="GM115">
        <v>402</v>
      </c>
      <c r="GN115">
        <v>1092</v>
      </c>
      <c r="GO115">
        <v>378</v>
      </c>
      <c r="GP115">
        <v>1101</v>
      </c>
      <c r="GQ115">
        <v>380</v>
      </c>
      <c r="GS115">
        <v>107</v>
      </c>
      <c r="GT115">
        <v>0.216140002</v>
      </c>
      <c r="GU115">
        <v>311</v>
      </c>
      <c r="GV115">
        <v>24</v>
      </c>
      <c r="GW115">
        <v>302</v>
      </c>
      <c r="GX115">
        <v>24</v>
      </c>
      <c r="GY115">
        <v>306</v>
      </c>
      <c r="GZ115">
        <v>23</v>
      </c>
      <c r="HB115">
        <v>318</v>
      </c>
      <c r="HC115">
        <v>724</v>
      </c>
      <c r="HD115">
        <v>311</v>
      </c>
      <c r="HE115">
        <v>640</v>
      </c>
      <c r="HF115">
        <v>345</v>
      </c>
      <c r="HG115">
        <v>596</v>
      </c>
      <c r="HI115">
        <v>1111</v>
      </c>
      <c r="HJ115">
        <v>582</v>
      </c>
      <c r="HK115">
        <v>1093</v>
      </c>
      <c r="HL115">
        <v>611</v>
      </c>
      <c r="HM115">
        <v>1068</v>
      </c>
      <c r="HN115">
        <v>616</v>
      </c>
      <c r="HP115">
        <v>107</v>
      </c>
      <c r="HQ115">
        <v>0.216140002</v>
      </c>
      <c r="HR115">
        <v>170</v>
      </c>
      <c r="HS115">
        <v>234</v>
      </c>
      <c r="HT115">
        <v>173</v>
      </c>
      <c r="HU115">
        <v>237</v>
      </c>
      <c r="HV115">
        <v>169</v>
      </c>
      <c r="HW115">
        <v>236</v>
      </c>
      <c r="HY115">
        <v>197</v>
      </c>
      <c r="HZ115">
        <v>350</v>
      </c>
      <c r="IA115">
        <v>198</v>
      </c>
      <c r="IB115">
        <v>343</v>
      </c>
      <c r="IC115">
        <v>209</v>
      </c>
      <c r="ID115">
        <v>339</v>
      </c>
      <c r="IF115">
        <v>219</v>
      </c>
      <c r="IG115">
        <v>325</v>
      </c>
      <c r="IH115">
        <v>213</v>
      </c>
      <c r="II115">
        <v>322</v>
      </c>
      <c r="IJ115">
        <v>213</v>
      </c>
      <c r="IK115">
        <v>325</v>
      </c>
      <c r="IM115">
        <v>542</v>
      </c>
      <c r="IN115">
        <v>318</v>
      </c>
      <c r="IO115">
        <v>530</v>
      </c>
      <c r="IP115">
        <v>318</v>
      </c>
      <c r="IQ115">
        <v>554</v>
      </c>
      <c r="IR115">
        <v>320</v>
      </c>
      <c r="IT115">
        <v>638</v>
      </c>
      <c r="IU115">
        <v>314</v>
      </c>
      <c r="IV115">
        <v>659</v>
      </c>
      <c r="IW115">
        <v>322</v>
      </c>
      <c r="IX115">
        <v>655</v>
      </c>
      <c r="IY115">
        <v>318</v>
      </c>
      <c r="JA115">
        <v>659</v>
      </c>
      <c r="JB115">
        <v>346</v>
      </c>
      <c r="JC115">
        <v>815</v>
      </c>
      <c r="JD115">
        <v>384</v>
      </c>
      <c r="JE115">
        <v>782</v>
      </c>
      <c r="JF115">
        <v>378</v>
      </c>
      <c r="JH115">
        <v>657</v>
      </c>
      <c r="JI115">
        <v>320</v>
      </c>
      <c r="JJ115">
        <v>646</v>
      </c>
      <c r="JK115">
        <v>307</v>
      </c>
      <c r="JL115">
        <v>675</v>
      </c>
      <c r="JM115">
        <v>308</v>
      </c>
      <c r="JO115">
        <v>650</v>
      </c>
      <c r="JP115">
        <v>301</v>
      </c>
      <c r="JQ115">
        <v>622</v>
      </c>
      <c r="JR115">
        <v>285</v>
      </c>
      <c r="JS115">
        <v>664</v>
      </c>
      <c r="JT115">
        <v>309</v>
      </c>
      <c r="JV115">
        <v>645</v>
      </c>
      <c r="JW115">
        <v>319</v>
      </c>
      <c r="JX115">
        <v>653</v>
      </c>
      <c r="JY115">
        <v>353</v>
      </c>
      <c r="JZ115">
        <v>674</v>
      </c>
      <c r="KA115">
        <v>355</v>
      </c>
      <c r="KC115">
        <v>665</v>
      </c>
      <c r="KD115">
        <v>318</v>
      </c>
      <c r="KE115">
        <v>720</v>
      </c>
      <c r="KF115">
        <v>331</v>
      </c>
      <c r="KG115">
        <v>621</v>
      </c>
      <c r="KH115">
        <v>321</v>
      </c>
      <c r="KJ115">
        <v>664</v>
      </c>
      <c r="KK115">
        <v>330</v>
      </c>
      <c r="KL115">
        <v>613</v>
      </c>
      <c r="KM115">
        <v>333</v>
      </c>
      <c r="KN115">
        <v>631</v>
      </c>
      <c r="KO115">
        <v>332</v>
      </c>
      <c r="KQ115">
        <v>731</v>
      </c>
      <c r="KR115">
        <v>358</v>
      </c>
      <c r="KS115">
        <v>697</v>
      </c>
      <c r="KT115">
        <v>374</v>
      </c>
      <c r="KU115">
        <v>767</v>
      </c>
      <c r="KV115">
        <v>359</v>
      </c>
      <c r="KX115">
        <v>107</v>
      </c>
      <c r="KY115">
        <v>0.21614000154659199</v>
      </c>
      <c r="KZ115">
        <v>305</v>
      </c>
      <c r="LA115">
        <v>27</v>
      </c>
      <c r="LB115">
        <v>310</v>
      </c>
      <c r="LC115">
        <v>28</v>
      </c>
      <c r="LD115">
        <v>316</v>
      </c>
      <c r="LE115">
        <v>27</v>
      </c>
      <c r="LG115">
        <v>337</v>
      </c>
      <c r="LH115">
        <v>544</v>
      </c>
      <c r="LI115">
        <v>337</v>
      </c>
      <c r="LJ115">
        <v>499</v>
      </c>
      <c r="LK115">
        <v>323</v>
      </c>
      <c r="LL115">
        <v>488</v>
      </c>
      <c r="LN115">
        <v>737</v>
      </c>
      <c r="LO115">
        <v>418</v>
      </c>
      <c r="LP115">
        <v>802</v>
      </c>
      <c r="LQ115">
        <v>461</v>
      </c>
      <c r="LR115">
        <v>752</v>
      </c>
      <c r="LS115">
        <v>454</v>
      </c>
      <c r="LV115">
        <v>107</v>
      </c>
      <c r="LW115">
        <v>0.216140002</v>
      </c>
      <c r="LX115">
        <v>316</v>
      </c>
      <c r="LY115">
        <v>91</v>
      </c>
      <c r="LZ115">
        <v>299</v>
      </c>
      <c r="MA115">
        <v>102</v>
      </c>
      <c r="MB115">
        <v>294</v>
      </c>
      <c r="MC115">
        <v>101</v>
      </c>
      <c r="ME115">
        <v>347</v>
      </c>
      <c r="MF115">
        <v>527</v>
      </c>
      <c r="MG115">
        <v>339</v>
      </c>
      <c r="MH115">
        <v>541</v>
      </c>
      <c r="MI115">
        <v>357</v>
      </c>
      <c r="MJ115">
        <v>551</v>
      </c>
      <c r="ML115">
        <v>336</v>
      </c>
      <c r="MM115">
        <v>620</v>
      </c>
      <c r="MN115">
        <v>336</v>
      </c>
      <c r="MO115">
        <v>633</v>
      </c>
      <c r="MP115">
        <v>323</v>
      </c>
      <c r="MQ115">
        <v>604</v>
      </c>
      <c r="MS115">
        <v>382</v>
      </c>
      <c r="MT115">
        <v>552</v>
      </c>
      <c r="MU115">
        <v>400</v>
      </c>
      <c r="MV115">
        <v>551</v>
      </c>
      <c r="MW115">
        <v>370</v>
      </c>
      <c r="MX115">
        <v>580</v>
      </c>
      <c r="MZ115">
        <v>559</v>
      </c>
      <c r="NA115">
        <v>509</v>
      </c>
      <c r="NB115">
        <v>603</v>
      </c>
      <c r="NC115">
        <v>496</v>
      </c>
      <c r="ND115">
        <v>548</v>
      </c>
      <c r="NE115">
        <v>499</v>
      </c>
      <c r="NG115">
        <v>740</v>
      </c>
      <c r="NH115">
        <v>614</v>
      </c>
      <c r="NI115">
        <v>783</v>
      </c>
      <c r="NJ115">
        <v>614</v>
      </c>
      <c r="NK115">
        <v>771</v>
      </c>
      <c r="NL115">
        <v>611</v>
      </c>
      <c r="NN115">
        <v>786</v>
      </c>
      <c r="NO115">
        <v>518</v>
      </c>
      <c r="NP115">
        <v>745</v>
      </c>
      <c r="NQ115">
        <v>521</v>
      </c>
      <c r="NR115">
        <v>728</v>
      </c>
      <c r="NS115">
        <v>502</v>
      </c>
      <c r="NU115">
        <v>798</v>
      </c>
      <c r="NV115">
        <v>505</v>
      </c>
      <c r="NW115">
        <v>763</v>
      </c>
      <c r="NX115">
        <v>500</v>
      </c>
      <c r="NY115">
        <v>763</v>
      </c>
      <c r="NZ115">
        <v>500</v>
      </c>
      <c r="OB115">
        <v>813</v>
      </c>
      <c r="OC115">
        <v>602</v>
      </c>
      <c r="OD115">
        <v>762</v>
      </c>
      <c r="OE115">
        <v>597</v>
      </c>
      <c r="OF115">
        <v>758</v>
      </c>
      <c r="OG115">
        <v>559</v>
      </c>
      <c r="OI115">
        <v>823</v>
      </c>
      <c r="OJ115">
        <v>500</v>
      </c>
      <c r="OK115">
        <v>782</v>
      </c>
      <c r="OL115">
        <v>508</v>
      </c>
      <c r="OM115">
        <v>782</v>
      </c>
      <c r="ON115">
        <v>519</v>
      </c>
      <c r="OP115">
        <v>893</v>
      </c>
      <c r="OQ115">
        <v>713</v>
      </c>
      <c r="OR115">
        <v>843</v>
      </c>
      <c r="OS115">
        <v>631</v>
      </c>
      <c r="OT115">
        <v>808</v>
      </c>
      <c r="OU115">
        <v>624</v>
      </c>
      <c r="OW115">
        <v>802</v>
      </c>
      <c r="OX115">
        <v>513</v>
      </c>
      <c r="OY115">
        <v>746</v>
      </c>
      <c r="OZ115">
        <v>512</v>
      </c>
      <c r="PA115">
        <v>810</v>
      </c>
      <c r="PB115">
        <v>476</v>
      </c>
    </row>
    <row r="116" spans="1:418">
      <c r="A116" s="47">
        <v>8</v>
      </c>
      <c r="B116" s="10">
        <v>99.8</v>
      </c>
      <c r="C116">
        <v>0.2</v>
      </c>
      <c r="D116">
        <v>0</v>
      </c>
      <c r="E116">
        <f>0.00007687*1000000</f>
        <v>76.87</v>
      </c>
      <c r="F116" s="26">
        <f>0.5*((0.1*4)+(0.0998*4)+(0.0002*2*1))</f>
        <v>0.39979999999999999</v>
      </c>
      <c r="H116">
        <v>499</v>
      </c>
      <c r="I116">
        <v>1</v>
      </c>
      <c r="J116" s="6">
        <v>0</v>
      </c>
      <c r="K116" s="6">
        <v>0.625</v>
      </c>
      <c r="L116" s="6">
        <v>0.625</v>
      </c>
      <c r="P116" s="14"/>
      <c r="AB116">
        <v>108</v>
      </c>
      <c r="AC116">
        <v>0.21816000199999999</v>
      </c>
      <c r="AD116">
        <v>324</v>
      </c>
      <c r="AE116">
        <v>145</v>
      </c>
      <c r="AF116">
        <v>339</v>
      </c>
      <c r="AG116">
        <v>144</v>
      </c>
      <c r="AH116">
        <v>331</v>
      </c>
      <c r="AI116">
        <v>143</v>
      </c>
      <c r="AK116">
        <v>366</v>
      </c>
      <c r="AL116">
        <v>222</v>
      </c>
      <c r="AM116">
        <v>353</v>
      </c>
      <c r="AN116">
        <v>218</v>
      </c>
      <c r="AO116">
        <v>354</v>
      </c>
      <c r="AP116">
        <v>213</v>
      </c>
      <c r="AR116">
        <v>401</v>
      </c>
      <c r="AS116">
        <v>215</v>
      </c>
      <c r="AT116">
        <v>406</v>
      </c>
      <c r="AU116">
        <v>228</v>
      </c>
      <c r="AV116">
        <v>418</v>
      </c>
      <c r="AW116">
        <v>244</v>
      </c>
      <c r="AY116">
        <v>750</v>
      </c>
      <c r="AZ116">
        <v>231</v>
      </c>
      <c r="BA116">
        <v>731</v>
      </c>
      <c r="BB116">
        <v>226</v>
      </c>
      <c r="BC116">
        <v>726</v>
      </c>
      <c r="BD116">
        <v>236</v>
      </c>
      <c r="BF116">
        <v>862</v>
      </c>
      <c r="BG116">
        <v>200</v>
      </c>
      <c r="BH116">
        <v>822</v>
      </c>
      <c r="BI116">
        <v>222</v>
      </c>
      <c r="BJ116">
        <v>902</v>
      </c>
      <c r="BK116">
        <v>215</v>
      </c>
      <c r="BM116">
        <v>885</v>
      </c>
      <c r="BN116">
        <v>193</v>
      </c>
      <c r="BO116">
        <v>901</v>
      </c>
      <c r="BP116">
        <v>194</v>
      </c>
      <c r="BQ116">
        <v>896</v>
      </c>
      <c r="BR116">
        <v>196</v>
      </c>
      <c r="BT116">
        <v>871</v>
      </c>
      <c r="BU116">
        <v>182</v>
      </c>
      <c r="BV116">
        <v>876</v>
      </c>
      <c r="BW116">
        <v>186</v>
      </c>
      <c r="BX116">
        <v>957</v>
      </c>
      <c r="BY116">
        <v>191</v>
      </c>
      <c r="CA116">
        <v>969</v>
      </c>
      <c r="CB116">
        <v>203</v>
      </c>
      <c r="CC116">
        <v>892</v>
      </c>
      <c r="CD116">
        <v>176</v>
      </c>
      <c r="CE116">
        <v>889</v>
      </c>
      <c r="CF116">
        <v>183</v>
      </c>
      <c r="CH116">
        <v>900</v>
      </c>
      <c r="CI116">
        <v>177</v>
      </c>
      <c r="CJ116">
        <v>863</v>
      </c>
      <c r="CK116">
        <v>178</v>
      </c>
      <c r="CL116">
        <v>884</v>
      </c>
      <c r="CM116">
        <v>174</v>
      </c>
      <c r="CO116">
        <v>808</v>
      </c>
      <c r="CP116">
        <v>164</v>
      </c>
      <c r="CQ116">
        <v>881</v>
      </c>
      <c r="CR116">
        <v>168</v>
      </c>
      <c r="CS116">
        <v>878</v>
      </c>
      <c r="CT116">
        <v>168</v>
      </c>
      <c r="CV116">
        <v>770</v>
      </c>
      <c r="CW116">
        <v>161</v>
      </c>
      <c r="CX116">
        <v>869</v>
      </c>
      <c r="CY116">
        <v>167</v>
      </c>
      <c r="CZ116">
        <v>841</v>
      </c>
      <c r="DA116">
        <v>168</v>
      </c>
      <c r="DC116">
        <v>856</v>
      </c>
      <c r="DD116">
        <v>169</v>
      </c>
      <c r="DE116">
        <v>881</v>
      </c>
      <c r="DF116">
        <v>162</v>
      </c>
      <c r="DG116">
        <v>848</v>
      </c>
      <c r="DH116">
        <v>168</v>
      </c>
      <c r="DK116">
        <v>108</v>
      </c>
      <c r="DL116">
        <v>0.21816000199999999</v>
      </c>
      <c r="DM116">
        <v>171</v>
      </c>
      <c r="DN116">
        <v>247</v>
      </c>
      <c r="DO116">
        <v>167</v>
      </c>
      <c r="DP116">
        <v>247</v>
      </c>
      <c r="DQ116">
        <v>167</v>
      </c>
      <c r="DR116">
        <v>248</v>
      </c>
      <c r="DT116">
        <v>208</v>
      </c>
      <c r="DU116">
        <v>399</v>
      </c>
      <c r="DV116">
        <v>210</v>
      </c>
      <c r="DW116">
        <v>387</v>
      </c>
      <c r="DX116">
        <v>211</v>
      </c>
      <c r="DY116">
        <v>383</v>
      </c>
      <c r="EA116">
        <v>221</v>
      </c>
      <c r="EB116">
        <v>372</v>
      </c>
      <c r="EC116">
        <v>206</v>
      </c>
      <c r="ED116">
        <v>436</v>
      </c>
      <c r="EE116">
        <v>222</v>
      </c>
      <c r="EF116">
        <v>485</v>
      </c>
      <c r="EH116">
        <v>303</v>
      </c>
      <c r="EI116">
        <v>381</v>
      </c>
      <c r="EJ116">
        <v>280</v>
      </c>
      <c r="EK116">
        <v>431</v>
      </c>
      <c r="EL116">
        <v>283</v>
      </c>
      <c r="EM116">
        <v>463</v>
      </c>
      <c r="EO116">
        <v>905</v>
      </c>
      <c r="EP116">
        <v>395</v>
      </c>
      <c r="EQ116">
        <v>876</v>
      </c>
      <c r="ER116">
        <v>378</v>
      </c>
      <c r="ES116">
        <v>867</v>
      </c>
      <c r="ET116">
        <v>368</v>
      </c>
      <c r="EV116">
        <v>881</v>
      </c>
      <c r="EW116">
        <v>373</v>
      </c>
      <c r="EX116">
        <v>845</v>
      </c>
      <c r="EY116">
        <v>385</v>
      </c>
      <c r="EZ116">
        <v>889</v>
      </c>
      <c r="FA116">
        <v>390</v>
      </c>
      <c r="FC116">
        <v>945</v>
      </c>
      <c r="FD116">
        <v>374</v>
      </c>
      <c r="FE116">
        <v>891</v>
      </c>
      <c r="FF116">
        <v>382</v>
      </c>
      <c r="FG116">
        <v>926</v>
      </c>
      <c r="FH116">
        <v>381</v>
      </c>
      <c r="FJ116">
        <v>983</v>
      </c>
      <c r="FK116">
        <v>382</v>
      </c>
      <c r="FL116">
        <v>930</v>
      </c>
      <c r="FM116">
        <v>372</v>
      </c>
      <c r="FN116">
        <v>899</v>
      </c>
      <c r="FO116">
        <v>375</v>
      </c>
      <c r="FQ116">
        <v>962</v>
      </c>
      <c r="FR116">
        <v>393</v>
      </c>
      <c r="FS116">
        <v>1131</v>
      </c>
      <c r="FT116">
        <v>444</v>
      </c>
      <c r="FU116">
        <v>1039</v>
      </c>
      <c r="FV116">
        <v>431</v>
      </c>
      <c r="FX116">
        <v>935</v>
      </c>
      <c r="FY116">
        <v>356</v>
      </c>
      <c r="FZ116">
        <v>1025</v>
      </c>
      <c r="GA116">
        <v>358</v>
      </c>
      <c r="GB116">
        <v>1013</v>
      </c>
      <c r="GC116">
        <v>367</v>
      </c>
      <c r="GE116">
        <v>1056</v>
      </c>
      <c r="GF116">
        <v>413</v>
      </c>
      <c r="GG116">
        <v>1218</v>
      </c>
      <c r="GH116">
        <v>425</v>
      </c>
      <c r="GI116">
        <v>1173</v>
      </c>
      <c r="GJ116">
        <v>407</v>
      </c>
      <c r="GL116">
        <v>1173</v>
      </c>
      <c r="GM116">
        <v>393</v>
      </c>
      <c r="GN116">
        <v>1078</v>
      </c>
      <c r="GO116">
        <v>395</v>
      </c>
      <c r="GP116">
        <v>1085</v>
      </c>
      <c r="GQ116">
        <v>374</v>
      </c>
      <c r="GS116">
        <v>108</v>
      </c>
      <c r="GT116">
        <v>0.21816000199999999</v>
      </c>
      <c r="GU116">
        <v>304</v>
      </c>
      <c r="GV116">
        <v>24</v>
      </c>
      <c r="GW116">
        <v>302</v>
      </c>
      <c r="GX116">
        <v>24</v>
      </c>
      <c r="GY116">
        <v>301</v>
      </c>
      <c r="GZ116">
        <v>24</v>
      </c>
      <c r="HB116">
        <v>338</v>
      </c>
      <c r="HC116">
        <v>737</v>
      </c>
      <c r="HD116">
        <v>341</v>
      </c>
      <c r="HE116">
        <v>681</v>
      </c>
      <c r="HF116">
        <v>337</v>
      </c>
      <c r="HG116">
        <v>588</v>
      </c>
      <c r="HI116">
        <v>1078</v>
      </c>
      <c r="HJ116">
        <v>598</v>
      </c>
      <c r="HK116">
        <v>1120</v>
      </c>
      <c r="HL116">
        <v>594</v>
      </c>
      <c r="HM116">
        <v>1113</v>
      </c>
      <c r="HN116">
        <v>605</v>
      </c>
      <c r="HP116">
        <v>108</v>
      </c>
      <c r="HQ116">
        <v>0.21816000199999999</v>
      </c>
      <c r="HR116">
        <v>167</v>
      </c>
      <c r="HS116">
        <v>236</v>
      </c>
      <c r="HT116">
        <v>169</v>
      </c>
      <c r="HU116">
        <v>239</v>
      </c>
      <c r="HV116">
        <v>174</v>
      </c>
      <c r="HW116">
        <v>236</v>
      </c>
      <c r="HY116">
        <v>202</v>
      </c>
      <c r="HZ116">
        <v>345</v>
      </c>
      <c r="IA116">
        <v>191</v>
      </c>
      <c r="IB116">
        <v>340</v>
      </c>
      <c r="IC116">
        <v>197</v>
      </c>
      <c r="ID116">
        <v>338</v>
      </c>
      <c r="IF116">
        <v>203</v>
      </c>
      <c r="IG116">
        <v>317</v>
      </c>
      <c r="IH116">
        <v>215</v>
      </c>
      <c r="II116">
        <v>334</v>
      </c>
      <c r="IJ116">
        <v>209</v>
      </c>
      <c r="IK116">
        <v>326</v>
      </c>
      <c r="IM116">
        <v>555</v>
      </c>
      <c r="IN116">
        <v>328</v>
      </c>
      <c r="IO116">
        <v>540</v>
      </c>
      <c r="IP116">
        <v>326</v>
      </c>
      <c r="IQ116">
        <v>522</v>
      </c>
      <c r="IR116">
        <v>321</v>
      </c>
      <c r="IT116">
        <v>688</v>
      </c>
      <c r="IU116">
        <v>313</v>
      </c>
      <c r="IV116">
        <v>700</v>
      </c>
      <c r="IW116">
        <v>312</v>
      </c>
      <c r="IX116">
        <v>700</v>
      </c>
      <c r="IY116">
        <v>332</v>
      </c>
      <c r="JA116">
        <v>765</v>
      </c>
      <c r="JB116">
        <v>342</v>
      </c>
      <c r="JC116">
        <v>759</v>
      </c>
      <c r="JD116">
        <v>386</v>
      </c>
      <c r="JE116">
        <v>805</v>
      </c>
      <c r="JF116">
        <v>376</v>
      </c>
      <c r="JH116">
        <v>649</v>
      </c>
      <c r="JI116">
        <v>319</v>
      </c>
      <c r="JJ116">
        <v>663</v>
      </c>
      <c r="JK116">
        <v>323</v>
      </c>
      <c r="JL116">
        <v>688</v>
      </c>
      <c r="JM116">
        <v>313</v>
      </c>
      <c r="JO116">
        <v>676</v>
      </c>
      <c r="JP116">
        <v>301</v>
      </c>
      <c r="JQ116">
        <v>636</v>
      </c>
      <c r="JR116">
        <v>290</v>
      </c>
      <c r="JS116">
        <v>601</v>
      </c>
      <c r="JT116">
        <v>304</v>
      </c>
      <c r="JV116">
        <v>591</v>
      </c>
      <c r="JW116">
        <v>334</v>
      </c>
      <c r="JX116">
        <v>664</v>
      </c>
      <c r="JY116">
        <v>356</v>
      </c>
      <c r="JZ116">
        <v>701</v>
      </c>
      <c r="KA116">
        <v>361</v>
      </c>
      <c r="KC116">
        <v>692</v>
      </c>
      <c r="KD116">
        <v>329</v>
      </c>
      <c r="KE116">
        <v>689</v>
      </c>
      <c r="KF116">
        <v>331</v>
      </c>
      <c r="KG116">
        <v>620</v>
      </c>
      <c r="KH116">
        <v>321</v>
      </c>
      <c r="KJ116">
        <v>564</v>
      </c>
      <c r="KK116">
        <v>335</v>
      </c>
      <c r="KL116">
        <v>632</v>
      </c>
      <c r="KM116">
        <v>331</v>
      </c>
      <c r="KN116">
        <v>632</v>
      </c>
      <c r="KO116">
        <v>331</v>
      </c>
      <c r="KQ116">
        <v>709</v>
      </c>
      <c r="KR116">
        <v>361</v>
      </c>
      <c r="KS116">
        <v>708</v>
      </c>
      <c r="KT116">
        <v>368</v>
      </c>
      <c r="KU116">
        <v>707</v>
      </c>
      <c r="KV116">
        <v>362</v>
      </c>
      <c r="KX116">
        <v>108</v>
      </c>
      <c r="KY116">
        <v>0.21816000156104601</v>
      </c>
      <c r="KZ116">
        <v>312</v>
      </c>
      <c r="LA116">
        <v>27</v>
      </c>
      <c r="LB116">
        <v>305</v>
      </c>
      <c r="LC116">
        <v>27</v>
      </c>
      <c r="LD116">
        <v>314</v>
      </c>
      <c r="LE116">
        <v>27</v>
      </c>
      <c r="LG116">
        <v>336</v>
      </c>
      <c r="LH116">
        <v>554</v>
      </c>
      <c r="LI116">
        <v>308</v>
      </c>
      <c r="LJ116">
        <v>522</v>
      </c>
      <c r="LK116">
        <v>310</v>
      </c>
      <c r="LL116">
        <v>476</v>
      </c>
      <c r="LN116">
        <v>764</v>
      </c>
      <c r="LO116">
        <v>441</v>
      </c>
      <c r="LP116">
        <v>689</v>
      </c>
      <c r="LQ116">
        <v>452</v>
      </c>
      <c r="LR116">
        <v>809</v>
      </c>
      <c r="LS116">
        <v>462</v>
      </c>
      <c r="LV116">
        <v>108</v>
      </c>
      <c r="LW116">
        <v>0.21816000199999999</v>
      </c>
      <c r="LX116">
        <v>316</v>
      </c>
      <c r="LY116">
        <v>91</v>
      </c>
      <c r="LZ116">
        <v>300</v>
      </c>
      <c r="MA116">
        <v>100</v>
      </c>
      <c r="MB116">
        <v>306</v>
      </c>
      <c r="MC116">
        <v>102</v>
      </c>
      <c r="ME116">
        <v>342</v>
      </c>
      <c r="MF116">
        <v>543</v>
      </c>
      <c r="MG116">
        <v>365</v>
      </c>
      <c r="MH116">
        <v>539</v>
      </c>
      <c r="MI116">
        <v>347</v>
      </c>
      <c r="MJ116">
        <v>540</v>
      </c>
      <c r="ML116">
        <v>352</v>
      </c>
      <c r="MM116">
        <v>602</v>
      </c>
      <c r="MN116">
        <v>316</v>
      </c>
      <c r="MO116">
        <v>638</v>
      </c>
      <c r="MP116">
        <v>357</v>
      </c>
      <c r="MQ116">
        <v>616</v>
      </c>
      <c r="MS116">
        <v>371</v>
      </c>
      <c r="MT116">
        <v>536</v>
      </c>
      <c r="MU116">
        <v>392</v>
      </c>
      <c r="MV116">
        <v>553</v>
      </c>
      <c r="MW116">
        <v>346</v>
      </c>
      <c r="MX116">
        <v>565</v>
      </c>
      <c r="MZ116">
        <v>596</v>
      </c>
      <c r="NA116">
        <v>496</v>
      </c>
      <c r="NB116">
        <v>580</v>
      </c>
      <c r="NC116">
        <v>496</v>
      </c>
      <c r="ND116">
        <v>530</v>
      </c>
      <c r="NE116">
        <v>499</v>
      </c>
      <c r="NG116">
        <v>744</v>
      </c>
      <c r="NH116">
        <v>609</v>
      </c>
      <c r="NI116">
        <v>789</v>
      </c>
      <c r="NJ116">
        <v>630</v>
      </c>
      <c r="NK116">
        <v>757</v>
      </c>
      <c r="NL116">
        <v>612</v>
      </c>
      <c r="NN116">
        <v>778</v>
      </c>
      <c r="NO116">
        <v>510</v>
      </c>
      <c r="NP116">
        <v>677</v>
      </c>
      <c r="NQ116">
        <v>508</v>
      </c>
      <c r="NR116">
        <v>741</v>
      </c>
      <c r="NS116">
        <v>517</v>
      </c>
      <c r="NU116">
        <v>758</v>
      </c>
      <c r="NV116">
        <v>500</v>
      </c>
      <c r="NW116">
        <v>799</v>
      </c>
      <c r="NX116">
        <v>501</v>
      </c>
      <c r="NY116">
        <v>799</v>
      </c>
      <c r="NZ116">
        <v>501</v>
      </c>
      <c r="OB116">
        <v>756</v>
      </c>
      <c r="OC116">
        <v>577</v>
      </c>
      <c r="OD116">
        <v>758</v>
      </c>
      <c r="OE116">
        <v>590</v>
      </c>
      <c r="OF116">
        <v>764</v>
      </c>
      <c r="OG116">
        <v>539</v>
      </c>
      <c r="OI116">
        <v>787</v>
      </c>
      <c r="OJ116">
        <v>497</v>
      </c>
      <c r="OK116">
        <v>786</v>
      </c>
      <c r="OL116">
        <v>499</v>
      </c>
      <c r="OM116">
        <v>774</v>
      </c>
      <c r="ON116">
        <v>510</v>
      </c>
      <c r="OP116">
        <v>806</v>
      </c>
      <c r="OQ116">
        <v>686</v>
      </c>
      <c r="OR116">
        <v>804</v>
      </c>
      <c r="OS116">
        <v>643</v>
      </c>
      <c r="OT116">
        <v>790</v>
      </c>
      <c r="OU116">
        <v>615</v>
      </c>
      <c r="OW116">
        <v>809</v>
      </c>
      <c r="OX116">
        <v>519</v>
      </c>
      <c r="OY116">
        <v>769</v>
      </c>
      <c r="OZ116">
        <v>495</v>
      </c>
      <c r="PA116">
        <v>786</v>
      </c>
      <c r="PB116">
        <v>507</v>
      </c>
    </row>
    <row r="117" spans="1:418">
      <c r="A117" s="47">
        <v>9</v>
      </c>
      <c r="B117" s="10">
        <v>99.9</v>
      </c>
      <c r="C117">
        <v>0.1</v>
      </c>
      <c r="D117">
        <v>0</v>
      </c>
      <c r="E117">
        <f>0.00010768 *1000000</f>
        <v>107.67999999999999</v>
      </c>
      <c r="F117" s="26">
        <f>0.5*((0.1*4)+(0.0999*4)+(0.0001*2*1))</f>
        <v>0.39990000000000003</v>
      </c>
      <c r="H117">
        <v>499.5</v>
      </c>
      <c r="I117">
        <v>0.5</v>
      </c>
      <c r="J117" s="6">
        <v>0</v>
      </c>
      <c r="K117" s="6">
        <v>0.625</v>
      </c>
      <c r="L117" s="6">
        <v>0.625</v>
      </c>
      <c r="P117" s="14"/>
      <c r="AB117">
        <v>109</v>
      </c>
      <c r="AC117">
        <v>0.22018000200000001</v>
      </c>
      <c r="AD117">
        <v>325</v>
      </c>
      <c r="AE117">
        <v>147</v>
      </c>
      <c r="AF117">
        <v>333</v>
      </c>
      <c r="AG117">
        <v>143</v>
      </c>
      <c r="AH117">
        <v>332</v>
      </c>
      <c r="AI117">
        <v>144</v>
      </c>
      <c r="AK117">
        <v>355</v>
      </c>
      <c r="AL117">
        <v>215</v>
      </c>
      <c r="AM117">
        <v>340</v>
      </c>
      <c r="AN117">
        <v>216</v>
      </c>
      <c r="AO117">
        <v>348</v>
      </c>
      <c r="AP117">
        <v>213</v>
      </c>
      <c r="AR117">
        <v>389</v>
      </c>
      <c r="AS117">
        <v>222</v>
      </c>
      <c r="AT117">
        <v>415</v>
      </c>
      <c r="AU117">
        <v>219</v>
      </c>
      <c r="AV117">
        <v>386</v>
      </c>
      <c r="AW117">
        <v>243</v>
      </c>
      <c r="AY117">
        <v>749</v>
      </c>
      <c r="AZ117">
        <v>241</v>
      </c>
      <c r="BA117">
        <v>719</v>
      </c>
      <c r="BB117">
        <v>232</v>
      </c>
      <c r="BC117">
        <v>747</v>
      </c>
      <c r="BD117">
        <v>228</v>
      </c>
      <c r="BF117">
        <v>878</v>
      </c>
      <c r="BG117">
        <v>203</v>
      </c>
      <c r="BH117">
        <v>856</v>
      </c>
      <c r="BI117">
        <v>210</v>
      </c>
      <c r="BJ117">
        <v>824</v>
      </c>
      <c r="BK117">
        <v>204</v>
      </c>
      <c r="BM117">
        <v>880</v>
      </c>
      <c r="BN117">
        <v>197</v>
      </c>
      <c r="BO117">
        <v>888</v>
      </c>
      <c r="BP117">
        <v>199</v>
      </c>
      <c r="BQ117">
        <v>906</v>
      </c>
      <c r="BR117">
        <v>197</v>
      </c>
      <c r="BT117">
        <v>899</v>
      </c>
      <c r="BU117">
        <v>188</v>
      </c>
      <c r="BV117">
        <v>853</v>
      </c>
      <c r="BW117">
        <v>189</v>
      </c>
      <c r="BX117">
        <v>872</v>
      </c>
      <c r="BY117">
        <v>190</v>
      </c>
      <c r="CA117">
        <v>1032</v>
      </c>
      <c r="CB117">
        <v>199</v>
      </c>
      <c r="CC117">
        <v>875</v>
      </c>
      <c r="CD117">
        <v>186</v>
      </c>
      <c r="CE117">
        <v>837</v>
      </c>
      <c r="CF117">
        <v>177</v>
      </c>
      <c r="CH117">
        <v>946</v>
      </c>
      <c r="CI117">
        <v>175</v>
      </c>
      <c r="CJ117">
        <v>840</v>
      </c>
      <c r="CK117">
        <v>184</v>
      </c>
      <c r="CL117">
        <v>822</v>
      </c>
      <c r="CM117">
        <v>177</v>
      </c>
      <c r="CO117">
        <v>815</v>
      </c>
      <c r="CP117">
        <v>168</v>
      </c>
      <c r="CQ117">
        <v>827</v>
      </c>
      <c r="CR117">
        <v>175</v>
      </c>
      <c r="CS117">
        <v>840</v>
      </c>
      <c r="CT117">
        <v>177</v>
      </c>
      <c r="CV117">
        <v>889</v>
      </c>
      <c r="CW117">
        <v>165</v>
      </c>
      <c r="CX117">
        <v>835</v>
      </c>
      <c r="CY117">
        <v>165</v>
      </c>
      <c r="CZ117">
        <v>835</v>
      </c>
      <c r="DA117">
        <v>165</v>
      </c>
      <c r="DC117">
        <v>874</v>
      </c>
      <c r="DD117">
        <v>170</v>
      </c>
      <c r="DE117">
        <v>852</v>
      </c>
      <c r="DF117">
        <v>171</v>
      </c>
      <c r="DG117">
        <v>868</v>
      </c>
      <c r="DH117">
        <v>173</v>
      </c>
      <c r="DK117">
        <v>109</v>
      </c>
      <c r="DL117">
        <v>0.22018000200000001</v>
      </c>
      <c r="DM117">
        <v>173</v>
      </c>
      <c r="DN117">
        <v>250</v>
      </c>
      <c r="DO117">
        <v>162</v>
      </c>
      <c r="DP117">
        <v>249</v>
      </c>
      <c r="DQ117">
        <v>176</v>
      </c>
      <c r="DR117">
        <v>248</v>
      </c>
      <c r="DT117">
        <v>187</v>
      </c>
      <c r="DU117">
        <v>392</v>
      </c>
      <c r="DV117">
        <v>202</v>
      </c>
      <c r="DW117">
        <v>387</v>
      </c>
      <c r="DX117">
        <v>204</v>
      </c>
      <c r="DY117">
        <v>382</v>
      </c>
      <c r="EA117">
        <v>226</v>
      </c>
      <c r="EB117">
        <v>366</v>
      </c>
      <c r="EC117">
        <v>212</v>
      </c>
      <c r="ED117">
        <v>422</v>
      </c>
      <c r="EE117">
        <v>211</v>
      </c>
      <c r="EF117">
        <v>494</v>
      </c>
      <c r="EH117">
        <v>279</v>
      </c>
      <c r="EI117">
        <v>389</v>
      </c>
      <c r="EJ117">
        <v>295</v>
      </c>
      <c r="EK117">
        <v>436</v>
      </c>
      <c r="EL117">
        <v>265</v>
      </c>
      <c r="EM117">
        <v>454</v>
      </c>
      <c r="EO117">
        <v>883</v>
      </c>
      <c r="EP117">
        <v>385</v>
      </c>
      <c r="EQ117">
        <v>877</v>
      </c>
      <c r="ER117">
        <v>368</v>
      </c>
      <c r="ES117">
        <v>910</v>
      </c>
      <c r="ET117">
        <v>370</v>
      </c>
      <c r="EV117">
        <v>896</v>
      </c>
      <c r="EW117">
        <v>387</v>
      </c>
      <c r="EX117">
        <v>945</v>
      </c>
      <c r="EY117">
        <v>375</v>
      </c>
      <c r="EZ117">
        <v>850</v>
      </c>
      <c r="FA117">
        <v>388</v>
      </c>
      <c r="FC117">
        <v>970</v>
      </c>
      <c r="FD117">
        <v>365</v>
      </c>
      <c r="FE117">
        <v>936</v>
      </c>
      <c r="FF117">
        <v>392</v>
      </c>
      <c r="FG117">
        <v>952</v>
      </c>
      <c r="FH117">
        <v>384</v>
      </c>
      <c r="FJ117">
        <v>915</v>
      </c>
      <c r="FK117">
        <v>383</v>
      </c>
      <c r="FL117">
        <v>957</v>
      </c>
      <c r="FM117">
        <v>363</v>
      </c>
      <c r="FN117">
        <v>1030</v>
      </c>
      <c r="FO117">
        <v>364</v>
      </c>
      <c r="FQ117">
        <v>999</v>
      </c>
      <c r="FR117">
        <v>396</v>
      </c>
      <c r="FS117">
        <v>1080</v>
      </c>
      <c r="FT117">
        <v>442</v>
      </c>
      <c r="FU117">
        <v>1064</v>
      </c>
      <c r="FV117">
        <v>424</v>
      </c>
      <c r="FX117">
        <v>990</v>
      </c>
      <c r="FY117">
        <v>369</v>
      </c>
      <c r="FZ117">
        <v>1046</v>
      </c>
      <c r="GA117">
        <v>365</v>
      </c>
      <c r="GB117">
        <v>938</v>
      </c>
      <c r="GC117">
        <v>358</v>
      </c>
      <c r="GE117">
        <v>1089</v>
      </c>
      <c r="GF117">
        <v>416</v>
      </c>
      <c r="GG117">
        <v>1091</v>
      </c>
      <c r="GH117">
        <v>427</v>
      </c>
      <c r="GI117">
        <v>1068</v>
      </c>
      <c r="GJ117">
        <v>398</v>
      </c>
      <c r="GL117">
        <v>1160</v>
      </c>
      <c r="GM117">
        <v>402</v>
      </c>
      <c r="GN117">
        <v>1098</v>
      </c>
      <c r="GO117">
        <v>379</v>
      </c>
      <c r="GP117">
        <v>1018</v>
      </c>
      <c r="GQ117">
        <v>393</v>
      </c>
      <c r="GS117">
        <v>109</v>
      </c>
      <c r="GT117">
        <v>0.22018000200000001</v>
      </c>
      <c r="GU117">
        <v>308</v>
      </c>
      <c r="GV117">
        <v>24</v>
      </c>
      <c r="GW117">
        <v>308</v>
      </c>
      <c r="GX117">
        <v>24</v>
      </c>
      <c r="GY117">
        <v>316</v>
      </c>
      <c r="GZ117">
        <v>24</v>
      </c>
      <c r="HB117">
        <v>358</v>
      </c>
      <c r="HC117">
        <v>701</v>
      </c>
      <c r="HD117">
        <v>353</v>
      </c>
      <c r="HE117">
        <v>620</v>
      </c>
      <c r="HF117">
        <v>304</v>
      </c>
      <c r="HG117">
        <v>605</v>
      </c>
      <c r="HI117">
        <v>1034</v>
      </c>
      <c r="HJ117">
        <v>609</v>
      </c>
      <c r="HK117">
        <v>1056</v>
      </c>
      <c r="HL117">
        <v>589</v>
      </c>
      <c r="HM117">
        <v>1144</v>
      </c>
      <c r="HN117">
        <v>612</v>
      </c>
      <c r="HP117">
        <v>109</v>
      </c>
      <c r="HQ117">
        <v>0.22018000200000001</v>
      </c>
      <c r="HR117">
        <v>172</v>
      </c>
      <c r="HS117">
        <v>240</v>
      </c>
      <c r="HT117">
        <v>172</v>
      </c>
      <c r="HU117">
        <v>239</v>
      </c>
      <c r="HV117">
        <v>176</v>
      </c>
      <c r="HW117">
        <v>234</v>
      </c>
      <c r="HY117">
        <v>188</v>
      </c>
      <c r="HZ117">
        <v>351</v>
      </c>
      <c r="IA117">
        <v>199</v>
      </c>
      <c r="IB117">
        <v>339</v>
      </c>
      <c r="IC117">
        <v>195</v>
      </c>
      <c r="ID117">
        <v>329</v>
      </c>
      <c r="IF117">
        <v>208</v>
      </c>
      <c r="IG117">
        <v>326</v>
      </c>
      <c r="IH117">
        <v>200</v>
      </c>
      <c r="II117">
        <v>329</v>
      </c>
      <c r="IJ117">
        <v>214</v>
      </c>
      <c r="IK117">
        <v>317</v>
      </c>
      <c r="IM117">
        <v>591</v>
      </c>
      <c r="IN117">
        <v>326</v>
      </c>
      <c r="IO117">
        <v>540</v>
      </c>
      <c r="IP117">
        <v>316</v>
      </c>
      <c r="IQ117">
        <v>531</v>
      </c>
      <c r="IR117">
        <v>315</v>
      </c>
      <c r="IT117">
        <v>625</v>
      </c>
      <c r="IU117">
        <v>317</v>
      </c>
      <c r="IV117">
        <v>741</v>
      </c>
      <c r="IW117">
        <v>322</v>
      </c>
      <c r="IX117">
        <v>692</v>
      </c>
      <c r="IY117">
        <v>313</v>
      </c>
      <c r="JA117">
        <v>686</v>
      </c>
      <c r="JB117">
        <v>336</v>
      </c>
      <c r="JC117">
        <v>813</v>
      </c>
      <c r="JD117">
        <v>378</v>
      </c>
      <c r="JE117">
        <v>744</v>
      </c>
      <c r="JF117">
        <v>373</v>
      </c>
      <c r="JH117">
        <v>636</v>
      </c>
      <c r="JI117">
        <v>312</v>
      </c>
      <c r="JJ117">
        <v>628</v>
      </c>
      <c r="JK117">
        <v>315</v>
      </c>
      <c r="JL117">
        <v>635</v>
      </c>
      <c r="JM117">
        <v>309</v>
      </c>
      <c r="JO117">
        <v>629</v>
      </c>
      <c r="JP117">
        <v>294</v>
      </c>
      <c r="JQ117">
        <v>629</v>
      </c>
      <c r="JR117">
        <v>288</v>
      </c>
      <c r="JS117">
        <v>622</v>
      </c>
      <c r="JT117">
        <v>307</v>
      </c>
      <c r="JV117">
        <v>644</v>
      </c>
      <c r="JW117">
        <v>323</v>
      </c>
      <c r="JX117">
        <v>650</v>
      </c>
      <c r="JY117">
        <v>353</v>
      </c>
      <c r="JZ117">
        <v>654</v>
      </c>
      <c r="KA117">
        <v>353</v>
      </c>
      <c r="KC117">
        <v>665</v>
      </c>
      <c r="KD117">
        <v>322</v>
      </c>
      <c r="KE117">
        <v>651</v>
      </c>
      <c r="KF117">
        <v>334</v>
      </c>
      <c r="KG117">
        <v>603</v>
      </c>
      <c r="KH117">
        <v>321</v>
      </c>
      <c r="KJ117">
        <v>642</v>
      </c>
      <c r="KK117">
        <v>328</v>
      </c>
      <c r="KL117">
        <v>621</v>
      </c>
      <c r="KM117">
        <v>326</v>
      </c>
      <c r="KN117">
        <v>623</v>
      </c>
      <c r="KO117">
        <v>329</v>
      </c>
      <c r="KQ117">
        <v>721</v>
      </c>
      <c r="KR117">
        <v>358</v>
      </c>
      <c r="KS117">
        <v>749</v>
      </c>
      <c r="KT117">
        <v>363</v>
      </c>
      <c r="KU117">
        <v>724</v>
      </c>
      <c r="KV117">
        <v>358</v>
      </c>
      <c r="KX117">
        <v>109</v>
      </c>
      <c r="KY117">
        <v>0.2201800015755</v>
      </c>
      <c r="KZ117">
        <v>305</v>
      </c>
      <c r="LA117">
        <v>28</v>
      </c>
      <c r="LB117">
        <v>302</v>
      </c>
      <c r="LC117">
        <v>27</v>
      </c>
      <c r="LD117">
        <v>309</v>
      </c>
      <c r="LE117">
        <v>26</v>
      </c>
      <c r="LG117">
        <v>329</v>
      </c>
      <c r="LH117">
        <v>529</v>
      </c>
      <c r="LI117">
        <v>311</v>
      </c>
      <c r="LJ117">
        <v>517</v>
      </c>
      <c r="LK117">
        <v>330</v>
      </c>
      <c r="LL117">
        <v>513</v>
      </c>
      <c r="LN117">
        <v>702</v>
      </c>
      <c r="LO117">
        <v>428</v>
      </c>
      <c r="LP117">
        <v>749</v>
      </c>
      <c r="LQ117">
        <v>480</v>
      </c>
      <c r="LR117">
        <v>742</v>
      </c>
      <c r="LS117">
        <v>463</v>
      </c>
      <c r="LV117">
        <v>109</v>
      </c>
      <c r="LW117">
        <v>0.22018000200000001</v>
      </c>
      <c r="LX117">
        <v>313</v>
      </c>
      <c r="LY117">
        <v>92</v>
      </c>
      <c r="LZ117">
        <v>305</v>
      </c>
      <c r="MA117">
        <v>101</v>
      </c>
      <c r="MB117">
        <v>310</v>
      </c>
      <c r="MC117">
        <v>102</v>
      </c>
      <c r="ME117">
        <v>324</v>
      </c>
      <c r="MF117">
        <v>520</v>
      </c>
      <c r="MG117">
        <v>360</v>
      </c>
      <c r="MH117">
        <v>554</v>
      </c>
      <c r="MI117">
        <v>329</v>
      </c>
      <c r="MJ117">
        <v>532</v>
      </c>
      <c r="ML117">
        <v>321</v>
      </c>
      <c r="MM117">
        <v>616</v>
      </c>
      <c r="MN117">
        <v>327</v>
      </c>
      <c r="MO117">
        <v>612</v>
      </c>
      <c r="MP117">
        <v>330</v>
      </c>
      <c r="MQ117">
        <v>591</v>
      </c>
      <c r="MS117">
        <v>399</v>
      </c>
      <c r="MT117">
        <v>543</v>
      </c>
      <c r="MU117">
        <v>363</v>
      </c>
      <c r="MV117">
        <v>563</v>
      </c>
      <c r="MW117">
        <v>387</v>
      </c>
      <c r="MX117">
        <v>595</v>
      </c>
      <c r="MZ117">
        <v>530</v>
      </c>
      <c r="NA117">
        <v>508</v>
      </c>
      <c r="NB117">
        <v>543</v>
      </c>
      <c r="NC117">
        <v>494</v>
      </c>
      <c r="ND117">
        <v>584</v>
      </c>
      <c r="NE117">
        <v>487</v>
      </c>
      <c r="NG117">
        <v>838</v>
      </c>
      <c r="NH117">
        <v>604</v>
      </c>
      <c r="NI117">
        <v>778</v>
      </c>
      <c r="NJ117">
        <v>625</v>
      </c>
      <c r="NK117">
        <v>780</v>
      </c>
      <c r="NL117">
        <v>615</v>
      </c>
      <c r="NN117">
        <v>776</v>
      </c>
      <c r="NO117">
        <v>526</v>
      </c>
      <c r="NP117">
        <v>735</v>
      </c>
      <c r="NQ117">
        <v>507</v>
      </c>
      <c r="NR117">
        <v>811</v>
      </c>
      <c r="NS117">
        <v>511</v>
      </c>
      <c r="NU117">
        <v>757</v>
      </c>
      <c r="NV117">
        <v>515</v>
      </c>
      <c r="NW117">
        <v>741</v>
      </c>
      <c r="NX117">
        <v>503</v>
      </c>
      <c r="NY117">
        <v>741</v>
      </c>
      <c r="NZ117">
        <v>503</v>
      </c>
      <c r="OB117">
        <v>803</v>
      </c>
      <c r="OC117">
        <v>594</v>
      </c>
      <c r="OD117">
        <v>777</v>
      </c>
      <c r="OE117">
        <v>575</v>
      </c>
      <c r="OF117">
        <v>809</v>
      </c>
      <c r="OG117">
        <v>587</v>
      </c>
      <c r="OI117">
        <v>798</v>
      </c>
      <c r="OJ117">
        <v>484</v>
      </c>
      <c r="OK117">
        <v>818</v>
      </c>
      <c r="OL117">
        <v>484</v>
      </c>
      <c r="OM117">
        <v>773</v>
      </c>
      <c r="ON117">
        <v>498</v>
      </c>
      <c r="OP117">
        <v>789</v>
      </c>
      <c r="OQ117">
        <v>692</v>
      </c>
      <c r="OR117">
        <v>794</v>
      </c>
      <c r="OS117">
        <v>642</v>
      </c>
      <c r="OT117">
        <v>732</v>
      </c>
      <c r="OU117">
        <v>621</v>
      </c>
      <c r="OW117">
        <v>806</v>
      </c>
      <c r="OX117">
        <v>523</v>
      </c>
      <c r="OY117">
        <v>794</v>
      </c>
      <c r="OZ117">
        <v>481</v>
      </c>
      <c r="PA117">
        <v>821</v>
      </c>
      <c r="PB117">
        <v>461</v>
      </c>
    </row>
    <row r="118" spans="1:418">
      <c r="A118" s="47">
        <v>10</v>
      </c>
      <c r="B118" s="10">
        <v>100</v>
      </c>
      <c r="C118">
        <v>0</v>
      </c>
      <c r="D118">
        <v>0</v>
      </c>
      <c r="E118">
        <f>0.00015099*1000000</f>
        <v>150.98999999999998</v>
      </c>
      <c r="F118" s="26">
        <f>0.5*((0.1*4)+(0.1*4))</f>
        <v>0.4</v>
      </c>
      <c r="H118">
        <v>500</v>
      </c>
      <c r="I118">
        <v>0</v>
      </c>
      <c r="J118" s="6">
        <v>0</v>
      </c>
      <c r="K118" s="6">
        <v>0.625</v>
      </c>
      <c r="L118" s="6">
        <v>0.625</v>
      </c>
      <c r="N118" s="6"/>
      <c r="O118" s="6"/>
      <c r="P118" s="14"/>
      <c r="AB118">
        <v>110</v>
      </c>
      <c r="AC118">
        <v>0.22220000200000001</v>
      </c>
      <c r="AD118">
        <v>326</v>
      </c>
      <c r="AE118">
        <v>144</v>
      </c>
      <c r="AF118">
        <v>332</v>
      </c>
      <c r="AG118">
        <v>145</v>
      </c>
      <c r="AH118">
        <v>334</v>
      </c>
      <c r="AI118">
        <v>141</v>
      </c>
      <c r="AK118">
        <v>368</v>
      </c>
      <c r="AL118">
        <v>218</v>
      </c>
      <c r="AM118">
        <v>355</v>
      </c>
      <c r="AN118">
        <v>221</v>
      </c>
      <c r="AO118">
        <v>346</v>
      </c>
      <c r="AP118">
        <v>210</v>
      </c>
      <c r="AR118">
        <v>419</v>
      </c>
      <c r="AS118">
        <v>236</v>
      </c>
      <c r="AT118">
        <v>410</v>
      </c>
      <c r="AU118">
        <v>222</v>
      </c>
      <c r="AV118">
        <v>414</v>
      </c>
      <c r="AW118">
        <v>228</v>
      </c>
      <c r="AY118">
        <v>733</v>
      </c>
      <c r="AZ118">
        <v>239</v>
      </c>
      <c r="BA118">
        <v>691</v>
      </c>
      <c r="BB118">
        <v>232</v>
      </c>
      <c r="BC118">
        <v>749</v>
      </c>
      <c r="BD118">
        <v>235</v>
      </c>
      <c r="BF118">
        <v>829</v>
      </c>
      <c r="BG118">
        <v>211</v>
      </c>
      <c r="BH118">
        <v>829</v>
      </c>
      <c r="BI118">
        <v>205</v>
      </c>
      <c r="BJ118">
        <v>875</v>
      </c>
      <c r="BK118">
        <v>215</v>
      </c>
      <c r="BM118">
        <v>829</v>
      </c>
      <c r="BN118">
        <v>197</v>
      </c>
      <c r="BO118">
        <v>886</v>
      </c>
      <c r="BP118">
        <v>200</v>
      </c>
      <c r="BQ118">
        <v>892</v>
      </c>
      <c r="BR118">
        <v>191</v>
      </c>
      <c r="BT118">
        <v>860</v>
      </c>
      <c r="BU118">
        <v>193</v>
      </c>
      <c r="BV118">
        <v>878</v>
      </c>
      <c r="BW118">
        <v>186</v>
      </c>
      <c r="BX118">
        <v>853</v>
      </c>
      <c r="BY118">
        <v>182</v>
      </c>
      <c r="CA118">
        <v>944</v>
      </c>
      <c r="CB118">
        <v>208</v>
      </c>
      <c r="CC118">
        <v>924</v>
      </c>
      <c r="CD118">
        <v>184</v>
      </c>
      <c r="CE118">
        <v>853</v>
      </c>
      <c r="CF118">
        <v>183</v>
      </c>
      <c r="CH118">
        <v>888</v>
      </c>
      <c r="CI118">
        <v>171</v>
      </c>
      <c r="CJ118">
        <v>888</v>
      </c>
      <c r="CK118">
        <v>177</v>
      </c>
      <c r="CL118">
        <v>933</v>
      </c>
      <c r="CM118">
        <v>168</v>
      </c>
      <c r="CO118">
        <v>871</v>
      </c>
      <c r="CP118">
        <v>163</v>
      </c>
      <c r="CQ118">
        <v>916</v>
      </c>
      <c r="CR118">
        <v>173</v>
      </c>
      <c r="CS118">
        <v>907</v>
      </c>
      <c r="CT118">
        <v>168</v>
      </c>
      <c r="CV118">
        <v>904</v>
      </c>
      <c r="CW118">
        <v>173</v>
      </c>
      <c r="CX118">
        <v>885</v>
      </c>
      <c r="CY118">
        <v>171</v>
      </c>
      <c r="CZ118">
        <v>863</v>
      </c>
      <c r="DA118">
        <v>172</v>
      </c>
      <c r="DC118">
        <v>817</v>
      </c>
      <c r="DD118">
        <v>166</v>
      </c>
      <c r="DE118">
        <v>894</v>
      </c>
      <c r="DF118">
        <v>160</v>
      </c>
      <c r="DG118">
        <v>860</v>
      </c>
      <c r="DH118">
        <v>163</v>
      </c>
      <c r="DK118">
        <v>110</v>
      </c>
      <c r="DL118">
        <v>0.22220000200000001</v>
      </c>
      <c r="DM118">
        <v>166</v>
      </c>
      <c r="DN118">
        <v>251</v>
      </c>
      <c r="DO118">
        <v>170</v>
      </c>
      <c r="DP118">
        <v>250</v>
      </c>
      <c r="DQ118">
        <v>168</v>
      </c>
      <c r="DR118">
        <v>246</v>
      </c>
      <c r="DT118">
        <v>201</v>
      </c>
      <c r="DU118">
        <v>399</v>
      </c>
      <c r="DV118">
        <v>183</v>
      </c>
      <c r="DW118">
        <v>376</v>
      </c>
      <c r="DX118">
        <v>206</v>
      </c>
      <c r="DY118">
        <v>388</v>
      </c>
      <c r="EA118">
        <v>231</v>
      </c>
      <c r="EB118">
        <v>368</v>
      </c>
      <c r="EC118">
        <v>213</v>
      </c>
      <c r="ED118">
        <v>435</v>
      </c>
      <c r="EE118">
        <v>227</v>
      </c>
      <c r="EF118">
        <v>482</v>
      </c>
      <c r="EH118">
        <v>272</v>
      </c>
      <c r="EI118">
        <v>395</v>
      </c>
      <c r="EJ118">
        <v>290</v>
      </c>
      <c r="EK118">
        <v>419</v>
      </c>
      <c r="EL118">
        <v>294</v>
      </c>
      <c r="EM118">
        <v>453</v>
      </c>
      <c r="EO118">
        <v>897</v>
      </c>
      <c r="EP118">
        <v>392</v>
      </c>
      <c r="EQ118">
        <v>892</v>
      </c>
      <c r="ER118">
        <v>372</v>
      </c>
      <c r="ES118">
        <v>891</v>
      </c>
      <c r="ET118">
        <v>365</v>
      </c>
      <c r="EV118">
        <v>936</v>
      </c>
      <c r="EW118">
        <v>376</v>
      </c>
      <c r="EX118">
        <v>904</v>
      </c>
      <c r="EY118">
        <v>361</v>
      </c>
      <c r="EZ118">
        <v>927</v>
      </c>
      <c r="FA118">
        <v>381</v>
      </c>
      <c r="FC118">
        <v>965</v>
      </c>
      <c r="FD118">
        <v>387</v>
      </c>
      <c r="FE118">
        <v>984</v>
      </c>
      <c r="FF118">
        <v>386</v>
      </c>
      <c r="FG118">
        <v>959</v>
      </c>
      <c r="FH118">
        <v>384</v>
      </c>
      <c r="FJ118">
        <v>926</v>
      </c>
      <c r="FK118">
        <v>377</v>
      </c>
      <c r="FL118">
        <v>941</v>
      </c>
      <c r="FM118">
        <v>387</v>
      </c>
      <c r="FN118">
        <v>908</v>
      </c>
      <c r="FO118">
        <v>383</v>
      </c>
      <c r="FQ118">
        <v>962</v>
      </c>
      <c r="FR118">
        <v>379</v>
      </c>
      <c r="FS118">
        <v>1090</v>
      </c>
      <c r="FT118">
        <v>433</v>
      </c>
      <c r="FU118">
        <v>1060</v>
      </c>
      <c r="FV118">
        <v>453</v>
      </c>
      <c r="FX118">
        <v>977</v>
      </c>
      <c r="FY118">
        <v>363</v>
      </c>
      <c r="FZ118">
        <v>1053</v>
      </c>
      <c r="GA118">
        <v>352</v>
      </c>
      <c r="GB118">
        <v>1086</v>
      </c>
      <c r="GC118">
        <v>360</v>
      </c>
      <c r="GE118">
        <v>1096</v>
      </c>
      <c r="GF118">
        <v>398</v>
      </c>
      <c r="GG118">
        <v>1143</v>
      </c>
      <c r="GH118">
        <v>434</v>
      </c>
      <c r="GI118">
        <v>1107</v>
      </c>
      <c r="GJ118">
        <v>402</v>
      </c>
      <c r="GL118">
        <v>1143</v>
      </c>
      <c r="GM118">
        <v>413</v>
      </c>
      <c r="GN118">
        <v>1150</v>
      </c>
      <c r="GO118">
        <v>384</v>
      </c>
      <c r="GP118">
        <v>1119</v>
      </c>
      <c r="GQ118">
        <v>369</v>
      </c>
      <c r="GS118">
        <v>110</v>
      </c>
      <c r="GT118">
        <v>0.22220000200000001</v>
      </c>
      <c r="GU118">
        <v>299</v>
      </c>
      <c r="GV118">
        <v>24</v>
      </c>
      <c r="GW118">
        <v>301</v>
      </c>
      <c r="GX118">
        <v>24</v>
      </c>
      <c r="GY118">
        <v>308</v>
      </c>
      <c r="GZ118">
        <v>24</v>
      </c>
      <c r="HB118">
        <v>349</v>
      </c>
      <c r="HC118">
        <v>710</v>
      </c>
      <c r="HD118">
        <v>329</v>
      </c>
      <c r="HE118">
        <v>652</v>
      </c>
      <c r="HF118">
        <v>344</v>
      </c>
      <c r="HG118">
        <v>598</v>
      </c>
      <c r="HI118">
        <v>1089</v>
      </c>
      <c r="HJ118">
        <v>578</v>
      </c>
      <c r="HK118">
        <v>1095</v>
      </c>
      <c r="HL118">
        <v>616</v>
      </c>
      <c r="HM118">
        <v>1083</v>
      </c>
      <c r="HN118">
        <v>570</v>
      </c>
      <c r="HP118">
        <v>110</v>
      </c>
      <c r="HQ118">
        <v>0.22220000200000001</v>
      </c>
      <c r="HR118">
        <v>174</v>
      </c>
      <c r="HS118">
        <v>237</v>
      </c>
      <c r="HT118">
        <v>170</v>
      </c>
      <c r="HU118">
        <v>235</v>
      </c>
      <c r="HV118">
        <v>172</v>
      </c>
      <c r="HW118">
        <v>231</v>
      </c>
      <c r="HY118">
        <v>192</v>
      </c>
      <c r="HZ118">
        <v>341</v>
      </c>
      <c r="IA118">
        <v>185</v>
      </c>
      <c r="IB118">
        <v>331</v>
      </c>
      <c r="IC118">
        <v>193</v>
      </c>
      <c r="ID118">
        <v>324</v>
      </c>
      <c r="IF118">
        <v>213</v>
      </c>
      <c r="IG118">
        <v>323</v>
      </c>
      <c r="IH118">
        <v>214</v>
      </c>
      <c r="II118">
        <v>333</v>
      </c>
      <c r="IJ118">
        <v>219</v>
      </c>
      <c r="IK118">
        <v>322</v>
      </c>
      <c r="IM118">
        <v>534</v>
      </c>
      <c r="IN118">
        <v>323</v>
      </c>
      <c r="IO118">
        <v>537</v>
      </c>
      <c r="IP118">
        <v>321</v>
      </c>
      <c r="IQ118">
        <v>534</v>
      </c>
      <c r="IR118">
        <v>320</v>
      </c>
      <c r="IT118">
        <v>651</v>
      </c>
      <c r="IU118">
        <v>326</v>
      </c>
      <c r="IV118">
        <v>599</v>
      </c>
      <c r="IW118">
        <v>329</v>
      </c>
      <c r="IX118">
        <v>675</v>
      </c>
      <c r="IY118">
        <v>327</v>
      </c>
      <c r="JA118">
        <v>692</v>
      </c>
      <c r="JB118">
        <v>337</v>
      </c>
      <c r="JC118">
        <v>830</v>
      </c>
      <c r="JD118">
        <v>387</v>
      </c>
      <c r="JE118">
        <v>752</v>
      </c>
      <c r="JF118">
        <v>372</v>
      </c>
      <c r="JH118">
        <v>714</v>
      </c>
      <c r="JI118">
        <v>322</v>
      </c>
      <c r="JJ118">
        <v>632</v>
      </c>
      <c r="JK118">
        <v>317</v>
      </c>
      <c r="JL118">
        <v>666</v>
      </c>
      <c r="JM118">
        <v>306</v>
      </c>
      <c r="JO118">
        <v>664</v>
      </c>
      <c r="JP118">
        <v>297</v>
      </c>
      <c r="JQ118">
        <v>674</v>
      </c>
      <c r="JR118">
        <v>293</v>
      </c>
      <c r="JS118">
        <v>664</v>
      </c>
      <c r="JT118">
        <v>302</v>
      </c>
      <c r="JV118">
        <v>658</v>
      </c>
      <c r="JW118">
        <v>327</v>
      </c>
      <c r="JX118">
        <v>676</v>
      </c>
      <c r="JY118">
        <v>345</v>
      </c>
      <c r="JZ118">
        <v>667</v>
      </c>
      <c r="KA118">
        <v>344</v>
      </c>
      <c r="KC118">
        <v>665</v>
      </c>
      <c r="KD118">
        <v>334</v>
      </c>
      <c r="KE118">
        <v>674</v>
      </c>
      <c r="KF118">
        <v>336</v>
      </c>
      <c r="KG118">
        <v>674</v>
      </c>
      <c r="KH118">
        <v>315</v>
      </c>
      <c r="KJ118">
        <v>593</v>
      </c>
      <c r="KK118">
        <v>326</v>
      </c>
      <c r="KL118">
        <v>613</v>
      </c>
      <c r="KM118">
        <v>328</v>
      </c>
      <c r="KN118">
        <v>641</v>
      </c>
      <c r="KO118">
        <v>324</v>
      </c>
      <c r="KQ118">
        <v>706</v>
      </c>
      <c r="KR118">
        <v>363</v>
      </c>
      <c r="KS118">
        <v>744</v>
      </c>
      <c r="KT118">
        <v>359</v>
      </c>
      <c r="KU118">
        <v>662</v>
      </c>
      <c r="KV118">
        <v>355</v>
      </c>
      <c r="KX118">
        <v>110</v>
      </c>
      <c r="KY118">
        <v>0.22220000158995401</v>
      </c>
      <c r="KZ118">
        <v>306</v>
      </c>
      <c r="LA118">
        <v>27</v>
      </c>
      <c r="LB118">
        <v>298</v>
      </c>
      <c r="LC118">
        <v>27</v>
      </c>
      <c r="LD118">
        <v>300</v>
      </c>
      <c r="LE118">
        <v>27</v>
      </c>
      <c r="LG118">
        <v>318</v>
      </c>
      <c r="LH118">
        <v>549</v>
      </c>
      <c r="LI118">
        <v>304</v>
      </c>
      <c r="LJ118">
        <v>502</v>
      </c>
      <c r="LK118">
        <v>310</v>
      </c>
      <c r="LL118">
        <v>478</v>
      </c>
      <c r="LN118">
        <v>702</v>
      </c>
      <c r="LO118">
        <v>417</v>
      </c>
      <c r="LP118">
        <v>703</v>
      </c>
      <c r="LQ118">
        <v>464</v>
      </c>
      <c r="LR118">
        <v>730</v>
      </c>
      <c r="LS118">
        <v>453</v>
      </c>
      <c r="LV118">
        <v>110</v>
      </c>
      <c r="LW118">
        <v>0.22220000200000001</v>
      </c>
      <c r="LX118">
        <v>307</v>
      </c>
      <c r="LY118">
        <v>94</v>
      </c>
      <c r="LZ118">
        <v>305</v>
      </c>
      <c r="MA118">
        <v>100</v>
      </c>
      <c r="MB118">
        <v>309</v>
      </c>
      <c r="MC118">
        <v>101</v>
      </c>
      <c r="ME118">
        <v>357</v>
      </c>
      <c r="MF118">
        <v>537</v>
      </c>
      <c r="MG118">
        <v>314</v>
      </c>
      <c r="MH118">
        <v>541</v>
      </c>
      <c r="MI118">
        <v>356</v>
      </c>
      <c r="MJ118">
        <v>548</v>
      </c>
      <c r="ML118">
        <v>355</v>
      </c>
      <c r="MM118">
        <v>621</v>
      </c>
      <c r="MN118">
        <v>325</v>
      </c>
      <c r="MO118">
        <v>626</v>
      </c>
      <c r="MP118">
        <v>335</v>
      </c>
      <c r="MQ118">
        <v>615</v>
      </c>
      <c r="MS118">
        <v>388</v>
      </c>
      <c r="MT118">
        <v>540</v>
      </c>
      <c r="MU118">
        <v>376</v>
      </c>
      <c r="MV118">
        <v>557</v>
      </c>
      <c r="MW118">
        <v>397</v>
      </c>
      <c r="MX118">
        <v>587</v>
      </c>
      <c r="MZ118">
        <v>493</v>
      </c>
      <c r="NA118">
        <v>504</v>
      </c>
      <c r="NB118">
        <v>555</v>
      </c>
      <c r="NC118">
        <v>502</v>
      </c>
      <c r="ND118">
        <v>558</v>
      </c>
      <c r="NE118">
        <v>509</v>
      </c>
      <c r="NG118">
        <v>833</v>
      </c>
      <c r="NH118">
        <v>609</v>
      </c>
      <c r="NI118">
        <v>840</v>
      </c>
      <c r="NJ118">
        <v>620</v>
      </c>
      <c r="NK118">
        <v>807</v>
      </c>
      <c r="NL118">
        <v>602</v>
      </c>
      <c r="NN118">
        <v>780</v>
      </c>
      <c r="NO118">
        <v>510</v>
      </c>
      <c r="NP118">
        <v>802</v>
      </c>
      <c r="NQ118">
        <v>517</v>
      </c>
      <c r="NR118">
        <v>721</v>
      </c>
      <c r="NS118">
        <v>505</v>
      </c>
      <c r="NU118">
        <v>760</v>
      </c>
      <c r="NV118">
        <v>505</v>
      </c>
      <c r="NW118">
        <v>767</v>
      </c>
      <c r="NX118">
        <v>485</v>
      </c>
      <c r="NY118">
        <v>767</v>
      </c>
      <c r="NZ118">
        <v>485</v>
      </c>
      <c r="OB118">
        <v>770</v>
      </c>
      <c r="OC118">
        <v>585</v>
      </c>
      <c r="OD118">
        <v>774</v>
      </c>
      <c r="OE118">
        <v>609</v>
      </c>
      <c r="OF118">
        <v>834</v>
      </c>
      <c r="OG118">
        <v>566</v>
      </c>
      <c r="OI118">
        <v>776</v>
      </c>
      <c r="OJ118">
        <v>500</v>
      </c>
      <c r="OK118">
        <v>692</v>
      </c>
      <c r="OL118">
        <v>517</v>
      </c>
      <c r="OM118">
        <v>810</v>
      </c>
      <c r="ON118">
        <v>512</v>
      </c>
      <c r="OP118">
        <v>867</v>
      </c>
      <c r="OQ118">
        <v>679</v>
      </c>
      <c r="OR118">
        <v>789</v>
      </c>
      <c r="OS118">
        <v>637</v>
      </c>
      <c r="OT118">
        <v>858</v>
      </c>
      <c r="OU118">
        <v>655</v>
      </c>
      <c r="OW118">
        <v>797</v>
      </c>
      <c r="OX118">
        <v>500</v>
      </c>
      <c r="OY118">
        <v>758</v>
      </c>
      <c r="OZ118">
        <v>488</v>
      </c>
      <c r="PA118">
        <v>793</v>
      </c>
      <c r="PB118">
        <v>495</v>
      </c>
    </row>
    <row r="119" spans="1:418">
      <c r="A119" s="47">
        <v>11</v>
      </c>
      <c r="B119" s="43">
        <v>100</v>
      </c>
      <c r="C119">
        <v>0</v>
      </c>
      <c r="D119">
        <v>10</v>
      </c>
      <c r="E119">
        <f>0.01001026*1000000</f>
        <v>10010.26</v>
      </c>
      <c r="F119" s="26">
        <f>0.5*((0.1*4)+(0.11*4)+(0.01*2*1))</f>
        <v>0.43000000000000005</v>
      </c>
      <c r="G119" s="14" t="s">
        <v>74</v>
      </c>
      <c r="H119">
        <v>500</v>
      </c>
      <c r="I119">
        <v>0</v>
      </c>
      <c r="J119" s="4">
        <v>2.5</v>
      </c>
      <c r="K119" s="4">
        <v>0.625</v>
      </c>
      <c r="L119" s="4">
        <v>0.625</v>
      </c>
      <c r="N119" s="6"/>
      <c r="O119" s="6"/>
      <c r="AB119">
        <v>111</v>
      </c>
      <c r="AC119">
        <v>0.224220002</v>
      </c>
      <c r="AD119">
        <v>319</v>
      </c>
      <c r="AE119">
        <v>141</v>
      </c>
      <c r="AF119">
        <v>329</v>
      </c>
      <c r="AG119">
        <v>143</v>
      </c>
      <c r="AH119">
        <v>333</v>
      </c>
      <c r="AI119">
        <v>143</v>
      </c>
      <c r="AK119">
        <v>355</v>
      </c>
      <c r="AL119">
        <v>215</v>
      </c>
      <c r="AM119">
        <v>348</v>
      </c>
      <c r="AN119">
        <v>213</v>
      </c>
      <c r="AO119">
        <v>361</v>
      </c>
      <c r="AP119">
        <v>207</v>
      </c>
      <c r="AR119">
        <v>390</v>
      </c>
      <c r="AS119">
        <v>221</v>
      </c>
      <c r="AT119">
        <v>400</v>
      </c>
      <c r="AU119">
        <v>242</v>
      </c>
      <c r="AV119">
        <v>417</v>
      </c>
      <c r="AW119">
        <v>233</v>
      </c>
      <c r="AY119">
        <v>754</v>
      </c>
      <c r="AZ119">
        <v>254</v>
      </c>
      <c r="BA119">
        <v>737</v>
      </c>
      <c r="BB119">
        <v>230</v>
      </c>
      <c r="BC119">
        <v>772</v>
      </c>
      <c r="BD119">
        <v>235</v>
      </c>
      <c r="BF119">
        <v>841</v>
      </c>
      <c r="BG119">
        <v>205</v>
      </c>
      <c r="BH119">
        <v>862</v>
      </c>
      <c r="BI119">
        <v>205</v>
      </c>
      <c r="BJ119">
        <v>911</v>
      </c>
      <c r="BK119">
        <v>211</v>
      </c>
      <c r="BM119">
        <v>913</v>
      </c>
      <c r="BN119">
        <v>187</v>
      </c>
      <c r="BO119">
        <v>997</v>
      </c>
      <c r="BP119">
        <v>213</v>
      </c>
      <c r="BQ119">
        <v>898</v>
      </c>
      <c r="BR119">
        <v>193</v>
      </c>
      <c r="BT119">
        <v>939</v>
      </c>
      <c r="BU119">
        <v>192</v>
      </c>
      <c r="BV119">
        <v>858</v>
      </c>
      <c r="BW119">
        <v>188</v>
      </c>
      <c r="BX119">
        <v>893</v>
      </c>
      <c r="BY119">
        <v>193</v>
      </c>
      <c r="CA119">
        <v>920</v>
      </c>
      <c r="CB119">
        <v>220</v>
      </c>
      <c r="CC119">
        <v>893</v>
      </c>
      <c r="CD119">
        <v>188</v>
      </c>
      <c r="CE119">
        <v>942</v>
      </c>
      <c r="CF119">
        <v>181</v>
      </c>
      <c r="CH119">
        <v>839</v>
      </c>
      <c r="CI119">
        <v>174</v>
      </c>
      <c r="CJ119">
        <v>819</v>
      </c>
      <c r="CK119">
        <v>179</v>
      </c>
      <c r="CL119">
        <v>932</v>
      </c>
      <c r="CM119">
        <v>168</v>
      </c>
      <c r="CO119">
        <v>866</v>
      </c>
      <c r="CP119">
        <v>171</v>
      </c>
      <c r="CQ119">
        <v>875</v>
      </c>
      <c r="CR119">
        <v>183</v>
      </c>
      <c r="CS119">
        <v>866</v>
      </c>
      <c r="CT119">
        <v>180</v>
      </c>
      <c r="CV119">
        <v>909</v>
      </c>
      <c r="CW119">
        <v>166</v>
      </c>
      <c r="CX119">
        <v>873</v>
      </c>
      <c r="CY119">
        <v>172</v>
      </c>
      <c r="CZ119">
        <v>842</v>
      </c>
      <c r="DA119">
        <v>171</v>
      </c>
      <c r="DC119">
        <v>847</v>
      </c>
      <c r="DD119">
        <v>174</v>
      </c>
      <c r="DE119">
        <v>920</v>
      </c>
      <c r="DF119">
        <v>170</v>
      </c>
      <c r="DG119">
        <v>805</v>
      </c>
      <c r="DH119">
        <v>168</v>
      </c>
      <c r="DK119">
        <v>111</v>
      </c>
      <c r="DL119">
        <v>0.224220002</v>
      </c>
      <c r="DM119">
        <v>170</v>
      </c>
      <c r="DN119">
        <v>247</v>
      </c>
      <c r="DO119">
        <v>171</v>
      </c>
      <c r="DP119">
        <v>250</v>
      </c>
      <c r="DQ119">
        <v>166</v>
      </c>
      <c r="DR119">
        <v>247</v>
      </c>
      <c r="DT119">
        <v>199</v>
      </c>
      <c r="DU119">
        <v>405</v>
      </c>
      <c r="DV119">
        <v>206</v>
      </c>
      <c r="DW119">
        <v>386</v>
      </c>
      <c r="DX119">
        <v>203</v>
      </c>
      <c r="DY119">
        <v>386</v>
      </c>
      <c r="EA119">
        <v>213</v>
      </c>
      <c r="EB119">
        <v>374</v>
      </c>
      <c r="EC119">
        <v>200</v>
      </c>
      <c r="ED119">
        <v>440</v>
      </c>
      <c r="EE119">
        <v>221</v>
      </c>
      <c r="EF119">
        <v>479</v>
      </c>
      <c r="EH119">
        <v>287</v>
      </c>
      <c r="EI119">
        <v>394</v>
      </c>
      <c r="EJ119">
        <v>283</v>
      </c>
      <c r="EK119">
        <v>410</v>
      </c>
      <c r="EL119">
        <v>303</v>
      </c>
      <c r="EM119">
        <v>457</v>
      </c>
      <c r="EO119">
        <v>971</v>
      </c>
      <c r="EP119">
        <v>376</v>
      </c>
      <c r="EQ119">
        <v>878</v>
      </c>
      <c r="ER119">
        <v>357</v>
      </c>
      <c r="ES119">
        <v>916</v>
      </c>
      <c r="ET119">
        <v>356</v>
      </c>
      <c r="EV119">
        <v>971</v>
      </c>
      <c r="EW119">
        <v>386</v>
      </c>
      <c r="EX119">
        <v>911</v>
      </c>
      <c r="EY119">
        <v>386</v>
      </c>
      <c r="EZ119">
        <v>853</v>
      </c>
      <c r="FA119">
        <v>378</v>
      </c>
      <c r="FC119">
        <v>936</v>
      </c>
      <c r="FD119">
        <v>375</v>
      </c>
      <c r="FE119">
        <v>978</v>
      </c>
      <c r="FF119">
        <v>384</v>
      </c>
      <c r="FG119">
        <v>994</v>
      </c>
      <c r="FH119">
        <v>373</v>
      </c>
      <c r="FJ119">
        <v>971</v>
      </c>
      <c r="FK119">
        <v>373</v>
      </c>
      <c r="FL119">
        <v>913</v>
      </c>
      <c r="FM119">
        <v>376</v>
      </c>
      <c r="FN119">
        <v>967</v>
      </c>
      <c r="FO119">
        <v>378</v>
      </c>
      <c r="FQ119">
        <v>929</v>
      </c>
      <c r="FR119">
        <v>385</v>
      </c>
      <c r="FS119">
        <v>1021</v>
      </c>
      <c r="FT119">
        <v>458</v>
      </c>
      <c r="FU119">
        <v>1002</v>
      </c>
      <c r="FV119">
        <v>431</v>
      </c>
      <c r="FX119">
        <v>1032</v>
      </c>
      <c r="FY119">
        <v>349</v>
      </c>
      <c r="FZ119">
        <v>1005</v>
      </c>
      <c r="GA119">
        <v>359</v>
      </c>
      <c r="GB119">
        <v>963</v>
      </c>
      <c r="GC119">
        <v>363</v>
      </c>
      <c r="GE119">
        <v>1133</v>
      </c>
      <c r="GF119">
        <v>407</v>
      </c>
      <c r="GG119">
        <v>1173</v>
      </c>
      <c r="GH119">
        <v>441</v>
      </c>
      <c r="GI119">
        <v>1143</v>
      </c>
      <c r="GJ119">
        <v>409</v>
      </c>
      <c r="GL119">
        <v>1147</v>
      </c>
      <c r="GM119">
        <v>427</v>
      </c>
      <c r="GN119">
        <v>1097</v>
      </c>
      <c r="GO119">
        <v>381</v>
      </c>
      <c r="GP119">
        <v>1085</v>
      </c>
      <c r="GQ119">
        <v>385</v>
      </c>
      <c r="GS119">
        <v>111</v>
      </c>
      <c r="GT119">
        <v>0.224220002</v>
      </c>
      <c r="GU119">
        <v>300</v>
      </c>
      <c r="GV119">
        <v>24</v>
      </c>
      <c r="GW119">
        <v>315</v>
      </c>
      <c r="GX119">
        <v>26</v>
      </c>
      <c r="GY119">
        <v>301</v>
      </c>
      <c r="GZ119">
        <v>24</v>
      </c>
      <c r="HB119">
        <v>321</v>
      </c>
      <c r="HC119">
        <v>708</v>
      </c>
      <c r="HD119">
        <v>329</v>
      </c>
      <c r="HE119">
        <v>629</v>
      </c>
      <c r="HF119">
        <v>326</v>
      </c>
      <c r="HG119">
        <v>583</v>
      </c>
      <c r="HI119">
        <v>1036</v>
      </c>
      <c r="HJ119">
        <v>579</v>
      </c>
      <c r="HK119">
        <v>1136</v>
      </c>
      <c r="HL119">
        <v>597</v>
      </c>
      <c r="HM119">
        <v>1093</v>
      </c>
      <c r="HN119">
        <v>578</v>
      </c>
      <c r="HP119">
        <v>111</v>
      </c>
      <c r="HQ119">
        <v>0.224220002</v>
      </c>
      <c r="HR119">
        <v>175</v>
      </c>
      <c r="HS119">
        <v>234</v>
      </c>
      <c r="HT119">
        <v>173</v>
      </c>
      <c r="HU119">
        <v>238</v>
      </c>
      <c r="HV119">
        <v>172</v>
      </c>
      <c r="HW119">
        <v>234</v>
      </c>
      <c r="HY119">
        <v>190</v>
      </c>
      <c r="HZ119">
        <v>345</v>
      </c>
      <c r="IA119">
        <v>200</v>
      </c>
      <c r="IB119">
        <v>333</v>
      </c>
      <c r="IC119">
        <v>186</v>
      </c>
      <c r="ID119">
        <v>333</v>
      </c>
      <c r="IF119">
        <v>210</v>
      </c>
      <c r="IG119">
        <v>310</v>
      </c>
      <c r="IH119">
        <v>208</v>
      </c>
      <c r="II119">
        <v>331</v>
      </c>
      <c r="IJ119">
        <v>203</v>
      </c>
      <c r="IK119">
        <v>320</v>
      </c>
      <c r="IM119">
        <v>566</v>
      </c>
      <c r="IN119">
        <v>322</v>
      </c>
      <c r="IO119">
        <v>508</v>
      </c>
      <c r="IP119">
        <v>326</v>
      </c>
      <c r="IQ119">
        <v>518</v>
      </c>
      <c r="IR119">
        <v>327</v>
      </c>
      <c r="IT119">
        <v>660</v>
      </c>
      <c r="IU119">
        <v>317</v>
      </c>
      <c r="IV119">
        <v>697</v>
      </c>
      <c r="IW119">
        <v>323</v>
      </c>
      <c r="IX119">
        <v>665</v>
      </c>
      <c r="IY119">
        <v>334</v>
      </c>
      <c r="JA119">
        <v>738</v>
      </c>
      <c r="JB119">
        <v>344</v>
      </c>
      <c r="JC119">
        <v>764</v>
      </c>
      <c r="JD119">
        <v>389</v>
      </c>
      <c r="JE119">
        <v>765</v>
      </c>
      <c r="JF119">
        <v>375</v>
      </c>
      <c r="JH119">
        <v>655</v>
      </c>
      <c r="JI119">
        <v>319</v>
      </c>
      <c r="JJ119">
        <v>698</v>
      </c>
      <c r="JK119">
        <v>327</v>
      </c>
      <c r="JL119">
        <v>628</v>
      </c>
      <c r="JM119">
        <v>317</v>
      </c>
      <c r="JO119">
        <v>646</v>
      </c>
      <c r="JP119">
        <v>300</v>
      </c>
      <c r="JQ119">
        <v>616</v>
      </c>
      <c r="JR119">
        <v>293</v>
      </c>
      <c r="JS119">
        <v>651</v>
      </c>
      <c r="JT119">
        <v>301</v>
      </c>
      <c r="JV119">
        <v>604</v>
      </c>
      <c r="JW119">
        <v>320</v>
      </c>
      <c r="JX119">
        <v>652</v>
      </c>
      <c r="JY119">
        <v>362</v>
      </c>
      <c r="JZ119">
        <v>665</v>
      </c>
      <c r="KA119">
        <v>352</v>
      </c>
      <c r="KC119">
        <v>650</v>
      </c>
      <c r="KD119">
        <v>322</v>
      </c>
      <c r="KE119">
        <v>661</v>
      </c>
      <c r="KF119">
        <v>334</v>
      </c>
      <c r="KG119">
        <v>646</v>
      </c>
      <c r="KH119">
        <v>321</v>
      </c>
      <c r="KJ119">
        <v>640</v>
      </c>
      <c r="KK119">
        <v>330</v>
      </c>
      <c r="KL119">
        <v>592</v>
      </c>
      <c r="KM119">
        <v>331</v>
      </c>
      <c r="KN119">
        <v>623</v>
      </c>
      <c r="KO119">
        <v>331</v>
      </c>
      <c r="KQ119">
        <v>695</v>
      </c>
      <c r="KR119">
        <v>354</v>
      </c>
      <c r="KS119">
        <v>758</v>
      </c>
      <c r="KT119">
        <v>371</v>
      </c>
      <c r="KU119">
        <v>646</v>
      </c>
      <c r="KV119">
        <v>355</v>
      </c>
      <c r="KX119">
        <v>111</v>
      </c>
      <c r="KY119">
        <v>0.224220001604408</v>
      </c>
      <c r="KZ119">
        <v>304</v>
      </c>
      <c r="LA119">
        <v>27</v>
      </c>
      <c r="LB119">
        <v>301</v>
      </c>
      <c r="LC119">
        <v>27</v>
      </c>
      <c r="LD119">
        <v>299</v>
      </c>
      <c r="LE119">
        <v>27</v>
      </c>
      <c r="LG119">
        <v>337</v>
      </c>
      <c r="LH119">
        <v>560</v>
      </c>
      <c r="LI119">
        <v>315</v>
      </c>
      <c r="LJ119">
        <v>505</v>
      </c>
      <c r="LK119">
        <v>310</v>
      </c>
      <c r="LL119">
        <v>490</v>
      </c>
      <c r="LN119">
        <v>807</v>
      </c>
      <c r="LO119">
        <v>421</v>
      </c>
      <c r="LP119">
        <v>731</v>
      </c>
      <c r="LQ119">
        <v>482</v>
      </c>
      <c r="LR119">
        <v>754</v>
      </c>
      <c r="LS119">
        <v>437</v>
      </c>
      <c r="LV119">
        <v>111</v>
      </c>
      <c r="LW119">
        <v>0.224220002</v>
      </c>
      <c r="LX119">
        <v>316</v>
      </c>
      <c r="LY119">
        <v>92</v>
      </c>
      <c r="LZ119">
        <v>297</v>
      </c>
      <c r="MA119">
        <v>101</v>
      </c>
      <c r="MB119">
        <v>302</v>
      </c>
      <c r="MC119">
        <v>101</v>
      </c>
      <c r="ME119">
        <v>329</v>
      </c>
      <c r="MF119">
        <v>535</v>
      </c>
      <c r="MG119">
        <v>336</v>
      </c>
      <c r="MH119">
        <v>552</v>
      </c>
      <c r="MI119">
        <v>336</v>
      </c>
      <c r="MJ119">
        <v>573</v>
      </c>
      <c r="ML119">
        <v>338</v>
      </c>
      <c r="MM119">
        <v>630</v>
      </c>
      <c r="MN119">
        <v>336</v>
      </c>
      <c r="MO119">
        <v>643</v>
      </c>
      <c r="MP119">
        <v>337</v>
      </c>
      <c r="MQ119">
        <v>613</v>
      </c>
      <c r="MS119">
        <v>359</v>
      </c>
      <c r="MT119">
        <v>555</v>
      </c>
      <c r="MU119">
        <v>385</v>
      </c>
      <c r="MV119">
        <v>553</v>
      </c>
      <c r="MW119">
        <v>355</v>
      </c>
      <c r="MX119">
        <v>569</v>
      </c>
      <c r="MZ119">
        <v>573</v>
      </c>
      <c r="NA119">
        <v>499</v>
      </c>
      <c r="NB119">
        <v>576</v>
      </c>
      <c r="NC119">
        <v>489</v>
      </c>
      <c r="ND119">
        <v>506</v>
      </c>
      <c r="NE119">
        <v>499</v>
      </c>
      <c r="NG119">
        <v>775</v>
      </c>
      <c r="NH119">
        <v>622</v>
      </c>
      <c r="NI119">
        <v>739</v>
      </c>
      <c r="NJ119">
        <v>627</v>
      </c>
      <c r="NK119">
        <v>716</v>
      </c>
      <c r="NL119">
        <v>616</v>
      </c>
      <c r="NN119">
        <v>735</v>
      </c>
      <c r="NO119">
        <v>506</v>
      </c>
      <c r="NP119">
        <v>773</v>
      </c>
      <c r="NQ119">
        <v>515</v>
      </c>
      <c r="NR119">
        <v>701</v>
      </c>
      <c r="NS119">
        <v>502</v>
      </c>
      <c r="NU119">
        <v>722</v>
      </c>
      <c r="NV119">
        <v>507</v>
      </c>
      <c r="NW119">
        <v>729</v>
      </c>
      <c r="NX119">
        <v>507</v>
      </c>
      <c r="NY119">
        <v>729</v>
      </c>
      <c r="NZ119">
        <v>507</v>
      </c>
      <c r="OB119">
        <v>740</v>
      </c>
      <c r="OC119">
        <v>570</v>
      </c>
      <c r="OD119">
        <v>745</v>
      </c>
      <c r="OE119">
        <v>599</v>
      </c>
      <c r="OF119">
        <v>813</v>
      </c>
      <c r="OG119">
        <v>570</v>
      </c>
      <c r="OI119">
        <v>815</v>
      </c>
      <c r="OJ119">
        <v>495</v>
      </c>
      <c r="OK119">
        <v>721</v>
      </c>
      <c r="OL119">
        <v>484</v>
      </c>
      <c r="OM119">
        <v>752</v>
      </c>
      <c r="ON119">
        <v>514</v>
      </c>
      <c r="OP119">
        <v>803</v>
      </c>
      <c r="OQ119">
        <v>672</v>
      </c>
      <c r="OR119">
        <v>835</v>
      </c>
      <c r="OS119">
        <v>623</v>
      </c>
      <c r="OT119">
        <v>801</v>
      </c>
      <c r="OU119">
        <v>602</v>
      </c>
      <c r="OW119">
        <v>822</v>
      </c>
      <c r="OX119">
        <v>521</v>
      </c>
      <c r="OY119">
        <v>821</v>
      </c>
      <c r="OZ119">
        <v>495</v>
      </c>
      <c r="PA119">
        <v>794</v>
      </c>
      <c r="PB119">
        <v>486</v>
      </c>
    </row>
    <row r="120" spans="1:418">
      <c r="I120" t="s">
        <v>19</v>
      </c>
      <c r="K120">
        <f>SUM(K109:K119)+K119</f>
        <v>7.5</v>
      </c>
      <c r="L120">
        <f>SUM(L109:L119)+L119</f>
        <v>7.5</v>
      </c>
      <c r="AB120">
        <v>112</v>
      </c>
      <c r="AC120">
        <v>0.226240002</v>
      </c>
      <c r="AD120">
        <v>326</v>
      </c>
      <c r="AE120">
        <v>144</v>
      </c>
      <c r="AF120">
        <v>335</v>
      </c>
      <c r="AG120">
        <v>144</v>
      </c>
      <c r="AH120">
        <v>334</v>
      </c>
      <c r="AI120">
        <v>145</v>
      </c>
      <c r="AK120">
        <v>357</v>
      </c>
      <c r="AL120">
        <v>224</v>
      </c>
      <c r="AM120">
        <v>359</v>
      </c>
      <c r="AN120">
        <v>211</v>
      </c>
      <c r="AO120">
        <v>352</v>
      </c>
      <c r="AP120">
        <v>210</v>
      </c>
      <c r="AR120">
        <v>412</v>
      </c>
      <c r="AS120">
        <v>210</v>
      </c>
      <c r="AT120">
        <v>402</v>
      </c>
      <c r="AU120">
        <v>225</v>
      </c>
      <c r="AV120">
        <v>403</v>
      </c>
      <c r="AW120">
        <v>239</v>
      </c>
      <c r="AY120">
        <v>722</v>
      </c>
      <c r="AZ120">
        <v>239</v>
      </c>
      <c r="BA120">
        <v>705</v>
      </c>
      <c r="BB120">
        <v>226</v>
      </c>
      <c r="BC120">
        <v>721</v>
      </c>
      <c r="BD120">
        <v>229</v>
      </c>
      <c r="BF120">
        <v>792</v>
      </c>
      <c r="BG120">
        <v>212</v>
      </c>
      <c r="BH120">
        <v>859</v>
      </c>
      <c r="BI120">
        <v>205</v>
      </c>
      <c r="BJ120">
        <v>848</v>
      </c>
      <c r="BK120">
        <v>222</v>
      </c>
      <c r="BM120">
        <v>858</v>
      </c>
      <c r="BN120">
        <v>186</v>
      </c>
      <c r="BO120">
        <v>868</v>
      </c>
      <c r="BP120">
        <v>200</v>
      </c>
      <c r="BQ120">
        <v>864</v>
      </c>
      <c r="BR120">
        <v>198</v>
      </c>
      <c r="BT120">
        <v>808</v>
      </c>
      <c r="BU120">
        <v>189</v>
      </c>
      <c r="BV120">
        <v>830</v>
      </c>
      <c r="BW120">
        <v>188</v>
      </c>
      <c r="BX120">
        <v>870</v>
      </c>
      <c r="BY120">
        <v>186</v>
      </c>
      <c r="CA120">
        <v>991</v>
      </c>
      <c r="CB120">
        <v>204</v>
      </c>
      <c r="CC120">
        <v>894</v>
      </c>
      <c r="CD120">
        <v>183</v>
      </c>
      <c r="CE120">
        <v>913</v>
      </c>
      <c r="CF120">
        <v>176</v>
      </c>
      <c r="CH120">
        <v>908</v>
      </c>
      <c r="CI120">
        <v>180</v>
      </c>
      <c r="CJ120">
        <v>895</v>
      </c>
      <c r="CK120">
        <v>176</v>
      </c>
      <c r="CL120">
        <v>909</v>
      </c>
      <c r="CM120">
        <v>183</v>
      </c>
      <c r="CO120">
        <v>804</v>
      </c>
      <c r="CP120">
        <v>162</v>
      </c>
      <c r="CQ120">
        <v>831</v>
      </c>
      <c r="CR120">
        <v>165</v>
      </c>
      <c r="CS120">
        <v>838</v>
      </c>
      <c r="CT120">
        <v>173</v>
      </c>
      <c r="CV120">
        <v>870</v>
      </c>
      <c r="CW120">
        <v>159</v>
      </c>
      <c r="CX120">
        <v>825</v>
      </c>
      <c r="CY120">
        <v>161</v>
      </c>
      <c r="CZ120">
        <v>919</v>
      </c>
      <c r="DA120">
        <v>163</v>
      </c>
      <c r="DC120">
        <v>853</v>
      </c>
      <c r="DD120">
        <v>179</v>
      </c>
      <c r="DE120">
        <v>829</v>
      </c>
      <c r="DF120">
        <v>165</v>
      </c>
      <c r="DG120">
        <v>894</v>
      </c>
      <c r="DH120">
        <v>172</v>
      </c>
      <c r="DK120">
        <v>112</v>
      </c>
      <c r="DL120">
        <v>0.226240002</v>
      </c>
      <c r="DM120">
        <v>170</v>
      </c>
      <c r="DN120">
        <v>251</v>
      </c>
      <c r="DO120">
        <v>168</v>
      </c>
      <c r="DP120">
        <v>248</v>
      </c>
      <c r="DQ120">
        <v>166</v>
      </c>
      <c r="DR120">
        <v>245</v>
      </c>
      <c r="DT120">
        <v>208</v>
      </c>
      <c r="DU120">
        <v>404</v>
      </c>
      <c r="DV120">
        <v>208</v>
      </c>
      <c r="DW120">
        <v>385</v>
      </c>
      <c r="DX120">
        <v>193</v>
      </c>
      <c r="DY120">
        <v>405</v>
      </c>
      <c r="EA120">
        <v>209</v>
      </c>
      <c r="EB120">
        <v>377</v>
      </c>
      <c r="EC120">
        <v>210</v>
      </c>
      <c r="ED120">
        <v>432</v>
      </c>
      <c r="EE120">
        <v>213</v>
      </c>
      <c r="EF120">
        <v>484</v>
      </c>
      <c r="EH120">
        <v>299</v>
      </c>
      <c r="EI120">
        <v>392</v>
      </c>
      <c r="EJ120">
        <v>268</v>
      </c>
      <c r="EK120">
        <v>412</v>
      </c>
      <c r="EL120">
        <v>266</v>
      </c>
      <c r="EM120">
        <v>444</v>
      </c>
      <c r="EO120">
        <v>820</v>
      </c>
      <c r="EP120">
        <v>405</v>
      </c>
      <c r="EQ120">
        <v>940</v>
      </c>
      <c r="ER120">
        <v>364</v>
      </c>
      <c r="ES120">
        <v>878</v>
      </c>
      <c r="ET120">
        <v>368</v>
      </c>
      <c r="EV120">
        <v>888</v>
      </c>
      <c r="EW120">
        <v>381</v>
      </c>
      <c r="EX120">
        <v>877</v>
      </c>
      <c r="EY120">
        <v>382</v>
      </c>
      <c r="EZ120">
        <v>872</v>
      </c>
      <c r="FA120">
        <v>383</v>
      </c>
      <c r="FC120">
        <v>969</v>
      </c>
      <c r="FD120">
        <v>373</v>
      </c>
      <c r="FE120">
        <v>925</v>
      </c>
      <c r="FF120">
        <v>379</v>
      </c>
      <c r="FG120">
        <v>971</v>
      </c>
      <c r="FH120">
        <v>379</v>
      </c>
      <c r="FJ120">
        <v>970</v>
      </c>
      <c r="FK120">
        <v>378</v>
      </c>
      <c r="FL120">
        <v>911</v>
      </c>
      <c r="FM120">
        <v>373</v>
      </c>
      <c r="FN120">
        <v>887</v>
      </c>
      <c r="FO120">
        <v>371</v>
      </c>
      <c r="FQ120">
        <v>961</v>
      </c>
      <c r="FR120">
        <v>407</v>
      </c>
      <c r="FS120">
        <v>1065</v>
      </c>
      <c r="FT120">
        <v>453</v>
      </c>
      <c r="FU120">
        <v>1063</v>
      </c>
      <c r="FV120">
        <v>427</v>
      </c>
      <c r="FX120">
        <v>932</v>
      </c>
      <c r="FY120">
        <v>358</v>
      </c>
      <c r="FZ120">
        <v>993</v>
      </c>
      <c r="GA120">
        <v>354</v>
      </c>
      <c r="GB120">
        <v>938</v>
      </c>
      <c r="GC120">
        <v>359</v>
      </c>
      <c r="GE120">
        <v>1158</v>
      </c>
      <c r="GF120">
        <v>396</v>
      </c>
      <c r="GG120">
        <v>1210</v>
      </c>
      <c r="GH120">
        <v>431</v>
      </c>
      <c r="GI120">
        <v>1120</v>
      </c>
      <c r="GJ120">
        <v>430</v>
      </c>
      <c r="GL120">
        <v>1129</v>
      </c>
      <c r="GM120">
        <v>399</v>
      </c>
      <c r="GN120">
        <v>1076</v>
      </c>
      <c r="GO120">
        <v>375</v>
      </c>
      <c r="GP120">
        <v>1115</v>
      </c>
      <c r="GQ120">
        <v>383</v>
      </c>
      <c r="GS120">
        <v>112</v>
      </c>
      <c r="GT120">
        <v>0.226240002</v>
      </c>
      <c r="GU120">
        <v>303</v>
      </c>
      <c r="GV120">
        <v>23</v>
      </c>
      <c r="GW120">
        <v>296</v>
      </c>
      <c r="GX120">
        <v>25</v>
      </c>
      <c r="GY120">
        <v>288</v>
      </c>
      <c r="GZ120">
        <v>24</v>
      </c>
      <c r="HB120">
        <v>319</v>
      </c>
      <c r="HC120">
        <v>716</v>
      </c>
      <c r="HD120">
        <v>338</v>
      </c>
      <c r="HE120">
        <v>638</v>
      </c>
      <c r="HF120">
        <v>317</v>
      </c>
      <c r="HG120">
        <v>600</v>
      </c>
      <c r="HI120">
        <v>1133</v>
      </c>
      <c r="HJ120">
        <v>609</v>
      </c>
      <c r="HK120">
        <v>1123</v>
      </c>
      <c r="HL120">
        <v>587</v>
      </c>
      <c r="HM120">
        <v>1084</v>
      </c>
      <c r="HN120">
        <v>577</v>
      </c>
      <c r="HP120">
        <v>112</v>
      </c>
      <c r="HQ120">
        <v>0.226240002</v>
      </c>
      <c r="HR120">
        <v>173</v>
      </c>
      <c r="HS120">
        <v>234</v>
      </c>
      <c r="HT120">
        <v>175</v>
      </c>
      <c r="HU120">
        <v>235</v>
      </c>
      <c r="HV120">
        <v>172</v>
      </c>
      <c r="HW120">
        <v>234</v>
      </c>
      <c r="HY120">
        <v>178</v>
      </c>
      <c r="HZ120">
        <v>337</v>
      </c>
      <c r="IA120">
        <v>198</v>
      </c>
      <c r="IB120">
        <v>348</v>
      </c>
      <c r="IC120">
        <v>197</v>
      </c>
      <c r="ID120">
        <v>329</v>
      </c>
      <c r="IF120">
        <v>206</v>
      </c>
      <c r="IG120">
        <v>330</v>
      </c>
      <c r="IH120">
        <v>210</v>
      </c>
      <c r="II120">
        <v>319</v>
      </c>
      <c r="IJ120">
        <v>207</v>
      </c>
      <c r="IK120">
        <v>318</v>
      </c>
      <c r="IM120">
        <v>597</v>
      </c>
      <c r="IN120">
        <v>325</v>
      </c>
      <c r="IO120">
        <v>599</v>
      </c>
      <c r="IP120">
        <v>318</v>
      </c>
      <c r="IQ120">
        <v>546</v>
      </c>
      <c r="IR120">
        <v>310</v>
      </c>
      <c r="IT120">
        <v>654</v>
      </c>
      <c r="IU120">
        <v>325</v>
      </c>
      <c r="IV120">
        <v>668</v>
      </c>
      <c r="IW120">
        <v>323</v>
      </c>
      <c r="IX120">
        <v>614</v>
      </c>
      <c r="IY120">
        <v>325</v>
      </c>
      <c r="JA120">
        <v>707</v>
      </c>
      <c r="JB120">
        <v>328</v>
      </c>
      <c r="JC120">
        <v>776</v>
      </c>
      <c r="JD120">
        <v>381</v>
      </c>
      <c r="JE120">
        <v>742</v>
      </c>
      <c r="JF120">
        <v>384</v>
      </c>
      <c r="JH120">
        <v>716</v>
      </c>
      <c r="JI120">
        <v>319</v>
      </c>
      <c r="JJ120">
        <v>638</v>
      </c>
      <c r="JK120">
        <v>319</v>
      </c>
      <c r="JL120">
        <v>651</v>
      </c>
      <c r="JM120">
        <v>305</v>
      </c>
      <c r="JO120">
        <v>662</v>
      </c>
      <c r="JP120">
        <v>290</v>
      </c>
      <c r="JQ120">
        <v>694</v>
      </c>
      <c r="JR120">
        <v>301</v>
      </c>
      <c r="JS120">
        <v>696</v>
      </c>
      <c r="JT120">
        <v>296</v>
      </c>
      <c r="JV120">
        <v>626</v>
      </c>
      <c r="JW120">
        <v>329</v>
      </c>
      <c r="JX120">
        <v>645</v>
      </c>
      <c r="JY120">
        <v>350</v>
      </c>
      <c r="JZ120">
        <v>683</v>
      </c>
      <c r="KA120">
        <v>337</v>
      </c>
      <c r="KC120">
        <v>647</v>
      </c>
      <c r="KD120">
        <v>321</v>
      </c>
      <c r="KE120">
        <v>686</v>
      </c>
      <c r="KF120">
        <v>324</v>
      </c>
      <c r="KG120">
        <v>642</v>
      </c>
      <c r="KH120">
        <v>321</v>
      </c>
      <c r="KJ120">
        <v>624</v>
      </c>
      <c r="KK120">
        <v>325</v>
      </c>
      <c r="KL120">
        <v>654</v>
      </c>
      <c r="KM120">
        <v>342</v>
      </c>
      <c r="KN120">
        <v>673</v>
      </c>
      <c r="KO120">
        <v>327</v>
      </c>
      <c r="KQ120">
        <v>713</v>
      </c>
      <c r="KR120">
        <v>357</v>
      </c>
      <c r="KS120">
        <v>723</v>
      </c>
      <c r="KT120">
        <v>377</v>
      </c>
      <c r="KU120">
        <v>695</v>
      </c>
      <c r="KV120">
        <v>367</v>
      </c>
      <c r="KX120">
        <v>112</v>
      </c>
      <c r="KY120">
        <v>0.22624000161886201</v>
      </c>
      <c r="KZ120">
        <v>305</v>
      </c>
      <c r="LA120">
        <v>27</v>
      </c>
      <c r="LB120">
        <v>313</v>
      </c>
      <c r="LC120">
        <v>27</v>
      </c>
      <c r="LD120">
        <v>293</v>
      </c>
      <c r="LE120">
        <v>27</v>
      </c>
      <c r="LG120">
        <v>310</v>
      </c>
      <c r="LH120">
        <v>541</v>
      </c>
      <c r="LI120">
        <v>308</v>
      </c>
      <c r="LJ120">
        <v>520</v>
      </c>
      <c r="LK120">
        <v>317</v>
      </c>
      <c r="LL120">
        <v>485</v>
      </c>
      <c r="LN120">
        <v>713</v>
      </c>
      <c r="LO120">
        <v>421</v>
      </c>
      <c r="LP120">
        <v>775</v>
      </c>
      <c r="LQ120">
        <v>465</v>
      </c>
      <c r="LR120">
        <v>762</v>
      </c>
      <c r="LS120">
        <v>451</v>
      </c>
      <c r="LV120">
        <v>112</v>
      </c>
      <c r="LW120">
        <v>0.226240002</v>
      </c>
      <c r="LX120">
        <v>306</v>
      </c>
      <c r="LY120">
        <v>92</v>
      </c>
      <c r="LZ120">
        <v>312</v>
      </c>
      <c r="MA120">
        <v>103</v>
      </c>
      <c r="MB120">
        <v>303</v>
      </c>
      <c r="MC120">
        <v>104</v>
      </c>
      <c r="ME120">
        <v>321</v>
      </c>
      <c r="MF120">
        <v>563</v>
      </c>
      <c r="MG120">
        <v>358</v>
      </c>
      <c r="MH120">
        <v>538</v>
      </c>
      <c r="MI120">
        <v>331</v>
      </c>
      <c r="MJ120">
        <v>559</v>
      </c>
      <c r="ML120">
        <v>316</v>
      </c>
      <c r="MM120">
        <v>609</v>
      </c>
      <c r="MN120">
        <v>320</v>
      </c>
      <c r="MO120">
        <v>605</v>
      </c>
      <c r="MP120">
        <v>352</v>
      </c>
      <c r="MQ120">
        <v>592</v>
      </c>
      <c r="MS120">
        <v>372</v>
      </c>
      <c r="MT120">
        <v>539</v>
      </c>
      <c r="MU120">
        <v>399</v>
      </c>
      <c r="MV120">
        <v>588</v>
      </c>
      <c r="MW120">
        <v>391</v>
      </c>
      <c r="MX120">
        <v>573</v>
      </c>
      <c r="MZ120">
        <v>575</v>
      </c>
      <c r="NA120">
        <v>483</v>
      </c>
      <c r="NB120">
        <v>519</v>
      </c>
      <c r="NC120">
        <v>521</v>
      </c>
      <c r="ND120">
        <v>512</v>
      </c>
      <c r="NE120">
        <v>514</v>
      </c>
      <c r="NG120">
        <v>770</v>
      </c>
      <c r="NH120">
        <v>595</v>
      </c>
      <c r="NI120">
        <v>812</v>
      </c>
      <c r="NJ120">
        <v>626</v>
      </c>
      <c r="NK120">
        <v>783</v>
      </c>
      <c r="NL120">
        <v>619</v>
      </c>
      <c r="NN120">
        <v>658</v>
      </c>
      <c r="NO120">
        <v>525</v>
      </c>
      <c r="NP120">
        <v>759</v>
      </c>
      <c r="NQ120">
        <v>542</v>
      </c>
      <c r="NR120">
        <v>772</v>
      </c>
      <c r="NS120">
        <v>502</v>
      </c>
      <c r="NU120">
        <v>768</v>
      </c>
      <c r="NV120">
        <v>516</v>
      </c>
      <c r="NW120">
        <v>754</v>
      </c>
      <c r="NX120">
        <v>527</v>
      </c>
      <c r="NY120">
        <v>754</v>
      </c>
      <c r="NZ120">
        <v>527</v>
      </c>
      <c r="OB120">
        <v>710</v>
      </c>
      <c r="OC120">
        <v>590</v>
      </c>
      <c r="OD120">
        <v>835</v>
      </c>
      <c r="OE120">
        <v>580</v>
      </c>
      <c r="OF120">
        <v>801</v>
      </c>
      <c r="OG120">
        <v>572</v>
      </c>
      <c r="OI120">
        <v>715</v>
      </c>
      <c r="OJ120">
        <v>487</v>
      </c>
      <c r="OK120">
        <v>726</v>
      </c>
      <c r="OL120">
        <v>502</v>
      </c>
      <c r="OM120">
        <v>757</v>
      </c>
      <c r="ON120">
        <v>530</v>
      </c>
      <c r="OP120">
        <v>943</v>
      </c>
      <c r="OQ120">
        <v>657</v>
      </c>
      <c r="OR120">
        <v>790</v>
      </c>
      <c r="OS120">
        <v>638</v>
      </c>
      <c r="OT120">
        <v>825</v>
      </c>
      <c r="OU120">
        <v>619</v>
      </c>
      <c r="OW120">
        <v>779</v>
      </c>
      <c r="OX120">
        <v>508</v>
      </c>
      <c r="OY120">
        <v>790</v>
      </c>
      <c r="OZ120">
        <v>488</v>
      </c>
      <c r="PA120">
        <v>883</v>
      </c>
      <c r="PB120">
        <v>475</v>
      </c>
    </row>
    <row r="121" spans="1:418">
      <c r="AB121">
        <v>113</v>
      </c>
      <c r="AC121">
        <v>0.22826000199999999</v>
      </c>
      <c r="AD121">
        <v>323</v>
      </c>
      <c r="AE121">
        <v>144</v>
      </c>
      <c r="AF121">
        <v>329</v>
      </c>
      <c r="AG121">
        <v>141</v>
      </c>
      <c r="AH121">
        <v>331</v>
      </c>
      <c r="AI121">
        <v>143</v>
      </c>
      <c r="AK121">
        <v>355</v>
      </c>
      <c r="AL121">
        <v>219</v>
      </c>
      <c r="AM121">
        <v>356</v>
      </c>
      <c r="AN121">
        <v>218</v>
      </c>
      <c r="AO121">
        <v>358</v>
      </c>
      <c r="AP121">
        <v>212</v>
      </c>
      <c r="AR121">
        <v>385</v>
      </c>
      <c r="AS121">
        <v>217</v>
      </c>
      <c r="AT121">
        <v>394</v>
      </c>
      <c r="AU121">
        <v>221</v>
      </c>
      <c r="AV121">
        <v>404</v>
      </c>
      <c r="AW121">
        <v>237</v>
      </c>
      <c r="AY121">
        <v>710</v>
      </c>
      <c r="AZ121">
        <v>236</v>
      </c>
      <c r="BA121">
        <v>764</v>
      </c>
      <c r="BB121">
        <v>225</v>
      </c>
      <c r="BC121">
        <v>743</v>
      </c>
      <c r="BD121">
        <v>244</v>
      </c>
      <c r="BF121">
        <v>856</v>
      </c>
      <c r="BG121">
        <v>211</v>
      </c>
      <c r="BH121">
        <v>843</v>
      </c>
      <c r="BI121">
        <v>213</v>
      </c>
      <c r="BJ121">
        <v>810</v>
      </c>
      <c r="BK121">
        <v>214</v>
      </c>
      <c r="BM121">
        <v>895</v>
      </c>
      <c r="BN121">
        <v>197</v>
      </c>
      <c r="BO121">
        <v>848</v>
      </c>
      <c r="BP121">
        <v>196</v>
      </c>
      <c r="BQ121">
        <v>884</v>
      </c>
      <c r="BR121">
        <v>192</v>
      </c>
      <c r="BT121">
        <v>942</v>
      </c>
      <c r="BU121">
        <v>191</v>
      </c>
      <c r="BV121">
        <v>915</v>
      </c>
      <c r="BW121">
        <v>186</v>
      </c>
      <c r="BX121">
        <v>926</v>
      </c>
      <c r="BY121">
        <v>193</v>
      </c>
      <c r="CA121">
        <v>910</v>
      </c>
      <c r="CB121">
        <v>208</v>
      </c>
      <c r="CC121">
        <v>870</v>
      </c>
      <c r="CD121">
        <v>181</v>
      </c>
      <c r="CE121">
        <v>840</v>
      </c>
      <c r="CF121">
        <v>175</v>
      </c>
      <c r="CH121">
        <v>898</v>
      </c>
      <c r="CI121">
        <v>178</v>
      </c>
      <c r="CJ121">
        <v>902</v>
      </c>
      <c r="CK121">
        <v>179</v>
      </c>
      <c r="CL121">
        <v>850</v>
      </c>
      <c r="CM121">
        <v>172</v>
      </c>
      <c r="CO121">
        <v>838</v>
      </c>
      <c r="CP121">
        <v>167</v>
      </c>
      <c r="CQ121">
        <v>862</v>
      </c>
      <c r="CR121">
        <v>172</v>
      </c>
      <c r="CS121">
        <v>919</v>
      </c>
      <c r="CT121">
        <v>171</v>
      </c>
      <c r="CV121">
        <v>854</v>
      </c>
      <c r="CW121">
        <v>168</v>
      </c>
      <c r="CX121">
        <v>875</v>
      </c>
      <c r="CY121">
        <v>168</v>
      </c>
      <c r="CZ121">
        <v>848</v>
      </c>
      <c r="DA121">
        <v>179</v>
      </c>
      <c r="DC121">
        <v>860</v>
      </c>
      <c r="DD121">
        <v>174</v>
      </c>
      <c r="DE121">
        <v>887</v>
      </c>
      <c r="DF121">
        <v>163</v>
      </c>
      <c r="DG121">
        <v>859</v>
      </c>
      <c r="DH121">
        <v>164</v>
      </c>
      <c r="DK121">
        <v>113</v>
      </c>
      <c r="DL121">
        <v>0.22826000199999999</v>
      </c>
      <c r="DM121">
        <v>175</v>
      </c>
      <c r="DN121">
        <v>248</v>
      </c>
      <c r="DO121">
        <v>170</v>
      </c>
      <c r="DP121">
        <v>253</v>
      </c>
      <c r="DQ121">
        <v>171</v>
      </c>
      <c r="DR121">
        <v>247</v>
      </c>
      <c r="DT121">
        <v>196</v>
      </c>
      <c r="DU121">
        <v>403</v>
      </c>
      <c r="DV121">
        <v>208</v>
      </c>
      <c r="DW121">
        <v>393</v>
      </c>
      <c r="DX121">
        <v>217</v>
      </c>
      <c r="DY121">
        <v>393</v>
      </c>
      <c r="EA121">
        <v>218</v>
      </c>
      <c r="EB121">
        <v>363</v>
      </c>
      <c r="EC121">
        <v>231</v>
      </c>
      <c r="ED121">
        <v>447</v>
      </c>
      <c r="EE121">
        <v>222</v>
      </c>
      <c r="EF121">
        <v>490</v>
      </c>
      <c r="EH121">
        <v>261</v>
      </c>
      <c r="EI121">
        <v>384</v>
      </c>
      <c r="EJ121">
        <v>269</v>
      </c>
      <c r="EK121">
        <v>420</v>
      </c>
      <c r="EL121">
        <v>284</v>
      </c>
      <c r="EM121">
        <v>451</v>
      </c>
      <c r="EO121">
        <v>889</v>
      </c>
      <c r="EP121">
        <v>395</v>
      </c>
      <c r="EQ121">
        <v>818</v>
      </c>
      <c r="ER121">
        <v>368</v>
      </c>
      <c r="ES121">
        <v>891</v>
      </c>
      <c r="ET121">
        <v>364</v>
      </c>
      <c r="EV121">
        <v>932</v>
      </c>
      <c r="EW121">
        <v>370</v>
      </c>
      <c r="EX121">
        <v>936</v>
      </c>
      <c r="EY121">
        <v>378</v>
      </c>
      <c r="EZ121">
        <v>932</v>
      </c>
      <c r="FA121">
        <v>383</v>
      </c>
      <c r="FC121">
        <v>919</v>
      </c>
      <c r="FD121">
        <v>374</v>
      </c>
      <c r="FE121">
        <v>955</v>
      </c>
      <c r="FF121">
        <v>390</v>
      </c>
      <c r="FG121">
        <v>908</v>
      </c>
      <c r="FH121">
        <v>369</v>
      </c>
      <c r="FJ121">
        <v>959</v>
      </c>
      <c r="FK121">
        <v>374</v>
      </c>
      <c r="FL121">
        <v>1019</v>
      </c>
      <c r="FM121">
        <v>377</v>
      </c>
      <c r="FN121">
        <v>936</v>
      </c>
      <c r="FO121">
        <v>383</v>
      </c>
      <c r="FQ121">
        <v>986</v>
      </c>
      <c r="FR121">
        <v>390</v>
      </c>
      <c r="FS121">
        <v>1069</v>
      </c>
      <c r="FT121">
        <v>430</v>
      </c>
      <c r="FU121">
        <v>1086</v>
      </c>
      <c r="FV121">
        <v>429</v>
      </c>
      <c r="FX121">
        <v>1000</v>
      </c>
      <c r="FY121">
        <v>361</v>
      </c>
      <c r="FZ121">
        <v>975</v>
      </c>
      <c r="GA121">
        <v>356</v>
      </c>
      <c r="GB121">
        <v>1005</v>
      </c>
      <c r="GC121">
        <v>364</v>
      </c>
      <c r="GE121">
        <v>1066</v>
      </c>
      <c r="GF121">
        <v>407</v>
      </c>
      <c r="GG121">
        <v>1133</v>
      </c>
      <c r="GH121">
        <v>425</v>
      </c>
      <c r="GI121">
        <v>1063</v>
      </c>
      <c r="GJ121">
        <v>422</v>
      </c>
      <c r="GL121">
        <v>1162</v>
      </c>
      <c r="GM121">
        <v>401</v>
      </c>
      <c r="GN121">
        <v>1154</v>
      </c>
      <c r="GO121">
        <v>383</v>
      </c>
      <c r="GP121">
        <v>1021</v>
      </c>
      <c r="GQ121">
        <v>368</v>
      </c>
      <c r="GS121">
        <v>113</v>
      </c>
      <c r="GT121">
        <v>0.22826000199999999</v>
      </c>
      <c r="GU121">
        <v>322</v>
      </c>
      <c r="GV121">
        <v>23</v>
      </c>
      <c r="GW121">
        <v>309</v>
      </c>
      <c r="GX121">
        <v>26</v>
      </c>
      <c r="GY121">
        <v>306</v>
      </c>
      <c r="GZ121">
        <v>24</v>
      </c>
      <c r="HB121">
        <v>340</v>
      </c>
      <c r="HC121">
        <v>717</v>
      </c>
      <c r="HD121">
        <v>349</v>
      </c>
      <c r="HE121">
        <v>625</v>
      </c>
      <c r="HF121">
        <v>307</v>
      </c>
      <c r="HG121">
        <v>600</v>
      </c>
      <c r="HI121">
        <v>1003</v>
      </c>
      <c r="HJ121">
        <v>587</v>
      </c>
      <c r="HK121">
        <v>1063</v>
      </c>
      <c r="HL121">
        <v>585</v>
      </c>
      <c r="HM121">
        <v>1102</v>
      </c>
      <c r="HN121">
        <v>617</v>
      </c>
      <c r="HP121">
        <v>113</v>
      </c>
      <c r="HQ121">
        <v>0.22826000199999999</v>
      </c>
      <c r="HR121">
        <v>172</v>
      </c>
      <c r="HS121">
        <v>239</v>
      </c>
      <c r="HT121">
        <v>170</v>
      </c>
      <c r="HU121">
        <v>238</v>
      </c>
      <c r="HV121">
        <v>172</v>
      </c>
      <c r="HW121">
        <v>237</v>
      </c>
      <c r="HY121">
        <v>200</v>
      </c>
      <c r="HZ121">
        <v>338</v>
      </c>
      <c r="IA121">
        <v>190</v>
      </c>
      <c r="IB121">
        <v>349</v>
      </c>
      <c r="IC121">
        <v>200</v>
      </c>
      <c r="ID121">
        <v>330</v>
      </c>
      <c r="IF121">
        <v>199</v>
      </c>
      <c r="IG121">
        <v>316</v>
      </c>
      <c r="IH121">
        <v>203</v>
      </c>
      <c r="II121">
        <v>331</v>
      </c>
      <c r="IJ121">
        <v>214</v>
      </c>
      <c r="IK121">
        <v>320</v>
      </c>
      <c r="IM121">
        <v>582</v>
      </c>
      <c r="IN121">
        <v>328</v>
      </c>
      <c r="IO121">
        <v>523</v>
      </c>
      <c r="IP121">
        <v>310</v>
      </c>
      <c r="IQ121">
        <v>537</v>
      </c>
      <c r="IR121">
        <v>309</v>
      </c>
      <c r="IT121">
        <v>634</v>
      </c>
      <c r="IU121">
        <v>325</v>
      </c>
      <c r="IV121">
        <v>613</v>
      </c>
      <c r="IW121">
        <v>318</v>
      </c>
      <c r="IX121">
        <v>646</v>
      </c>
      <c r="IY121">
        <v>312</v>
      </c>
      <c r="JA121">
        <v>680</v>
      </c>
      <c r="JB121">
        <v>339</v>
      </c>
      <c r="JC121">
        <v>831</v>
      </c>
      <c r="JD121">
        <v>391</v>
      </c>
      <c r="JE121">
        <v>755</v>
      </c>
      <c r="JF121">
        <v>359</v>
      </c>
      <c r="JH121">
        <v>644</v>
      </c>
      <c r="JI121">
        <v>322</v>
      </c>
      <c r="JJ121">
        <v>629</v>
      </c>
      <c r="JK121">
        <v>311</v>
      </c>
      <c r="JL121">
        <v>690</v>
      </c>
      <c r="JM121">
        <v>309</v>
      </c>
      <c r="JO121">
        <v>625</v>
      </c>
      <c r="JP121">
        <v>290</v>
      </c>
      <c r="JQ121">
        <v>623</v>
      </c>
      <c r="JR121">
        <v>293</v>
      </c>
      <c r="JS121">
        <v>650</v>
      </c>
      <c r="JT121">
        <v>310</v>
      </c>
      <c r="JV121">
        <v>632</v>
      </c>
      <c r="JW121">
        <v>319</v>
      </c>
      <c r="JX121">
        <v>638</v>
      </c>
      <c r="JY121">
        <v>360</v>
      </c>
      <c r="JZ121">
        <v>634</v>
      </c>
      <c r="KA121">
        <v>350</v>
      </c>
      <c r="KC121">
        <v>639</v>
      </c>
      <c r="KD121">
        <v>332</v>
      </c>
      <c r="KE121">
        <v>706</v>
      </c>
      <c r="KF121">
        <v>346</v>
      </c>
      <c r="KG121">
        <v>626</v>
      </c>
      <c r="KH121">
        <v>323</v>
      </c>
      <c r="KJ121">
        <v>579</v>
      </c>
      <c r="KK121">
        <v>326</v>
      </c>
      <c r="KL121">
        <v>592</v>
      </c>
      <c r="KM121">
        <v>330</v>
      </c>
      <c r="KN121">
        <v>624</v>
      </c>
      <c r="KO121">
        <v>346</v>
      </c>
      <c r="KQ121">
        <v>735</v>
      </c>
      <c r="KR121">
        <v>365</v>
      </c>
      <c r="KS121">
        <v>707</v>
      </c>
      <c r="KT121">
        <v>372</v>
      </c>
      <c r="KU121">
        <v>680</v>
      </c>
      <c r="KV121">
        <v>357</v>
      </c>
      <c r="KX121">
        <v>113</v>
      </c>
      <c r="KY121">
        <v>0.228260001633316</v>
      </c>
      <c r="KZ121">
        <v>301</v>
      </c>
      <c r="LA121">
        <v>27</v>
      </c>
      <c r="LB121">
        <v>310</v>
      </c>
      <c r="LC121">
        <v>27</v>
      </c>
      <c r="LD121">
        <v>304</v>
      </c>
      <c r="LE121">
        <v>30</v>
      </c>
      <c r="LG121">
        <v>316</v>
      </c>
      <c r="LH121">
        <v>522</v>
      </c>
      <c r="LI121">
        <v>355</v>
      </c>
      <c r="LJ121">
        <v>538</v>
      </c>
      <c r="LK121">
        <v>305</v>
      </c>
      <c r="LL121">
        <v>488</v>
      </c>
      <c r="LN121">
        <v>755</v>
      </c>
      <c r="LO121">
        <v>427</v>
      </c>
      <c r="LP121">
        <v>806</v>
      </c>
      <c r="LQ121">
        <v>450</v>
      </c>
      <c r="LR121">
        <v>822</v>
      </c>
      <c r="LS121">
        <v>449</v>
      </c>
      <c r="LV121">
        <v>113</v>
      </c>
      <c r="LW121">
        <v>0.22826000199999999</v>
      </c>
      <c r="LX121">
        <v>310</v>
      </c>
      <c r="LY121">
        <v>92</v>
      </c>
      <c r="LZ121">
        <v>291</v>
      </c>
      <c r="MA121">
        <v>102</v>
      </c>
      <c r="MB121">
        <v>300</v>
      </c>
      <c r="MC121">
        <v>103</v>
      </c>
      <c r="ME121">
        <v>352</v>
      </c>
      <c r="MF121">
        <v>523</v>
      </c>
      <c r="MG121">
        <v>331</v>
      </c>
      <c r="MH121">
        <v>548</v>
      </c>
      <c r="MI121">
        <v>347</v>
      </c>
      <c r="MJ121">
        <v>563</v>
      </c>
      <c r="ML121">
        <v>359</v>
      </c>
      <c r="MM121">
        <v>610</v>
      </c>
      <c r="MN121">
        <v>359</v>
      </c>
      <c r="MO121">
        <v>625</v>
      </c>
      <c r="MP121">
        <v>320</v>
      </c>
      <c r="MQ121">
        <v>578</v>
      </c>
      <c r="MS121">
        <v>390</v>
      </c>
      <c r="MT121">
        <v>530</v>
      </c>
      <c r="MU121">
        <v>370</v>
      </c>
      <c r="MV121">
        <v>568</v>
      </c>
      <c r="MW121">
        <v>372</v>
      </c>
      <c r="MX121">
        <v>553</v>
      </c>
      <c r="MZ121">
        <v>592</v>
      </c>
      <c r="NA121">
        <v>495</v>
      </c>
      <c r="NB121">
        <v>532</v>
      </c>
      <c r="NC121">
        <v>503</v>
      </c>
      <c r="ND121">
        <v>536</v>
      </c>
      <c r="NE121">
        <v>493</v>
      </c>
      <c r="NG121">
        <v>822</v>
      </c>
      <c r="NH121">
        <v>597</v>
      </c>
      <c r="NI121">
        <v>779</v>
      </c>
      <c r="NJ121">
        <v>624</v>
      </c>
      <c r="NK121">
        <v>835</v>
      </c>
      <c r="NL121">
        <v>621</v>
      </c>
      <c r="NN121">
        <v>709</v>
      </c>
      <c r="NO121">
        <v>516</v>
      </c>
      <c r="NP121">
        <v>769</v>
      </c>
      <c r="NQ121">
        <v>511</v>
      </c>
      <c r="NR121">
        <v>850</v>
      </c>
      <c r="NS121">
        <v>515</v>
      </c>
      <c r="NU121">
        <v>760</v>
      </c>
      <c r="NV121">
        <v>492</v>
      </c>
      <c r="NW121">
        <v>780</v>
      </c>
      <c r="NX121">
        <v>475</v>
      </c>
      <c r="NY121">
        <v>780</v>
      </c>
      <c r="NZ121">
        <v>475</v>
      </c>
      <c r="OB121">
        <v>737</v>
      </c>
      <c r="OC121">
        <v>559</v>
      </c>
      <c r="OD121">
        <v>749</v>
      </c>
      <c r="OE121">
        <v>575</v>
      </c>
      <c r="OF121">
        <v>857</v>
      </c>
      <c r="OG121">
        <v>587</v>
      </c>
      <c r="OI121">
        <v>788</v>
      </c>
      <c r="OJ121">
        <v>486</v>
      </c>
      <c r="OK121">
        <v>728</v>
      </c>
      <c r="OL121">
        <v>506</v>
      </c>
      <c r="OM121">
        <v>737</v>
      </c>
      <c r="ON121">
        <v>497</v>
      </c>
      <c r="OP121">
        <v>854</v>
      </c>
      <c r="OQ121">
        <v>651</v>
      </c>
      <c r="OR121">
        <v>856</v>
      </c>
      <c r="OS121">
        <v>637</v>
      </c>
      <c r="OT121">
        <v>813</v>
      </c>
      <c r="OU121">
        <v>598</v>
      </c>
      <c r="OW121">
        <v>867</v>
      </c>
      <c r="OX121">
        <v>499</v>
      </c>
      <c r="OY121">
        <v>850</v>
      </c>
      <c r="OZ121">
        <v>499</v>
      </c>
      <c r="PA121">
        <v>766</v>
      </c>
      <c r="PB121">
        <v>483</v>
      </c>
    </row>
    <row r="122" spans="1:418">
      <c r="A122" t="s">
        <v>34</v>
      </c>
      <c r="B122" s="14" t="s">
        <v>139</v>
      </c>
      <c r="AB122">
        <v>114</v>
      </c>
      <c r="AC122">
        <v>0.23028000200000001</v>
      </c>
      <c r="AD122">
        <v>329</v>
      </c>
      <c r="AE122">
        <v>146</v>
      </c>
      <c r="AF122">
        <v>328</v>
      </c>
      <c r="AG122">
        <v>142</v>
      </c>
      <c r="AH122">
        <v>332</v>
      </c>
      <c r="AI122">
        <v>143</v>
      </c>
      <c r="AK122">
        <v>355</v>
      </c>
      <c r="AL122">
        <v>219</v>
      </c>
      <c r="AM122">
        <v>362</v>
      </c>
      <c r="AN122">
        <v>221</v>
      </c>
      <c r="AO122">
        <v>349</v>
      </c>
      <c r="AP122">
        <v>211</v>
      </c>
      <c r="AR122">
        <v>411</v>
      </c>
      <c r="AS122">
        <v>220</v>
      </c>
      <c r="AT122">
        <v>391</v>
      </c>
      <c r="AU122">
        <v>224</v>
      </c>
      <c r="AV122">
        <v>408</v>
      </c>
      <c r="AW122">
        <v>230</v>
      </c>
      <c r="AY122">
        <v>728</v>
      </c>
      <c r="AZ122">
        <v>239</v>
      </c>
      <c r="BA122">
        <v>737</v>
      </c>
      <c r="BB122">
        <v>218</v>
      </c>
      <c r="BC122">
        <v>749</v>
      </c>
      <c r="BD122">
        <v>233</v>
      </c>
      <c r="BF122">
        <v>805</v>
      </c>
      <c r="BG122">
        <v>212</v>
      </c>
      <c r="BH122">
        <v>853</v>
      </c>
      <c r="BI122">
        <v>208</v>
      </c>
      <c r="BJ122">
        <v>880</v>
      </c>
      <c r="BK122">
        <v>218</v>
      </c>
      <c r="BM122">
        <v>911</v>
      </c>
      <c r="BN122">
        <v>208</v>
      </c>
      <c r="BO122">
        <v>892</v>
      </c>
      <c r="BP122">
        <v>204</v>
      </c>
      <c r="BQ122">
        <v>917</v>
      </c>
      <c r="BR122">
        <v>190</v>
      </c>
      <c r="BT122">
        <v>880</v>
      </c>
      <c r="BU122">
        <v>192</v>
      </c>
      <c r="BV122">
        <v>878</v>
      </c>
      <c r="BW122">
        <v>193</v>
      </c>
      <c r="BX122">
        <v>907</v>
      </c>
      <c r="BY122">
        <v>183</v>
      </c>
      <c r="CA122">
        <v>982</v>
      </c>
      <c r="CB122">
        <v>210</v>
      </c>
      <c r="CC122">
        <v>841</v>
      </c>
      <c r="CD122">
        <v>183</v>
      </c>
      <c r="CE122">
        <v>936</v>
      </c>
      <c r="CF122">
        <v>185</v>
      </c>
      <c r="CH122">
        <v>891</v>
      </c>
      <c r="CI122">
        <v>177</v>
      </c>
      <c r="CJ122">
        <v>855</v>
      </c>
      <c r="CK122">
        <v>179</v>
      </c>
      <c r="CL122">
        <v>822</v>
      </c>
      <c r="CM122">
        <v>176</v>
      </c>
      <c r="CO122">
        <v>823</v>
      </c>
      <c r="CP122">
        <v>164</v>
      </c>
      <c r="CQ122">
        <v>874</v>
      </c>
      <c r="CR122">
        <v>167</v>
      </c>
      <c r="CS122">
        <v>864</v>
      </c>
      <c r="CT122">
        <v>174</v>
      </c>
      <c r="CV122">
        <v>822</v>
      </c>
      <c r="CW122">
        <v>168</v>
      </c>
      <c r="CX122">
        <v>880</v>
      </c>
      <c r="CY122">
        <v>171</v>
      </c>
      <c r="CZ122">
        <v>895</v>
      </c>
      <c r="DA122">
        <v>171</v>
      </c>
      <c r="DC122">
        <v>900</v>
      </c>
      <c r="DD122">
        <v>174</v>
      </c>
      <c r="DE122">
        <v>870</v>
      </c>
      <c r="DF122">
        <v>167</v>
      </c>
      <c r="DG122">
        <v>878</v>
      </c>
      <c r="DH122">
        <v>176</v>
      </c>
      <c r="DK122">
        <v>114</v>
      </c>
      <c r="DL122">
        <v>0.23028000200000001</v>
      </c>
      <c r="DM122">
        <v>169</v>
      </c>
      <c r="DN122">
        <v>250</v>
      </c>
      <c r="DO122">
        <v>168</v>
      </c>
      <c r="DP122">
        <v>252</v>
      </c>
      <c r="DQ122">
        <v>172</v>
      </c>
      <c r="DR122">
        <v>246</v>
      </c>
      <c r="DT122">
        <v>207</v>
      </c>
      <c r="DU122">
        <v>395</v>
      </c>
      <c r="DV122">
        <v>220</v>
      </c>
      <c r="DW122">
        <v>385</v>
      </c>
      <c r="DX122">
        <v>201</v>
      </c>
      <c r="DY122">
        <v>390</v>
      </c>
      <c r="EA122">
        <v>210</v>
      </c>
      <c r="EB122">
        <v>380</v>
      </c>
      <c r="EC122">
        <v>223</v>
      </c>
      <c r="ED122">
        <v>436</v>
      </c>
      <c r="EE122">
        <v>216</v>
      </c>
      <c r="EF122">
        <v>489</v>
      </c>
      <c r="EH122">
        <v>261</v>
      </c>
      <c r="EI122">
        <v>389</v>
      </c>
      <c r="EJ122">
        <v>286</v>
      </c>
      <c r="EK122">
        <v>430</v>
      </c>
      <c r="EL122">
        <v>287</v>
      </c>
      <c r="EM122">
        <v>448</v>
      </c>
      <c r="EO122">
        <v>819</v>
      </c>
      <c r="EP122">
        <v>384</v>
      </c>
      <c r="EQ122">
        <v>920</v>
      </c>
      <c r="ER122">
        <v>374</v>
      </c>
      <c r="ES122">
        <v>868</v>
      </c>
      <c r="ET122">
        <v>370</v>
      </c>
      <c r="EV122">
        <v>963</v>
      </c>
      <c r="EW122">
        <v>393</v>
      </c>
      <c r="EX122">
        <v>875</v>
      </c>
      <c r="EY122">
        <v>379</v>
      </c>
      <c r="EZ122">
        <v>950</v>
      </c>
      <c r="FA122">
        <v>385</v>
      </c>
      <c r="FC122">
        <v>974</v>
      </c>
      <c r="FD122">
        <v>367</v>
      </c>
      <c r="FE122">
        <v>978</v>
      </c>
      <c r="FF122">
        <v>370</v>
      </c>
      <c r="FG122">
        <v>920</v>
      </c>
      <c r="FH122">
        <v>382</v>
      </c>
      <c r="FJ122">
        <v>976</v>
      </c>
      <c r="FK122">
        <v>391</v>
      </c>
      <c r="FL122">
        <v>975</v>
      </c>
      <c r="FM122">
        <v>367</v>
      </c>
      <c r="FN122">
        <v>999</v>
      </c>
      <c r="FO122">
        <v>387</v>
      </c>
      <c r="FQ122">
        <v>907</v>
      </c>
      <c r="FR122">
        <v>400</v>
      </c>
      <c r="FS122">
        <v>1037</v>
      </c>
      <c r="FT122">
        <v>432</v>
      </c>
      <c r="FU122">
        <v>1058</v>
      </c>
      <c r="FV122">
        <v>437</v>
      </c>
      <c r="FX122">
        <v>980</v>
      </c>
      <c r="FY122">
        <v>375</v>
      </c>
      <c r="FZ122">
        <v>1048</v>
      </c>
      <c r="GA122">
        <v>368</v>
      </c>
      <c r="GB122">
        <v>949</v>
      </c>
      <c r="GC122">
        <v>360</v>
      </c>
      <c r="GE122">
        <v>1117</v>
      </c>
      <c r="GF122">
        <v>396</v>
      </c>
      <c r="GG122">
        <v>1085</v>
      </c>
      <c r="GH122">
        <v>425</v>
      </c>
      <c r="GI122">
        <v>1040</v>
      </c>
      <c r="GJ122">
        <v>407</v>
      </c>
      <c r="GL122">
        <v>1102</v>
      </c>
      <c r="GM122">
        <v>404</v>
      </c>
      <c r="GN122">
        <v>996</v>
      </c>
      <c r="GO122">
        <v>382</v>
      </c>
      <c r="GP122">
        <v>1040</v>
      </c>
      <c r="GQ122">
        <v>382</v>
      </c>
      <c r="GS122">
        <v>114</v>
      </c>
      <c r="GT122">
        <v>0.23028000200000001</v>
      </c>
      <c r="GU122">
        <v>307</v>
      </c>
      <c r="GV122">
        <v>24</v>
      </c>
      <c r="GW122">
        <v>313</v>
      </c>
      <c r="GX122">
        <v>23</v>
      </c>
      <c r="GY122">
        <v>296</v>
      </c>
      <c r="GZ122">
        <v>24</v>
      </c>
      <c r="HB122">
        <v>336</v>
      </c>
      <c r="HC122">
        <v>685</v>
      </c>
      <c r="HD122">
        <v>312</v>
      </c>
      <c r="HE122">
        <v>640</v>
      </c>
      <c r="HF122">
        <v>336</v>
      </c>
      <c r="HG122">
        <v>574</v>
      </c>
      <c r="HI122">
        <v>1148</v>
      </c>
      <c r="HJ122">
        <v>622</v>
      </c>
      <c r="HK122">
        <v>1147</v>
      </c>
      <c r="HL122">
        <v>564</v>
      </c>
      <c r="HM122">
        <v>1011</v>
      </c>
      <c r="HN122">
        <v>576</v>
      </c>
      <c r="HP122">
        <v>114</v>
      </c>
      <c r="HQ122">
        <v>0.23028000200000001</v>
      </c>
      <c r="HR122">
        <v>174</v>
      </c>
      <c r="HS122">
        <v>239</v>
      </c>
      <c r="HT122">
        <v>171</v>
      </c>
      <c r="HU122">
        <v>235</v>
      </c>
      <c r="HV122">
        <v>167</v>
      </c>
      <c r="HW122">
        <v>237</v>
      </c>
      <c r="HY122">
        <v>180</v>
      </c>
      <c r="HZ122">
        <v>352</v>
      </c>
      <c r="IA122">
        <v>197</v>
      </c>
      <c r="IB122">
        <v>336</v>
      </c>
      <c r="IC122">
        <v>192</v>
      </c>
      <c r="ID122">
        <v>334</v>
      </c>
      <c r="IF122">
        <v>219</v>
      </c>
      <c r="IG122">
        <v>317</v>
      </c>
      <c r="IH122">
        <v>210</v>
      </c>
      <c r="II122">
        <v>328</v>
      </c>
      <c r="IJ122">
        <v>204</v>
      </c>
      <c r="IK122">
        <v>316</v>
      </c>
      <c r="IM122">
        <v>564</v>
      </c>
      <c r="IN122">
        <v>335</v>
      </c>
      <c r="IO122">
        <v>572</v>
      </c>
      <c r="IP122">
        <v>326</v>
      </c>
      <c r="IQ122">
        <v>524</v>
      </c>
      <c r="IR122">
        <v>299</v>
      </c>
      <c r="IT122">
        <v>628</v>
      </c>
      <c r="IU122">
        <v>312</v>
      </c>
      <c r="IV122">
        <v>709</v>
      </c>
      <c r="IW122">
        <v>304</v>
      </c>
      <c r="IX122">
        <v>651</v>
      </c>
      <c r="IY122">
        <v>327</v>
      </c>
      <c r="JA122">
        <v>746</v>
      </c>
      <c r="JB122">
        <v>336</v>
      </c>
      <c r="JC122">
        <v>734</v>
      </c>
      <c r="JD122">
        <v>379</v>
      </c>
      <c r="JE122">
        <v>793</v>
      </c>
      <c r="JF122">
        <v>366</v>
      </c>
      <c r="JH122">
        <v>665</v>
      </c>
      <c r="JI122">
        <v>323</v>
      </c>
      <c r="JJ122">
        <v>630</v>
      </c>
      <c r="JK122">
        <v>327</v>
      </c>
      <c r="JL122">
        <v>704</v>
      </c>
      <c r="JM122">
        <v>308</v>
      </c>
      <c r="JO122">
        <v>614</v>
      </c>
      <c r="JP122">
        <v>289</v>
      </c>
      <c r="JQ122">
        <v>614</v>
      </c>
      <c r="JR122">
        <v>296</v>
      </c>
      <c r="JS122">
        <v>673</v>
      </c>
      <c r="JT122">
        <v>301</v>
      </c>
      <c r="JV122">
        <v>653</v>
      </c>
      <c r="JW122">
        <v>325</v>
      </c>
      <c r="JX122">
        <v>676</v>
      </c>
      <c r="JY122">
        <v>353</v>
      </c>
      <c r="JZ122">
        <v>639</v>
      </c>
      <c r="KA122">
        <v>350</v>
      </c>
      <c r="KC122">
        <v>660</v>
      </c>
      <c r="KD122">
        <v>334</v>
      </c>
      <c r="KE122">
        <v>691</v>
      </c>
      <c r="KF122">
        <v>334</v>
      </c>
      <c r="KG122">
        <v>706</v>
      </c>
      <c r="KH122">
        <v>320</v>
      </c>
      <c r="KJ122">
        <v>654</v>
      </c>
      <c r="KK122">
        <v>325</v>
      </c>
      <c r="KL122">
        <v>644</v>
      </c>
      <c r="KM122">
        <v>328</v>
      </c>
      <c r="KN122">
        <v>591</v>
      </c>
      <c r="KO122">
        <v>325</v>
      </c>
      <c r="KQ122">
        <v>699</v>
      </c>
      <c r="KR122">
        <v>360</v>
      </c>
      <c r="KS122">
        <v>737</v>
      </c>
      <c r="KT122">
        <v>358</v>
      </c>
      <c r="KU122">
        <v>760</v>
      </c>
      <c r="KV122">
        <v>364</v>
      </c>
      <c r="KX122">
        <v>114</v>
      </c>
      <c r="KY122">
        <v>0.23028000164776999</v>
      </c>
      <c r="KZ122">
        <v>301</v>
      </c>
      <c r="LA122">
        <v>27</v>
      </c>
      <c r="LB122">
        <v>316</v>
      </c>
      <c r="LC122">
        <v>28</v>
      </c>
      <c r="LD122">
        <v>304</v>
      </c>
      <c r="LE122">
        <v>27</v>
      </c>
      <c r="LG122">
        <v>306</v>
      </c>
      <c r="LH122">
        <v>539</v>
      </c>
      <c r="LI122">
        <v>325</v>
      </c>
      <c r="LJ122">
        <v>517</v>
      </c>
      <c r="LK122">
        <v>336</v>
      </c>
      <c r="LL122">
        <v>487</v>
      </c>
      <c r="LN122">
        <v>757</v>
      </c>
      <c r="LO122">
        <v>433</v>
      </c>
      <c r="LP122">
        <v>773</v>
      </c>
      <c r="LQ122">
        <v>466</v>
      </c>
      <c r="LR122">
        <v>741</v>
      </c>
      <c r="LS122">
        <v>464</v>
      </c>
      <c r="LV122">
        <v>114</v>
      </c>
      <c r="LW122">
        <v>0.23028000200000001</v>
      </c>
      <c r="LX122">
        <v>308</v>
      </c>
      <c r="LY122">
        <v>96</v>
      </c>
      <c r="LZ122">
        <v>314</v>
      </c>
      <c r="MA122">
        <v>101</v>
      </c>
      <c r="MB122">
        <v>314</v>
      </c>
      <c r="MC122">
        <v>102</v>
      </c>
      <c r="ME122">
        <v>349</v>
      </c>
      <c r="MF122">
        <v>538</v>
      </c>
      <c r="MG122">
        <v>347</v>
      </c>
      <c r="MH122">
        <v>535</v>
      </c>
      <c r="MI122">
        <v>333</v>
      </c>
      <c r="MJ122">
        <v>553</v>
      </c>
      <c r="ML122">
        <v>326</v>
      </c>
      <c r="MM122">
        <v>611</v>
      </c>
      <c r="MN122">
        <v>346</v>
      </c>
      <c r="MO122">
        <v>652</v>
      </c>
      <c r="MP122">
        <v>306</v>
      </c>
      <c r="MQ122">
        <v>575</v>
      </c>
      <c r="MS122">
        <v>372</v>
      </c>
      <c r="MT122">
        <v>545</v>
      </c>
      <c r="MU122">
        <v>381</v>
      </c>
      <c r="MV122">
        <v>560</v>
      </c>
      <c r="MW122">
        <v>387</v>
      </c>
      <c r="MX122">
        <v>572</v>
      </c>
      <c r="MZ122">
        <v>566</v>
      </c>
      <c r="NA122">
        <v>522</v>
      </c>
      <c r="NB122">
        <v>580</v>
      </c>
      <c r="NC122">
        <v>505</v>
      </c>
      <c r="ND122">
        <v>537</v>
      </c>
      <c r="NE122">
        <v>483</v>
      </c>
      <c r="NG122">
        <v>774</v>
      </c>
      <c r="NH122">
        <v>609</v>
      </c>
      <c r="NI122">
        <v>775</v>
      </c>
      <c r="NJ122">
        <v>625</v>
      </c>
      <c r="NK122">
        <v>770</v>
      </c>
      <c r="NL122">
        <v>639</v>
      </c>
      <c r="NN122">
        <v>757</v>
      </c>
      <c r="NO122">
        <v>505</v>
      </c>
      <c r="NP122">
        <v>729</v>
      </c>
      <c r="NQ122">
        <v>498</v>
      </c>
      <c r="NR122">
        <v>771</v>
      </c>
      <c r="NS122">
        <v>517</v>
      </c>
      <c r="NU122">
        <v>764</v>
      </c>
      <c r="NV122">
        <v>506</v>
      </c>
      <c r="NW122">
        <v>707</v>
      </c>
      <c r="NX122">
        <v>476</v>
      </c>
      <c r="NY122">
        <v>707</v>
      </c>
      <c r="NZ122">
        <v>476</v>
      </c>
      <c r="OB122">
        <v>757</v>
      </c>
      <c r="OC122">
        <v>582</v>
      </c>
      <c r="OD122">
        <v>727</v>
      </c>
      <c r="OE122">
        <v>597</v>
      </c>
      <c r="OF122">
        <v>768</v>
      </c>
      <c r="OG122">
        <v>562</v>
      </c>
      <c r="OI122">
        <v>809</v>
      </c>
      <c r="OJ122">
        <v>493</v>
      </c>
      <c r="OK122">
        <v>792</v>
      </c>
      <c r="OL122">
        <v>471</v>
      </c>
      <c r="OM122">
        <v>692</v>
      </c>
      <c r="ON122">
        <v>491</v>
      </c>
      <c r="OP122">
        <v>919</v>
      </c>
      <c r="OQ122">
        <v>681</v>
      </c>
      <c r="OR122">
        <v>848</v>
      </c>
      <c r="OS122">
        <v>630</v>
      </c>
      <c r="OT122">
        <v>805</v>
      </c>
      <c r="OU122">
        <v>607</v>
      </c>
      <c r="OW122">
        <v>809</v>
      </c>
      <c r="OX122">
        <v>501</v>
      </c>
      <c r="OY122">
        <v>710</v>
      </c>
      <c r="OZ122">
        <v>491</v>
      </c>
      <c r="PA122">
        <v>798</v>
      </c>
      <c r="PB122">
        <v>480</v>
      </c>
    </row>
    <row r="123" spans="1:418">
      <c r="A123" t="s">
        <v>35</v>
      </c>
      <c r="B123" s="14" t="s">
        <v>193</v>
      </c>
      <c r="H123" s="14" t="s">
        <v>146</v>
      </c>
      <c r="AB123">
        <v>115</v>
      </c>
      <c r="AC123">
        <v>0.23230000200000001</v>
      </c>
      <c r="AD123">
        <v>324</v>
      </c>
      <c r="AE123">
        <v>140</v>
      </c>
      <c r="AF123">
        <v>329</v>
      </c>
      <c r="AG123">
        <v>143</v>
      </c>
      <c r="AH123">
        <v>327</v>
      </c>
      <c r="AI123">
        <v>142</v>
      </c>
      <c r="AK123">
        <v>357</v>
      </c>
      <c r="AL123">
        <v>225</v>
      </c>
      <c r="AM123">
        <v>360</v>
      </c>
      <c r="AN123">
        <v>208</v>
      </c>
      <c r="AO123">
        <v>360</v>
      </c>
      <c r="AP123">
        <v>210</v>
      </c>
      <c r="AR123">
        <v>401</v>
      </c>
      <c r="AS123">
        <v>217</v>
      </c>
      <c r="AT123">
        <v>405</v>
      </c>
      <c r="AU123">
        <v>229</v>
      </c>
      <c r="AV123">
        <v>385</v>
      </c>
      <c r="AW123">
        <v>240</v>
      </c>
      <c r="AY123">
        <v>732</v>
      </c>
      <c r="AZ123">
        <v>247</v>
      </c>
      <c r="BA123">
        <v>779</v>
      </c>
      <c r="BB123">
        <v>235</v>
      </c>
      <c r="BC123">
        <v>770</v>
      </c>
      <c r="BD123">
        <v>239</v>
      </c>
      <c r="BF123">
        <v>832</v>
      </c>
      <c r="BG123">
        <v>200</v>
      </c>
      <c r="BH123">
        <v>893</v>
      </c>
      <c r="BI123">
        <v>210</v>
      </c>
      <c r="BJ123">
        <v>834</v>
      </c>
      <c r="BK123">
        <v>218</v>
      </c>
      <c r="BM123">
        <v>942</v>
      </c>
      <c r="BN123">
        <v>194</v>
      </c>
      <c r="BO123">
        <v>889</v>
      </c>
      <c r="BP123">
        <v>202</v>
      </c>
      <c r="BQ123">
        <v>912</v>
      </c>
      <c r="BR123">
        <v>196</v>
      </c>
      <c r="BT123">
        <v>827</v>
      </c>
      <c r="BU123">
        <v>182</v>
      </c>
      <c r="BV123">
        <v>846</v>
      </c>
      <c r="BW123">
        <v>189</v>
      </c>
      <c r="BX123">
        <v>983</v>
      </c>
      <c r="BY123">
        <v>188</v>
      </c>
      <c r="CA123">
        <v>981</v>
      </c>
      <c r="CB123">
        <v>201</v>
      </c>
      <c r="CC123">
        <v>854</v>
      </c>
      <c r="CD123">
        <v>184</v>
      </c>
      <c r="CE123">
        <v>895</v>
      </c>
      <c r="CF123">
        <v>186</v>
      </c>
      <c r="CH123">
        <v>838</v>
      </c>
      <c r="CI123">
        <v>173</v>
      </c>
      <c r="CJ123">
        <v>844</v>
      </c>
      <c r="CK123">
        <v>171</v>
      </c>
      <c r="CL123">
        <v>870</v>
      </c>
      <c r="CM123">
        <v>175</v>
      </c>
      <c r="CO123">
        <v>874</v>
      </c>
      <c r="CP123">
        <v>164</v>
      </c>
      <c r="CQ123">
        <v>908</v>
      </c>
      <c r="CR123">
        <v>168</v>
      </c>
      <c r="CS123">
        <v>811</v>
      </c>
      <c r="CT123">
        <v>170</v>
      </c>
      <c r="CV123">
        <v>819</v>
      </c>
      <c r="CW123">
        <v>162</v>
      </c>
      <c r="CX123">
        <v>829</v>
      </c>
      <c r="CY123">
        <v>167</v>
      </c>
      <c r="CZ123">
        <v>888</v>
      </c>
      <c r="DA123">
        <v>168</v>
      </c>
      <c r="DC123">
        <v>876</v>
      </c>
      <c r="DD123">
        <v>179</v>
      </c>
      <c r="DE123">
        <v>808</v>
      </c>
      <c r="DF123">
        <v>163</v>
      </c>
      <c r="DG123">
        <v>831</v>
      </c>
      <c r="DH123">
        <v>167</v>
      </c>
      <c r="DK123">
        <v>115</v>
      </c>
      <c r="DL123">
        <v>0.23230000200000001</v>
      </c>
      <c r="DM123">
        <v>170</v>
      </c>
      <c r="DN123">
        <v>248</v>
      </c>
      <c r="DO123">
        <v>169</v>
      </c>
      <c r="DP123">
        <v>254</v>
      </c>
      <c r="DQ123">
        <v>165</v>
      </c>
      <c r="DR123">
        <v>248</v>
      </c>
      <c r="DT123">
        <v>220</v>
      </c>
      <c r="DU123">
        <v>418</v>
      </c>
      <c r="DV123">
        <v>208</v>
      </c>
      <c r="DW123">
        <v>394</v>
      </c>
      <c r="DX123">
        <v>202</v>
      </c>
      <c r="DY123">
        <v>381</v>
      </c>
      <c r="EA123">
        <v>215</v>
      </c>
      <c r="EB123">
        <v>388</v>
      </c>
      <c r="EC123">
        <v>214</v>
      </c>
      <c r="ED123">
        <v>428</v>
      </c>
      <c r="EE123">
        <v>216</v>
      </c>
      <c r="EF123">
        <v>480</v>
      </c>
      <c r="EH123">
        <v>297</v>
      </c>
      <c r="EI123">
        <v>389</v>
      </c>
      <c r="EJ123">
        <v>270</v>
      </c>
      <c r="EK123">
        <v>413</v>
      </c>
      <c r="EL123">
        <v>292</v>
      </c>
      <c r="EM123">
        <v>448</v>
      </c>
      <c r="EO123">
        <v>912</v>
      </c>
      <c r="EP123">
        <v>384</v>
      </c>
      <c r="EQ123">
        <v>909</v>
      </c>
      <c r="ER123">
        <v>370</v>
      </c>
      <c r="ES123">
        <v>921</v>
      </c>
      <c r="ET123">
        <v>360</v>
      </c>
      <c r="EV123">
        <v>919</v>
      </c>
      <c r="EW123">
        <v>386</v>
      </c>
      <c r="EX123">
        <v>867</v>
      </c>
      <c r="EY123">
        <v>379</v>
      </c>
      <c r="EZ123">
        <v>936</v>
      </c>
      <c r="FA123">
        <v>383</v>
      </c>
      <c r="FC123">
        <v>979</v>
      </c>
      <c r="FD123">
        <v>355</v>
      </c>
      <c r="FE123">
        <v>964</v>
      </c>
      <c r="FF123">
        <v>382</v>
      </c>
      <c r="FG123">
        <v>946</v>
      </c>
      <c r="FH123">
        <v>381</v>
      </c>
      <c r="FJ123">
        <v>999</v>
      </c>
      <c r="FK123">
        <v>373</v>
      </c>
      <c r="FL123">
        <v>890</v>
      </c>
      <c r="FM123">
        <v>374</v>
      </c>
      <c r="FN123">
        <v>887</v>
      </c>
      <c r="FO123">
        <v>381</v>
      </c>
      <c r="FQ123">
        <v>922</v>
      </c>
      <c r="FR123">
        <v>390</v>
      </c>
      <c r="FS123">
        <v>1065</v>
      </c>
      <c r="FT123">
        <v>439</v>
      </c>
      <c r="FU123">
        <v>1073</v>
      </c>
      <c r="FV123">
        <v>438</v>
      </c>
      <c r="FX123">
        <v>997</v>
      </c>
      <c r="FY123">
        <v>362</v>
      </c>
      <c r="FZ123">
        <v>1023</v>
      </c>
      <c r="GA123">
        <v>353</v>
      </c>
      <c r="GB123">
        <v>965</v>
      </c>
      <c r="GC123">
        <v>359</v>
      </c>
      <c r="GE123">
        <v>1061</v>
      </c>
      <c r="GF123">
        <v>406</v>
      </c>
      <c r="GG123">
        <v>1086</v>
      </c>
      <c r="GH123">
        <v>436</v>
      </c>
      <c r="GI123">
        <v>1118</v>
      </c>
      <c r="GJ123">
        <v>404</v>
      </c>
      <c r="GL123">
        <v>1166</v>
      </c>
      <c r="GM123">
        <v>402</v>
      </c>
      <c r="GN123">
        <v>1153</v>
      </c>
      <c r="GO123">
        <v>400</v>
      </c>
      <c r="GP123">
        <v>1083</v>
      </c>
      <c r="GQ123">
        <v>385</v>
      </c>
      <c r="GS123">
        <v>115</v>
      </c>
      <c r="GT123">
        <v>0.23230000200000001</v>
      </c>
      <c r="GU123">
        <v>296</v>
      </c>
      <c r="GV123">
        <v>23</v>
      </c>
      <c r="GW123">
        <v>311</v>
      </c>
      <c r="GX123">
        <v>23</v>
      </c>
      <c r="GY123">
        <v>301</v>
      </c>
      <c r="GZ123">
        <v>24</v>
      </c>
      <c r="HB123">
        <v>314</v>
      </c>
      <c r="HC123">
        <v>684</v>
      </c>
      <c r="HD123">
        <v>324</v>
      </c>
      <c r="HE123">
        <v>675</v>
      </c>
      <c r="HF123">
        <v>308</v>
      </c>
      <c r="HG123">
        <v>588</v>
      </c>
      <c r="HI123">
        <v>1061</v>
      </c>
      <c r="HJ123">
        <v>602</v>
      </c>
      <c r="HK123">
        <v>1031</v>
      </c>
      <c r="HL123">
        <v>617</v>
      </c>
      <c r="HM123">
        <v>1160</v>
      </c>
      <c r="HN123">
        <v>581</v>
      </c>
      <c r="HP123">
        <v>115</v>
      </c>
      <c r="HQ123">
        <v>0.23230000200000001</v>
      </c>
      <c r="HR123">
        <v>173</v>
      </c>
      <c r="HS123">
        <v>239</v>
      </c>
      <c r="HT123">
        <v>169</v>
      </c>
      <c r="HU123">
        <v>236</v>
      </c>
      <c r="HV123">
        <v>170</v>
      </c>
      <c r="HW123">
        <v>234</v>
      </c>
      <c r="HY123">
        <v>195</v>
      </c>
      <c r="HZ123">
        <v>347</v>
      </c>
      <c r="IA123">
        <v>193</v>
      </c>
      <c r="IB123">
        <v>335</v>
      </c>
      <c r="IC123">
        <v>187</v>
      </c>
      <c r="ID123">
        <v>334</v>
      </c>
      <c r="IF123">
        <v>208</v>
      </c>
      <c r="IG123">
        <v>320</v>
      </c>
      <c r="IH123">
        <v>207</v>
      </c>
      <c r="II123">
        <v>320</v>
      </c>
      <c r="IJ123">
        <v>201</v>
      </c>
      <c r="IK123">
        <v>317</v>
      </c>
      <c r="IM123">
        <v>597</v>
      </c>
      <c r="IN123">
        <v>331</v>
      </c>
      <c r="IO123">
        <v>505</v>
      </c>
      <c r="IP123">
        <v>325</v>
      </c>
      <c r="IQ123">
        <v>539</v>
      </c>
      <c r="IR123">
        <v>310</v>
      </c>
      <c r="IT123">
        <v>644</v>
      </c>
      <c r="IU123">
        <v>320</v>
      </c>
      <c r="IV123">
        <v>632</v>
      </c>
      <c r="IW123">
        <v>314</v>
      </c>
      <c r="IX123">
        <v>700</v>
      </c>
      <c r="IY123">
        <v>320</v>
      </c>
      <c r="JA123">
        <v>687</v>
      </c>
      <c r="JB123">
        <v>338</v>
      </c>
      <c r="JC123">
        <v>738</v>
      </c>
      <c r="JD123">
        <v>388</v>
      </c>
      <c r="JE123">
        <v>754</v>
      </c>
      <c r="JF123">
        <v>378</v>
      </c>
      <c r="JH123">
        <v>702</v>
      </c>
      <c r="JI123">
        <v>321</v>
      </c>
      <c r="JJ123">
        <v>621</v>
      </c>
      <c r="JK123">
        <v>318</v>
      </c>
      <c r="JL123">
        <v>612</v>
      </c>
      <c r="JM123">
        <v>304</v>
      </c>
      <c r="JO123">
        <v>631</v>
      </c>
      <c r="JP123">
        <v>300</v>
      </c>
      <c r="JQ123">
        <v>670</v>
      </c>
      <c r="JR123">
        <v>283</v>
      </c>
      <c r="JS123">
        <v>663</v>
      </c>
      <c r="JT123">
        <v>310</v>
      </c>
      <c r="JV123">
        <v>668</v>
      </c>
      <c r="JW123">
        <v>319</v>
      </c>
      <c r="JX123">
        <v>708</v>
      </c>
      <c r="JY123">
        <v>353</v>
      </c>
      <c r="JZ123">
        <v>670</v>
      </c>
      <c r="KA123">
        <v>343</v>
      </c>
      <c r="KC123">
        <v>696</v>
      </c>
      <c r="KD123">
        <v>334</v>
      </c>
      <c r="KE123">
        <v>684</v>
      </c>
      <c r="KF123">
        <v>329</v>
      </c>
      <c r="KG123">
        <v>642</v>
      </c>
      <c r="KH123">
        <v>321</v>
      </c>
      <c r="KJ123">
        <v>615</v>
      </c>
      <c r="KK123">
        <v>339</v>
      </c>
      <c r="KL123">
        <v>610</v>
      </c>
      <c r="KM123">
        <v>333</v>
      </c>
      <c r="KN123">
        <v>651</v>
      </c>
      <c r="KO123">
        <v>327</v>
      </c>
      <c r="KQ123">
        <v>732</v>
      </c>
      <c r="KR123">
        <v>361</v>
      </c>
      <c r="KS123">
        <v>698</v>
      </c>
      <c r="KT123">
        <v>359</v>
      </c>
      <c r="KU123">
        <v>750</v>
      </c>
      <c r="KV123">
        <v>366</v>
      </c>
      <c r="KX123">
        <v>115</v>
      </c>
      <c r="KY123">
        <v>0.232300001662225</v>
      </c>
      <c r="KZ123">
        <v>306</v>
      </c>
      <c r="LA123">
        <v>27</v>
      </c>
      <c r="LB123">
        <v>307</v>
      </c>
      <c r="LC123">
        <v>28</v>
      </c>
      <c r="LD123">
        <v>316</v>
      </c>
      <c r="LE123">
        <v>27</v>
      </c>
      <c r="LG123">
        <v>324</v>
      </c>
      <c r="LH123">
        <v>535</v>
      </c>
      <c r="LI123">
        <v>313</v>
      </c>
      <c r="LJ123">
        <v>506</v>
      </c>
      <c r="LK123">
        <v>329</v>
      </c>
      <c r="LL123">
        <v>477</v>
      </c>
      <c r="LN123">
        <v>788</v>
      </c>
      <c r="LO123">
        <v>420</v>
      </c>
      <c r="LP123">
        <v>753</v>
      </c>
      <c r="LQ123">
        <v>464</v>
      </c>
      <c r="LR123">
        <v>704</v>
      </c>
      <c r="LS123">
        <v>466</v>
      </c>
      <c r="LV123">
        <v>115</v>
      </c>
      <c r="LW123">
        <v>0.23230000200000001</v>
      </c>
      <c r="LX123">
        <v>311</v>
      </c>
      <c r="LY123">
        <v>91</v>
      </c>
      <c r="LZ123">
        <v>313</v>
      </c>
      <c r="MA123">
        <v>102</v>
      </c>
      <c r="MB123">
        <v>305</v>
      </c>
      <c r="MC123">
        <v>104</v>
      </c>
      <c r="ME123">
        <v>322</v>
      </c>
      <c r="MF123">
        <v>548</v>
      </c>
      <c r="MG123">
        <v>333</v>
      </c>
      <c r="MH123">
        <v>572</v>
      </c>
      <c r="MI123">
        <v>328</v>
      </c>
      <c r="MJ123">
        <v>567</v>
      </c>
      <c r="ML123">
        <v>343</v>
      </c>
      <c r="MM123">
        <v>615</v>
      </c>
      <c r="MN123">
        <v>339</v>
      </c>
      <c r="MO123">
        <v>624</v>
      </c>
      <c r="MP123">
        <v>340</v>
      </c>
      <c r="MQ123">
        <v>605</v>
      </c>
      <c r="MS123">
        <v>357</v>
      </c>
      <c r="MT123">
        <v>558</v>
      </c>
      <c r="MU123">
        <v>390</v>
      </c>
      <c r="MV123">
        <v>559</v>
      </c>
      <c r="MW123">
        <v>382</v>
      </c>
      <c r="MX123">
        <v>571</v>
      </c>
      <c r="MZ123">
        <v>537</v>
      </c>
      <c r="NA123">
        <v>501</v>
      </c>
      <c r="NB123">
        <v>504</v>
      </c>
      <c r="NC123">
        <v>488</v>
      </c>
      <c r="ND123">
        <v>576</v>
      </c>
      <c r="NE123">
        <v>483</v>
      </c>
      <c r="NG123">
        <v>785</v>
      </c>
      <c r="NH123">
        <v>622</v>
      </c>
      <c r="NI123">
        <v>745</v>
      </c>
      <c r="NJ123">
        <v>618</v>
      </c>
      <c r="NK123">
        <v>770</v>
      </c>
      <c r="NL123">
        <v>627</v>
      </c>
      <c r="NN123">
        <v>782</v>
      </c>
      <c r="NO123">
        <v>490</v>
      </c>
      <c r="NP123">
        <v>749</v>
      </c>
      <c r="NQ123">
        <v>501</v>
      </c>
      <c r="NR123">
        <v>761</v>
      </c>
      <c r="NS123">
        <v>521</v>
      </c>
      <c r="NU123">
        <v>718</v>
      </c>
      <c r="NV123">
        <v>500</v>
      </c>
      <c r="NW123">
        <v>804</v>
      </c>
      <c r="NX123">
        <v>506</v>
      </c>
      <c r="NY123">
        <v>804</v>
      </c>
      <c r="NZ123">
        <v>506</v>
      </c>
      <c r="OB123">
        <v>758</v>
      </c>
      <c r="OC123">
        <v>578</v>
      </c>
      <c r="OD123">
        <v>741</v>
      </c>
      <c r="OE123">
        <v>586</v>
      </c>
      <c r="OF123">
        <v>713</v>
      </c>
      <c r="OG123">
        <v>582</v>
      </c>
      <c r="OI123">
        <v>747</v>
      </c>
      <c r="OJ123">
        <v>497</v>
      </c>
      <c r="OK123">
        <v>715</v>
      </c>
      <c r="OL123">
        <v>490</v>
      </c>
      <c r="OM123">
        <v>691</v>
      </c>
      <c r="ON123">
        <v>477</v>
      </c>
      <c r="OP123">
        <v>832</v>
      </c>
      <c r="OQ123">
        <v>646</v>
      </c>
      <c r="OR123">
        <v>757</v>
      </c>
      <c r="OS123">
        <v>643</v>
      </c>
      <c r="OT123">
        <v>798</v>
      </c>
      <c r="OU123">
        <v>622</v>
      </c>
      <c r="OW123">
        <v>782</v>
      </c>
      <c r="OX123">
        <v>514</v>
      </c>
      <c r="OY123">
        <v>731</v>
      </c>
      <c r="OZ123">
        <v>505</v>
      </c>
      <c r="PA123">
        <v>767</v>
      </c>
      <c r="PB123">
        <v>497</v>
      </c>
    </row>
    <row r="124" spans="1:418">
      <c r="A124" s="12" t="s">
        <v>37</v>
      </c>
      <c r="B124" s="14" t="s">
        <v>186</v>
      </c>
      <c r="C124" t="s">
        <v>85</v>
      </c>
      <c r="D124" s="14"/>
      <c r="AB124">
        <v>116</v>
      </c>
      <c r="AC124">
        <v>0.234320002</v>
      </c>
      <c r="AD124">
        <v>325</v>
      </c>
      <c r="AE124">
        <v>144</v>
      </c>
      <c r="AF124">
        <v>330</v>
      </c>
      <c r="AG124">
        <v>138</v>
      </c>
      <c r="AH124">
        <v>334</v>
      </c>
      <c r="AI124">
        <v>143</v>
      </c>
      <c r="AK124">
        <v>365</v>
      </c>
      <c r="AL124">
        <v>214</v>
      </c>
      <c r="AM124">
        <v>348</v>
      </c>
      <c r="AN124">
        <v>218</v>
      </c>
      <c r="AO124">
        <v>352</v>
      </c>
      <c r="AP124">
        <v>212</v>
      </c>
      <c r="AR124">
        <v>396</v>
      </c>
      <c r="AS124">
        <v>213</v>
      </c>
      <c r="AT124">
        <v>403</v>
      </c>
      <c r="AU124">
        <v>229</v>
      </c>
      <c r="AV124">
        <v>395</v>
      </c>
      <c r="AW124">
        <v>238</v>
      </c>
      <c r="AY124">
        <v>752</v>
      </c>
      <c r="AZ124">
        <v>235</v>
      </c>
      <c r="BA124">
        <v>759</v>
      </c>
      <c r="BB124">
        <v>230</v>
      </c>
      <c r="BC124">
        <v>737</v>
      </c>
      <c r="BD124">
        <v>232</v>
      </c>
      <c r="BF124">
        <v>855</v>
      </c>
      <c r="BG124">
        <v>214</v>
      </c>
      <c r="BH124">
        <v>873</v>
      </c>
      <c r="BI124">
        <v>210</v>
      </c>
      <c r="BJ124">
        <v>854</v>
      </c>
      <c r="BK124">
        <v>215</v>
      </c>
      <c r="BM124">
        <v>884</v>
      </c>
      <c r="BN124">
        <v>200</v>
      </c>
      <c r="BO124">
        <v>861</v>
      </c>
      <c r="BP124">
        <v>194</v>
      </c>
      <c r="BQ124">
        <v>804</v>
      </c>
      <c r="BR124">
        <v>193</v>
      </c>
      <c r="BT124">
        <v>923</v>
      </c>
      <c r="BU124">
        <v>184</v>
      </c>
      <c r="BV124">
        <v>911</v>
      </c>
      <c r="BW124">
        <v>185</v>
      </c>
      <c r="BX124">
        <v>921</v>
      </c>
      <c r="BY124">
        <v>191</v>
      </c>
      <c r="CA124">
        <v>990</v>
      </c>
      <c r="CB124">
        <v>199</v>
      </c>
      <c r="CC124">
        <v>890</v>
      </c>
      <c r="CD124">
        <v>190</v>
      </c>
      <c r="CE124">
        <v>918</v>
      </c>
      <c r="CF124">
        <v>181</v>
      </c>
      <c r="CH124">
        <v>848</v>
      </c>
      <c r="CI124">
        <v>170</v>
      </c>
      <c r="CJ124">
        <v>880</v>
      </c>
      <c r="CK124">
        <v>178</v>
      </c>
      <c r="CL124">
        <v>832</v>
      </c>
      <c r="CM124">
        <v>185</v>
      </c>
      <c r="CO124">
        <v>829</v>
      </c>
      <c r="CP124">
        <v>177</v>
      </c>
      <c r="CQ124">
        <v>878</v>
      </c>
      <c r="CR124">
        <v>170</v>
      </c>
      <c r="CS124">
        <v>879</v>
      </c>
      <c r="CT124">
        <v>172</v>
      </c>
      <c r="CV124">
        <v>886</v>
      </c>
      <c r="CW124">
        <v>169</v>
      </c>
      <c r="CX124">
        <v>845</v>
      </c>
      <c r="CY124">
        <v>180</v>
      </c>
      <c r="CZ124">
        <v>874</v>
      </c>
      <c r="DA124">
        <v>178</v>
      </c>
      <c r="DC124">
        <v>873</v>
      </c>
      <c r="DD124">
        <v>172</v>
      </c>
      <c r="DE124">
        <v>847</v>
      </c>
      <c r="DF124">
        <v>167</v>
      </c>
      <c r="DG124">
        <v>839</v>
      </c>
      <c r="DH124">
        <v>163</v>
      </c>
      <c r="DK124">
        <v>116</v>
      </c>
      <c r="DL124">
        <v>0.234320002</v>
      </c>
      <c r="DM124">
        <v>169</v>
      </c>
      <c r="DN124">
        <v>245</v>
      </c>
      <c r="DO124">
        <v>168</v>
      </c>
      <c r="DP124">
        <v>251</v>
      </c>
      <c r="DQ124">
        <v>169</v>
      </c>
      <c r="DR124">
        <v>245</v>
      </c>
      <c r="DT124">
        <v>200</v>
      </c>
      <c r="DU124">
        <v>395</v>
      </c>
      <c r="DV124">
        <v>203</v>
      </c>
      <c r="DW124">
        <v>398</v>
      </c>
      <c r="DX124">
        <v>198</v>
      </c>
      <c r="DY124">
        <v>391</v>
      </c>
      <c r="EA124">
        <v>227</v>
      </c>
      <c r="EB124">
        <v>369</v>
      </c>
      <c r="EC124">
        <v>199</v>
      </c>
      <c r="ED124">
        <v>433</v>
      </c>
      <c r="EE124">
        <v>202</v>
      </c>
      <c r="EF124">
        <v>500</v>
      </c>
      <c r="EH124">
        <v>276</v>
      </c>
      <c r="EI124">
        <v>387</v>
      </c>
      <c r="EJ124">
        <v>282</v>
      </c>
      <c r="EK124">
        <v>425</v>
      </c>
      <c r="EL124">
        <v>262</v>
      </c>
      <c r="EM124">
        <v>450</v>
      </c>
      <c r="EO124">
        <v>856</v>
      </c>
      <c r="EP124">
        <v>380</v>
      </c>
      <c r="EQ124">
        <v>857</v>
      </c>
      <c r="ER124">
        <v>373</v>
      </c>
      <c r="ES124">
        <v>856</v>
      </c>
      <c r="ET124">
        <v>355</v>
      </c>
      <c r="EV124">
        <v>851</v>
      </c>
      <c r="EW124">
        <v>379</v>
      </c>
      <c r="EX124">
        <v>864</v>
      </c>
      <c r="EY124">
        <v>374</v>
      </c>
      <c r="EZ124">
        <v>855</v>
      </c>
      <c r="FA124">
        <v>382</v>
      </c>
      <c r="FC124">
        <v>912</v>
      </c>
      <c r="FD124">
        <v>380</v>
      </c>
      <c r="FE124">
        <v>940</v>
      </c>
      <c r="FF124">
        <v>382</v>
      </c>
      <c r="FG124">
        <v>877</v>
      </c>
      <c r="FH124">
        <v>367</v>
      </c>
      <c r="FJ124">
        <v>881</v>
      </c>
      <c r="FK124">
        <v>373</v>
      </c>
      <c r="FL124">
        <v>949</v>
      </c>
      <c r="FM124">
        <v>367</v>
      </c>
      <c r="FN124">
        <v>949</v>
      </c>
      <c r="FO124">
        <v>389</v>
      </c>
      <c r="FQ124">
        <v>1038</v>
      </c>
      <c r="FR124">
        <v>394</v>
      </c>
      <c r="FS124">
        <v>1100</v>
      </c>
      <c r="FT124">
        <v>439</v>
      </c>
      <c r="FU124">
        <v>1065</v>
      </c>
      <c r="FV124">
        <v>419</v>
      </c>
      <c r="FX124">
        <v>991</v>
      </c>
      <c r="FY124">
        <v>368</v>
      </c>
      <c r="FZ124">
        <v>949</v>
      </c>
      <c r="GA124">
        <v>352</v>
      </c>
      <c r="GB124">
        <v>912</v>
      </c>
      <c r="GC124">
        <v>353</v>
      </c>
      <c r="GE124">
        <v>1092</v>
      </c>
      <c r="GF124">
        <v>398</v>
      </c>
      <c r="GG124">
        <v>1224</v>
      </c>
      <c r="GH124">
        <v>432</v>
      </c>
      <c r="GI124">
        <v>1189</v>
      </c>
      <c r="GJ124">
        <v>400</v>
      </c>
      <c r="GL124">
        <v>1096</v>
      </c>
      <c r="GM124">
        <v>396</v>
      </c>
      <c r="GN124">
        <v>1154</v>
      </c>
      <c r="GO124">
        <v>392</v>
      </c>
      <c r="GP124">
        <v>1012</v>
      </c>
      <c r="GQ124">
        <v>372</v>
      </c>
      <c r="GS124">
        <v>116</v>
      </c>
      <c r="GT124">
        <v>0.234320002</v>
      </c>
      <c r="GU124">
        <v>316</v>
      </c>
      <c r="GV124">
        <v>23</v>
      </c>
      <c r="GW124">
        <v>305</v>
      </c>
      <c r="GX124">
        <v>23</v>
      </c>
      <c r="GY124">
        <v>303</v>
      </c>
      <c r="GZ124">
        <v>23</v>
      </c>
      <c r="HB124">
        <v>322</v>
      </c>
      <c r="HC124">
        <v>730</v>
      </c>
      <c r="HD124">
        <v>337</v>
      </c>
      <c r="HE124">
        <v>633</v>
      </c>
      <c r="HF124">
        <v>309</v>
      </c>
      <c r="HG124">
        <v>581</v>
      </c>
      <c r="HI124">
        <v>1054</v>
      </c>
      <c r="HJ124">
        <v>573</v>
      </c>
      <c r="HK124">
        <v>1154</v>
      </c>
      <c r="HL124">
        <v>602</v>
      </c>
      <c r="HM124">
        <v>1106</v>
      </c>
      <c r="HN124">
        <v>590</v>
      </c>
      <c r="HP124">
        <v>116</v>
      </c>
      <c r="HQ124">
        <v>0.234320002</v>
      </c>
      <c r="HR124">
        <v>175</v>
      </c>
      <c r="HS124">
        <v>240</v>
      </c>
      <c r="HT124">
        <v>178</v>
      </c>
      <c r="HU124">
        <v>239</v>
      </c>
      <c r="HV124">
        <v>175</v>
      </c>
      <c r="HW124">
        <v>235</v>
      </c>
      <c r="HY124">
        <v>189</v>
      </c>
      <c r="HZ124">
        <v>354</v>
      </c>
      <c r="IA124">
        <v>194</v>
      </c>
      <c r="IB124">
        <v>331</v>
      </c>
      <c r="IC124">
        <v>198</v>
      </c>
      <c r="ID124">
        <v>334</v>
      </c>
      <c r="IF124">
        <v>207</v>
      </c>
      <c r="IG124">
        <v>310</v>
      </c>
      <c r="IH124">
        <v>211</v>
      </c>
      <c r="II124">
        <v>330</v>
      </c>
      <c r="IJ124">
        <v>201</v>
      </c>
      <c r="IK124">
        <v>315</v>
      </c>
      <c r="IM124">
        <v>583</v>
      </c>
      <c r="IN124">
        <v>326</v>
      </c>
      <c r="IO124">
        <v>529</v>
      </c>
      <c r="IP124">
        <v>316</v>
      </c>
      <c r="IQ124">
        <v>533</v>
      </c>
      <c r="IR124">
        <v>312</v>
      </c>
      <c r="IT124">
        <v>673</v>
      </c>
      <c r="IU124">
        <v>314</v>
      </c>
      <c r="IV124">
        <v>688</v>
      </c>
      <c r="IW124">
        <v>321</v>
      </c>
      <c r="IX124">
        <v>658</v>
      </c>
      <c r="IY124">
        <v>314</v>
      </c>
      <c r="JA124">
        <v>734</v>
      </c>
      <c r="JB124">
        <v>338</v>
      </c>
      <c r="JC124">
        <v>792</v>
      </c>
      <c r="JD124">
        <v>377</v>
      </c>
      <c r="JE124">
        <v>706</v>
      </c>
      <c r="JF124">
        <v>379</v>
      </c>
      <c r="JH124">
        <v>659</v>
      </c>
      <c r="JI124">
        <v>320</v>
      </c>
      <c r="JJ124">
        <v>617</v>
      </c>
      <c r="JK124">
        <v>317</v>
      </c>
      <c r="JL124">
        <v>662</v>
      </c>
      <c r="JM124">
        <v>312</v>
      </c>
      <c r="JO124">
        <v>687</v>
      </c>
      <c r="JP124">
        <v>295</v>
      </c>
      <c r="JQ124">
        <v>592</v>
      </c>
      <c r="JR124">
        <v>289</v>
      </c>
      <c r="JS124">
        <v>586</v>
      </c>
      <c r="JT124">
        <v>294</v>
      </c>
      <c r="JV124">
        <v>567</v>
      </c>
      <c r="JW124">
        <v>333</v>
      </c>
      <c r="JX124">
        <v>640</v>
      </c>
      <c r="JY124">
        <v>364</v>
      </c>
      <c r="JZ124">
        <v>621</v>
      </c>
      <c r="KA124">
        <v>353</v>
      </c>
      <c r="KC124">
        <v>670</v>
      </c>
      <c r="KD124">
        <v>328</v>
      </c>
      <c r="KE124">
        <v>667</v>
      </c>
      <c r="KF124">
        <v>330</v>
      </c>
      <c r="KG124">
        <v>598</v>
      </c>
      <c r="KH124">
        <v>308</v>
      </c>
      <c r="KJ124">
        <v>610</v>
      </c>
      <c r="KK124">
        <v>328</v>
      </c>
      <c r="KL124">
        <v>601</v>
      </c>
      <c r="KM124">
        <v>326</v>
      </c>
      <c r="KN124">
        <v>657</v>
      </c>
      <c r="KO124">
        <v>331</v>
      </c>
      <c r="KQ124">
        <v>697</v>
      </c>
      <c r="KR124">
        <v>372</v>
      </c>
      <c r="KS124">
        <v>687</v>
      </c>
      <c r="KT124">
        <v>360</v>
      </c>
      <c r="KU124">
        <v>738</v>
      </c>
      <c r="KV124">
        <v>368</v>
      </c>
      <c r="KX124">
        <v>116</v>
      </c>
      <c r="KY124">
        <v>0.23432000167667899</v>
      </c>
      <c r="KZ124">
        <v>319</v>
      </c>
      <c r="LA124">
        <v>27</v>
      </c>
      <c r="LB124">
        <v>306</v>
      </c>
      <c r="LC124">
        <v>30</v>
      </c>
      <c r="LD124">
        <v>324</v>
      </c>
      <c r="LE124">
        <v>27</v>
      </c>
      <c r="LG124">
        <v>331</v>
      </c>
      <c r="LH124">
        <v>542</v>
      </c>
      <c r="LI124">
        <v>316</v>
      </c>
      <c r="LJ124">
        <v>485</v>
      </c>
      <c r="LK124">
        <v>338</v>
      </c>
      <c r="LL124">
        <v>461</v>
      </c>
      <c r="LN124">
        <v>742</v>
      </c>
      <c r="LO124">
        <v>418</v>
      </c>
      <c r="LP124">
        <v>771</v>
      </c>
      <c r="LQ124">
        <v>449</v>
      </c>
      <c r="LR124">
        <v>727</v>
      </c>
      <c r="LS124">
        <v>474</v>
      </c>
      <c r="LV124">
        <v>116</v>
      </c>
      <c r="LW124">
        <v>0.234320002</v>
      </c>
      <c r="LX124">
        <v>318</v>
      </c>
      <c r="LY124">
        <v>93</v>
      </c>
      <c r="LZ124">
        <v>317</v>
      </c>
      <c r="MA124">
        <v>102</v>
      </c>
      <c r="MB124">
        <v>313</v>
      </c>
      <c r="MC124">
        <v>103</v>
      </c>
      <c r="ME124">
        <v>334</v>
      </c>
      <c r="MF124">
        <v>536</v>
      </c>
      <c r="MG124">
        <v>345</v>
      </c>
      <c r="MH124">
        <v>542</v>
      </c>
      <c r="MI124">
        <v>372</v>
      </c>
      <c r="MJ124">
        <v>552</v>
      </c>
      <c r="ML124">
        <v>338</v>
      </c>
      <c r="MM124">
        <v>591</v>
      </c>
      <c r="MN124">
        <v>332</v>
      </c>
      <c r="MO124">
        <v>613</v>
      </c>
      <c r="MP124">
        <v>334</v>
      </c>
      <c r="MQ124">
        <v>599</v>
      </c>
      <c r="MS124">
        <v>369</v>
      </c>
      <c r="MT124">
        <v>579</v>
      </c>
      <c r="MU124">
        <v>395</v>
      </c>
      <c r="MV124">
        <v>557</v>
      </c>
      <c r="MW124">
        <v>370</v>
      </c>
      <c r="MX124">
        <v>563</v>
      </c>
      <c r="MZ124">
        <v>536</v>
      </c>
      <c r="NA124">
        <v>492</v>
      </c>
      <c r="NB124">
        <v>530</v>
      </c>
      <c r="NC124">
        <v>482</v>
      </c>
      <c r="ND124">
        <v>555</v>
      </c>
      <c r="NE124">
        <v>479</v>
      </c>
      <c r="NG124">
        <v>751</v>
      </c>
      <c r="NH124">
        <v>605</v>
      </c>
      <c r="NI124">
        <v>798</v>
      </c>
      <c r="NJ124">
        <v>608</v>
      </c>
      <c r="NK124">
        <v>820</v>
      </c>
      <c r="NL124">
        <v>615</v>
      </c>
      <c r="NN124">
        <v>648</v>
      </c>
      <c r="NO124">
        <v>485</v>
      </c>
      <c r="NP124">
        <v>715</v>
      </c>
      <c r="NQ124">
        <v>510</v>
      </c>
      <c r="NR124">
        <v>672</v>
      </c>
      <c r="NS124">
        <v>534</v>
      </c>
      <c r="NU124">
        <v>786</v>
      </c>
      <c r="NV124">
        <v>512</v>
      </c>
      <c r="NW124">
        <v>792</v>
      </c>
      <c r="NX124">
        <v>473</v>
      </c>
      <c r="NY124">
        <v>792</v>
      </c>
      <c r="NZ124">
        <v>473</v>
      </c>
      <c r="OB124">
        <v>774</v>
      </c>
      <c r="OC124">
        <v>603</v>
      </c>
      <c r="OD124">
        <v>711</v>
      </c>
      <c r="OE124">
        <v>589</v>
      </c>
      <c r="OF124">
        <v>670</v>
      </c>
      <c r="OG124">
        <v>573</v>
      </c>
      <c r="OI124">
        <v>723</v>
      </c>
      <c r="OJ124">
        <v>480</v>
      </c>
      <c r="OK124">
        <v>747</v>
      </c>
      <c r="OL124">
        <v>509</v>
      </c>
      <c r="OM124">
        <v>841</v>
      </c>
      <c r="ON124">
        <v>489</v>
      </c>
      <c r="OP124">
        <v>857</v>
      </c>
      <c r="OQ124">
        <v>673</v>
      </c>
      <c r="OR124">
        <v>780</v>
      </c>
      <c r="OS124">
        <v>631</v>
      </c>
      <c r="OT124">
        <v>824</v>
      </c>
      <c r="OU124">
        <v>612</v>
      </c>
      <c r="OW124">
        <v>754</v>
      </c>
      <c r="OX124">
        <v>527</v>
      </c>
      <c r="OY124">
        <v>745</v>
      </c>
      <c r="OZ124">
        <v>510</v>
      </c>
      <c r="PA124">
        <v>765</v>
      </c>
      <c r="PB124">
        <v>489</v>
      </c>
    </row>
    <row r="125" spans="1:418">
      <c r="B125" s="14"/>
      <c r="D125" s="24"/>
      <c r="AB125">
        <v>117</v>
      </c>
      <c r="AC125">
        <v>0.23634000199999999</v>
      </c>
      <c r="AD125">
        <v>327</v>
      </c>
      <c r="AE125">
        <v>143</v>
      </c>
      <c r="AF125">
        <v>329</v>
      </c>
      <c r="AG125">
        <v>141</v>
      </c>
      <c r="AH125">
        <v>330</v>
      </c>
      <c r="AI125">
        <v>141</v>
      </c>
      <c r="AK125">
        <v>363</v>
      </c>
      <c r="AL125">
        <v>216</v>
      </c>
      <c r="AM125">
        <v>351</v>
      </c>
      <c r="AN125">
        <v>214</v>
      </c>
      <c r="AO125">
        <v>353</v>
      </c>
      <c r="AP125">
        <v>204</v>
      </c>
      <c r="AR125">
        <v>420</v>
      </c>
      <c r="AS125">
        <v>214</v>
      </c>
      <c r="AT125">
        <v>411</v>
      </c>
      <c r="AU125">
        <v>230</v>
      </c>
      <c r="AV125">
        <v>416</v>
      </c>
      <c r="AW125">
        <v>237</v>
      </c>
      <c r="AY125">
        <v>757</v>
      </c>
      <c r="AZ125">
        <v>230</v>
      </c>
      <c r="BA125">
        <v>725</v>
      </c>
      <c r="BB125">
        <v>225</v>
      </c>
      <c r="BC125">
        <v>755</v>
      </c>
      <c r="BD125">
        <v>224</v>
      </c>
      <c r="BF125">
        <v>868</v>
      </c>
      <c r="BG125">
        <v>208</v>
      </c>
      <c r="BH125">
        <v>879</v>
      </c>
      <c r="BI125">
        <v>198</v>
      </c>
      <c r="BJ125">
        <v>867</v>
      </c>
      <c r="BK125">
        <v>231</v>
      </c>
      <c r="BM125">
        <v>936</v>
      </c>
      <c r="BN125">
        <v>204</v>
      </c>
      <c r="BO125">
        <v>867</v>
      </c>
      <c r="BP125">
        <v>199</v>
      </c>
      <c r="BQ125">
        <v>883</v>
      </c>
      <c r="BR125">
        <v>195</v>
      </c>
      <c r="BT125">
        <v>900</v>
      </c>
      <c r="BU125">
        <v>195</v>
      </c>
      <c r="BV125">
        <v>889</v>
      </c>
      <c r="BW125">
        <v>180</v>
      </c>
      <c r="BX125">
        <v>901</v>
      </c>
      <c r="BY125">
        <v>178</v>
      </c>
      <c r="CA125">
        <v>941</v>
      </c>
      <c r="CB125">
        <v>210</v>
      </c>
      <c r="CC125">
        <v>889</v>
      </c>
      <c r="CD125">
        <v>187</v>
      </c>
      <c r="CE125">
        <v>880</v>
      </c>
      <c r="CF125">
        <v>185</v>
      </c>
      <c r="CH125">
        <v>869</v>
      </c>
      <c r="CI125">
        <v>181</v>
      </c>
      <c r="CJ125">
        <v>884</v>
      </c>
      <c r="CK125">
        <v>181</v>
      </c>
      <c r="CL125">
        <v>923</v>
      </c>
      <c r="CM125">
        <v>175</v>
      </c>
      <c r="CO125">
        <v>773</v>
      </c>
      <c r="CP125">
        <v>169</v>
      </c>
      <c r="CQ125">
        <v>886</v>
      </c>
      <c r="CR125">
        <v>175</v>
      </c>
      <c r="CS125">
        <v>815</v>
      </c>
      <c r="CT125">
        <v>168</v>
      </c>
      <c r="CV125">
        <v>861</v>
      </c>
      <c r="CW125">
        <v>172</v>
      </c>
      <c r="CX125">
        <v>901</v>
      </c>
      <c r="CY125">
        <v>172</v>
      </c>
      <c r="CZ125">
        <v>851</v>
      </c>
      <c r="DA125">
        <v>179</v>
      </c>
      <c r="DC125">
        <v>833</v>
      </c>
      <c r="DD125">
        <v>165</v>
      </c>
      <c r="DE125">
        <v>877</v>
      </c>
      <c r="DF125">
        <v>175</v>
      </c>
      <c r="DG125">
        <v>863</v>
      </c>
      <c r="DH125">
        <v>163</v>
      </c>
      <c r="DK125">
        <v>117</v>
      </c>
      <c r="DL125">
        <v>0.23634000199999999</v>
      </c>
      <c r="DM125">
        <v>172</v>
      </c>
      <c r="DN125">
        <v>250</v>
      </c>
      <c r="DO125">
        <v>171</v>
      </c>
      <c r="DP125">
        <v>252</v>
      </c>
      <c r="DQ125">
        <v>168</v>
      </c>
      <c r="DR125">
        <v>246</v>
      </c>
      <c r="DT125">
        <v>205</v>
      </c>
      <c r="DU125">
        <v>403</v>
      </c>
      <c r="DV125">
        <v>207</v>
      </c>
      <c r="DW125">
        <v>384</v>
      </c>
      <c r="DX125">
        <v>215</v>
      </c>
      <c r="DY125">
        <v>387</v>
      </c>
      <c r="EA125">
        <v>209</v>
      </c>
      <c r="EB125">
        <v>372</v>
      </c>
      <c r="EC125">
        <v>208</v>
      </c>
      <c r="ED125">
        <v>443</v>
      </c>
      <c r="EE125">
        <v>217</v>
      </c>
      <c r="EF125">
        <v>483</v>
      </c>
      <c r="EH125">
        <v>271</v>
      </c>
      <c r="EI125">
        <v>392</v>
      </c>
      <c r="EJ125">
        <v>270</v>
      </c>
      <c r="EK125">
        <v>409</v>
      </c>
      <c r="EL125">
        <v>274</v>
      </c>
      <c r="EM125">
        <v>449</v>
      </c>
      <c r="EO125">
        <v>856</v>
      </c>
      <c r="EP125">
        <v>384</v>
      </c>
      <c r="EQ125">
        <v>876</v>
      </c>
      <c r="ER125">
        <v>368</v>
      </c>
      <c r="ES125">
        <v>941</v>
      </c>
      <c r="ET125">
        <v>363</v>
      </c>
      <c r="EV125">
        <v>873</v>
      </c>
      <c r="EW125">
        <v>374</v>
      </c>
      <c r="EX125">
        <v>939</v>
      </c>
      <c r="EY125">
        <v>367</v>
      </c>
      <c r="EZ125">
        <v>928</v>
      </c>
      <c r="FA125">
        <v>368</v>
      </c>
      <c r="FC125">
        <v>935</v>
      </c>
      <c r="FD125">
        <v>377</v>
      </c>
      <c r="FE125">
        <v>1014</v>
      </c>
      <c r="FF125">
        <v>382</v>
      </c>
      <c r="FG125">
        <v>885</v>
      </c>
      <c r="FH125">
        <v>376</v>
      </c>
      <c r="FJ125">
        <v>919</v>
      </c>
      <c r="FK125">
        <v>388</v>
      </c>
      <c r="FL125">
        <v>914</v>
      </c>
      <c r="FM125">
        <v>393</v>
      </c>
      <c r="FN125">
        <v>906</v>
      </c>
      <c r="FO125">
        <v>383</v>
      </c>
      <c r="FQ125">
        <v>960</v>
      </c>
      <c r="FR125">
        <v>380</v>
      </c>
      <c r="FS125">
        <v>1085</v>
      </c>
      <c r="FT125">
        <v>425</v>
      </c>
      <c r="FU125">
        <v>969</v>
      </c>
      <c r="FV125">
        <v>429</v>
      </c>
      <c r="FX125">
        <v>1046</v>
      </c>
      <c r="FY125">
        <v>362</v>
      </c>
      <c r="FZ125">
        <v>930</v>
      </c>
      <c r="GA125">
        <v>360</v>
      </c>
      <c r="GB125">
        <v>999</v>
      </c>
      <c r="GC125">
        <v>361</v>
      </c>
      <c r="GE125">
        <v>1120</v>
      </c>
      <c r="GF125">
        <v>402</v>
      </c>
      <c r="GG125">
        <v>1114</v>
      </c>
      <c r="GH125">
        <v>431</v>
      </c>
      <c r="GI125">
        <v>1116</v>
      </c>
      <c r="GJ125">
        <v>404</v>
      </c>
      <c r="GL125">
        <v>1125</v>
      </c>
      <c r="GM125">
        <v>389</v>
      </c>
      <c r="GN125">
        <v>1089</v>
      </c>
      <c r="GO125">
        <v>388</v>
      </c>
      <c r="GP125">
        <v>1047</v>
      </c>
      <c r="GQ125">
        <v>381</v>
      </c>
      <c r="GS125">
        <v>117</v>
      </c>
      <c r="GT125">
        <v>0.23634000199999999</v>
      </c>
      <c r="GU125">
        <v>299</v>
      </c>
      <c r="GV125">
        <v>24</v>
      </c>
      <c r="GW125">
        <v>297</v>
      </c>
      <c r="GX125">
        <v>24</v>
      </c>
      <c r="GY125">
        <v>311</v>
      </c>
      <c r="GZ125">
        <v>23</v>
      </c>
      <c r="HB125">
        <v>325</v>
      </c>
      <c r="HC125">
        <v>716</v>
      </c>
      <c r="HD125">
        <v>317</v>
      </c>
      <c r="HE125">
        <v>631</v>
      </c>
      <c r="HF125">
        <v>317</v>
      </c>
      <c r="HG125">
        <v>593</v>
      </c>
      <c r="HI125">
        <v>1074</v>
      </c>
      <c r="HJ125">
        <v>606</v>
      </c>
      <c r="HK125">
        <v>1005</v>
      </c>
      <c r="HL125">
        <v>604</v>
      </c>
      <c r="HM125">
        <v>1088</v>
      </c>
      <c r="HN125">
        <v>571</v>
      </c>
      <c r="HP125">
        <v>117</v>
      </c>
      <c r="HQ125">
        <v>0.23634000199999999</v>
      </c>
      <c r="HR125">
        <v>169</v>
      </c>
      <c r="HS125">
        <v>235</v>
      </c>
      <c r="HT125">
        <v>171</v>
      </c>
      <c r="HU125">
        <v>239</v>
      </c>
      <c r="HV125">
        <v>183</v>
      </c>
      <c r="HW125">
        <v>235</v>
      </c>
      <c r="HY125">
        <v>197</v>
      </c>
      <c r="HZ125">
        <v>349</v>
      </c>
      <c r="IA125">
        <v>201</v>
      </c>
      <c r="IB125">
        <v>343</v>
      </c>
      <c r="IC125">
        <v>203</v>
      </c>
      <c r="ID125">
        <v>331</v>
      </c>
      <c r="IF125">
        <v>215</v>
      </c>
      <c r="IG125">
        <v>335</v>
      </c>
      <c r="IH125">
        <v>220</v>
      </c>
      <c r="II125">
        <v>323</v>
      </c>
      <c r="IJ125">
        <v>200</v>
      </c>
      <c r="IK125">
        <v>323</v>
      </c>
      <c r="IM125">
        <v>570</v>
      </c>
      <c r="IN125">
        <v>331</v>
      </c>
      <c r="IO125">
        <v>500</v>
      </c>
      <c r="IP125">
        <v>316</v>
      </c>
      <c r="IQ125">
        <v>519</v>
      </c>
      <c r="IR125">
        <v>312</v>
      </c>
      <c r="IT125">
        <v>685</v>
      </c>
      <c r="IU125">
        <v>321</v>
      </c>
      <c r="IV125">
        <v>672</v>
      </c>
      <c r="IW125">
        <v>313</v>
      </c>
      <c r="IX125">
        <v>665</v>
      </c>
      <c r="IY125">
        <v>317</v>
      </c>
      <c r="JA125">
        <v>707</v>
      </c>
      <c r="JB125">
        <v>335</v>
      </c>
      <c r="JC125">
        <v>785</v>
      </c>
      <c r="JD125">
        <v>383</v>
      </c>
      <c r="JE125">
        <v>749</v>
      </c>
      <c r="JF125">
        <v>376</v>
      </c>
      <c r="JH125">
        <v>667</v>
      </c>
      <c r="JI125">
        <v>320</v>
      </c>
      <c r="JJ125">
        <v>621</v>
      </c>
      <c r="JK125">
        <v>321</v>
      </c>
      <c r="JL125">
        <v>701</v>
      </c>
      <c r="JM125">
        <v>297</v>
      </c>
      <c r="JO125">
        <v>666</v>
      </c>
      <c r="JP125">
        <v>299</v>
      </c>
      <c r="JQ125">
        <v>686</v>
      </c>
      <c r="JR125">
        <v>296</v>
      </c>
      <c r="JS125">
        <v>666</v>
      </c>
      <c r="JT125">
        <v>297</v>
      </c>
      <c r="JV125">
        <v>590</v>
      </c>
      <c r="JW125">
        <v>335</v>
      </c>
      <c r="JX125">
        <v>695</v>
      </c>
      <c r="JY125">
        <v>344</v>
      </c>
      <c r="JZ125">
        <v>620</v>
      </c>
      <c r="KA125">
        <v>348</v>
      </c>
      <c r="KC125">
        <v>664</v>
      </c>
      <c r="KD125">
        <v>328</v>
      </c>
      <c r="KE125">
        <v>717</v>
      </c>
      <c r="KF125">
        <v>333</v>
      </c>
      <c r="KG125">
        <v>607</v>
      </c>
      <c r="KH125">
        <v>309</v>
      </c>
      <c r="KJ125">
        <v>605</v>
      </c>
      <c r="KK125">
        <v>336</v>
      </c>
      <c r="KL125">
        <v>639</v>
      </c>
      <c r="KM125">
        <v>338</v>
      </c>
      <c r="KN125">
        <v>596</v>
      </c>
      <c r="KO125">
        <v>321</v>
      </c>
      <c r="KQ125">
        <v>747</v>
      </c>
      <c r="KR125">
        <v>347</v>
      </c>
      <c r="KS125">
        <v>745</v>
      </c>
      <c r="KT125">
        <v>358</v>
      </c>
      <c r="KU125">
        <v>659</v>
      </c>
      <c r="KV125">
        <v>359</v>
      </c>
      <c r="KX125">
        <v>117</v>
      </c>
      <c r="KY125">
        <v>0.23634000169113301</v>
      </c>
      <c r="KZ125">
        <v>308</v>
      </c>
      <c r="LA125">
        <v>27</v>
      </c>
      <c r="LB125">
        <v>299</v>
      </c>
      <c r="LC125">
        <v>27</v>
      </c>
      <c r="LD125">
        <v>305</v>
      </c>
      <c r="LE125">
        <v>27</v>
      </c>
      <c r="LG125">
        <v>329</v>
      </c>
      <c r="LH125">
        <v>531</v>
      </c>
      <c r="LI125">
        <v>313</v>
      </c>
      <c r="LJ125">
        <v>514</v>
      </c>
      <c r="LK125">
        <v>326</v>
      </c>
      <c r="LL125">
        <v>487</v>
      </c>
      <c r="LN125">
        <v>797</v>
      </c>
      <c r="LO125">
        <v>441</v>
      </c>
      <c r="LP125">
        <v>736</v>
      </c>
      <c r="LQ125">
        <v>460</v>
      </c>
      <c r="LR125">
        <v>663</v>
      </c>
      <c r="LS125">
        <v>434</v>
      </c>
      <c r="LV125">
        <v>117</v>
      </c>
      <c r="LW125">
        <v>0.23634000199999999</v>
      </c>
      <c r="LX125">
        <v>307</v>
      </c>
      <c r="LY125">
        <v>91</v>
      </c>
      <c r="LZ125">
        <v>306</v>
      </c>
      <c r="MA125">
        <v>104</v>
      </c>
      <c r="MB125">
        <v>295</v>
      </c>
      <c r="MC125">
        <v>104</v>
      </c>
      <c r="ME125">
        <v>350</v>
      </c>
      <c r="MF125">
        <v>545</v>
      </c>
      <c r="MG125">
        <v>332</v>
      </c>
      <c r="MH125">
        <v>533</v>
      </c>
      <c r="MI125">
        <v>337</v>
      </c>
      <c r="MJ125">
        <v>526</v>
      </c>
      <c r="ML125">
        <v>339</v>
      </c>
      <c r="MM125">
        <v>630</v>
      </c>
      <c r="MN125">
        <v>345</v>
      </c>
      <c r="MO125">
        <v>607</v>
      </c>
      <c r="MP125">
        <v>339</v>
      </c>
      <c r="MQ125">
        <v>618</v>
      </c>
      <c r="MS125">
        <v>375</v>
      </c>
      <c r="MT125">
        <v>554</v>
      </c>
      <c r="MU125">
        <v>384</v>
      </c>
      <c r="MV125">
        <v>565</v>
      </c>
      <c r="MW125">
        <v>356</v>
      </c>
      <c r="MX125">
        <v>560</v>
      </c>
      <c r="MZ125">
        <v>535</v>
      </c>
      <c r="NA125">
        <v>501</v>
      </c>
      <c r="NB125">
        <v>539</v>
      </c>
      <c r="NC125">
        <v>507</v>
      </c>
      <c r="ND125">
        <v>553</v>
      </c>
      <c r="NE125">
        <v>486</v>
      </c>
      <c r="NG125">
        <v>816</v>
      </c>
      <c r="NH125">
        <v>578</v>
      </c>
      <c r="NI125">
        <v>713</v>
      </c>
      <c r="NJ125">
        <v>614</v>
      </c>
      <c r="NK125">
        <v>721</v>
      </c>
      <c r="NL125">
        <v>640</v>
      </c>
      <c r="NN125">
        <v>724</v>
      </c>
      <c r="NO125">
        <v>507</v>
      </c>
      <c r="NP125">
        <v>798</v>
      </c>
      <c r="NQ125">
        <v>520</v>
      </c>
      <c r="NR125">
        <v>766</v>
      </c>
      <c r="NS125">
        <v>490</v>
      </c>
      <c r="NU125">
        <v>732</v>
      </c>
      <c r="NV125">
        <v>496</v>
      </c>
      <c r="NW125">
        <v>749</v>
      </c>
      <c r="NX125">
        <v>511</v>
      </c>
      <c r="NY125">
        <v>749</v>
      </c>
      <c r="NZ125">
        <v>511</v>
      </c>
      <c r="OB125">
        <v>785</v>
      </c>
      <c r="OC125">
        <v>601</v>
      </c>
      <c r="OD125">
        <v>783</v>
      </c>
      <c r="OE125">
        <v>572</v>
      </c>
      <c r="OF125">
        <v>795</v>
      </c>
      <c r="OG125">
        <v>576</v>
      </c>
      <c r="OI125">
        <v>765</v>
      </c>
      <c r="OJ125">
        <v>489</v>
      </c>
      <c r="OK125">
        <v>710</v>
      </c>
      <c r="OL125">
        <v>494</v>
      </c>
      <c r="OM125">
        <v>723</v>
      </c>
      <c r="ON125">
        <v>495</v>
      </c>
      <c r="OP125">
        <v>829</v>
      </c>
      <c r="OQ125">
        <v>660</v>
      </c>
      <c r="OR125">
        <v>842</v>
      </c>
      <c r="OS125">
        <v>622</v>
      </c>
      <c r="OT125">
        <v>913</v>
      </c>
      <c r="OU125">
        <v>645</v>
      </c>
      <c r="OW125">
        <v>805</v>
      </c>
      <c r="OX125">
        <v>490</v>
      </c>
      <c r="OY125">
        <v>770</v>
      </c>
      <c r="OZ125">
        <v>478</v>
      </c>
      <c r="PA125">
        <v>812</v>
      </c>
      <c r="PB125">
        <v>494</v>
      </c>
    </row>
    <row r="126" spans="1:418">
      <c r="I126" s="14"/>
      <c r="J126" s="14"/>
      <c r="Y126" s="6"/>
      <c r="AB126">
        <v>118</v>
      </c>
      <c r="AC126">
        <v>0.23836000199999999</v>
      </c>
      <c r="AD126">
        <v>332</v>
      </c>
      <c r="AE126">
        <v>146</v>
      </c>
      <c r="AF126">
        <v>327</v>
      </c>
      <c r="AG126">
        <v>139</v>
      </c>
      <c r="AH126">
        <v>326</v>
      </c>
      <c r="AI126">
        <v>144</v>
      </c>
      <c r="AK126">
        <v>355</v>
      </c>
      <c r="AL126">
        <v>218</v>
      </c>
      <c r="AM126">
        <v>349</v>
      </c>
      <c r="AN126">
        <v>214</v>
      </c>
      <c r="AO126">
        <v>354</v>
      </c>
      <c r="AP126">
        <v>209</v>
      </c>
      <c r="AR126">
        <v>403</v>
      </c>
      <c r="AS126">
        <v>233</v>
      </c>
      <c r="AT126">
        <v>389</v>
      </c>
      <c r="AU126">
        <v>235</v>
      </c>
      <c r="AV126">
        <v>404</v>
      </c>
      <c r="AW126">
        <v>238</v>
      </c>
      <c r="AY126">
        <v>786</v>
      </c>
      <c r="AZ126">
        <v>238</v>
      </c>
      <c r="BA126">
        <v>707</v>
      </c>
      <c r="BB126">
        <v>230</v>
      </c>
      <c r="BC126">
        <v>718</v>
      </c>
      <c r="BD126">
        <v>230</v>
      </c>
      <c r="BF126">
        <v>879</v>
      </c>
      <c r="BG126">
        <v>196</v>
      </c>
      <c r="BH126">
        <v>807</v>
      </c>
      <c r="BI126">
        <v>214</v>
      </c>
      <c r="BJ126">
        <v>875</v>
      </c>
      <c r="BK126">
        <v>206</v>
      </c>
      <c r="BM126">
        <v>868</v>
      </c>
      <c r="BN126">
        <v>197</v>
      </c>
      <c r="BO126">
        <v>870</v>
      </c>
      <c r="BP126">
        <v>201</v>
      </c>
      <c r="BQ126">
        <v>863</v>
      </c>
      <c r="BR126">
        <v>199</v>
      </c>
      <c r="BT126">
        <v>873</v>
      </c>
      <c r="BU126">
        <v>190</v>
      </c>
      <c r="BV126">
        <v>881</v>
      </c>
      <c r="BW126">
        <v>199</v>
      </c>
      <c r="BX126">
        <v>846</v>
      </c>
      <c r="BY126">
        <v>194</v>
      </c>
      <c r="CA126">
        <v>968</v>
      </c>
      <c r="CB126">
        <v>204</v>
      </c>
      <c r="CC126">
        <v>811</v>
      </c>
      <c r="CD126">
        <v>178</v>
      </c>
      <c r="CE126">
        <v>866</v>
      </c>
      <c r="CF126">
        <v>176</v>
      </c>
      <c r="CH126">
        <v>854</v>
      </c>
      <c r="CI126">
        <v>175</v>
      </c>
      <c r="CJ126">
        <v>901</v>
      </c>
      <c r="CK126">
        <v>181</v>
      </c>
      <c r="CL126">
        <v>877</v>
      </c>
      <c r="CM126">
        <v>171</v>
      </c>
      <c r="CO126">
        <v>846</v>
      </c>
      <c r="CP126">
        <v>163</v>
      </c>
      <c r="CQ126">
        <v>836</v>
      </c>
      <c r="CR126">
        <v>172</v>
      </c>
      <c r="CS126">
        <v>826</v>
      </c>
      <c r="CT126">
        <v>174</v>
      </c>
      <c r="CV126">
        <v>808</v>
      </c>
      <c r="CW126">
        <v>169</v>
      </c>
      <c r="CX126">
        <v>831</v>
      </c>
      <c r="CY126">
        <v>169</v>
      </c>
      <c r="CZ126">
        <v>840</v>
      </c>
      <c r="DA126">
        <v>173</v>
      </c>
      <c r="DC126">
        <v>842</v>
      </c>
      <c r="DD126">
        <v>168</v>
      </c>
      <c r="DE126">
        <v>824</v>
      </c>
      <c r="DF126">
        <v>176</v>
      </c>
      <c r="DG126">
        <v>871</v>
      </c>
      <c r="DH126">
        <v>168</v>
      </c>
      <c r="DK126">
        <v>118</v>
      </c>
      <c r="DL126">
        <v>0.23836000199999999</v>
      </c>
      <c r="DM126">
        <v>173</v>
      </c>
      <c r="DN126">
        <v>248</v>
      </c>
      <c r="DO126">
        <v>168</v>
      </c>
      <c r="DP126">
        <v>255</v>
      </c>
      <c r="DQ126">
        <v>163</v>
      </c>
      <c r="DR126">
        <v>245</v>
      </c>
      <c r="DT126">
        <v>195</v>
      </c>
      <c r="DU126">
        <v>399</v>
      </c>
      <c r="DV126">
        <v>212</v>
      </c>
      <c r="DW126">
        <v>394</v>
      </c>
      <c r="DX126">
        <v>206</v>
      </c>
      <c r="DY126">
        <v>380</v>
      </c>
      <c r="EA126">
        <v>205</v>
      </c>
      <c r="EB126">
        <v>376</v>
      </c>
      <c r="EC126">
        <v>206</v>
      </c>
      <c r="ED126">
        <v>434</v>
      </c>
      <c r="EE126">
        <v>217</v>
      </c>
      <c r="EF126">
        <v>486</v>
      </c>
      <c r="EH126">
        <v>290</v>
      </c>
      <c r="EI126">
        <v>398</v>
      </c>
      <c r="EJ126">
        <v>296</v>
      </c>
      <c r="EK126">
        <v>412</v>
      </c>
      <c r="EL126">
        <v>277</v>
      </c>
      <c r="EM126">
        <v>455</v>
      </c>
      <c r="EO126">
        <v>949</v>
      </c>
      <c r="EP126">
        <v>384</v>
      </c>
      <c r="EQ126">
        <v>840</v>
      </c>
      <c r="ER126">
        <v>376</v>
      </c>
      <c r="ES126">
        <v>852</v>
      </c>
      <c r="ET126">
        <v>363</v>
      </c>
      <c r="EV126">
        <v>914</v>
      </c>
      <c r="EW126">
        <v>385</v>
      </c>
      <c r="EX126">
        <v>872</v>
      </c>
      <c r="EY126">
        <v>375</v>
      </c>
      <c r="EZ126">
        <v>933</v>
      </c>
      <c r="FA126">
        <v>375</v>
      </c>
      <c r="FC126">
        <v>950</v>
      </c>
      <c r="FD126">
        <v>372</v>
      </c>
      <c r="FE126">
        <v>909</v>
      </c>
      <c r="FF126">
        <v>398</v>
      </c>
      <c r="FG126">
        <v>941</v>
      </c>
      <c r="FH126">
        <v>375</v>
      </c>
      <c r="FJ126">
        <v>957</v>
      </c>
      <c r="FK126">
        <v>373</v>
      </c>
      <c r="FL126">
        <v>942</v>
      </c>
      <c r="FM126">
        <v>386</v>
      </c>
      <c r="FN126">
        <v>961</v>
      </c>
      <c r="FO126">
        <v>371</v>
      </c>
      <c r="FQ126">
        <v>972</v>
      </c>
      <c r="FR126">
        <v>403</v>
      </c>
      <c r="FS126">
        <v>1096</v>
      </c>
      <c r="FT126">
        <v>431</v>
      </c>
      <c r="FU126">
        <v>996</v>
      </c>
      <c r="FV126">
        <v>431</v>
      </c>
      <c r="FX126">
        <v>984</v>
      </c>
      <c r="FY126">
        <v>365</v>
      </c>
      <c r="FZ126">
        <v>952</v>
      </c>
      <c r="GA126">
        <v>348</v>
      </c>
      <c r="GB126">
        <v>1011</v>
      </c>
      <c r="GC126">
        <v>363</v>
      </c>
      <c r="GE126">
        <v>1172</v>
      </c>
      <c r="GF126">
        <v>405</v>
      </c>
      <c r="GG126">
        <v>1154</v>
      </c>
      <c r="GH126">
        <v>437</v>
      </c>
      <c r="GI126">
        <v>1037</v>
      </c>
      <c r="GJ126">
        <v>394</v>
      </c>
      <c r="GL126">
        <v>1157</v>
      </c>
      <c r="GM126">
        <v>396</v>
      </c>
      <c r="GN126">
        <v>1075</v>
      </c>
      <c r="GO126">
        <v>388</v>
      </c>
      <c r="GP126">
        <v>1056</v>
      </c>
      <c r="GQ126">
        <v>378</v>
      </c>
      <c r="GS126">
        <v>118</v>
      </c>
      <c r="GT126">
        <v>0.23836000199999999</v>
      </c>
      <c r="GU126">
        <v>301</v>
      </c>
      <c r="GV126">
        <v>24</v>
      </c>
      <c r="GW126">
        <v>322</v>
      </c>
      <c r="GX126">
        <v>24</v>
      </c>
      <c r="GY126">
        <v>304</v>
      </c>
      <c r="GZ126">
        <v>24</v>
      </c>
      <c r="HB126">
        <v>320</v>
      </c>
      <c r="HC126">
        <v>701</v>
      </c>
      <c r="HD126">
        <v>326</v>
      </c>
      <c r="HE126">
        <v>656</v>
      </c>
      <c r="HF126">
        <v>318</v>
      </c>
      <c r="HG126">
        <v>580</v>
      </c>
      <c r="HI126">
        <v>1073</v>
      </c>
      <c r="HJ126">
        <v>574</v>
      </c>
      <c r="HK126">
        <v>1077</v>
      </c>
      <c r="HL126">
        <v>596</v>
      </c>
      <c r="HM126">
        <v>1074</v>
      </c>
      <c r="HN126">
        <v>592</v>
      </c>
      <c r="HP126">
        <v>118</v>
      </c>
      <c r="HQ126">
        <v>0.23836000199999999</v>
      </c>
      <c r="HR126">
        <v>172</v>
      </c>
      <c r="HS126">
        <v>237</v>
      </c>
      <c r="HT126">
        <v>169</v>
      </c>
      <c r="HU126">
        <v>238</v>
      </c>
      <c r="HV126">
        <v>175</v>
      </c>
      <c r="HW126">
        <v>236</v>
      </c>
      <c r="HY126">
        <v>204</v>
      </c>
      <c r="HZ126">
        <v>349</v>
      </c>
      <c r="IA126">
        <v>201</v>
      </c>
      <c r="IB126">
        <v>325</v>
      </c>
      <c r="IC126">
        <v>196</v>
      </c>
      <c r="ID126">
        <v>334</v>
      </c>
      <c r="IF126">
        <v>203</v>
      </c>
      <c r="IG126">
        <v>319</v>
      </c>
      <c r="IH126">
        <v>200</v>
      </c>
      <c r="II126">
        <v>320</v>
      </c>
      <c r="IJ126">
        <v>214</v>
      </c>
      <c r="IK126">
        <v>316</v>
      </c>
      <c r="IM126">
        <v>576</v>
      </c>
      <c r="IN126">
        <v>323</v>
      </c>
      <c r="IO126">
        <v>517</v>
      </c>
      <c r="IP126">
        <v>320</v>
      </c>
      <c r="IQ126">
        <v>521</v>
      </c>
      <c r="IR126">
        <v>308</v>
      </c>
      <c r="IT126">
        <v>658</v>
      </c>
      <c r="IU126">
        <v>315</v>
      </c>
      <c r="IV126">
        <v>660</v>
      </c>
      <c r="IW126">
        <v>323</v>
      </c>
      <c r="IX126">
        <v>676</v>
      </c>
      <c r="IY126">
        <v>305</v>
      </c>
      <c r="JA126">
        <v>692</v>
      </c>
      <c r="JB126">
        <v>331</v>
      </c>
      <c r="JC126">
        <v>806</v>
      </c>
      <c r="JD126">
        <v>385</v>
      </c>
      <c r="JE126">
        <v>782</v>
      </c>
      <c r="JF126">
        <v>373</v>
      </c>
      <c r="JH126">
        <v>677</v>
      </c>
      <c r="JI126">
        <v>318</v>
      </c>
      <c r="JJ126">
        <v>642</v>
      </c>
      <c r="JK126">
        <v>311</v>
      </c>
      <c r="JL126">
        <v>695</v>
      </c>
      <c r="JM126">
        <v>320</v>
      </c>
      <c r="JO126">
        <v>665</v>
      </c>
      <c r="JP126">
        <v>289</v>
      </c>
      <c r="JQ126">
        <v>647</v>
      </c>
      <c r="JR126">
        <v>294</v>
      </c>
      <c r="JS126">
        <v>632</v>
      </c>
      <c r="JT126">
        <v>303</v>
      </c>
      <c r="JV126">
        <v>601</v>
      </c>
      <c r="JW126">
        <v>337</v>
      </c>
      <c r="JX126">
        <v>669</v>
      </c>
      <c r="JY126">
        <v>365</v>
      </c>
      <c r="JZ126">
        <v>649</v>
      </c>
      <c r="KA126">
        <v>354</v>
      </c>
      <c r="KC126">
        <v>648</v>
      </c>
      <c r="KD126">
        <v>323</v>
      </c>
      <c r="KE126">
        <v>687</v>
      </c>
      <c r="KF126">
        <v>319</v>
      </c>
      <c r="KG126">
        <v>690</v>
      </c>
      <c r="KH126">
        <v>316</v>
      </c>
      <c r="KJ126">
        <v>626</v>
      </c>
      <c r="KK126">
        <v>325</v>
      </c>
      <c r="KL126">
        <v>634</v>
      </c>
      <c r="KM126">
        <v>320</v>
      </c>
      <c r="KN126">
        <v>585</v>
      </c>
      <c r="KO126">
        <v>332</v>
      </c>
      <c r="KQ126">
        <v>739</v>
      </c>
      <c r="KR126">
        <v>366</v>
      </c>
      <c r="KS126">
        <v>738</v>
      </c>
      <c r="KT126">
        <v>364</v>
      </c>
      <c r="KU126">
        <v>771</v>
      </c>
      <c r="KV126">
        <v>362</v>
      </c>
      <c r="KX126">
        <v>118</v>
      </c>
      <c r="KY126">
        <v>0.23836000170558699</v>
      </c>
      <c r="KZ126">
        <v>322</v>
      </c>
      <c r="LA126">
        <v>27</v>
      </c>
      <c r="LB126">
        <v>306</v>
      </c>
      <c r="LC126">
        <v>27</v>
      </c>
      <c r="LD126">
        <v>303</v>
      </c>
      <c r="LE126">
        <v>27</v>
      </c>
      <c r="LG126">
        <v>311</v>
      </c>
      <c r="LH126">
        <v>520</v>
      </c>
      <c r="LI126">
        <v>335</v>
      </c>
      <c r="LJ126">
        <v>490</v>
      </c>
      <c r="LK126">
        <v>337</v>
      </c>
      <c r="LL126">
        <v>491</v>
      </c>
      <c r="LN126">
        <v>722</v>
      </c>
      <c r="LO126">
        <v>439</v>
      </c>
      <c r="LP126">
        <v>726</v>
      </c>
      <c r="LQ126">
        <v>465</v>
      </c>
      <c r="LR126">
        <v>811</v>
      </c>
      <c r="LS126">
        <v>462</v>
      </c>
      <c r="LV126">
        <v>118</v>
      </c>
      <c r="LW126">
        <v>0.23836000199999999</v>
      </c>
      <c r="LX126">
        <v>306</v>
      </c>
      <c r="LY126">
        <v>91</v>
      </c>
      <c r="LZ126">
        <v>314</v>
      </c>
      <c r="MA126">
        <v>102</v>
      </c>
      <c r="MB126">
        <v>306</v>
      </c>
      <c r="MC126">
        <v>104</v>
      </c>
      <c r="ME126">
        <v>352</v>
      </c>
      <c r="MF126">
        <v>543</v>
      </c>
      <c r="MG126">
        <v>336</v>
      </c>
      <c r="MH126">
        <v>545</v>
      </c>
      <c r="MI126">
        <v>334</v>
      </c>
      <c r="MJ126">
        <v>541</v>
      </c>
      <c r="ML126">
        <v>343</v>
      </c>
      <c r="MM126">
        <v>597</v>
      </c>
      <c r="MN126">
        <v>324</v>
      </c>
      <c r="MO126">
        <v>617</v>
      </c>
      <c r="MP126">
        <v>349</v>
      </c>
      <c r="MQ126">
        <v>644</v>
      </c>
      <c r="MS126">
        <v>406</v>
      </c>
      <c r="MT126">
        <v>546</v>
      </c>
      <c r="MU126">
        <v>379</v>
      </c>
      <c r="MV126">
        <v>552</v>
      </c>
      <c r="MW126">
        <v>402</v>
      </c>
      <c r="MX126">
        <v>562</v>
      </c>
      <c r="MZ126">
        <v>567</v>
      </c>
      <c r="NA126">
        <v>519</v>
      </c>
      <c r="NB126">
        <v>589</v>
      </c>
      <c r="NC126">
        <v>498</v>
      </c>
      <c r="ND126">
        <v>578</v>
      </c>
      <c r="NE126">
        <v>483</v>
      </c>
      <c r="NG126">
        <v>741</v>
      </c>
      <c r="NH126">
        <v>621</v>
      </c>
      <c r="NI126">
        <v>771</v>
      </c>
      <c r="NJ126">
        <v>606</v>
      </c>
      <c r="NK126">
        <v>784</v>
      </c>
      <c r="NL126">
        <v>616</v>
      </c>
      <c r="NN126">
        <v>811</v>
      </c>
      <c r="NO126">
        <v>511</v>
      </c>
      <c r="NP126">
        <v>757</v>
      </c>
      <c r="NQ126">
        <v>515</v>
      </c>
      <c r="NR126">
        <v>810</v>
      </c>
      <c r="NS126">
        <v>502</v>
      </c>
      <c r="NU126">
        <v>673</v>
      </c>
      <c r="NV126">
        <v>504</v>
      </c>
      <c r="NW126">
        <v>810</v>
      </c>
      <c r="NX126">
        <v>505</v>
      </c>
      <c r="NY126">
        <v>810</v>
      </c>
      <c r="NZ126">
        <v>505</v>
      </c>
      <c r="OB126">
        <v>800</v>
      </c>
      <c r="OC126">
        <v>585</v>
      </c>
      <c r="OD126">
        <v>849</v>
      </c>
      <c r="OE126">
        <v>594</v>
      </c>
      <c r="OF126">
        <v>794</v>
      </c>
      <c r="OG126">
        <v>577</v>
      </c>
      <c r="OI126">
        <v>725</v>
      </c>
      <c r="OJ126">
        <v>477</v>
      </c>
      <c r="OK126">
        <v>755</v>
      </c>
      <c r="OL126">
        <v>505</v>
      </c>
      <c r="OM126">
        <v>693</v>
      </c>
      <c r="ON126">
        <v>525</v>
      </c>
      <c r="OP126">
        <v>812</v>
      </c>
      <c r="OQ126">
        <v>662</v>
      </c>
      <c r="OR126">
        <v>793</v>
      </c>
      <c r="OS126">
        <v>625</v>
      </c>
      <c r="OT126">
        <v>725</v>
      </c>
      <c r="OU126">
        <v>612</v>
      </c>
      <c r="OW126">
        <v>743</v>
      </c>
      <c r="OX126">
        <v>519</v>
      </c>
      <c r="OY126">
        <v>778</v>
      </c>
      <c r="OZ126">
        <v>477</v>
      </c>
      <c r="PA126">
        <v>815</v>
      </c>
      <c r="PB126">
        <v>485</v>
      </c>
    </row>
    <row r="127" spans="1:418">
      <c r="A127" s="13" t="s">
        <v>134</v>
      </c>
      <c r="B127" t="s">
        <v>11</v>
      </c>
      <c r="C127" s="14" t="s">
        <v>68</v>
      </c>
      <c r="D127" s="14" t="s">
        <v>1</v>
      </c>
      <c r="E127" s="12" t="s">
        <v>43</v>
      </c>
      <c r="F127" t="s">
        <v>32</v>
      </c>
      <c r="G127" s="14" t="s">
        <v>140</v>
      </c>
      <c r="H127" s="14" t="s">
        <v>141</v>
      </c>
      <c r="J127" s="2"/>
      <c r="Q127" s="7"/>
      <c r="Y127" s="6"/>
      <c r="AB127">
        <v>119</v>
      </c>
      <c r="AC127">
        <v>0.24038000200000001</v>
      </c>
      <c r="AD127">
        <v>331</v>
      </c>
      <c r="AE127">
        <v>147</v>
      </c>
      <c r="AF127">
        <v>333</v>
      </c>
      <c r="AG127">
        <v>143</v>
      </c>
      <c r="AH127">
        <v>326</v>
      </c>
      <c r="AI127">
        <v>139</v>
      </c>
      <c r="AK127">
        <v>350</v>
      </c>
      <c r="AL127">
        <v>218</v>
      </c>
      <c r="AM127">
        <v>366</v>
      </c>
      <c r="AN127">
        <v>221</v>
      </c>
      <c r="AO127">
        <v>367</v>
      </c>
      <c r="AP127">
        <v>206</v>
      </c>
      <c r="AR127">
        <v>401</v>
      </c>
      <c r="AS127">
        <v>230</v>
      </c>
      <c r="AT127">
        <v>402</v>
      </c>
      <c r="AU127">
        <v>225</v>
      </c>
      <c r="AV127">
        <v>385</v>
      </c>
      <c r="AW127">
        <v>231</v>
      </c>
      <c r="AY127">
        <v>795</v>
      </c>
      <c r="AZ127">
        <v>233</v>
      </c>
      <c r="BA127">
        <v>769</v>
      </c>
      <c r="BB127">
        <v>229</v>
      </c>
      <c r="BC127">
        <v>716</v>
      </c>
      <c r="BD127">
        <v>219</v>
      </c>
      <c r="BF127">
        <v>913</v>
      </c>
      <c r="BG127">
        <v>203</v>
      </c>
      <c r="BH127">
        <v>830</v>
      </c>
      <c r="BI127">
        <v>224</v>
      </c>
      <c r="BJ127">
        <v>905</v>
      </c>
      <c r="BK127">
        <v>215</v>
      </c>
      <c r="BM127">
        <v>886</v>
      </c>
      <c r="BN127">
        <v>195</v>
      </c>
      <c r="BO127">
        <v>884</v>
      </c>
      <c r="BP127">
        <v>195</v>
      </c>
      <c r="BQ127">
        <v>865</v>
      </c>
      <c r="BR127">
        <v>198</v>
      </c>
      <c r="BT127">
        <v>888</v>
      </c>
      <c r="BU127">
        <v>187</v>
      </c>
      <c r="BV127">
        <v>884</v>
      </c>
      <c r="BW127">
        <v>187</v>
      </c>
      <c r="BX127">
        <v>873</v>
      </c>
      <c r="BY127">
        <v>189</v>
      </c>
      <c r="CA127">
        <v>919</v>
      </c>
      <c r="CB127">
        <v>210</v>
      </c>
      <c r="CC127">
        <v>860</v>
      </c>
      <c r="CD127">
        <v>191</v>
      </c>
      <c r="CE127">
        <v>847</v>
      </c>
      <c r="CF127">
        <v>176</v>
      </c>
      <c r="CH127">
        <v>873</v>
      </c>
      <c r="CI127">
        <v>172</v>
      </c>
      <c r="CJ127">
        <v>880</v>
      </c>
      <c r="CK127">
        <v>175</v>
      </c>
      <c r="CL127">
        <v>874</v>
      </c>
      <c r="CM127">
        <v>178</v>
      </c>
      <c r="CO127">
        <v>811</v>
      </c>
      <c r="CP127">
        <v>167</v>
      </c>
      <c r="CQ127">
        <v>828</v>
      </c>
      <c r="CR127">
        <v>178</v>
      </c>
      <c r="CS127">
        <v>844</v>
      </c>
      <c r="CT127">
        <v>171</v>
      </c>
      <c r="CV127">
        <v>845</v>
      </c>
      <c r="CW127">
        <v>167</v>
      </c>
      <c r="CX127">
        <v>823</v>
      </c>
      <c r="CY127">
        <v>174</v>
      </c>
      <c r="CZ127">
        <v>856</v>
      </c>
      <c r="DA127">
        <v>168</v>
      </c>
      <c r="DC127">
        <v>867</v>
      </c>
      <c r="DD127">
        <v>173</v>
      </c>
      <c r="DE127">
        <v>849</v>
      </c>
      <c r="DF127">
        <v>171</v>
      </c>
      <c r="DG127">
        <v>824</v>
      </c>
      <c r="DH127">
        <v>170</v>
      </c>
      <c r="DK127">
        <v>119</v>
      </c>
      <c r="DL127">
        <v>0.24038000200000001</v>
      </c>
      <c r="DM127">
        <v>166</v>
      </c>
      <c r="DN127">
        <v>249</v>
      </c>
      <c r="DO127">
        <v>168</v>
      </c>
      <c r="DP127">
        <v>251</v>
      </c>
      <c r="DQ127">
        <v>164</v>
      </c>
      <c r="DR127">
        <v>246</v>
      </c>
      <c r="DT127">
        <v>191</v>
      </c>
      <c r="DU127">
        <v>398</v>
      </c>
      <c r="DV127">
        <v>209</v>
      </c>
      <c r="DW127">
        <v>381</v>
      </c>
      <c r="DX127">
        <v>201</v>
      </c>
      <c r="DY127">
        <v>396</v>
      </c>
      <c r="EA127">
        <v>214</v>
      </c>
      <c r="EB127">
        <v>357</v>
      </c>
      <c r="EC127">
        <v>196</v>
      </c>
      <c r="ED127">
        <v>429</v>
      </c>
      <c r="EE127">
        <v>218</v>
      </c>
      <c r="EF127">
        <v>489</v>
      </c>
      <c r="EH127">
        <v>267</v>
      </c>
      <c r="EI127">
        <v>376</v>
      </c>
      <c r="EJ127">
        <v>266</v>
      </c>
      <c r="EK127">
        <v>420</v>
      </c>
      <c r="EL127">
        <v>289</v>
      </c>
      <c r="EM127">
        <v>456</v>
      </c>
      <c r="EO127">
        <v>884</v>
      </c>
      <c r="EP127">
        <v>387</v>
      </c>
      <c r="EQ127">
        <v>955</v>
      </c>
      <c r="ER127">
        <v>384</v>
      </c>
      <c r="ES127">
        <v>872</v>
      </c>
      <c r="ET127">
        <v>355</v>
      </c>
      <c r="EV127">
        <v>850</v>
      </c>
      <c r="EW127">
        <v>377</v>
      </c>
      <c r="EX127">
        <v>855</v>
      </c>
      <c r="EY127">
        <v>386</v>
      </c>
      <c r="EZ127">
        <v>877</v>
      </c>
      <c r="FA127">
        <v>385</v>
      </c>
      <c r="FC127">
        <v>1000</v>
      </c>
      <c r="FD127">
        <v>367</v>
      </c>
      <c r="FE127">
        <v>945</v>
      </c>
      <c r="FF127">
        <v>396</v>
      </c>
      <c r="FG127">
        <v>910</v>
      </c>
      <c r="FH127">
        <v>368</v>
      </c>
      <c r="FJ127">
        <v>940</v>
      </c>
      <c r="FK127">
        <v>378</v>
      </c>
      <c r="FL127">
        <v>877</v>
      </c>
      <c r="FM127">
        <v>395</v>
      </c>
      <c r="FN127">
        <v>1079</v>
      </c>
      <c r="FO127">
        <v>379</v>
      </c>
      <c r="FQ127">
        <v>1018</v>
      </c>
      <c r="FR127">
        <v>384</v>
      </c>
      <c r="FS127">
        <v>1021</v>
      </c>
      <c r="FT127">
        <v>429</v>
      </c>
      <c r="FU127">
        <v>1012</v>
      </c>
      <c r="FV127">
        <v>433</v>
      </c>
      <c r="FX127">
        <v>988</v>
      </c>
      <c r="FY127">
        <v>368</v>
      </c>
      <c r="FZ127">
        <v>1050</v>
      </c>
      <c r="GA127">
        <v>353</v>
      </c>
      <c r="GB127">
        <v>969</v>
      </c>
      <c r="GC127">
        <v>365</v>
      </c>
      <c r="GE127">
        <v>1120</v>
      </c>
      <c r="GF127">
        <v>396</v>
      </c>
      <c r="GG127">
        <v>1217</v>
      </c>
      <c r="GH127">
        <v>434</v>
      </c>
      <c r="GI127">
        <v>1093</v>
      </c>
      <c r="GJ127">
        <v>388</v>
      </c>
      <c r="GL127">
        <v>1134</v>
      </c>
      <c r="GM127">
        <v>395</v>
      </c>
      <c r="GN127">
        <v>1039</v>
      </c>
      <c r="GO127">
        <v>386</v>
      </c>
      <c r="GP127">
        <v>1045</v>
      </c>
      <c r="GQ127">
        <v>373</v>
      </c>
      <c r="GS127">
        <v>119</v>
      </c>
      <c r="GT127">
        <v>0.24038000200000001</v>
      </c>
      <c r="GU127">
        <v>304</v>
      </c>
      <c r="GV127">
        <v>24</v>
      </c>
      <c r="GW127">
        <v>305</v>
      </c>
      <c r="GX127">
        <v>23</v>
      </c>
      <c r="GY127">
        <v>288</v>
      </c>
      <c r="GZ127">
        <v>24</v>
      </c>
      <c r="HB127">
        <v>320</v>
      </c>
      <c r="HC127">
        <v>718</v>
      </c>
      <c r="HD127">
        <v>344</v>
      </c>
      <c r="HE127">
        <v>620</v>
      </c>
      <c r="HF127">
        <v>329</v>
      </c>
      <c r="HG127">
        <v>586</v>
      </c>
      <c r="HI127">
        <v>1131</v>
      </c>
      <c r="HJ127">
        <v>553</v>
      </c>
      <c r="HK127">
        <v>1039</v>
      </c>
      <c r="HL127">
        <v>564</v>
      </c>
      <c r="HM127">
        <v>1100</v>
      </c>
      <c r="HN127">
        <v>591</v>
      </c>
      <c r="HP127">
        <v>119</v>
      </c>
      <c r="HQ127">
        <v>0.24038000200000001</v>
      </c>
      <c r="HR127">
        <v>169</v>
      </c>
      <c r="HS127">
        <v>237</v>
      </c>
      <c r="HT127">
        <v>173</v>
      </c>
      <c r="HU127">
        <v>236</v>
      </c>
      <c r="HV127">
        <v>181</v>
      </c>
      <c r="HW127">
        <v>230</v>
      </c>
      <c r="HY127">
        <v>181</v>
      </c>
      <c r="HZ127">
        <v>337</v>
      </c>
      <c r="IA127">
        <v>193</v>
      </c>
      <c r="IB127">
        <v>325</v>
      </c>
      <c r="IC127">
        <v>190</v>
      </c>
      <c r="ID127">
        <v>330</v>
      </c>
      <c r="IF127">
        <v>212</v>
      </c>
      <c r="IG127">
        <v>325</v>
      </c>
      <c r="IH127">
        <v>211</v>
      </c>
      <c r="II127">
        <v>321</v>
      </c>
      <c r="IJ127">
        <v>195</v>
      </c>
      <c r="IK127">
        <v>325</v>
      </c>
      <c r="IM127">
        <v>570</v>
      </c>
      <c r="IN127">
        <v>320</v>
      </c>
      <c r="IO127">
        <v>584</v>
      </c>
      <c r="IP127">
        <v>316</v>
      </c>
      <c r="IQ127">
        <v>548</v>
      </c>
      <c r="IR127">
        <v>313</v>
      </c>
      <c r="IT127">
        <v>655</v>
      </c>
      <c r="IU127">
        <v>308</v>
      </c>
      <c r="IV127">
        <v>639</v>
      </c>
      <c r="IW127">
        <v>315</v>
      </c>
      <c r="IX127">
        <v>644</v>
      </c>
      <c r="IY127">
        <v>317</v>
      </c>
      <c r="JA127">
        <v>664</v>
      </c>
      <c r="JB127">
        <v>341</v>
      </c>
      <c r="JC127">
        <v>779</v>
      </c>
      <c r="JD127">
        <v>377</v>
      </c>
      <c r="JE127">
        <v>708</v>
      </c>
      <c r="JF127">
        <v>368</v>
      </c>
      <c r="JH127">
        <v>681</v>
      </c>
      <c r="JI127">
        <v>320</v>
      </c>
      <c r="JJ127">
        <v>704</v>
      </c>
      <c r="JK127">
        <v>310</v>
      </c>
      <c r="JL127">
        <v>692</v>
      </c>
      <c r="JM127">
        <v>307</v>
      </c>
      <c r="JO127">
        <v>658</v>
      </c>
      <c r="JP127">
        <v>295</v>
      </c>
      <c r="JQ127">
        <v>660</v>
      </c>
      <c r="JR127">
        <v>288</v>
      </c>
      <c r="JS127">
        <v>641</v>
      </c>
      <c r="JT127">
        <v>299</v>
      </c>
      <c r="JV127">
        <v>695</v>
      </c>
      <c r="JW127">
        <v>315</v>
      </c>
      <c r="JX127">
        <v>654</v>
      </c>
      <c r="JY127">
        <v>368</v>
      </c>
      <c r="JZ127">
        <v>672</v>
      </c>
      <c r="KA127">
        <v>339</v>
      </c>
      <c r="KC127">
        <v>618</v>
      </c>
      <c r="KD127">
        <v>322</v>
      </c>
      <c r="KE127">
        <v>643</v>
      </c>
      <c r="KF127">
        <v>340</v>
      </c>
      <c r="KG127">
        <v>616</v>
      </c>
      <c r="KH127">
        <v>310</v>
      </c>
      <c r="KJ127">
        <v>701</v>
      </c>
      <c r="KK127">
        <v>321</v>
      </c>
      <c r="KL127">
        <v>580</v>
      </c>
      <c r="KM127">
        <v>329</v>
      </c>
      <c r="KN127">
        <v>637</v>
      </c>
      <c r="KO127">
        <v>333</v>
      </c>
      <c r="KQ127">
        <v>703</v>
      </c>
      <c r="KR127">
        <v>360</v>
      </c>
      <c r="KS127">
        <v>677</v>
      </c>
      <c r="KT127">
        <v>364</v>
      </c>
      <c r="KU127">
        <v>748</v>
      </c>
      <c r="KV127">
        <v>354</v>
      </c>
      <c r="KX127">
        <v>119</v>
      </c>
      <c r="KY127">
        <v>0.24038000172004101</v>
      </c>
      <c r="KZ127">
        <v>300</v>
      </c>
      <c r="LA127">
        <v>27</v>
      </c>
      <c r="LB127">
        <v>303</v>
      </c>
      <c r="LC127">
        <v>28</v>
      </c>
      <c r="LD127">
        <v>299</v>
      </c>
      <c r="LE127">
        <v>29</v>
      </c>
      <c r="LG127">
        <v>307</v>
      </c>
      <c r="LH127">
        <v>534</v>
      </c>
      <c r="LI127">
        <v>332</v>
      </c>
      <c r="LJ127">
        <v>498</v>
      </c>
      <c r="LK127">
        <v>332</v>
      </c>
      <c r="LL127">
        <v>486</v>
      </c>
      <c r="LN127">
        <v>780</v>
      </c>
      <c r="LO127">
        <v>479</v>
      </c>
      <c r="LP127">
        <v>737</v>
      </c>
      <c r="LQ127">
        <v>447</v>
      </c>
      <c r="LR127">
        <v>735</v>
      </c>
      <c r="LS127">
        <v>435</v>
      </c>
      <c r="LV127">
        <v>119</v>
      </c>
      <c r="LW127">
        <v>0.24038000200000001</v>
      </c>
      <c r="LX127">
        <v>305</v>
      </c>
      <c r="LY127">
        <v>92</v>
      </c>
      <c r="LZ127">
        <v>308</v>
      </c>
      <c r="MA127">
        <v>104</v>
      </c>
      <c r="MB127">
        <v>320</v>
      </c>
      <c r="MC127">
        <v>103</v>
      </c>
      <c r="ME127">
        <v>343</v>
      </c>
      <c r="MF127">
        <v>540</v>
      </c>
      <c r="MG127">
        <v>322</v>
      </c>
      <c r="MH127">
        <v>539</v>
      </c>
      <c r="MI127">
        <v>328</v>
      </c>
      <c r="MJ127">
        <v>533</v>
      </c>
      <c r="ML127">
        <v>334</v>
      </c>
      <c r="MM127">
        <v>601</v>
      </c>
      <c r="MN127">
        <v>337</v>
      </c>
      <c r="MO127">
        <v>604</v>
      </c>
      <c r="MP127">
        <v>338</v>
      </c>
      <c r="MQ127">
        <v>612</v>
      </c>
      <c r="MS127">
        <v>387</v>
      </c>
      <c r="MT127">
        <v>533</v>
      </c>
      <c r="MU127">
        <v>360</v>
      </c>
      <c r="MV127">
        <v>569</v>
      </c>
      <c r="MW127">
        <v>365</v>
      </c>
      <c r="MX127">
        <v>566</v>
      </c>
      <c r="MZ127">
        <v>521</v>
      </c>
      <c r="NA127">
        <v>499</v>
      </c>
      <c r="NB127">
        <v>596</v>
      </c>
      <c r="NC127">
        <v>489</v>
      </c>
      <c r="ND127">
        <v>591</v>
      </c>
      <c r="NE127">
        <v>497</v>
      </c>
      <c r="NG127">
        <v>816</v>
      </c>
      <c r="NH127">
        <v>587</v>
      </c>
      <c r="NI127">
        <v>762</v>
      </c>
      <c r="NJ127">
        <v>595</v>
      </c>
      <c r="NK127">
        <v>755</v>
      </c>
      <c r="NL127">
        <v>628</v>
      </c>
      <c r="NN127">
        <v>729</v>
      </c>
      <c r="NO127">
        <v>529</v>
      </c>
      <c r="NP127">
        <v>793</v>
      </c>
      <c r="NQ127">
        <v>523</v>
      </c>
      <c r="NR127">
        <v>826</v>
      </c>
      <c r="NS127">
        <v>524</v>
      </c>
      <c r="NU127">
        <v>760</v>
      </c>
      <c r="NV127">
        <v>493</v>
      </c>
      <c r="NW127">
        <v>761</v>
      </c>
      <c r="NX127">
        <v>477</v>
      </c>
      <c r="NY127">
        <v>761</v>
      </c>
      <c r="NZ127">
        <v>477</v>
      </c>
      <c r="OB127">
        <v>731</v>
      </c>
      <c r="OC127">
        <v>577</v>
      </c>
      <c r="OD127">
        <v>716</v>
      </c>
      <c r="OE127">
        <v>601</v>
      </c>
      <c r="OF127">
        <v>829</v>
      </c>
      <c r="OG127">
        <v>550</v>
      </c>
      <c r="OI127">
        <v>702</v>
      </c>
      <c r="OJ127">
        <v>491</v>
      </c>
      <c r="OK127">
        <v>717</v>
      </c>
      <c r="OL127">
        <v>501</v>
      </c>
      <c r="OM127">
        <v>703</v>
      </c>
      <c r="ON127">
        <v>506</v>
      </c>
      <c r="OP127">
        <v>797</v>
      </c>
      <c r="OQ127">
        <v>654</v>
      </c>
      <c r="OR127">
        <v>769</v>
      </c>
      <c r="OS127">
        <v>654</v>
      </c>
      <c r="OT127">
        <v>860</v>
      </c>
      <c r="OU127">
        <v>639</v>
      </c>
      <c r="OW127">
        <v>730</v>
      </c>
      <c r="OX127">
        <v>509</v>
      </c>
      <c r="OY127">
        <v>801</v>
      </c>
      <c r="OZ127">
        <v>517</v>
      </c>
      <c r="PA127">
        <v>788</v>
      </c>
      <c r="PB127">
        <v>475</v>
      </c>
    </row>
    <row r="128" spans="1:418">
      <c r="A128">
        <v>1</v>
      </c>
      <c r="B128">
        <v>1E-3</v>
      </c>
      <c r="C128" s="2">
        <f>HX6</f>
        <v>0.2145614583522463</v>
      </c>
      <c r="D128" s="40">
        <f>HZ4</f>
        <v>116.93279569892471</v>
      </c>
      <c r="E128">
        <f>LOG((C128-E$142)/(E$143-C128))</f>
        <v>-1.4274095302458465</v>
      </c>
      <c r="F128">
        <f>LOG(B128*0.000001)</f>
        <v>-9</v>
      </c>
      <c r="G128" s="7">
        <f>(D128-D$128)/(D$138-D$25)</f>
        <v>0</v>
      </c>
      <c r="H128" s="2">
        <f>C128/E$143</f>
        <v>3.6029178361117929E-2</v>
      </c>
      <c r="Q128" s="7"/>
      <c r="Y128" s="6"/>
      <c r="AB128">
        <v>120</v>
      </c>
      <c r="AC128">
        <v>0.242400002</v>
      </c>
      <c r="AD128">
        <v>328</v>
      </c>
      <c r="AE128">
        <v>145</v>
      </c>
      <c r="AF128">
        <v>333</v>
      </c>
      <c r="AG128">
        <v>143</v>
      </c>
      <c r="AH128">
        <v>324</v>
      </c>
      <c r="AI128">
        <v>142</v>
      </c>
      <c r="AK128">
        <v>351</v>
      </c>
      <c r="AL128">
        <v>219</v>
      </c>
      <c r="AM128">
        <v>349</v>
      </c>
      <c r="AN128">
        <v>224</v>
      </c>
      <c r="AO128">
        <v>334</v>
      </c>
      <c r="AP128">
        <v>213</v>
      </c>
      <c r="AR128">
        <v>394</v>
      </c>
      <c r="AS128">
        <v>222</v>
      </c>
      <c r="AT128">
        <v>389</v>
      </c>
      <c r="AU128">
        <v>228</v>
      </c>
      <c r="AV128">
        <v>415</v>
      </c>
      <c r="AW128">
        <v>238</v>
      </c>
      <c r="AY128">
        <v>765</v>
      </c>
      <c r="AZ128">
        <v>239</v>
      </c>
      <c r="BA128">
        <v>737</v>
      </c>
      <c r="BB128">
        <v>232</v>
      </c>
      <c r="BC128">
        <v>716</v>
      </c>
      <c r="BD128">
        <v>216</v>
      </c>
      <c r="BF128">
        <v>806</v>
      </c>
      <c r="BG128">
        <v>209</v>
      </c>
      <c r="BH128">
        <v>838</v>
      </c>
      <c r="BI128">
        <v>212</v>
      </c>
      <c r="BJ128">
        <v>854</v>
      </c>
      <c r="BK128">
        <v>207</v>
      </c>
      <c r="BM128">
        <v>890</v>
      </c>
      <c r="BN128">
        <v>194</v>
      </c>
      <c r="BO128">
        <v>938</v>
      </c>
      <c r="BP128">
        <v>190</v>
      </c>
      <c r="BQ128">
        <v>897</v>
      </c>
      <c r="BR128">
        <v>185</v>
      </c>
      <c r="BT128">
        <v>862</v>
      </c>
      <c r="BU128">
        <v>192</v>
      </c>
      <c r="BV128">
        <v>882</v>
      </c>
      <c r="BW128">
        <v>193</v>
      </c>
      <c r="BX128">
        <v>850</v>
      </c>
      <c r="BY128">
        <v>192</v>
      </c>
      <c r="CA128">
        <v>900</v>
      </c>
      <c r="CB128">
        <v>213</v>
      </c>
      <c r="CC128">
        <v>875</v>
      </c>
      <c r="CD128">
        <v>184</v>
      </c>
      <c r="CE128">
        <v>841</v>
      </c>
      <c r="CF128">
        <v>187</v>
      </c>
      <c r="CH128">
        <v>850</v>
      </c>
      <c r="CI128">
        <v>172</v>
      </c>
      <c r="CJ128">
        <v>892</v>
      </c>
      <c r="CK128">
        <v>178</v>
      </c>
      <c r="CL128">
        <v>840</v>
      </c>
      <c r="CM128">
        <v>172</v>
      </c>
      <c r="CO128">
        <v>784</v>
      </c>
      <c r="CP128">
        <v>167</v>
      </c>
      <c r="CQ128">
        <v>772</v>
      </c>
      <c r="CR128">
        <v>170</v>
      </c>
      <c r="CS128">
        <v>882</v>
      </c>
      <c r="CT128">
        <v>168</v>
      </c>
      <c r="CV128">
        <v>839</v>
      </c>
      <c r="CW128">
        <v>168</v>
      </c>
      <c r="CX128">
        <v>858</v>
      </c>
      <c r="CY128">
        <v>172</v>
      </c>
      <c r="CZ128">
        <v>912</v>
      </c>
      <c r="DA128">
        <v>173</v>
      </c>
      <c r="DC128">
        <v>883</v>
      </c>
      <c r="DD128">
        <v>167</v>
      </c>
      <c r="DE128">
        <v>803</v>
      </c>
      <c r="DF128">
        <v>169</v>
      </c>
      <c r="DG128">
        <v>869</v>
      </c>
      <c r="DH128">
        <v>178</v>
      </c>
      <c r="DK128">
        <v>120</v>
      </c>
      <c r="DL128">
        <v>0.242400002</v>
      </c>
      <c r="DM128">
        <v>174</v>
      </c>
      <c r="DN128">
        <v>248</v>
      </c>
      <c r="DO128">
        <v>166</v>
      </c>
      <c r="DP128">
        <v>252</v>
      </c>
      <c r="DQ128">
        <v>166</v>
      </c>
      <c r="DR128">
        <v>250</v>
      </c>
      <c r="DT128">
        <v>213</v>
      </c>
      <c r="DU128">
        <v>395</v>
      </c>
      <c r="DV128">
        <v>205</v>
      </c>
      <c r="DW128">
        <v>386</v>
      </c>
      <c r="DX128">
        <v>198</v>
      </c>
      <c r="DY128">
        <v>380</v>
      </c>
      <c r="EA128">
        <v>203</v>
      </c>
      <c r="EB128">
        <v>385</v>
      </c>
      <c r="EC128">
        <v>199</v>
      </c>
      <c r="ED128">
        <v>437</v>
      </c>
      <c r="EE128">
        <v>214</v>
      </c>
      <c r="EF128">
        <v>493</v>
      </c>
      <c r="EH128">
        <v>276</v>
      </c>
      <c r="EI128">
        <v>402</v>
      </c>
      <c r="EJ128">
        <v>280</v>
      </c>
      <c r="EK128">
        <v>420</v>
      </c>
      <c r="EL128">
        <v>276</v>
      </c>
      <c r="EM128">
        <v>446</v>
      </c>
      <c r="EO128">
        <v>874</v>
      </c>
      <c r="EP128">
        <v>388</v>
      </c>
      <c r="EQ128">
        <v>845</v>
      </c>
      <c r="ER128">
        <v>377</v>
      </c>
      <c r="ES128">
        <v>843</v>
      </c>
      <c r="ET128">
        <v>363</v>
      </c>
      <c r="EV128">
        <v>925</v>
      </c>
      <c r="EW128">
        <v>375</v>
      </c>
      <c r="EX128">
        <v>853</v>
      </c>
      <c r="EY128">
        <v>384</v>
      </c>
      <c r="EZ128">
        <v>889</v>
      </c>
      <c r="FA128">
        <v>373</v>
      </c>
      <c r="FC128">
        <v>988</v>
      </c>
      <c r="FD128">
        <v>368</v>
      </c>
      <c r="FE128">
        <v>950</v>
      </c>
      <c r="FF128">
        <v>382</v>
      </c>
      <c r="FG128">
        <v>937</v>
      </c>
      <c r="FH128">
        <v>375</v>
      </c>
      <c r="FJ128">
        <v>937</v>
      </c>
      <c r="FK128">
        <v>375</v>
      </c>
      <c r="FL128">
        <v>925</v>
      </c>
      <c r="FM128">
        <v>369</v>
      </c>
      <c r="FN128">
        <v>950</v>
      </c>
      <c r="FO128">
        <v>359</v>
      </c>
      <c r="FQ128">
        <v>961</v>
      </c>
      <c r="FR128">
        <v>376</v>
      </c>
      <c r="FS128">
        <v>1079</v>
      </c>
      <c r="FT128">
        <v>441</v>
      </c>
      <c r="FU128">
        <v>1000</v>
      </c>
      <c r="FV128">
        <v>424</v>
      </c>
      <c r="FX128">
        <v>973</v>
      </c>
      <c r="FY128">
        <v>363</v>
      </c>
      <c r="FZ128">
        <v>1001</v>
      </c>
      <c r="GA128">
        <v>359</v>
      </c>
      <c r="GB128">
        <v>966</v>
      </c>
      <c r="GC128">
        <v>353</v>
      </c>
      <c r="GE128">
        <v>1080</v>
      </c>
      <c r="GF128">
        <v>406</v>
      </c>
      <c r="GG128">
        <v>1139</v>
      </c>
      <c r="GH128">
        <v>415</v>
      </c>
      <c r="GI128">
        <v>1062</v>
      </c>
      <c r="GJ128">
        <v>417</v>
      </c>
      <c r="GL128">
        <v>1141</v>
      </c>
      <c r="GM128">
        <v>405</v>
      </c>
      <c r="GN128">
        <v>1069</v>
      </c>
      <c r="GO128">
        <v>396</v>
      </c>
      <c r="GP128">
        <v>1043</v>
      </c>
      <c r="GQ128">
        <v>380</v>
      </c>
      <c r="GS128">
        <v>120</v>
      </c>
      <c r="GT128">
        <v>0.242400002</v>
      </c>
      <c r="GU128">
        <v>303</v>
      </c>
      <c r="GV128">
        <v>24</v>
      </c>
      <c r="GW128">
        <v>316</v>
      </c>
      <c r="GX128">
        <v>24</v>
      </c>
      <c r="GY128">
        <v>305</v>
      </c>
      <c r="GZ128">
        <v>24</v>
      </c>
      <c r="HB128">
        <v>325</v>
      </c>
      <c r="HC128">
        <v>703</v>
      </c>
      <c r="HD128">
        <v>327</v>
      </c>
      <c r="HE128">
        <v>641</v>
      </c>
      <c r="HF128">
        <v>331</v>
      </c>
      <c r="HG128">
        <v>570</v>
      </c>
      <c r="HI128">
        <v>1059</v>
      </c>
      <c r="HJ128">
        <v>587</v>
      </c>
      <c r="HK128">
        <v>1175</v>
      </c>
      <c r="HL128">
        <v>576</v>
      </c>
      <c r="HM128">
        <v>1077</v>
      </c>
      <c r="HN128">
        <v>598</v>
      </c>
      <c r="HP128">
        <v>120</v>
      </c>
      <c r="HQ128">
        <v>0.242400002</v>
      </c>
      <c r="HR128">
        <v>175</v>
      </c>
      <c r="HS128">
        <v>240</v>
      </c>
      <c r="HT128">
        <v>173</v>
      </c>
      <c r="HU128">
        <v>234</v>
      </c>
      <c r="HV128">
        <v>177</v>
      </c>
      <c r="HW128">
        <v>236</v>
      </c>
      <c r="HY128">
        <v>190</v>
      </c>
      <c r="HZ128">
        <v>344</v>
      </c>
      <c r="IA128">
        <v>189</v>
      </c>
      <c r="IB128">
        <v>331</v>
      </c>
      <c r="IC128">
        <v>189</v>
      </c>
      <c r="ID128">
        <v>333</v>
      </c>
      <c r="IF128">
        <v>203</v>
      </c>
      <c r="IG128">
        <v>325</v>
      </c>
      <c r="IH128">
        <v>203</v>
      </c>
      <c r="II128">
        <v>318</v>
      </c>
      <c r="IJ128">
        <v>208</v>
      </c>
      <c r="IK128">
        <v>319</v>
      </c>
      <c r="IM128">
        <v>511</v>
      </c>
      <c r="IN128">
        <v>320</v>
      </c>
      <c r="IO128">
        <v>520</v>
      </c>
      <c r="IP128">
        <v>316</v>
      </c>
      <c r="IQ128">
        <v>475</v>
      </c>
      <c r="IR128">
        <v>308</v>
      </c>
      <c r="IT128">
        <v>694</v>
      </c>
      <c r="IU128">
        <v>316</v>
      </c>
      <c r="IV128">
        <v>656</v>
      </c>
      <c r="IW128">
        <v>320</v>
      </c>
      <c r="IX128">
        <v>717</v>
      </c>
      <c r="IY128">
        <v>320</v>
      </c>
      <c r="JA128">
        <v>738</v>
      </c>
      <c r="JB128">
        <v>331</v>
      </c>
      <c r="JC128">
        <v>816</v>
      </c>
      <c r="JD128">
        <v>395</v>
      </c>
      <c r="JE128">
        <v>749</v>
      </c>
      <c r="JF128">
        <v>370</v>
      </c>
      <c r="JH128">
        <v>659</v>
      </c>
      <c r="JI128">
        <v>328</v>
      </c>
      <c r="JJ128">
        <v>618</v>
      </c>
      <c r="JK128">
        <v>313</v>
      </c>
      <c r="JL128">
        <v>634</v>
      </c>
      <c r="JM128">
        <v>306</v>
      </c>
      <c r="JO128">
        <v>691</v>
      </c>
      <c r="JP128">
        <v>296</v>
      </c>
      <c r="JQ128">
        <v>675</v>
      </c>
      <c r="JR128">
        <v>291</v>
      </c>
      <c r="JS128">
        <v>636</v>
      </c>
      <c r="JT128">
        <v>303</v>
      </c>
      <c r="JV128">
        <v>623</v>
      </c>
      <c r="JW128">
        <v>325</v>
      </c>
      <c r="JX128">
        <v>689</v>
      </c>
      <c r="JY128">
        <v>362</v>
      </c>
      <c r="JZ128">
        <v>627</v>
      </c>
      <c r="KA128">
        <v>345</v>
      </c>
      <c r="KC128">
        <v>646</v>
      </c>
      <c r="KD128">
        <v>322</v>
      </c>
      <c r="KE128">
        <v>683</v>
      </c>
      <c r="KF128">
        <v>318</v>
      </c>
      <c r="KG128">
        <v>600</v>
      </c>
      <c r="KH128">
        <v>316</v>
      </c>
      <c r="KJ128">
        <v>619</v>
      </c>
      <c r="KK128">
        <v>323</v>
      </c>
      <c r="KL128">
        <v>619</v>
      </c>
      <c r="KM128">
        <v>336</v>
      </c>
      <c r="KN128">
        <v>642</v>
      </c>
      <c r="KO128">
        <v>330</v>
      </c>
      <c r="KQ128">
        <v>664</v>
      </c>
      <c r="KR128">
        <v>359</v>
      </c>
      <c r="KS128">
        <v>719</v>
      </c>
      <c r="KT128">
        <v>366</v>
      </c>
      <c r="KU128">
        <v>703</v>
      </c>
      <c r="KV128">
        <v>367</v>
      </c>
      <c r="KX128">
        <v>120</v>
      </c>
      <c r="KY128">
        <v>0.242400001734495</v>
      </c>
      <c r="KZ128">
        <v>307</v>
      </c>
      <c r="LA128">
        <v>27</v>
      </c>
      <c r="LB128">
        <v>308</v>
      </c>
      <c r="LC128">
        <v>27</v>
      </c>
      <c r="LD128">
        <v>301</v>
      </c>
      <c r="LE128">
        <v>27</v>
      </c>
      <c r="LG128">
        <v>305</v>
      </c>
      <c r="LH128">
        <v>568</v>
      </c>
      <c r="LI128">
        <v>351</v>
      </c>
      <c r="LJ128">
        <v>516</v>
      </c>
      <c r="LK128">
        <v>322</v>
      </c>
      <c r="LL128">
        <v>489</v>
      </c>
      <c r="LN128">
        <v>762</v>
      </c>
      <c r="LO128">
        <v>440</v>
      </c>
      <c r="LP128">
        <v>722</v>
      </c>
      <c r="LQ128">
        <v>462</v>
      </c>
      <c r="LR128">
        <v>786</v>
      </c>
      <c r="LS128">
        <v>462</v>
      </c>
      <c r="LV128">
        <v>120</v>
      </c>
      <c r="LW128">
        <v>0.242400002</v>
      </c>
      <c r="LX128">
        <v>294</v>
      </c>
      <c r="LY128">
        <v>94</v>
      </c>
      <c r="LZ128">
        <v>307</v>
      </c>
      <c r="MA128">
        <v>103</v>
      </c>
      <c r="MB128">
        <v>317</v>
      </c>
      <c r="MC128">
        <v>103</v>
      </c>
      <c r="ME128">
        <v>337</v>
      </c>
      <c r="MF128">
        <v>548</v>
      </c>
      <c r="MG128">
        <v>343</v>
      </c>
      <c r="MH128">
        <v>556</v>
      </c>
      <c r="MI128">
        <v>319</v>
      </c>
      <c r="MJ128">
        <v>528</v>
      </c>
      <c r="ML128">
        <v>314</v>
      </c>
      <c r="MM128">
        <v>592</v>
      </c>
      <c r="MN128">
        <v>344</v>
      </c>
      <c r="MO128">
        <v>602</v>
      </c>
      <c r="MP128">
        <v>344</v>
      </c>
      <c r="MQ128">
        <v>602</v>
      </c>
      <c r="MS128">
        <v>364</v>
      </c>
      <c r="MT128">
        <v>563</v>
      </c>
      <c r="MU128">
        <v>368</v>
      </c>
      <c r="MV128">
        <v>544</v>
      </c>
      <c r="MW128">
        <v>354</v>
      </c>
      <c r="MX128">
        <v>585</v>
      </c>
      <c r="MZ128">
        <v>587</v>
      </c>
      <c r="NA128">
        <v>506</v>
      </c>
      <c r="NB128">
        <v>556</v>
      </c>
      <c r="NC128">
        <v>469</v>
      </c>
      <c r="ND128">
        <v>571</v>
      </c>
      <c r="NE128">
        <v>495</v>
      </c>
      <c r="NG128">
        <v>718</v>
      </c>
      <c r="NH128">
        <v>618</v>
      </c>
      <c r="NI128">
        <v>767</v>
      </c>
      <c r="NJ128">
        <v>612</v>
      </c>
      <c r="NK128">
        <v>715</v>
      </c>
      <c r="NL128">
        <v>642</v>
      </c>
      <c r="NN128">
        <v>779</v>
      </c>
      <c r="NO128">
        <v>496</v>
      </c>
      <c r="NP128">
        <v>737</v>
      </c>
      <c r="NQ128">
        <v>498</v>
      </c>
      <c r="NR128">
        <v>710</v>
      </c>
      <c r="NS128">
        <v>510</v>
      </c>
      <c r="NU128">
        <v>824</v>
      </c>
      <c r="NV128">
        <v>495</v>
      </c>
      <c r="NW128">
        <v>717</v>
      </c>
      <c r="NX128">
        <v>498</v>
      </c>
      <c r="NY128">
        <v>717</v>
      </c>
      <c r="NZ128">
        <v>498</v>
      </c>
      <c r="OB128">
        <v>783</v>
      </c>
      <c r="OC128">
        <v>602</v>
      </c>
      <c r="OD128">
        <v>813</v>
      </c>
      <c r="OE128">
        <v>580</v>
      </c>
      <c r="OF128">
        <v>813</v>
      </c>
      <c r="OG128">
        <v>572</v>
      </c>
      <c r="OI128">
        <v>718</v>
      </c>
      <c r="OJ128">
        <v>500</v>
      </c>
      <c r="OK128">
        <v>730</v>
      </c>
      <c r="OL128">
        <v>506</v>
      </c>
      <c r="OM128">
        <v>780</v>
      </c>
      <c r="ON128">
        <v>502</v>
      </c>
      <c r="OP128">
        <v>743</v>
      </c>
      <c r="OQ128">
        <v>688</v>
      </c>
      <c r="OR128">
        <v>880</v>
      </c>
      <c r="OS128">
        <v>627</v>
      </c>
      <c r="OT128">
        <v>805</v>
      </c>
      <c r="OU128">
        <v>598</v>
      </c>
      <c r="OW128">
        <v>695</v>
      </c>
      <c r="OX128">
        <v>495</v>
      </c>
      <c r="OY128">
        <v>781</v>
      </c>
      <c r="OZ128">
        <v>490</v>
      </c>
      <c r="PA128">
        <v>711</v>
      </c>
      <c r="PB128">
        <v>466</v>
      </c>
    </row>
    <row r="129" spans="1:418">
      <c r="A129">
        <v>2</v>
      </c>
      <c r="B129">
        <f xml:space="preserve"> 0.0000001663  *1000000</f>
        <v>0.1663</v>
      </c>
      <c r="C129" s="26">
        <f>IE6</f>
        <v>0.43449387675043072</v>
      </c>
      <c r="D129" s="40">
        <f>IE4</f>
        <v>39.991935483870968</v>
      </c>
      <c r="E129">
        <f t="shared" ref="E129:E138" si="95">LOG((C129-E$142)/(E$143-C129))</f>
        <v>-1.1040120507274411</v>
      </c>
      <c r="F129">
        <f t="shared" ref="F129:F138" si="96">LOG(B129*0.000001)</f>
        <v>-6.7791077507804811</v>
      </c>
      <c r="G129" s="7">
        <f t="shared" ref="G129:G138" si="97">(D129-D$128)/(D$138-D$25)</f>
        <v>-0.14027641638894328</v>
      </c>
      <c r="H129" s="2">
        <f t="shared" ref="H129:H138" si="98">C129/E$143</f>
        <v>7.2960248790604698E-2</v>
      </c>
      <c r="Q129" s="7"/>
      <c r="Y129" s="6"/>
      <c r="AB129">
        <v>121</v>
      </c>
      <c r="AC129">
        <v>0.244420002</v>
      </c>
      <c r="AD129">
        <v>331</v>
      </c>
      <c r="AE129">
        <v>146</v>
      </c>
      <c r="AF129">
        <v>334</v>
      </c>
      <c r="AG129">
        <v>143</v>
      </c>
      <c r="AH129">
        <v>329</v>
      </c>
      <c r="AI129">
        <v>145</v>
      </c>
      <c r="AK129">
        <v>347</v>
      </c>
      <c r="AL129">
        <v>219</v>
      </c>
      <c r="AM129">
        <v>340</v>
      </c>
      <c r="AN129">
        <v>222</v>
      </c>
      <c r="AO129">
        <v>359</v>
      </c>
      <c r="AP129">
        <v>217</v>
      </c>
      <c r="AR129">
        <v>414</v>
      </c>
      <c r="AS129">
        <v>216</v>
      </c>
      <c r="AT129">
        <v>413</v>
      </c>
      <c r="AU129">
        <v>233</v>
      </c>
      <c r="AV129">
        <v>392</v>
      </c>
      <c r="AW129">
        <v>234</v>
      </c>
      <c r="AY129">
        <v>740</v>
      </c>
      <c r="AZ129">
        <v>237</v>
      </c>
      <c r="BA129">
        <v>687</v>
      </c>
      <c r="BB129">
        <v>232</v>
      </c>
      <c r="BC129">
        <v>734</v>
      </c>
      <c r="BD129">
        <v>221</v>
      </c>
      <c r="BF129">
        <v>893</v>
      </c>
      <c r="BG129">
        <v>213</v>
      </c>
      <c r="BH129">
        <v>850</v>
      </c>
      <c r="BI129">
        <v>209</v>
      </c>
      <c r="BJ129">
        <v>844</v>
      </c>
      <c r="BK129">
        <v>215</v>
      </c>
      <c r="BM129">
        <v>903</v>
      </c>
      <c r="BN129">
        <v>200</v>
      </c>
      <c r="BO129">
        <v>880</v>
      </c>
      <c r="BP129">
        <v>205</v>
      </c>
      <c r="BQ129">
        <v>933</v>
      </c>
      <c r="BR129">
        <v>197</v>
      </c>
      <c r="BT129">
        <v>891</v>
      </c>
      <c r="BU129">
        <v>192</v>
      </c>
      <c r="BV129">
        <v>838</v>
      </c>
      <c r="BW129">
        <v>187</v>
      </c>
      <c r="BX129">
        <v>862</v>
      </c>
      <c r="BY129">
        <v>186</v>
      </c>
      <c r="CA129">
        <v>897</v>
      </c>
      <c r="CB129">
        <v>212</v>
      </c>
      <c r="CC129">
        <v>868</v>
      </c>
      <c r="CD129">
        <v>174</v>
      </c>
      <c r="CE129">
        <v>899</v>
      </c>
      <c r="CF129">
        <v>177</v>
      </c>
      <c r="CH129">
        <v>880</v>
      </c>
      <c r="CI129">
        <v>179</v>
      </c>
      <c r="CJ129">
        <v>816</v>
      </c>
      <c r="CK129">
        <v>181</v>
      </c>
      <c r="CL129">
        <v>861</v>
      </c>
      <c r="CM129">
        <v>182</v>
      </c>
      <c r="CO129">
        <v>808</v>
      </c>
      <c r="CP129">
        <v>161</v>
      </c>
      <c r="CQ129">
        <v>822</v>
      </c>
      <c r="CR129">
        <v>174</v>
      </c>
      <c r="CS129">
        <v>887</v>
      </c>
      <c r="CT129">
        <v>176</v>
      </c>
      <c r="CV129">
        <v>817</v>
      </c>
      <c r="CW129">
        <v>168</v>
      </c>
      <c r="CX129">
        <v>886</v>
      </c>
      <c r="CY129">
        <v>176</v>
      </c>
      <c r="CZ129">
        <v>827</v>
      </c>
      <c r="DA129">
        <v>168</v>
      </c>
      <c r="DC129">
        <v>834</v>
      </c>
      <c r="DD129">
        <v>165</v>
      </c>
      <c r="DE129">
        <v>890</v>
      </c>
      <c r="DF129">
        <v>168</v>
      </c>
      <c r="DG129">
        <v>843</v>
      </c>
      <c r="DH129">
        <v>170</v>
      </c>
      <c r="DK129">
        <v>121</v>
      </c>
      <c r="DL129">
        <v>0.244420002</v>
      </c>
      <c r="DM129">
        <v>170</v>
      </c>
      <c r="DN129">
        <v>249</v>
      </c>
      <c r="DO129">
        <v>170</v>
      </c>
      <c r="DP129">
        <v>250</v>
      </c>
      <c r="DQ129">
        <v>168</v>
      </c>
      <c r="DR129">
        <v>251</v>
      </c>
      <c r="DT129">
        <v>201</v>
      </c>
      <c r="DU129">
        <v>398</v>
      </c>
      <c r="DV129">
        <v>202</v>
      </c>
      <c r="DW129">
        <v>396</v>
      </c>
      <c r="DX129">
        <v>211</v>
      </c>
      <c r="DY129">
        <v>388</v>
      </c>
      <c r="EA129">
        <v>204</v>
      </c>
      <c r="EB129">
        <v>376</v>
      </c>
      <c r="EC129">
        <v>222</v>
      </c>
      <c r="ED129">
        <v>429</v>
      </c>
      <c r="EE129">
        <v>222</v>
      </c>
      <c r="EF129">
        <v>490</v>
      </c>
      <c r="EH129">
        <v>271</v>
      </c>
      <c r="EI129">
        <v>388</v>
      </c>
      <c r="EJ129">
        <v>275</v>
      </c>
      <c r="EK129">
        <v>429</v>
      </c>
      <c r="EL129">
        <v>282</v>
      </c>
      <c r="EM129">
        <v>453</v>
      </c>
      <c r="EO129">
        <v>838</v>
      </c>
      <c r="EP129">
        <v>384</v>
      </c>
      <c r="EQ129">
        <v>853</v>
      </c>
      <c r="ER129">
        <v>381</v>
      </c>
      <c r="ES129">
        <v>896</v>
      </c>
      <c r="ET129">
        <v>370</v>
      </c>
      <c r="EV129">
        <v>938</v>
      </c>
      <c r="EW129">
        <v>381</v>
      </c>
      <c r="EX129">
        <v>833</v>
      </c>
      <c r="EY129">
        <v>380</v>
      </c>
      <c r="EZ129">
        <v>895</v>
      </c>
      <c r="FA129">
        <v>384</v>
      </c>
      <c r="FC129">
        <v>960</v>
      </c>
      <c r="FD129">
        <v>385</v>
      </c>
      <c r="FE129">
        <v>938</v>
      </c>
      <c r="FF129">
        <v>385</v>
      </c>
      <c r="FG129">
        <v>859</v>
      </c>
      <c r="FH129">
        <v>372</v>
      </c>
      <c r="FJ129">
        <v>914</v>
      </c>
      <c r="FK129">
        <v>372</v>
      </c>
      <c r="FL129">
        <v>927</v>
      </c>
      <c r="FM129">
        <v>377</v>
      </c>
      <c r="FN129">
        <v>938</v>
      </c>
      <c r="FO129">
        <v>379</v>
      </c>
      <c r="FQ129">
        <v>941</v>
      </c>
      <c r="FR129">
        <v>377</v>
      </c>
      <c r="FS129">
        <v>1058</v>
      </c>
      <c r="FT129">
        <v>435</v>
      </c>
      <c r="FU129">
        <v>1035</v>
      </c>
      <c r="FV129">
        <v>432</v>
      </c>
      <c r="FX129">
        <v>1015</v>
      </c>
      <c r="FY129">
        <v>365</v>
      </c>
      <c r="FZ129">
        <v>937</v>
      </c>
      <c r="GA129">
        <v>362</v>
      </c>
      <c r="GB129">
        <v>995</v>
      </c>
      <c r="GC129">
        <v>362</v>
      </c>
      <c r="GE129">
        <v>1082</v>
      </c>
      <c r="GF129">
        <v>407</v>
      </c>
      <c r="GG129">
        <v>1102</v>
      </c>
      <c r="GH129">
        <v>419</v>
      </c>
      <c r="GI129">
        <v>1087</v>
      </c>
      <c r="GJ129">
        <v>397</v>
      </c>
      <c r="GL129">
        <v>1117</v>
      </c>
      <c r="GM129">
        <v>396</v>
      </c>
      <c r="GN129">
        <v>1056</v>
      </c>
      <c r="GO129">
        <v>397</v>
      </c>
      <c r="GP129">
        <v>992</v>
      </c>
      <c r="GQ129">
        <v>377</v>
      </c>
      <c r="GS129">
        <v>121</v>
      </c>
      <c r="GT129">
        <v>0.244420002</v>
      </c>
      <c r="GU129">
        <v>300</v>
      </c>
      <c r="GV129">
        <v>24</v>
      </c>
      <c r="GW129">
        <v>315</v>
      </c>
      <c r="GX129">
        <v>24</v>
      </c>
      <c r="GY129">
        <v>311</v>
      </c>
      <c r="GZ129">
        <v>24</v>
      </c>
      <c r="HB129">
        <v>299</v>
      </c>
      <c r="HC129">
        <v>718</v>
      </c>
      <c r="HD129">
        <v>325</v>
      </c>
      <c r="HE129">
        <v>661</v>
      </c>
      <c r="HF129">
        <v>333</v>
      </c>
      <c r="HG129">
        <v>595</v>
      </c>
      <c r="HI129">
        <v>1064</v>
      </c>
      <c r="HJ129">
        <v>604</v>
      </c>
      <c r="HK129">
        <v>1121</v>
      </c>
      <c r="HL129">
        <v>598</v>
      </c>
      <c r="HM129">
        <v>1149</v>
      </c>
      <c r="HN129">
        <v>592</v>
      </c>
      <c r="HP129">
        <v>121</v>
      </c>
      <c r="HQ129">
        <v>0.244420002</v>
      </c>
      <c r="HR129">
        <v>167</v>
      </c>
      <c r="HS129">
        <v>239</v>
      </c>
      <c r="HT129">
        <v>173</v>
      </c>
      <c r="HU129">
        <v>238</v>
      </c>
      <c r="HV129">
        <v>178</v>
      </c>
      <c r="HW129">
        <v>237</v>
      </c>
      <c r="HY129">
        <v>192</v>
      </c>
      <c r="HZ129">
        <v>345</v>
      </c>
      <c r="IA129">
        <v>196</v>
      </c>
      <c r="IB129">
        <v>332</v>
      </c>
      <c r="IC129">
        <v>192</v>
      </c>
      <c r="ID129">
        <v>332</v>
      </c>
      <c r="IF129">
        <v>212</v>
      </c>
      <c r="IG129">
        <v>325</v>
      </c>
      <c r="IH129">
        <v>210</v>
      </c>
      <c r="II129">
        <v>317</v>
      </c>
      <c r="IJ129">
        <v>198</v>
      </c>
      <c r="IK129">
        <v>320</v>
      </c>
      <c r="IM129">
        <v>552</v>
      </c>
      <c r="IN129">
        <v>313</v>
      </c>
      <c r="IO129">
        <v>539</v>
      </c>
      <c r="IP129">
        <v>323</v>
      </c>
      <c r="IQ129">
        <v>499</v>
      </c>
      <c r="IR129">
        <v>306</v>
      </c>
      <c r="IT129">
        <v>722</v>
      </c>
      <c r="IU129">
        <v>317</v>
      </c>
      <c r="IV129">
        <v>674</v>
      </c>
      <c r="IW129">
        <v>315</v>
      </c>
      <c r="IX129">
        <v>672</v>
      </c>
      <c r="IY129">
        <v>318</v>
      </c>
      <c r="JA129">
        <v>706</v>
      </c>
      <c r="JB129">
        <v>336</v>
      </c>
      <c r="JC129">
        <v>862</v>
      </c>
      <c r="JD129">
        <v>376</v>
      </c>
      <c r="JE129">
        <v>733</v>
      </c>
      <c r="JF129">
        <v>377</v>
      </c>
      <c r="JH129">
        <v>598</v>
      </c>
      <c r="JI129">
        <v>316</v>
      </c>
      <c r="JJ129">
        <v>665</v>
      </c>
      <c r="JK129">
        <v>318</v>
      </c>
      <c r="JL129">
        <v>598</v>
      </c>
      <c r="JM129">
        <v>312</v>
      </c>
      <c r="JO129">
        <v>625</v>
      </c>
      <c r="JP129">
        <v>298</v>
      </c>
      <c r="JQ129">
        <v>598</v>
      </c>
      <c r="JR129">
        <v>292</v>
      </c>
      <c r="JS129">
        <v>593</v>
      </c>
      <c r="JT129">
        <v>306</v>
      </c>
      <c r="JV129">
        <v>639</v>
      </c>
      <c r="JW129">
        <v>319</v>
      </c>
      <c r="JX129">
        <v>675</v>
      </c>
      <c r="JY129">
        <v>351</v>
      </c>
      <c r="JZ129">
        <v>654</v>
      </c>
      <c r="KA129">
        <v>340</v>
      </c>
      <c r="KC129">
        <v>676</v>
      </c>
      <c r="KD129">
        <v>315</v>
      </c>
      <c r="KE129">
        <v>701</v>
      </c>
      <c r="KF129">
        <v>318</v>
      </c>
      <c r="KG129">
        <v>667</v>
      </c>
      <c r="KH129">
        <v>323</v>
      </c>
      <c r="KJ129">
        <v>623</v>
      </c>
      <c r="KK129">
        <v>344</v>
      </c>
      <c r="KL129">
        <v>600</v>
      </c>
      <c r="KM129">
        <v>324</v>
      </c>
      <c r="KN129">
        <v>613</v>
      </c>
      <c r="KO129">
        <v>330</v>
      </c>
      <c r="KQ129">
        <v>658</v>
      </c>
      <c r="KR129">
        <v>368</v>
      </c>
      <c r="KS129">
        <v>701</v>
      </c>
      <c r="KT129">
        <v>375</v>
      </c>
      <c r="KU129">
        <v>688</v>
      </c>
      <c r="KV129">
        <v>359</v>
      </c>
      <c r="KX129">
        <v>121</v>
      </c>
      <c r="KY129">
        <v>0.24442000174894901</v>
      </c>
      <c r="KZ129">
        <v>298</v>
      </c>
      <c r="LA129">
        <v>28</v>
      </c>
      <c r="LB129">
        <v>306</v>
      </c>
      <c r="LC129">
        <v>27</v>
      </c>
      <c r="LD129">
        <v>315</v>
      </c>
      <c r="LE129">
        <v>28</v>
      </c>
      <c r="LG129">
        <v>318</v>
      </c>
      <c r="LH129">
        <v>527</v>
      </c>
      <c r="LI129">
        <v>316</v>
      </c>
      <c r="LJ129">
        <v>506</v>
      </c>
      <c r="LK129">
        <v>332</v>
      </c>
      <c r="LL129">
        <v>480</v>
      </c>
      <c r="LN129">
        <v>748</v>
      </c>
      <c r="LO129">
        <v>442</v>
      </c>
      <c r="LP129">
        <v>769</v>
      </c>
      <c r="LQ129">
        <v>454</v>
      </c>
      <c r="LR129">
        <v>704</v>
      </c>
      <c r="LS129">
        <v>418</v>
      </c>
      <c r="LV129">
        <v>121</v>
      </c>
      <c r="LW129">
        <v>0.244420002</v>
      </c>
      <c r="LX129">
        <v>301</v>
      </c>
      <c r="LY129">
        <v>93</v>
      </c>
      <c r="LZ129">
        <v>326</v>
      </c>
      <c r="MA129">
        <v>101</v>
      </c>
      <c r="MB129">
        <v>299</v>
      </c>
      <c r="MC129">
        <v>104</v>
      </c>
      <c r="ME129">
        <v>333</v>
      </c>
      <c r="MF129">
        <v>542</v>
      </c>
      <c r="MG129">
        <v>352</v>
      </c>
      <c r="MH129">
        <v>547</v>
      </c>
      <c r="MI129">
        <v>317</v>
      </c>
      <c r="MJ129">
        <v>534</v>
      </c>
      <c r="ML129">
        <v>338</v>
      </c>
      <c r="MM129">
        <v>600</v>
      </c>
      <c r="MN129">
        <v>339</v>
      </c>
      <c r="MO129">
        <v>613</v>
      </c>
      <c r="MP129">
        <v>334</v>
      </c>
      <c r="MQ129">
        <v>614</v>
      </c>
      <c r="MS129">
        <v>403</v>
      </c>
      <c r="MT129">
        <v>544</v>
      </c>
      <c r="MU129">
        <v>384</v>
      </c>
      <c r="MV129">
        <v>572</v>
      </c>
      <c r="MW129">
        <v>359</v>
      </c>
      <c r="MX129">
        <v>577</v>
      </c>
      <c r="MZ129">
        <v>544</v>
      </c>
      <c r="NA129">
        <v>508</v>
      </c>
      <c r="NB129">
        <v>558</v>
      </c>
      <c r="NC129">
        <v>472</v>
      </c>
      <c r="ND129">
        <v>647</v>
      </c>
      <c r="NE129">
        <v>483</v>
      </c>
      <c r="NG129">
        <v>791</v>
      </c>
      <c r="NH129">
        <v>576</v>
      </c>
      <c r="NI129">
        <v>770</v>
      </c>
      <c r="NJ129">
        <v>605</v>
      </c>
      <c r="NK129">
        <v>756</v>
      </c>
      <c r="NL129">
        <v>625</v>
      </c>
      <c r="NN129">
        <v>782</v>
      </c>
      <c r="NO129">
        <v>505</v>
      </c>
      <c r="NP129">
        <v>801</v>
      </c>
      <c r="NQ129">
        <v>516</v>
      </c>
      <c r="NR129">
        <v>780</v>
      </c>
      <c r="NS129">
        <v>520</v>
      </c>
      <c r="NU129">
        <v>739</v>
      </c>
      <c r="NV129">
        <v>499</v>
      </c>
      <c r="NW129">
        <v>759</v>
      </c>
      <c r="NX129">
        <v>494</v>
      </c>
      <c r="NY129">
        <v>759</v>
      </c>
      <c r="NZ129">
        <v>494</v>
      </c>
      <c r="OB129">
        <v>730</v>
      </c>
      <c r="OC129">
        <v>587</v>
      </c>
      <c r="OD129">
        <v>776</v>
      </c>
      <c r="OE129">
        <v>575</v>
      </c>
      <c r="OF129">
        <v>784</v>
      </c>
      <c r="OG129">
        <v>554</v>
      </c>
      <c r="OI129">
        <v>821</v>
      </c>
      <c r="OJ129">
        <v>501</v>
      </c>
      <c r="OK129">
        <v>745</v>
      </c>
      <c r="OL129">
        <v>490</v>
      </c>
      <c r="OM129">
        <v>790</v>
      </c>
      <c r="ON129">
        <v>495</v>
      </c>
      <c r="OP129">
        <v>824</v>
      </c>
      <c r="OQ129">
        <v>661</v>
      </c>
      <c r="OR129">
        <v>756</v>
      </c>
      <c r="OS129">
        <v>639</v>
      </c>
      <c r="OT129">
        <v>789</v>
      </c>
      <c r="OU129">
        <v>596</v>
      </c>
      <c r="OW129">
        <v>826</v>
      </c>
      <c r="OX129">
        <v>519</v>
      </c>
      <c r="OY129">
        <v>795</v>
      </c>
      <c r="OZ129">
        <v>483</v>
      </c>
      <c r="PA129">
        <v>763</v>
      </c>
      <c r="PB129">
        <v>510</v>
      </c>
    </row>
    <row r="130" spans="1:418">
      <c r="A130" s="50">
        <v>3</v>
      </c>
      <c r="B130">
        <f>0.00000152*1000000</f>
        <v>1.52</v>
      </c>
      <c r="C130" s="51">
        <f>IL6</f>
        <v>4.446838020335842</v>
      </c>
      <c r="D130" s="52">
        <f>IL4</f>
        <v>396.80376344086022</v>
      </c>
      <c r="E130">
        <f t="shared" si="95"/>
        <v>0.46954177458310037</v>
      </c>
      <c r="F130">
        <f t="shared" si="96"/>
        <v>-5.8181564120552274</v>
      </c>
      <c r="G130" s="7">
        <f t="shared" si="97"/>
        <v>0.51025289158988429</v>
      </c>
      <c r="H130" s="2">
        <f t="shared" si="98"/>
        <v>0.74671341912047207</v>
      </c>
      <c r="Q130" s="7"/>
      <c r="Y130" s="6"/>
      <c r="AB130">
        <v>122</v>
      </c>
      <c r="AC130">
        <v>0.24644000199999999</v>
      </c>
      <c r="AD130">
        <v>328</v>
      </c>
      <c r="AE130">
        <v>148</v>
      </c>
      <c r="AF130">
        <v>335</v>
      </c>
      <c r="AG130">
        <v>142</v>
      </c>
      <c r="AH130">
        <v>333</v>
      </c>
      <c r="AI130">
        <v>142</v>
      </c>
      <c r="AK130">
        <v>358</v>
      </c>
      <c r="AL130">
        <v>211</v>
      </c>
      <c r="AM130">
        <v>357</v>
      </c>
      <c r="AN130">
        <v>212</v>
      </c>
      <c r="AO130">
        <v>353</v>
      </c>
      <c r="AP130">
        <v>200</v>
      </c>
      <c r="AR130">
        <v>414</v>
      </c>
      <c r="AS130">
        <v>232</v>
      </c>
      <c r="AT130">
        <v>414</v>
      </c>
      <c r="AU130">
        <v>221</v>
      </c>
      <c r="AV130">
        <v>411</v>
      </c>
      <c r="AW130">
        <v>233</v>
      </c>
      <c r="AY130">
        <v>718</v>
      </c>
      <c r="AZ130">
        <v>241</v>
      </c>
      <c r="BA130">
        <v>748</v>
      </c>
      <c r="BB130">
        <v>238</v>
      </c>
      <c r="BC130">
        <v>748</v>
      </c>
      <c r="BD130">
        <v>237</v>
      </c>
      <c r="BF130">
        <v>828</v>
      </c>
      <c r="BG130">
        <v>206</v>
      </c>
      <c r="BH130">
        <v>915</v>
      </c>
      <c r="BI130">
        <v>213</v>
      </c>
      <c r="BJ130">
        <v>870</v>
      </c>
      <c r="BK130">
        <v>223</v>
      </c>
      <c r="BM130">
        <v>908</v>
      </c>
      <c r="BN130">
        <v>202</v>
      </c>
      <c r="BO130">
        <v>935</v>
      </c>
      <c r="BP130">
        <v>191</v>
      </c>
      <c r="BQ130">
        <v>972</v>
      </c>
      <c r="BR130">
        <v>186</v>
      </c>
      <c r="BT130">
        <v>896</v>
      </c>
      <c r="BU130">
        <v>187</v>
      </c>
      <c r="BV130">
        <v>857</v>
      </c>
      <c r="BW130">
        <v>187</v>
      </c>
      <c r="BX130">
        <v>841</v>
      </c>
      <c r="BY130">
        <v>186</v>
      </c>
      <c r="CA130">
        <v>963</v>
      </c>
      <c r="CB130">
        <v>215</v>
      </c>
      <c r="CC130">
        <v>841</v>
      </c>
      <c r="CD130">
        <v>172</v>
      </c>
      <c r="CE130">
        <v>900</v>
      </c>
      <c r="CF130">
        <v>175</v>
      </c>
      <c r="CH130">
        <v>878</v>
      </c>
      <c r="CI130">
        <v>174</v>
      </c>
      <c r="CJ130">
        <v>866</v>
      </c>
      <c r="CK130">
        <v>178</v>
      </c>
      <c r="CL130">
        <v>841</v>
      </c>
      <c r="CM130">
        <v>185</v>
      </c>
      <c r="CO130">
        <v>844</v>
      </c>
      <c r="CP130">
        <v>165</v>
      </c>
      <c r="CQ130">
        <v>870</v>
      </c>
      <c r="CR130">
        <v>178</v>
      </c>
      <c r="CS130">
        <v>888</v>
      </c>
      <c r="CT130">
        <v>167</v>
      </c>
      <c r="CV130">
        <v>871</v>
      </c>
      <c r="CW130">
        <v>167</v>
      </c>
      <c r="CX130">
        <v>832</v>
      </c>
      <c r="CY130">
        <v>169</v>
      </c>
      <c r="CZ130">
        <v>843</v>
      </c>
      <c r="DA130">
        <v>165</v>
      </c>
      <c r="DC130">
        <v>879</v>
      </c>
      <c r="DD130">
        <v>166</v>
      </c>
      <c r="DE130">
        <v>917</v>
      </c>
      <c r="DF130">
        <v>175</v>
      </c>
      <c r="DG130">
        <v>805</v>
      </c>
      <c r="DH130">
        <v>171</v>
      </c>
      <c r="DK130">
        <v>122</v>
      </c>
      <c r="DL130">
        <v>0.24644000199999999</v>
      </c>
      <c r="DM130">
        <v>174</v>
      </c>
      <c r="DN130">
        <v>248</v>
      </c>
      <c r="DO130">
        <v>173</v>
      </c>
      <c r="DP130">
        <v>253</v>
      </c>
      <c r="DQ130">
        <v>167</v>
      </c>
      <c r="DR130">
        <v>248</v>
      </c>
      <c r="DT130">
        <v>224</v>
      </c>
      <c r="DU130">
        <v>396</v>
      </c>
      <c r="DV130">
        <v>202</v>
      </c>
      <c r="DW130">
        <v>384</v>
      </c>
      <c r="DX130">
        <v>201</v>
      </c>
      <c r="DY130">
        <v>389</v>
      </c>
      <c r="EA130">
        <v>211</v>
      </c>
      <c r="EB130">
        <v>360</v>
      </c>
      <c r="EC130">
        <v>209</v>
      </c>
      <c r="ED130">
        <v>436</v>
      </c>
      <c r="EE130">
        <v>212</v>
      </c>
      <c r="EF130">
        <v>507</v>
      </c>
      <c r="EH130">
        <v>274</v>
      </c>
      <c r="EI130">
        <v>384</v>
      </c>
      <c r="EJ130">
        <v>262</v>
      </c>
      <c r="EK130">
        <v>412</v>
      </c>
      <c r="EL130">
        <v>303</v>
      </c>
      <c r="EM130">
        <v>446</v>
      </c>
      <c r="EO130">
        <v>929</v>
      </c>
      <c r="EP130">
        <v>376</v>
      </c>
      <c r="EQ130">
        <v>878</v>
      </c>
      <c r="ER130">
        <v>371</v>
      </c>
      <c r="ES130">
        <v>855</v>
      </c>
      <c r="ET130">
        <v>362</v>
      </c>
      <c r="EV130">
        <v>916</v>
      </c>
      <c r="EW130">
        <v>385</v>
      </c>
      <c r="EX130">
        <v>877</v>
      </c>
      <c r="EY130">
        <v>381</v>
      </c>
      <c r="EZ130">
        <v>910</v>
      </c>
      <c r="FA130">
        <v>363</v>
      </c>
      <c r="FC130">
        <v>957</v>
      </c>
      <c r="FD130">
        <v>376</v>
      </c>
      <c r="FE130">
        <v>979</v>
      </c>
      <c r="FF130">
        <v>379</v>
      </c>
      <c r="FG130">
        <v>908</v>
      </c>
      <c r="FH130">
        <v>368</v>
      </c>
      <c r="FJ130">
        <v>912</v>
      </c>
      <c r="FK130">
        <v>387</v>
      </c>
      <c r="FL130">
        <v>946</v>
      </c>
      <c r="FM130">
        <v>378</v>
      </c>
      <c r="FN130">
        <v>885</v>
      </c>
      <c r="FO130">
        <v>367</v>
      </c>
      <c r="FQ130">
        <v>950</v>
      </c>
      <c r="FR130">
        <v>398</v>
      </c>
      <c r="FS130">
        <v>982</v>
      </c>
      <c r="FT130">
        <v>440</v>
      </c>
      <c r="FU130">
        <v>1015</v>
      </c>
      <c r="FV130">
        <v>421</v>
      </c>
      <c r="FX130">
        <v>947</v>
      </c>
      <c r="FY130">
        <v>364</v>
      </c>
      <c r="FZ130">
        <v>994</v>
      </c>
      <c r="GA130">
        <v>367</v>
      </c>
      <c r="GB130">
        <v>1017</v>
      </c>
      <c r="GC130">
        <v>362</v>
      </c>
      <c r="GE130">
        <v>1107</v>
      </c>
      <c r="GF130">
        <v>407</v>
      </c>
      <c r="GG130">
        <v>1100</v>
      </c>
      <c r="GH130">
        <v>429</v>
      </c>
      <c r="GI130">
        <v>1151</v>
      </c>
      <c r="GJ130">
        <v>412</v>
      </c>
      <c r="GL130">
        <v>1090</v>
      </c>
      <c r="GM130">
        <v>396</v>
      </c>
      <c r="GN130">
        <v>994</v>
      </c>
      <c r="GO130">
        <v>394</v>
      </c>
      <c r="GP130">
        <v>967</v>
      </c>
      <c r="GQ130">
        <v>357</v>
      </c>
      <c r="GS130">
        <v>122</v>
      </c>
      <c r="GT130">
        <v>0.24644000199999999</v>
      </c>
      <c r="GU130">
        <v>310</v>
      </c>
      <c r="GV130">
        <v>24</v>
      </c>
      <c r="GW130">
        <v>306</v>
      </c>
      <c r="GX130">
        <v>23</v>
      </c>
      <c r="GY130">
        <v>295</v>
      </c>
      <c r="GZ130">
        <v>23</v>
      </c>
      <c r="HB130">
        <v>309</v>
      </c>
      <c r="HC130">
        <v>702</v>
      </c>
      <c r="HD130">
        <v>339</v>
      </c>
      <c r="HE130">
        <v>623</v>
      </c>
      <c r="HF130">
        <v>330</v>
      </c>
      <c r="HG130">
        <v>585</v>
      </c>
      <c r="HI130">
        <v>1059</v>
      </c>
      <c r="HJ130">
        <v>598</v>
      </c>
      <c r="HK130">
        <v>1050</v>
      </c>
      <c r="HL130">
        <v>599</v>
      </c>
      <c r="HM130">
        <v>1082</v>
      </c>
      <c r="HN130">
        <v>591</v>
      </c>
      <c r="HP130">
        <v>122</v>
      </c>
      <c r="HQ130">
        <v>0.24644000199999999</v>
      </c>
      <c r="HR130">
        <v>170</v>
      </c>
      <c r="HS130">
        <v>239</v>
      </c>
      <c r="HT130">
        <v>174</v>
      </c>
      <c r="HU130">
        <v>240</v>
      </c>
      <c r="HV130">
        <v>175</v>
      </c>
      <c r="HW130">
        <v>238</v>
      </c>
      <c r="HY130">
        <v>206</v>
      </c>
      <c r="HZ130">
        <v>345</v>
      </c>
      <c r="IA130">
        <v>196</v>
      </c>
      <c r="IB130">
        <v>331</v>
      </c>
      <c r="IC130">
        <v>191</v>
      </c>
      <c r="ID130">
        <v>339</v>
      </c>
      <c r="IF130">
        <v>217</v>
      </c>
      <c r="IG130">
        <v>326</v>
      </c>
      <c r="IH130">
        <v>205</v>
      </c>
      <c r="II130">
        <v>323</v>
      </c>
      <c r="IJ130">
        <v>213</v>
      </c>
      <c r="IK130">
        <v>325</v>
      </c>
      <c r="IM130">
        <v>533</v>
      </c>
      <c r="IN130">
        <v>323</v>
      </c>
      <c r="IO130">
        <v>538</v>
      </c>
      <c r="IP130">
        <v>309</v>
      </c>
      <c r="IQ130">
        <v>514</v>
      </c>
      <c r="IR130">
        <v>308</v>
      </c>
      <c r="IT130">
        <v>653</v>
      </c>
      <c r="IU130">
        <v>322</v>
      </c>
      <c r="IV130">
        <v>620</v>
      </c>
      <c r="IW130">
        <v>322</v>
      </c>
      <c r="IX130">
        <v>612</v>
      </c>
      <c r="IY130">
        <v>319</v>
      </c>
      <c r="JA130">
        <v>694</v>
      </c>
      <c r="JB130">
        <v>337</v>
      </c>
      <c r="JC130">
        <v>817</v>
      </c>
      <c r="JD130">
        <v>386</v>
      </c>
      <c r="JE130">
        <v>808</v>
      </c>
      <c r="JF130">
        <v>382</v>
      </c>
      <c r="JH130">
        <v>679</v>
      </c>
      <c r="JI130">
        <v>323</v>
      </c>
      <c r="JJ130">
        <v>625</v>
      </c>
      <c r="JK130">
        <v>314</v>
      </c>
      <c r="JL130">
        <v>699</v>
      </c>
      <c r="JM130">
        <v>310</v>
      </c>
      <c r="JO130">
        <v>623</v>
      </c>
      <c r="JP130">
        <v>309</v>
      </c>
      <c r="JQ130">
        <v>706</v>
      </c>
      <c r="JR130">
        <v>290</v>
      </c>
      <c r="JS130">
        <v>714</v>
      </c>
      <c r="JT130">
        <v>309</v>
      </c>
      <c r="JV130">
        <v>603</v>
      </c>
      <c r="JW130">
        <v>326</v>
      </c>
      <c r="JX130">
        <v>682</v>
      </c>
      <c r="JY130">
        <v>358</v>
      </c>
      <c r="JZ130">
        <v>664</v>
      </c>
      <c r="KA130">
        <v>342</v>
      </c>
      <c r="KC130">
        <v>673</v>
      </c>
      <c r="KD130">
        <v>326</v>
      </c>
      <c r="KE130">
        <v>680</v>
      </c>
      <c r="KF130">
        <v>329</v>
      </c>
      <c r="KG130">
        <v>601</v>
      </c>
      <c r="KH130">
        <v>313</v>
      </c>
      <c r="KJ130">
        <v>629</v>
      </c>
      <c r="KK130">
        <v>338</v>
      </c>
      <c r="KL130">
        <v>607</v>
      </c>
      <c r="KM130">
        <v>329</v>
      </c>
      <c r="KN130">
        <v>629</v>
      </c>
      <c r="KO130">
        <v>332</v>
      </c>
      <c r="KQ130">
        <v>731</v>
      </c>
      <c r="KR130">
        <v>370</v>
      </c>
      <c r="KS130">
        <v>692</v>
      </c>
      <c r="KT130">
        <v>367</v>
      </c>
      <c r="KU130">
        <v>734</v>
      </c>
      <c r="KV130">
        <v>369</v>
      </c>
      <c r="KX130">
        <v>122</v>
      </c>
      <c r="KY130">
        <v>0.246440001763403</v>
      </c>
      <c r="KZ130">
        <v>306</v>
      </c>
      <c r="LA130">
        <v>33</v>
      </c>
      <c r="LB130">
        <v>298</v>
      </c>
      <c r="LC130">
        <v>27</v>
      </c>
      <c r="LD130">
        <v>308</v>
      </c>
      <c r="LE130">
        <v>26</v>
      </c>
      <c r="LG130">
        <v>336</v>
      </c>
      <c r="LH130">
        <v>529</v>
      </c>
      <c r="LI130">
        <v>309</v>
      </c>
      <c r="LJ130">
        <v>519</v>
      </c>
      <c r="LK130">
        <v>315</v>
      </c>
      <c r="LL130">
        <v>493</v>
      </c>
      <c r="LN130">
        <v>710</v>
      </c>
      <c r="LO130">
        <v>431</v>
      </c>
      <c r="LP130">
        <v>738</v>
      </c>
      <c r="LQ130">
        <v>433</v>
      </c>
      <c r="LR130">
        <v>801</v>
      </c>
      <c r="LS130">
        <v>435</v>
      </c>
      <c r="LV130">
        <v>122</v>
      </c>
      <c r="LW130">
        <v>0.24644000199999999</v>
      </c>
      <c r="LX130">
        <v>309</v>
      </c>
      <c r="LY130">
        <v>91</v>
      </c>
      <c r="LZ130">
        <v>302</v>
      </c>
      <c r="MA130">
        <v>103</v>
      </c>
      <c r="MB130">
        <v>300</v>
      </c>
      <c r="MC130">
        <v>104</v>
      </c>
      <c r="ME130">
        <v>366</v>
      </c>
      <c r="MF130">
        <v>546</v>
      </c>
      <c r="MG130">
        <v>320</v>
      </c>
      <c r="MH130">
        <v>552</v>
      </c>
      <c r="MI130">
        <v>360</v>
      </c>
      <c r="MJ130">
        <v>529</v>
      </c>
      <c r="ML130">
        <v>317</v>
      </c>
      <c r="MM130">
        <v>627</v>
      </c>
      <c r="MN130">
        <v>330</v>
      </c>
      <c r="MO130">
        <v>631</v>
      </c>
      <c r="MP130">
        <v>347</v>
      </c>
      <c r="MQ130">
        <v>615</v>
      </c>
      <c r="MS130">
        <v>379</v>
      </c>
      <c r="MT130">
        <v>538</v>
      </c>
      <c r="MU130">
        <v>371</v>
      </c>
      <c r="MV130">
        <v>560</v>
      </c>
      <c r="MW130">
        <v>368</v>
      </c>
      <c r="MX130">
        <v>579</v>
      </c>
      <c r="MZ130">
        <v>602</v>
      </c>
      <c r="NA130">
        <v>482</v>
      </c>
      <c r="NB130">
        <v>551</v>
      </c>
      <c r="NC130">
        <v>510</v>
      </c>
      <c r="ND130">
        <v>557</v>
      </c>
      <c r="NE130">
        <v>478</v>
      </c>
      <c r="NG130">
        <v>758</v>
      </c>
      <c r="NH130">
        <v>580</v>
      </c>
      <c r="NI130">
        <v>747</v>
      </c>
      <c r="NJ130">
        <v>598</v>
      </c>
      <c r="NK130">
        <v>775</v>
      </c>
      <c r="NL130">
        <v>611</v>
      </c>
      <c r="NN130">
        <v>735</v>
      </c>
      <c r="NO130">
        <v>513</v>
      </c>
      <c r="NP130">
        <v>784</v>
      </c>
      <c r="NQ130">
        <v>525</v>
      </c>
      <c r="NR130">
        <v>706</v>
      </c>
      <c r="NS130">
        <v>509</v>
      </c>
      <c r="NU130">
        <v>753</v>
      </c>
      <c r="NV130">
        <v>487</v>
      </c>
      <c r="NW130">
        <v>705</v>
      </c>
      <c r="NX130">
        <v>492</v>
      </c>
      <c r="NY130">
        <v>705</v>
      </c>
      <c r="NZ130">
        <v>492</v>
      </c>
      <c r="OB130">
        <v>728</v>
      </c>
      <c r="OC130">
        <v>557</v>
      </c>
      <c r="OD130">
        <v>843</v>
      </c>
      <c r="OE130">
        <v>573</v>
      </c>
      <c r="OF130">
        <v>781</v>
      </c>
      <c r="OG130">
        <v>557</v>
      </c>
      <c r="OI130">
        <v>734</v>
      </c>
      <c r="OJ130">
        <v>489</v>
      </c>
      <c r="OK130">
        <v>766</v>
      </c>
      <c r="OL130">
        <v>494</v>
      </c>
      <c r="OM130">
        <v>727</v>
      </c>
      <c r="ON130">
        <v>488</v>
      </c>
      <c r="OP130">
        <v>874</v>
      </c>
      <c r="OQ130">
        <v>668</v>
      </c>
      <c r="OR130">
        <v>889</v>
      </c>
      <c r="OS130">
        <v>613</v>
      </c>
      <c r="OT130">
        <v>882</v>
      </c>
      <c r="OU130">
        <v>597</v>
      </c>
      <c r="OW130">
        <v>759</v>
      </c>
      <c r="OX130">
        <v>505</v>
      </c>
      <c r="OY130">
        <v>726</v>
      </c>
      <c r="OZ130">
        <v>487</v>
      </c>
      <c r="PA130">
        <v>787</v>
      </c>
      <c r="PB130">
        <v>495</v>
      </c>
    </row>
    <row r="131" spans="1:418">
      <c r="A131" s="50">
        <v>4</v>
      </c>
      <c r="B131">
        <f>0.0000055*1000000</f>
        <v>5.5</v>
      </c>
      <c r="C131" s="61">
        <f>IS6</f>
        <v>5.8737920772423031</v>
      </c>
      <c r="D131" s="52">
        <f>IS4</f>
        <v>518.98387096774195</v>
      </c>
      <c r="E131">
        <f t="shared" si="95"/>
        <v>1.8581785524036201</v>
      </c>
      <c r="F131">
        <f t="shared" si="96"/>
        <v>-5.2596373105057559</v>
      </c>
      <c r="G131" s="7">
        <f t="shared" si="97"/>
        <v>0.73300823367967072</v>
      </c>
      <c r="H131" s="2">
        <f t="shared" si="98"/>
        <v>0.98632766589260434</v>
      </c>
      <c r="Q131" s="7"/>
      <c r="Y131" s="6"/>
      <c r="AB131">
        <v>123</v>
      </c>
      <c r="AC131">
        <v>0.24846000200000001</v>
      </c>
      <c r="AD131">
        <v>325</v>
      </c>
      <c r="AE131">
        <v>149</v>
      </c>
      <c r="AF131">
        <v>337</v>
      </c>
      <c r="AG131">
        <v>141</v>
      </c>
      <c r="AH131">
        <v>332</v>
      </c>
      <c r="AI131">
        <v>145</v>
      </c>
      <c r="AK131">
        <v>349</v>
      </c>
      <c r="AL131">
        <v>221</v>
      </c>
      <c r="AM131">
        <v>364</v>
      </c>
      <c r="AN131">
        <v>230</v>
      </c>
      <c r="AO131">
        <v>358</v>
      </c>
      <c r="AP131">
        <v>204</v>
      </c>
      <c r="AR131">
        <v>408</v>
      </c>
      <c r="AS131">
        <v>225</v>
      </c>
      <c r="AT131">
        <v>408</v>
      </c>
      <c r="AU131">
        <v>213</v>
      </c>
      <c r="AV131">
        <v>393</v>
      </c>
      <c r="AW131">
        <v>233</v>
      </c>
      <c r="AY131">
        <v>761</v>
      </c>
      <c r="AZ131">
        <v>229</v>
      </c>
      <c r="BA131">
        <v>730</v>
      </c>
      <c r="BB131">
        <v>239</v>
      </c>
      <c r="BC131">
        <v>692</v>
      </c>
      <c r="BD131">
        <v>238</v>
      </c>
      <c r="BF131">
        <v>871</v>
      </c>
      <c r="BG131">
        <v>200</v>
      </c>
      <c r="BH131">
        <v>892</v>
      </c>
      <c r="BI131">
        <v>215</v>
      </c>
      <c r="BJ131">
        <v>875</v>
      </c>
      <c r="BK131">
        <v>217</v>
      </c>
      <c r="BM131">
        <v>893</v>
      </c>
      <c r="BN131">
        <v>197</v>
      </c>
      <c r="BO131">
        <v>937</v>
      </c>
      <c r="BP131">
        <v>196</v>
      </c>
      <c r="BQ131">
        <v>906</v>
      </c>
      <c r="BR131">
        <v>186</v>
      </c>
      <c r="BT131">
        <v>857</v>
      </c>
      <c r="BU131">
        <v>180</v>
      </c>
      <c r="BV131">
        <v>881</v>
      </c>
      <c r="BW131">
        <v>190</v>
      </c>
      <c r="BX131">
        <v>892</v>
      </c>
      <c r="BY131">
        <v>189</v>
      </c>
      <c r="CA131">
        <v>956</v>
      </c>
      <c r="CB131">
        <v>203</v>
      </c>
      <c r="CC131">
        <v>889</v>
      </c>
      <c r="CD131">
        <v>178</v>
      </c>
      <c r="CE131">
        <v>834</v>
      </c>
      <c r="CF131">
        <v>180</v>
      </c>
      <c r="CH131">
        <v>837</v>
      </c>
      <c r="CI131">
        <v>166</v>
      </c>
      <c r="CJ131">
        <v>858</v>
      </c>
      <c r="CK131">
        <v>169</v>
      </c>
      <c r="CL131">
        <v>874</v>
      </c>
      <c r="CM131">
        <v>175</v>
      </c>
      <c r="CO131">
        <v>809</v>
      </c>
      <c r="CP131">
        <v>166</v>
      </c>
      <c r="CQ131">
        <v>869</v>
      </c>
      <c r="CR131">
        <v>169</v>
      </c>
      <c r="CS131">
        <v>828</v>
      </c>
      <c r="CT131">
        <v>164</v>
      </c>
      <c r="CV131">
        <v>878</v>
      </c>
      <c r="CW131">
        <v>164</v>
      </c>
      <c r="CX131">
        <v>886</v>
      </c>
      <c r="CY131">
        <v>168</v>
      </c>
      <c r="CZ131">
        <v>857</v>
      </c>
      <c r="DA131">
        <v>176</v>
      </c>
      <c r="DC131">
        <v>893</v>
      </c>
      <c r="DD131">
        <v>174</v>
      </c>
      <c r="DE131">
        <v>871</v>
      </c>
      <c r="DF131">
        <v>164</v>
      </c>
      <c r="DG131">
        <v>805</v>
      </c>
      <c r="DH131">
        <v>170</v>
      </c>
      <c r="DK131">
        <v>123</v>
      </c>
      <c r="DL131">
        <v>0.24846000200000001</v>
      </c>
      <c r="DM131">
        <v>172</v>
      </c>
      <c r="DN131">
        <v>246</v>
      </c>
      <c r="DO131">
        <v>170</v>
      </c>
      <c r="DP131">
        <v>251</v>
      </c>
      <c r="DQ131">
        <v>169</v>
      </c>
      <c r="DR131">
        <v>247</v>
      </c>
      <c r="DT131">
        <v>206</v>
      </c>
      <c r="DU131">
        <v>405</v>
      </c>
      <c r="DV131">
        <v>219</v>
      </c>
      <c r="DW131">
        <v>378</v>
      </c>
      <c r="DX131">
        <v>208</v>
      </c>
      <c r="DY131">
        <v>384</v>
      </c>
      <c r="EA131">
        <v>212</v>
      </c>
      <c r="EB131">
        <v>371</v>
      </c>
      <c r="EC131">
        <v>219</v>
      </c>
      <c r="ED131">
        <v>439</v>
      </c>
      <c r="EE131">
        <v>211</v>
      </c>
      <c r="EF131">
        <v>477</v>
      </c>
      <c r="EH131">
        <v>269</v>
      </c>
      <c r="EI131">
        <v>394</v>
      </c>
      <c r="EJ131">
        <v>281</v>
      </c>
      <c r="EK131">
        <v>412</v>
      </c>
      <c r="EL131">
        <v>280</v>
      </c>
      <c r="EM131">
        <v>458</v>
      </c>
      <c r="EO131">
        <v>860</v>
      </c>
      <c r="EP131">
        <v>399</v>
      </c>
      <c r="EQ131">
        <v>874</v>
      </c>
      <c r="ER131">
        <v>367</v>
      </c>
      <c r="ES131">
        <v>821</v>
      </c>
      <c r="ET131">
        <v>366</v>
      </c>
      <c r="EV131">
        <v>934</v>
      </c>
      <c r="EW131">
        <v>373</v>
      </c>
      <c r="EX131">
        <v>833</v>
      </c>
      <c r="EY131">
        <v>369</v>
      </c>
      <c r="EZ131">
        <v>959</v>
      </c>
      <c r="FA131">
        <v>394</v>
      </c>
      <c r="FC131">
        <v>980</v>
      </c>
      <c r="FD131">
        <v>380</v>
      </c>
      <c r="FE131">
        <v>899</v>
      </c>
      <c r="FF131">
        <v>386</v>
      </c>
      <c r="FG131">
        <v>879</v>
      </c>
      <c r="FH131">
        <v>373</v>
      </c>
      <c r="FJ131">
        <v>962</v>
      </c>
      <c r="FK131">
        <v>374</v>
      </c>
      <c r="FL131">
        <v>916</v>
      </c>
      <c r="FM131">
        <v>379</v>
      </c>
      <c r="FN131">
        <v>901</v>
      </c>
      <c r="FO131">
        <v>374</v>
      </c>
      <c r="FQ131">
        <v>972</v>
      </c>
      <c r="FR131">
        <v>398</v>
      </c>
      <c r="FS131">
        <v>1045</v>
      </c>
      <c r="FT131">
        <v>452</v>
      </c>
      <c r="FU131">
        <v>1029</v>
      </c>
      <c r="FV131">
        <v>414</v>
      </c>
      <c r="FX131">
        <v>986</v>
      </c>
      <c r="FY131">
        <v>368</v>
      </c>
      <c r="FZ131">
        <v>933</v>
      </c>
      <c r="GA131">
        <v>359</v>
      </c>
      <c r="GB131">
        <v>941</v>
      </c>
      <c r="GC131">
        <v>351</v>
      </c>
      <c r="GE131">
        <v>1070</v>
      </c>
      <c r="GF131">
        <v>400</v>
      </c>
      <c r="GG131">
        <v>1159</v>
      </c>
      <c r="GH131">
        <v>430</v>
      </c>
      <c r="GI131">
        <v>1114</v>
      </c>
      <c r="GJ131">
        <v>416</v>
      </c>
      <c r="GL131">
        <v>1052</v>
      </c>
      <c r="GM131">
        <v>394</v>
      </c>
      <c r="GN131">
        <v>1033</v>
      </c>
      <c r="GO131">
        <v>379</v>
      </c>
      <c r="GP131">
        <v>1123</v>
      </c>
      <c r="GQ131">
        <v>363</v>
      </c>
      <c r="GS131">
        <v>123</v>
      </c>
      <c r="GT131">
        <v>0.24846000200000001</v>
      </c>
      <c r="GU131">
        <v>294</v>
      </c>
      <c r="GV131">
        <v>24</v>
      </c>
      <c r="GW131">
        <v>305</v>
      </c>
      <c r="GX131">
        <v>23</v>
      </c>
      <c r="GY131">
        <v>301</v>
      </c>
      <c r="GZ131">
        <v>24</v>
      </c>
      <c r="HB131">
        <v>339</v>
      </c>
      <c r="HC131">
        <v>673</v>
      </c>
      <c r="HD131">
        <v>327</v>
      </c>
      <c r="HE131">
        <v>632</v>
      </c>
      <c r="HF131">
        <v>335</v>
      </c>
      <c r="HG131">
        <v>568</v>
      </c>
      <c r="HI131">
        <v>1096</v>
      </c>
      <c r="HJ131">
        <v>584</v>
      </c>
      <c r="HK131">
        <v>1048</v>
      </c>
      <c r="HL131">
        <v>566</v>
      </c>
      <c r="HM131">
        <v>1057</v>
      </c>
      <c r="HN131">
        <v>593</v>
      </c>
      <c r="HP131">
        <v>123</v>
      </c>
      <c r="HQ131">
        <v>0.24846000200000001</v>
      </c>
      <c r="HR131">
        <v>166</v>
      </c>
      <c r="HS131">
        <v>241</v>
      </c>
      <c r="HT131">
        <v>173</v>
      </c>
      <c r="HU131">
        <v>241</v>
      </c>
      <c r="HV131">
        <v>177</v>
      </c>
      <c r="HW131">
        <v>235</v>
      </c>
      <c r="HY131">
        <v>201</v>
      </c>
      <c r="HZ131">
        <v>349</v>
      </c>
      <c r="IA131">
        <v>198</v>
      </c>
      <c r="IB131">
        <v>333</v>
      </c>
      <c r="IC131">
        <v>192</v>
      </c>
      <c r="ID131">
        <v>333</v>
      </c>
      <c r="IF131">
        <v>216</v>
      </c>
      <c r="IG131">
        <v>324</v>
      </c>
      <c r="IH131">
        <v>216</v>
      </c>
      <c r="II131">
        <v>326</v>
      </c>
      <c r="IJ131">
        <v>207</v>
      </c>
      <c r="IK131">
        <v>320</v>
      </c>
      <c r="IM131">
        <v>553</v>
      </c>
      <c r="IN131">
        <v>322</v>
      </c>
      <c r="IO131">
        <v>566</v>
      </c>
      <c r="IP131">
        <v>323</v>
      </c>
      <c r="IQ131">
        <v>517</v>
      </c>
      <c r="IR131">
        <v>314</v>
      </c>
      <c r="IT131">
        <v>653</v>
      </c>
      <c r="IU131">
        <v>316</v>
      </c>
      <c r="IV131">
        <v>625</v>
      </c>
      <c r="IW131">
        <v>317</v>
      </c>
      <c r="IX131">
        <v>692</v>
      </c>
      <c r="IY131">
        <v>313</v>
      </c>
      <c r="JA131">
        <v>724</v>
      </c>
      <c r="JB131">
        <v>336</v>
      </c>
      <c r="JC131">
        <v>755</v>
      </c>
      <c r="JD131">
        <v>376</v>
      </c>
      <c r="JE131">
        <v>736</v>
      </c>
      <c r="JF131">
        <v>362</v>
      </c>
      <c r="JH131">
        <v>651</v>
      </c>
      <c r="JI131">
        <v>320</v>
      </c>
      <c r="JJ131">
        <v>624</v>
      </c>
      <c r="JK131">
        <v>311</v>
      </c>
      <c r="JL131">
        <v>603</v>
      </c>
      <c r="JM131">
        <v>317</v>
      </c>
      <c r="JO131">
        <v>609</v>
      </c>
      <c r="JP131">
        <v>310</v>
      </c>
      <c r="JQ131">
        <v>672</v>
      </c>
      <c r="JR131">
        <v>290</v>
      </c>
      <c r="JS131">
        <v>622</v>
      </c>
      <c r="JT131">
        <v>300</v>
      </c>
      <c r="JV131">
        <v>632</v>
      </c>
      <c r="JW131">
        <v>314</v>
      </c>
      <c r="JX131">
        <v>664</v>
      </c>
      <c r="JY131">
        <v>366</v>
      </c>
      <c r="JZ131">
        <v>695</v>
      </c>
      <c r="KA131">
        <v>342</v>
      </c>
      <c r="KC131">
        <v>623</v>
      </c>
      <c r="KD131">
        <v>324</v>
      </c>
      <c r="KE131">
        <v>734</v>
      </c>
      <c r="KF131">
        <v>325</v>
      </c>
      <c r="KG131">
        <v>693</v>
      </c>
      <c r="KH131">
        <v>321</v>
      </c>
      <c r="KJ131">
        <v>679</v>
      </c>
      <c r="KK131">
        <v>323</v>
      </c>
      <c r="KL131">
        <v>656</v>
      </c>
      <c r="KM131">
        <v>333</v>
      </c>
      <c r="KN131">
        <v>598</v>
      </c>
      <c r="KO131">
        <v>337</v>
      </c>
      <c r="KQ131">
        <v>751</v>
      </c>
      <c r="KR131">
        <v>365</v>
      </c>
      <c r="KS131">
        <v>694</v>
      </c>
      <c r="KT131">
        <v>373</v>
      </c>
      <c r="KU131">
        <v>675</v>
      </c>
      <c r="KV131">
        <v>353</v>
      </c>
      <c r="KX131">
        <v>123</v>
      </c>
      <c r="KY131">
        <v>0.24846000177785799</v>
      </c>
      <c r="KZ131">
        <v>310</v>
      </c>
      <c r="LA131">
        <v>27</v>
      </c>
      <c r="LB131">
        <v>298</v>
      </c>
      <c r="LC131">
        <v>27</v>
      </c>
      <c r="LD131">
        <v>304</v>
      </c>
      <c r="LE131">
        <v>27</v>
      </c>
      <c r="LG131">
        <v>317</v>
      </c>
      <c r="LH131">
        <v>568</v>
      </c>
      <c r="LI131">
        <v>336</v>
      </c>
      <c r="LJ131">
        <v>477</v>
      </c>
      <c r="LK131">
        <v>338</v>
      </c>
      <c r="LL131">
        <v>481</v>
      </c>
      <c r="LN131">
        <v>774</v>
      </c>
      <c r="LO131">
        <v>438</v>
      </c>
      <c r="LP131">
        <v>763</v>
      </c>
      <c r="LQ131">
        <v>449</v>
      </c>
      <c r="LR131">
        <v>731</v>
      </c>
      <c r="LS131">
        <v>427</v>
      </c>
      <c r="LV131">
        <v>123</v>
      </c>
      <c r="LW131">
        <v>0.24846000200000001</v>
      </c>
      <c r="LX131">
        <v>319</v>
      </c>
      <c r="LY131">
        <v>93</v>
      </c>
      <c r="LZ131">
        <v>312</v>
      </c>
      <c r="MA131">
        <v>104</v>
      </c>
      <c r="MB131">
        <v>302</v>
      </c>
      <c r="MC131">
        <v>101</v>
      </c>
      <c r="ME131">
        <v>342</v>
      </c>
      <c r="MF131">
        <v>540</v>
      </c>
      <c r="MG131">
        <v>345</v>
      </c>
      <c r="MH131">
        <v>524</v>
      </c>
      <c r="MI131">
        <v>340</v>
      </c>
      <c r="MJ131">
        <v>514</v>
      </c>
      <c r="ML131">
        <v>347</v>
      </c>
      <c r="MM131">
        <v>612</v>
      </c>
      <c r="MN131">
        <v>344</v>
      </c>
      <c r="MO131">
        <v>630</v>
      </c>
      <c r="MP131">
        <v>314</v>
      </c>
      <c r="MQ131">
        <v>603</v>
      </c>
      <c r="MS131">
        <v>351</v>
      </c>
      <c r="MT131">
        <v>556</v>
      </c>
      <c r="MU131">
        <v>378</v>
      </c>
      <c r="MV131">
        <v>553</v>
      </c>
      <c r="MW131">
        <v>389</v>
      </c>
      <c r="MX131">
        <v>577</v>
      </c>
      <c r="MZ131">
        <v>553</v>
      </c>
      <c r="NA131">
        <v>484</v>
      </c>
      <c r="NB131">
        <v>535</v>
      </c>
      <c r="NC131">
        <v>510</v>
      </c>
      <c r="ND131">
        <v>598</v>
      </c>
      <c r="NE131">
        <v>485</v>
      </c>
      <c r="NG131">
        <v>771</v>
      </c>
      <c r="NH131">
        <v>586</v>
      </c>
      <c r="NI131">
        <v>747</v>
      </c>
      <c r="NJ131">
        <v>607</v>
      </c>
      <c r="NK131">
        <v>781</v>
      </c>
      <c r="NL131">
        <v>626</v>
      </c>
      <c r="NN131">
        <v>838</v>
      </c>
      <c r="NO131">
        <v>500</v>
      </c>
      <c r="NP131">
        <v>718</v>
      </c>
      <c r="NQ131">
        <v>512</v>
      </c>
      <c r="NR131">
        <v>721</v>
      </c>
      <c r="NS131">
        <v>519</v>
      </c>
      <c r="NU131">
        <v>772</v>
      </c>
      <c r="NV131">
        <v>493</v>
      </c>
      <c r="NW131">
        <v>720</v>
      </c>
      <c r="NX131">
        <v>510</v>
      </c>
      <c r="NY131">
        <v>720</v>
      </c>
      <c r="NZ131">
        <v>510</v>
      </c>
      <c r="OB131">
        <v>837</v>
      </c>
      <c r="OC131">
        <v>587</v>
      </c>
      <c r="OD131">
        <v>803</v>
      </c>
      <c r="OE131">
        <v>581</v>
      </c>
      <c r="OF131">
        <v>776</v>
      </c>
      <c r="OG131">
        <v>575</v>
      </c>
      <c r="OI131">
        <v>732</v>
      </c>
      <c r="OJ131">
        <v>494</v>
      </c>
      <c r="OK131">
        <v>733</v>
      </c>
      <c r="OL131">
        <v>475</v>
      </c>
      <c r="OM131">
        <v>754</v>
      </c>
      <c r="ON131">
        <v>477</v>
      </c>
      <c r="OP131">
        <v>839</v>
      </c>
      <c r="OQ131">
        <v>667</v>
      </c>
      <c r="OR131">
        <v>823</v>
      </c>
      <c r="OS131">
        <v>629</v>
      </c>
      <c r="OT131">
        <v>818</v>
      </c>
      <c r="OU131">
        <v>606</v>
      </c>
      <c r="OW131">
        <v>731</v>
      </c>
      <c r="OX131">
        <v>516</v>
      </c>
      <c r="OY131">
        <v>804</v>
      </c>
      <c r="OZ131">
        <v>482</v>
      </c>
      <c r="PA131">
        <v>737</v>
      </c>
      <c r="PB131">
        <v>480</v>
      </c>
    </row>
    <row r="132" spans="1:418">
      <c r="A132">
        <v>5</v>
      </c>
      <c r="B132">
        <f>0.0000166 *1000000</f>
        <v>16.600000000000001</v>
      </c>
      <c r="C132" s="2">
        <f>IZ6</f>
        <v>5.2636217744606055</v>
      </c>
      <c r="D132" s="40">
        <f>IZ4</f>
        <v>607.5</v>
      </c>
      <c r="E132">
        <f t="shared" si="95"/>
        <v>0.88143472971131376</v>
      </c>
      <c r="F132">
        <f t="shared" si="96"/>
        <v>-4.779891911959945</v>
      </c>
      <c r="G132" s="7">
        <f t="shared" si="97"/>
        <v>0.89438835522446591</v>
      </c>
      <c r="H132" s="2">
        <f t="shared" si="98"/>
        <v>0.88386781668013292</v>
      </c>
      <c r="Q132" s="7"/>
      <c r="Y132" s="6"/>
      <c r="LV132">
        <v>124</v>
      </c>
      <c r="LW132">
        <v>0.25048000199999998</v>
      </c>
      <c r="LX132">
        <v>302</v>
      </c>
      <c r="LY132">
        <v>95</v>
      </c>
      <c r="LZ132">
        <v>320</v>
      </c>
      <c r="MA132">
        <v>102</v>
      </c>
      <c r="MB132">
        <v>303</v>
      </c>
      <c r="MC132">
        <v>102</v>
      </c>
      <c r="ME132">
        <v>325</v>
      </c>
      <c r="MF132">
        <v>542</v>
      </c>
      <c r="MG132">
        <v>336</v>
      </c>
      <c r="MH132">
        <v>534</v>
      </c>
      <c r="MI132">
        <v>340</v>
      </c>
      <c r="MJ132">
        <v>533</v>
      </c>
      <c r="ML132">
        <v>323</v>
      </c>
      <c r="MM132">
        <v>626</v>
      </c>
      <c r="MN132">
        <v>320</v>
      </c>
      <c r="MO132">
        <v>608</v>
      </c>
      <c r="MP132">
        <v>325</v>
      </c>
      <c r="MQ132">
        <v>592</v>
      </c>
      <c r="MS132">
        <v>340</v>
      </c>
      <c r="MT132">
        <v>558</v>
      </c>
      <c r="MU132">
        <v>392</v>
      </c>
      <c r="MV132">
        <v>550</v>
      </c>
      <c r="MW132">
        <v>377</v>
      </c>
      <c r="MX132">
        <v>549</v>
      </c>
      <c r="MZ132">
        <v>539</v>
      </c>
      <c r="NA132">
        <v>481</v>
      </c>
      <c r="NB132">
        <v>577</v>
      </c>
      <c r="NC132">
        <v>504</v>
      </c>
      <c r="ND132">
        <v>596</v>
      </c>
      <c r="NE132">
        <v>489</v>
      </c>
      <c r="NG132">
        <v>746</v>
      </c>
      <c r="NH132">
        <v>590</v>
      </c>
      <c r="NI132">
        <v>755</v>
      </c>
      <c r="NJ132">
        <v>598</v>
      </c>
      <c r="NK132">
        <v>756</v>
      </c>
      <c r="NL132">
        <v>594</v>
      </c>
      <c r="NN132">
        <v>763</v>
      </c>
      <c r="NO132">
        <v>517</v>
      </c>
      <c r="NP132">
        <v>765</v>
      </c>
      <c r="NQ132">
        <v>507</v>
      </c>
      <c r="NR132">
        <v>789</v>
      </c>
      <c r="NS132">
        <v>508</v>
      </c>
      <c r="NU132">
        <v>735</v>
      </c>
      <c r="NV132">
        <v>526</v>
      </c>
      <c r="NW132">
        <v>787</v>
      </c>
      <c r="NX132">
        <v>524</v>
      </c>
      <c r="NY132">
        <v>787</v>
      </c>
      <c r="NZ132">
        <v>524</v>
      </c>
      <c r="OB132">
        <v>760</v>
      </c>
      <c r="OC132">
        <v>589</v>
      </c>
      <c r="OD132">
        <v>787</v>
      </c>
      <c r="OE132">
        <v>612</v>
      </c>
      <c r="OF132">
        <v>779</v>
      </c>
      <c r="OG132">
        <v>578</v>
      </c>
      <c r="OI132">
        <v>778</v>
      </c>
      <c r="OJ132">
        <v>505</v>
      </c>
      <c r="OK132">
        <v>764</v>
      </c>
      <c r="OL132">
        <v>499</v>
      </c>
      <c r="OM132">
        <v>769</v>
      </c>
      <c r="ON132">
        <v>509</v>
      </c>
      <c r="OP132">
        <v>813</v>
      </c>
      <c r="OQ132">
        <v>670</v>
      </c>
      <c r="OR132">
        <v>836</v>
      </c>
      <c r="OS132">
        <v>652</v>
      </c>
      <c r="OT132">
        <v>767</v>
      </c>
      <c r="OU132">
        <v>629</v>
      </c>
      <c r="OW132">
        <v>775</v>
      </c>
      <c r="OX132">
        <v>517</v>
      </c>
      <c r="OY132">
        <v>768</v>
      </c>
      <c r="OZ132">
        <v>495</v>
      </c>
      <c r="PA132">
        <v>791</v>
      </c>
      <c r="PB132">
        <v>499</v>
      </c>
    </row>
    <row r="133" spans="1:418">
      <c r="A133">
        <v>6</v>
      </c>
      <c r="B133">
        <f>0.00003379*1000000</f>
        <v>33.79</v>
      </c>
      <c r="C133" s="2">
        <f>JG6</f>
        <v>5.9552137493037405</v>
      </c>
      <c r="D133" s="40">
        <f>JG4</f>
        <v>505.55107526881721</v>
      </c>
      <c r="E133" t="e">
        <f t="shared" si="95"/>
        <v>#DIV/0!</v>
      </c>
      <c r="F133">
        <f t="shared" si="96"/>
        <v>-4.471211808225104</v>
      </c>
      <c r="G133" s="7">
        <f t="shared" si="97"/>
        <v>0.7085179376592825</v>
      </c>
      <c r="H133" s="2">
        <f t="shared" si="98"/>
        <v>1</v>
      </c>
      <c r="Q133" s="7"/>
      <c r="Y133" s="6"/>
      <c r="LV133">
        <v>125</v>
      </c>
      <c r="LW133">
        <v>0.252500002</v>
      </c>
      <c r="LX133">
        <v>306</v>
      </c>
      <c r="LY133">
        <v>93</v>
      </c>
      <c r="LZ133">
        <v>311</v>
      </c>
      <c r="MA133">
        <v>101</v>
      </c>
      <c r="MB133">
        <v>316</v>
      </c>
      <c r="MC133">
        <v>104</v>
      </c>
      <c r="ME133">
        <v>333</v>
      </c>
      <c r="MF133">
        <v>515</v>
      </c>
      <c r="MG133">
        <v>342</v>
      </c>
      <c r="MH133">
        <v>527</v>
      </c>
      <c r="MI133">
        <v>350</v>
      </c>
      <c r="MJ133">
        <v>532</v>
      </c>
      <c r="ML133">
        <v>334</v>
      </c>
      <c r="MM133">
        <v>578</v>
      </c>
      <c r="MN133">
        <v>327</v>
      </c>
      <c r="MO133">
        <v>636</v>
      </c>
      <c r="MP133">
        <v>337</v>
      </c>
      <c r="MQ133">
        <v>618</v>
      </c>
      <c r="MS133">
        <v>371</v>
      </c>
      <c r="MT133">
        <v>541</v>
      </c>
      <c r="MU133">
        <v>345</v>
      </c>
      <c r="MV133">
        <v>571</v>
      </c>
      <c r="MW133">
        <v>381</v>
      </c>
      <c r="MX133">
        <v>575</v>
      </c>
      <c r="MZ133">
        <v>572</v>
      </c>
      <c r="NA133">
        <v>487</v>
      </c>
      <c r="NB133">
        <v>604</v>
      </c>
      <c r="NC133">
        <v>489</v>
      </c>
      <c r="ND133">
        <v>560</v>
      </c>
      <c r="NE133">
        <v>482</v>
      </c>
      <c r="NG133">
        <v>768</v>
      </c>
      <c r="NH133">
        <v>609</v>
      </c>
      <c r="NI133">
        <v>804</v>
      </c>
      <c r="NJ133">
        <v>630</v>
      </c>
      <c r="NK133">
        <v>795</v>
      </c>
      <c r="NL133">
        <v>616</v>
      </c>
      <c r="NN133">
        <v>747</v>
      </c>
      <c r="NO133">
        <v>499</v>
      </c>
      <c r="NP133">
        <v>729</v>
      </c>
      <c r="NQ133">
        <v>523</v>
      </c>
      <c r="NR133">
        <v>777</v>
      </c>
      <c r="NS133">
        <v>479</v>
      </c>
      <c r="NU133">
        <v>767</v>
      </c>
      <c r="NV133">
        <v>504</v>
      </c>
      <c r="NW133">
        <v>783</v>
      </c>
      <c r="NX133">
        <v>487</v>
      </c>
      <c r="NY133">
        <v>783</v>
      </c>
      <c r="NZ133">
        <v>487</v>
      </c>
      <c r="OB133">
        <v>816</v>
      </c>
      <c r="OC133">
        <v>579</v>
      </c>
      <c r="OD133">
        <v>806</v>
      </c>
      <c r="OE133">
        <v>594</v>
      </c>
      <c r="OF133">
        <v>771</v>
      </c>
      <c r="OG133">
        <v>546</v>
      </c>
      <c r="OI133">
        <v>811</v>
      </c>
      <c r="OJ133">
        <v>491</v>
      </c>
      <c r="OK133">
        <v>775</v>
      </c>
      <c r="OL133">
        <v>488</v>
      </c>
      <c r="OM133">
        <v>787</v>
      </c>
      <c r="ON133">
        <v>517</v>
      </c>
      <c r="OP133">
        <v>776</v>
      </c>
      <c r="OQ133">
        <v>656</v>
      </c>
      <c r="OR133">
        <v>792</v>
      </c>
      <c r="OS133">
        <v>613</v>
      </c>
      <c r="OT133">
        <v>845</v>
      </c>
      <c r="OU133">
        <v>620</v>
      </c>
      <c r="OW133">
        <v>803</v>
      </c>
      <c r="OX133">
        <v>511</v>
      </c>
      <c r="OY133">
        <v>783</v>
      </c>
      <c r="OZ133">
        <v>508</v>
      </c>
      <c r="PA133">
        <v>800</v>
      </c>
      <c r="PB133">
        <v>505</v>
      </c>
    </row>
    <row r="134" spans="1:418">
      <c r="A134">
        <v>7</v>
      </c>
      <c r="B134">
        <f>0.00005615*1000000</f>
        <v>56.150000000000006</v>
      </c>
      <c r="C134" s="2">
        <f>JN6</f>
        <v>7.7754122246387114</v>
      </c>
      <c r="D134" s="40">
        <f>JN4</f>
        <v>496.55913978494618</v>
      </c>
      <c r="E134" t="e">
        <f t="shared" si="95"/>
        <v>#NUM!</v>
      </c>
      <c r="F134">
        <f t="shared" si="96"/>
        <v>-4.250650239402523</v>
      </c>
      <c r="G134" s="7">
        <f t="shared" si="97"/>
        <v>0.69212409331503622</v>
      </c>
      <c r="H134" s="2">
        <f t="shared" si="98"/>
        <v>1.3056478830080249</v>
      </c>
      <c r="J134" s="2"/>
      <c r="Q134" s="7"/>
      <c r="Y134" s="6"/>
      <c r="LV134">
        <v>126</v>
      </c>
      <c r="LW134">
        <v>0.25452000200000002</v>
      </c>
      <c r="LX134">
        <v>304</v>
      </c>
      <c r="LY134">
        <v>92</v>
      </c>
      <c r="LZ134">
        <v>300</v>
      </c>
      <c r="MA134">
        <v>104</v>
      </c>
      <c r="MB134">
        <v>314</v>
      </c>
      <c r="MC134">
        <v>103</v>
      </c>
      <c r="ME134">
        <v>336</v>
      </c>
      <c r="MF134">
        <v>548</v>
      </c>
      <c r="MG134">
        <v>342</v>
      </c>
      <c r="MH134">
        <v>531</v>
      </c>
      <c r="MI134">
        <v>375</v>
      </c>
      <c r="MJ134">
        <v>530</v>
      </c>
      <c r="ML134">
        <v>336</v>
      </c>
      <c r="MM134">
        <v>607</v>
      </c>
      <c r="MN134">
        <v>321</v>
      </c>
      <c r="MO134">
        <v>636</v>
      </c>
      <c r="MP134">
        <v>339</v>
      </c>
      <c r="MQ134">
        <v>637</v>
      </c>
      <c r="MS134">
        <v>373</v>
      </c>
      <c r="MT134">
        <v>557</v>
      </c>
      <c r="MU134">
        <v>358</v>
      </c>
      <c r="MV134">
        <v>552</v>
      </c>
      <c r="MW134">
        <v>378</v>
      </c>
      <c r="MX134">
        <v>577</v>
      </c>
      <c r="MZ134">
        <v>573</v>
      </c>
      <c r="NA134">
        <v>493</v>
      </c>
      <c r="NB134">
        <v>527</v>
      </c>
      <c r="NC134">
        <v>495</v>
      </c>
      <c r="ND134">
        <v>497</v>
      </c>
      <c r="NE134">
        <v>487</v>
      </c>
      <c r="NG134">
        <v>758</v>
      </c>
      <c r="NH134">
        <v>589</v>
      </c>
      <c r="NI134">
        <v>821</v>
      </c>
      <c r="NJ134">
        <v>617</v>
      </c>
      <c r="NK134">
        <v>771</v>
      </c>
      <c r="NL134">
        <v>608</v>
      </c>
      <c r="NN134">
        <v>694</v>
      </c>
      <c r="NO134">
        <v>513</v>
      </c>
      <c r="NP134">
        <v>804</v>
      </c>
      <c r="NQ134">
        <v>524</v>
      </c>
      <c r="NR134">
        <v>750</v>
      </c>
      <c r="NS134">
        <v>515</v>
      </c>
      <c r="NU134">
        <v>724</v>
      </c>
      <c r="NV134">
        <v>516</v>
      </c>
      <c r="NW134">
        <v>789</v>
      </c>
      <c r="NX134">
        <v>503</v>
      </c>
      <c r="NY134">
        <v>789</v>
      </c>
      <c r="NZ134">
        <v>503</v>
      </c>
      <c r="OB134">
        <v>727</v>
      </c>
      <c r="OC134">
        <v>579</v>
      </c>
      <c r="OD134">
        <v>747</v>
      </c>
      <c r="OE134">
        <v>598</v>
      </c>
      <c r="OF134">
        <v>797</v>
      </c>
      <c r="OG134">
        <v>588</v>
      </c>
      <c r="OI134">
        <v>768</v>
      </c>
      <c r="OJ134">
        <v>481</v>
      </c>
      <c r="OK134">
        <v>812</v>
      </c>
      <c r="OL134">
        <v>476</v>
      </c>
      <c r="OM134">
        <v>757</v>
      </c>
      <c r="ON134">
        <v>497</v>
      </c>
      <c r="OP134">
        <v>850</v>
      </c>
      <c r="OQ134">
        <v>681</v>
      </c>
      <c r="OR134">
        <v>743</v>
      </c>
      <c r="OS134">
        <v>632</v>
      </c>
      <c r="OT134">
        <v>816</v>
      </c>
      <c r="OU134">
        <v>616</v>
      </c>
      <c r="OW134">
        <v>829</v>
      </c>
      <c r="OX134">
        <v>514</v>
      </c>
      <c r="OY134">
        <v>788</v>
      </c>
      <c r="OZ134">
        <v>505</v>
      </c>
      <c r="PA134">
        <v>766</v>
      </c>
      <c r="PB134">
        <v>471</v>
      </c>
    </row>
    <row r="135" spans="1:418">
      <c r="A135">
        <v>8</v>
      </c>
      <c r="B135">
        <f>0.00007687*1000000</f>
        <v>76.87</v>
      </c>
      <c r="C135" s="2">
        <f>JU6</f>
        <v>5.1761649154865239</v>
      </c>
      <c r="D135" s="40">
        <f>JU4</f>
        <v>511.90322580645164</v>
      </c>
      <c r="E135">
        <f t="shared" si="95"/>
        <v>0.82244342294766026</v>
      </c>
      <c r="F135">
        <f t="shared" si="96"/>
        <v>-4.1142431189307329</v>
      </c>
      <c r="G135" s="7">
        <f t="shared" si="97"/>
        <v>0.72009900019604001</v>
      </c>
      <c r="H135" s="2">
        <f t="shared" si="98"/>
        <v>0.86918205347233757</v>
      </c>
      <c r="J135" s="2"/>
      <c r="Q135" s="7"/>
      <c r="Y135" s="6"/>
    </row>
    <row r="136" spans="1:418">
      <c r="A136">
        <v>9</v>
      </c>
      <c r="B136">
        <f>0.00010768 *1000000</f>
        <v>107.67999999999999</v>
      </c>
      <c r="C136" s="2">
        <f>KB6</f>
        <v>5.5985289185768039</v>
      </c>
      <c r="D136" s="41">
        <f>KB4</f>
        <v>520.80107526881727</v>
      </c>
      <c r="E136">
        <f t="shared" si="95"/>
        <v>1.1957892860145947</v>
      </c>
      <c r="F136">
        <f t="shared" si="96"/>
        <v>-3.9678649531200985</v>
      </c>
      <c r="G136" s="7">
        <f t="shared" si="97"/>
        <v>0.73632130954714781</v>
      </c>
      <c r="H136" s="2">
        <f t="shared" si="98"/>
        <v>0.94010545284480529</v>
      </c>
      <c r="J136" s="2"/>
      <c r="Q136" s="7"/>
      <c r="Y136" s="6"/>
    </row>
    <row r="137" spans="1:418">
      <c r="A137">
        <v>10</v>
      </c>
      <c r="B137">
        <f>0.00015099*1000000</f>
        <v>150.98999999999998</v>
      </c>
      <c r="C137" s="2">
        <f>KI6</f>
        <v>4.9576278074286799</v>
      </c>
      <c r="D137" s="40">
        <f>KI4</f>
        <v>483.18010752688173</v>
      </c>
      <c r="E137">
        <f t="shared" si="95"/>
        <v>0.69632359874131777</v>
      </c>
      <c r="F137">
        <f t="shared" si="96"/>
        <v>-3.8210518148831984</v>
      </c>
      <c r="G137" s="7">
        <f t="shared" si="97"/>
        <v>0.66773181729072728</v>
      </c>
      <c r="H137" s="2">
        <f t="shared" si="98"/>
        <v>0.83248528367404206</v>
      </c>
      <c r="J137" s="2"/>
      <c r="Q137" s="7"/>
      <c r="Y137" s="6"/>
    </row>
    <row r="138" spans="1:418">
      <c r="A138">
        <v>11</v>
      </c>
      <c r="B138">
        <f>0.01001026*1000000</f>
        <v>10010.26</v>
      </c>
      <c r="C138" s="2">
        <f>KP6</f>
        <v>4.1849285995165104</v>
      </c>
      <c r="D138" s="40">
        <f>KP4</f>
        <v>574.31989247311833</v>
      </c>
      <c r="E138">
        <f t="shared" si="95"/>
        <v>0.37364482649576258</v>
      </c>
      <c r="F138">
        <f t="shared" si="96"/>
        <v>-1.999554642291024</v>
      </c>
      <c r="G138" s="7">
        <f t="shared" si="97"/>
        <v>0.83389531464418765</v>
      </c>
      <c r="H138" s="2">
        <f t="shared" si="98"/>
        <v>0.70273356686916488</v>
      </c>
      <c r="J138" s="2"/>
      <c r="Q138" s="7"/>
      <c r="Y138" s="6"/>
    </row>
    <row r="139" spans="1:418">
      <c r="C139" s="2"/>
      <c r="D139" s="40"/>
      <c r="H139" s="7"/>
      <c r="I139" s="2"/>
      <c r="J139" s="2"/>
      <c r="Q139" s="7"/>
      <c r="Y139" s="5"/>
    </row>
    <row r="140" spans="1:418">
      <c r="C140" s="2"/>
      <c r="D140" s="40"/>
      <c r="H140" s="14" t="s">
        <v>234</v>
      </c>
      <c r="I140" s="2"/>
      <c r="J140" s="2"/>
      <c r="Y140" s="6"/>
    </row>
    <row r="141" spans="1:418">
      <c r="B141" t="s">
        <v>185</v>
      </c>
      <c r="D141" s="20" t="s">
        <v>298</v>
      </c>
      <c r="G141" s="48" t="s">
        <v>71</v>
      </c>
      <c r="H141" s="48" t="s">
        <v>71</v>
      </c>
      <c r="J141" s="14"/>
      <c r="Y141" s="6"/>
    </row>
    <row r="142" spans="1:418">
      <c r="B142" s="14" t="s">
        <v>44</v>
      </c>
      <c r="C142">
        <v>1.0793999999999999</v>
      </c>
      <c r="D142" s="62" t="s">
        <v>64</v>
      </c>
      <c r="E142" s="53">
        <v>0</v>
      </c>
      <c r="F142" s="23" t="s">
        <v>69</v>
      </c>
      <c r="G142" s="40">
        <f>HQ4</f>
        <v>172.75</v>
      </c>
      <c r="H142" s="7">
        <f>KY4</f>
        <v>306.62365591397855</v>
      </c>
      <c r="J142" s="40"/>
      <c r="Y142" s="6"/>
    </row>
    <row r="143" spans="1:418">
      <c r="B143" s="14" t="s">
        <v>45</v>
      </c>
      <c r="C143">
        <v>6.3418999999999999</v>
      </c>
      <c r="D143" s="62" t="s">
        <v>65</v>
      </c>
      <c r="E143" s="64">
        <f>C133</f>
        <v>5.9552137493037405</v>
      </c>
      <c r="F143" s="23" t="s">
        <v>70</v>
      </c>
      <c r="G143" s="40">
        <f>HQ5</f>
        <v>235.6478494623656</v>
      </c>
      <c r="H143" s="40">
        <f>KY5</f>
        <v>27.293010752688172</v>
      </c>
      <c r="J143" s="40"/>
      <c r="Y143" s="30"/>
    </row>
    <row r="144" spans="1:418">
      <c r="B144" t="s">
        <v>30</v>
      </c>
      <c r="C144" s="7">
        <f>-C143/C142</f>
        <v>-5.875393737261442</v>
      </c>
      <c r="D144" s="62" t="s">
        <v>66</v>
      </c>
      <c r="E144" s="53">
        <f>6.397</f>
        <v>6.3970000000000002</v>
      </c>
      <c r="F144" s="60" t="s">
        <v>73</v>
      </c>
      <c r="H144" s="2">
        <f>LF6</f>
        <v>3.8846854236553291E-2</v>
      </c>
      <c r="Y144" s="6"/>
    </row>
    <row r="145" spans="1:25">
      <c r="B145" s="10" t="s">
        <v>31</v>
      </c>
      <c r="C145" s="19">
        <f>POWER(10,C144)*1000000</f>
        <v>1.3323129914425087</v>
      </c>
      <c r="D145" s="53" t="s">
        <v>67</v>
      </c>
      <c r="E145" s="53">
        <f>1.3633</f>
        <v>1.3633</v>
      </c>
      <c r="F145" s="60" t="s">
        <v>74</v>
      </c>
      <c r="H145" s="2">
        <f>LM6</f>
        <v>1.043853170176688</v>
      </c>
      <c r="Y145" s="6"/>
    </row>
    <row r="147" spans="1:25" ht="15.75">
      <c r="A147" s="8"/>
      <c r="J147" s="14" t="s">
        <v>304</v>
      </c>
      <c r="K147" t="s">
        <v>76</v>
      </c>
      <c r="L147" t="s">
        <v>77</v>
      </c>
      <c r="S147" s="14" t="s">
        <v>300</v>
      </c>
      <c r="U147" t="s">
        <v>130</v>
      </c>
      <c r="V147" t="s">
        <v>131</v>
      </c>
      <c r="Y147" s="6"/>
    </row>
    <row r="148" spans="1:25" ht="15.75">
      <c r="A148" t="s">
        <v>307</v>
      </c>
      <c r="H148" t="s">
        <v>25</v>
      </c>
      <c r="J148" s="14" t="s">
        <v>301</v>
      </c>
      <c r="K148" s="14" t="s">
        <v>79</v>
      </c>
      <c r="L148" s="14" t="s">
        <v>142</v>
      </c>
      <c r="Q148" t="s">
        <v>25</v>
      </c>
      <c r="S148" s="14" t="s">
        <v>301</v>
      </c>
      <c r="U148" s="14" t="s">
        <v>127</v>
      </c>
      <c r="V148" s="14" t="s">
        <v>128</v>
      </c>
      <c r="Y148" s="6"/>
    </row>
    <row r="149" spans="1:25">
      <c r="A149" s="44" t="s">
        <v>299</v>
      </c>
      <c r="E149" t="s">
        <v>12</v>
      </c>
      <c r="H149" s="9" t="s">
        <v>21</v>
      </c>
      <c r="I149" s="9" t="s">
        <v>20</v>
      </c>
      <c r="J149" s="46" t="s">
        <v>302</v>
      </c>
      <c r="K149" s="22" t="s">
        <v>80</v>
      </c>
      <c r="L149" s="22" t="s">
        <v>80</v>
      </c>
      <c r="P149" s="9"/>
      <c r="Q149" s="9" t="s">
        <v>21</v>
      </c>
      <c r="R149" s="9" t="s">
        <v>20</v>
      </c>
      <c r="S149" s="46" t="s">
        <v>126</v>
      </c>
      <c r="U149" s="22" t="s">
        <v>80</v>
      </c>
      <c r="V149" s="22" t="s">
        <v>81</v>
      </c>
      <c r="Y149" s="5"/>
    </row>
    <row r="150" spans="1:25">
      <c r="A150" s="12" t="s">
        <v>42</v>
      </c>
      <c r="B150" t="s">
        <v>9</v>
      </c>
      <c r="C150" t="s">
        <v>10</v>
      </c>
      <c r="D150" s="14" t="s">
        <v>75</v>
      </c>
      <c r="E150" t="s">
        <v>11</v>
      </c>
      <c r="F150" t="s">
        <v>6</v>
      </c>
      <c r="H150" t="s">
        <v>22</v>
      </c>
      <c r="I150" t="s">
        <v>23</v>
      </c>
      <c r="J150" s="14" t="s">
        <v>303</v>
      </c>
      <c r="K150" s="14" t="s">
        <v>82</v>
      </c>
      <c r="L150" t="s">
        <v>15</v>
      </c>
      <c r="M150" s="14" t="s">
        <v>145</v>
      </c>
      <c r="N150" t="s">
        <v>18</v>
      </c>
      <c r="O150" s="14" t="s">
        <v>125</v>
      </c>
      <c r="Q150" t="s">
        <v>22</v>
      </c>
      <c r="R150" t="s">
        <v>23</v>
      </c>
      <c r="S150" s="14" t="s">
        <v>75</v>
      </c>
      <c r="T150" s="14" t="s">
        <v>145</v>
      </c>
      <c r="U150" s="14" t="s">
        <v>82</v>
      </c>
      <c r="V150" t="s">
        <v>15</v>
      </c>
      <c r="W150" t="s">
        <v>33</v>
      </c>
      <c r="X150" s="14" t="s">
        <v>125</v>
      </c>
      <c r="Y150" s="6"/>
    </row>
    <row r="151" spans="1:25">
      <c r="A151" s="47">
        <v>1</v>
      </c>
      <c r="B151" s="10">
        <v>0</v>
      </c>
      <c r="C151">
        <v>10</v>
      </c>
      <c r="D151">
        <v>0</v>
      </c>
      <c r="E151">
        <v>0</v>
      </c>
      <c r="F151" s="26">
        <f>0.5*(0.32+(0.01*4)+(0.01*2*1))</f>
        <v>0.19</v>
      </c>
      <c r="H151">
        <v>0</v>
      </c>
      <c r="I151">
        <v>100</v>
      </c>
      <c r="J151">
        <v>0</v>
      </c>
      <c r="K151">
        <v>1.25</v>
      </c>
      <c r="L151">
        <v>1.25</v>
      </c>
      <c r="M151">
        <v>800</v>
      </c>
      <c r="N151">
        <f>1000-(SUM(H151:M151))</f>
        <v>97.5</v>
      </c>
      <c r="O151" s="14">
        <f>N151-N$160</f>
        <v>50</v>
      </c>
      <c r="P151" s="54">
        <v>1</v>
      </c>
      <c r="Q151">
        <f>H151/2</f>
        <v>0</v>
      </c>
      <c r="R151">
        <f>I151/2</f>
        <v>50</v>
      </c>
      <c r="S151">
        <v>0</v>
      </c>
      <c r="T151">
        <f t="shared" ref="T151:T160" si="99">M151/2</f>
        <v>400</v>
      </c>
      <c r="U151">
        <f>K151/2</f>
        <v>0.625</v>
      </c>
      <c r="V151">
        <f t="shared" ref="V151:V160" si="100">L151/2</f>
        <v>0.625</v>
      </c>
      <c r="W151">
        <f>N151/2</f>
        <v>48.75</v>
      </c>
      <c r="X151">
        <f>O151/2</f>
        <v>25</v>
      </c>
      <c r="Y151" s="6"/>
    </row>
    <row r="152" spans="1:25">
      <c r="A152" s="47">
        <v>2</v>
      </c>
      <c r="B152" s="10">
        <v>5</v>
      </c>
      <c r="C152">
        <v>5</v>
      </c>
      <c r="D152">
        <v>0</v>
      </c>
      <c r="E152">
        <f>0.0000001436*1000000</f>
        <v>0.14359999999999998</v>
      </c>
      <c r="F152" s="26">
        <f>0.5*(0.32+(0.01*4)+(0.005*2*1)+(0.005*4))</f>
        <v>0.19500000000000001</v>
      </c>
      <c r="H152">
        <v>50</v>
      </c>
      <c r="I152">
        <v>50</v>
      </c>
      <c r="J152">
        <v>0</v>
      </c>
      <c r="K152">
        <v>1.25</v>
      </c>
      <c r="L152">
        <v>1.25</v>
      </c>
      <c r="M152">
        <v>800</v>
      </c>
      <c r="N152">
        <f t="shared" ref="N152:N155" si="101">1000-(SUM(H152:M152))</f>
        <v>97.5</v>
      </c>
      <c r="O152" s="14">
        <f t="shared" ref="O152:O161" si="102">N152-N$160</f>
        <v>50</v>
      </c>
      <c r="P152" s="54">
        <v>2</v>
      </c>
      <c r="Q152">
        <f t="shared" ref="Q152:Q160" si="103">H152/2</f>
        <v>25</v>
      </c>
      <c r="R152">
        <f t="shared" ref="R152:R160" si="104">I152/2</f>
        <v>25</v>
      </c>
      <c r="S152">
        <v>0</v>
      </c>
      <c r="T152">
        <f t="shared" si="99"/>
        <v>400</v>
      </c>
      <c r="U152">
        <f t="shared" ref="U152:U160" si="105">K152/2</f>
        <v>0.625</v>
      </c>
      <c r="V152">
        <f t="shared" si="100"/>
        <v>0.625</v>
      </c>
      <c r="W152">
        <f t="shared" ref="W152:W161" si="106">N152/2</f>
        <v>48.75</v>
      </c>
      <c r="X152">
        <f t="shared" ref="X152:X161" si="107">O152/2</f>
        <v>25</v>
      </c>
      <c r="Y152" s="6"/>
    </row>
    <row r="153" spans="1:25">
      <c r="A153" s="47">
        <v>3</v>
      </c>
      <c r="B153" s="10">
        <v>9</v>
      </c>
      <c r="C153">
        <v>1</v>
      </c>
      <c r="D153">
        <v>0</v>
      </c>
      <c r="E153">
        <f>0.00000129*1000000</f>
        <v>1.29</v>
      </c>
      <c r="F153" s="26">
        <f>0.5*(0.32+(0.01*4)+(0.001*2*1)+(0.009*4))</f>
        <v>0.19899999999999998</v>
      </c>
      <c r="H153">
        <v>90</v>
      </c>
      <c r="I153">
        <v>10</v>
      </c>
      <c r="J153">
        <v>0</v>
      </c>
      <c r="K153">
        <v>1.25</v>
      </c>
      <c r="L153">
        <v>1.25</v>
      </c>
      <c r="M153">
        <v>800</v>
      </c>
      <c r="N153">
        <f t="shared" si="101"/>
        <v>97.5</v>
      </c>
      <c r="O153" s="14">
        <f t="shared" si="102"/>
        <v>50</v>
      </c>
      <c r="P153" s="54">
        <v>3</v>
      </c>
      <c r="Q153">
        <f t="shared" si="103"/>
        <v>45</v>
      </c>
      <c r="R153">
        <f t="shared" si="104"/>
        <v>5</v>
      </c>
      <c r="S153">
        <v>0</v>
      </c>
      <c r="T153">
        <f t="shared" si="99"/>
        <v>400</v>
      </c>
      <c r="U153">
        <f t="shared" si="105"/>
        <v>0.625</v>
      </c>
      <c r="V153">
        <f t="shared" si="100"/>
        <v>0.625</v>
      </c>
      <c r="W153">
        <f t="shared" si="106"/>
        <v>48.75</v>
      </c>
      <c r="X153">
        <f t="shared" si="107"/>
        <v>25</v>
      </c>
      <c r="Y153" s="6"/>
    </row>
    <row r="154" spans="1:25">
      <c r="A154" s="47">
        <v>4</v>
      </c>
      <c r="B154" s="10">
        <v>9.6999999999999993</v>
      </c>
      <c r="C154">
        <v>0.3</v>
      </c>
      <c r="D154">
        <v>0</v>
      </c>
      <c r="E154">
        <f xml:space="preserve"> 0.00000461 *1000000</f>
        <v>4.6100000000000003</v>
      </c>
      <c r="F154" s="26">
        <f>0.5*(0.32+(0.01*4)+(0.0003*2*1)+(0.0097*4))</f>
        <v>0.19969999999999999</v>
      </c>
      <c r="H154">
        <v>97</v>
      </c>
      <c r="I154">
        <v>3</v>
      </c>
      <c r="J154">
        <v>0</v>
      </c>
      <c r="K154">
        <v>1.25</v>
      </c>
      <c r="L154">
        <v>1.25</v>
      </c>
      <c r="M154">
        <v>800</v>
      </c>
      <c r="N154">
        <f t="shared" si="101"/>
        <v>97.5</v>
      </c>
      <c r="O154" s="14">
        <f t="shared" si="102"/>
        <v>50</v>
      </c>
      <c r="P154" s="54">
        <v>4</v>
      </c>
      <c r="Q154">
        <f t="shared" si="103"/>
        <v>48.5</v>
      </c>
      <c r="R154">
        <f t="shared" si="104"/>
        <v>1.5</v>
      </c>
      <c r="S154">
        <v>0</v>
      </c>
      <c r="T154">
        <f t="shared" si="99"/>
        <v>400</v>
      </c>
      <c r="U154">
        <f t="shared" si="105"/>
        <v>0.625</v>
      </c>
      <c r="V154">
        <f t="shared" si="100"/>
        <v>0.625</v>
      </c>
      <c r="W154">
        <f t="shared" si="106"/>
        <v>48.75</v>
      </c>
      <c r="X154">
        <f t="shared" si="107"/>
        <v>25</v>
      </c>
      <c r="Y154" s="6"/>
    </row>
    <row r="155" spans="1:25">
      <c r="A155" s="47">
        <v>5</v>
      </c>
      <c r="B155" s="10">
        <v>9.9</v>
      </c>
      <c r="C155">
        <v>0.1</v>
      </c>
      <c r="D155">
        <v>0</v>
      </c>
      <c r="E155" s="22">
        <f>0.00001279*1000000</f>
        <v>12.79</v>
      </c>
      <c r="F155" s="26">
        <f>0.5*(0.32+(0.01*4)+(0.0001*2*1)+(0.0099*4))</f>
        <v>0.19989999999999999</v>
      </c>
      <c r="H155">
        <v>99</v>
      </c>
      <c r="I155">
        <v>1</v>
      </c>
      <c r="J155">
        <v>0</v>
      </c>
      <c r="K155" s="6">
        <v>1.25</v>
      </c>
      <c r="L155" s="6">
        <v>1.25</v>
      </c>
      <c r="M155" s="6">
        <v>800</v>
      </c>
      <c r="N155" s="6">
        <f t="shared" si="101"/>
        <v>97.5</v>
      </c>
      <c r="O155" s="14">
        <f t="shared" si="102"/>
        <v>50</v>
      </c>
      <c r="P155" s="54">
        <v>5</v>
      </c>
      <c r="Q155">
        <f t="shared" si="103"/>
        <v>49.5</v>
      </c>
      <c r="R155">
        <f t="shared" si="104"/>
        <v>0.5</v>
      </c>
      <c r="S155">
        <v>0</v>
      </c>
      <c r="T155">
        <f t="shared" si="99"/>
        <v>400</v>
      </c>
      <c r="U155">
        <f t="shared" si="105"/>
        <v>0.625</v>
      </c>
      <c r="V155">
        <f t="shared" si="100"/>
        <v>0.625</v>
      </c>
      <c r="W155">
        <f t="shared" si="106"/>
        <v>48.75</v>
      </c>
      <c r="X155">
        <f t="shared" si="107"/>
        <v>25</v>
      </c>
      <c r="Y155" s="6"/>
    </row>
    <row r="156" spans="1:25">
      <c r="A156" s="47">
        <v>6</v>
      </c>
      <c r="B156" s="10">
        <v>10</v>
      </c>
      <c r="C156">
        <v>0</v>
      </c>
      <c r="D156">
        <v>0</v>
      </c>
      <c r="E156">
        <f>0.00003846*1000000</f>
        <v>38.46</v>
      </c>
      <c r="F156" s="26">
        <f>0.5*(0.32+(0.01*4)+(0.0101*4)+(0.0001*2*1))</f>
        <v>0.20029999999999998</v>
      </c>
      <c r="H156">
        <v>100</v>
      </c>
      <c r="I156">
        <v>0</v>
      </c>
      <c r="J156">
        <v>0</v>
      </c>
      <c r="K156">
        <v>1.25</v>
      </c>
      <c r="L156">
        <v>1.25</v>
      </c>
      <c r="M156">
        <v>800</v>
      </c>
      <c r="N156">
        <f t="shared" ref="N156:N161" si="108">1000-(SUM(H156:M156))</f>
        <v>97.5</v>
      </c>
      <c r="O156" s="14">
        <f t="shared" si="102"/>
        <v>50</v>
      </c>
      <c r="P156" s="54">
        <v>6</v>
      </c>
      <c r="Q156">
        <f t="shared" si="103"/>
        <v>50</v>
      </c>
      <c r="R156">
        <f t="shared" si="104"/>
        <v>0</v>
      </c>
      <c r="S156">
        <f>J156/2</f>
        <v>0</v>
      </c>
      <c r="T156">
        <f t="shared" si="99"/>
        <v>400</v>
      </c>
      <c r="U156">
        <f t="shared" si="105"/>
        <v>0.625</v>
      </c>
      <c r="V156">
        <f t="shared" si="100"/>
        <v>0.625</v>
      </c>
      <c r="W156">
        <f t="shared" si="106"/>
        <v>48.75</v>
      </c>
      <c r="X156">
        <f t="shared" si="107"/>
        <v>25</v>
      </c>
      <c r="Y156" s="6"/>
    </row>
    <row r="157" spans="1:25">
      <c r="A157" s="47">
        <v>7</v>
      </c>
      <c r="B157" s="10">
        <v>10</v>
      </c>
      <c r="C157">
        <v>0</v>
      </c>
      <c r="D157">
        <v>0.05</v>
      </c>
      <c r="E157">
        <f>0.00007124*1000000</f>
        <v>71.240000000000009</v>
      </c>
      <c r="F157" s="26">
        <f>0.5*(0.32+(0.01*4)+(0.0101*4)+(0.0001*2*1))</f>
        <v>0.20029999999999998</v>
      </c>
      <c r="H157">
        <v>100</v>
      </c>
      <c r="I157">
        <v>0</v>
      </c>
      <c r="J157">
        <v>2.5</v>
      </c>
      <c r="K157">
        <v>1.25</v>
      </c>
      <c r="L157">
        <v>1.25</v>
      </c>
      <c r="M157">
        <v>800</v>
      </c>
      <c r="N157">
        <f t="shared" si="108"/>
        <v>95</v>
      </c>
      <c r="O157" s="14">
        <f t="shared" si="102"/>
        <v>47.5</v>
      </c>
      <c r="P157" s="54">
        <v>7</v>
      </c>
      <c r="Q157">
        <f t="shared" si="103"/>
        <v>50</v>
      </c>
      <c r="R157">
        <f t="shared" si="104"/>
        <v>0</v>
      </c>
      <c r="S157">
        <f>J157/2</f>
        <v>1.25</v>
      </c>
      <c r="T157">
        <f t="shared" si="99"/>
        <v>400</v>
      </c>
      <c r="U157">
        <f t="shared" si="105"/>
        <v>0.625</v>
      </c>
      <c r="V157">
        <f t="shared" si="100"/>
        <v>0.625</v>
      </c>
      <c r="W157">
        <f t="shared" si="106"/>
        <v>47.5</v>
      </c>
      <c r="X157">
        <f t="shared" si="107"/>
        <v>23.75</v>
      </c>
      <c r="Y157" s="6"/>
    </row>
    <row r="158" spans="1:25">
      <c r="A158" s="47">
        <v>8</v>
      </c>
      <c r="B158" s="10">
        <v>10</v>
      </c>
      <c r="C158">
        <v>0</v>
      </c>
      <c r="D158">
        <v>0.1</v>
      </c>
      <c r="E158">
        <f>0.00011369*1000000</f>
        <v>113.69</v>
      </c>
      <c r="F158" s="26">
        <f>0.5*(0.32+(0.01*4)+(0.0101*4)+(0.0001*2*1))</f>
        <v>0.20029999999999998</v>
      </c>
      <c r="H158">
        <v>100</v>
      </c>
      <c r="I158">
        <v>0</v>
      </c>
      <c r="J158">
        <v>5</v>
      </c>
      <c r="K158">
        <v>1.25</v>
      </c>
      <c r="L158">
        <v>1.25</v>
      </c>
      <c r="M158">
        <v>800</v>
      </c>
      <c r="N158">
        <f t="shared" si="108"/>
        <v>92.5</v>
      </c>
      <c r="O158" s="14">
        <f t="shared" si="102"/>
        <v>45</v>
      </c>
      <c r="P158" s="54">
        <v>8</v>
      </c>
      <c r="Q158">
        <f t="shared" si="103"/>
        <v>50</v>
      </c>
      <c r="R158">
        <f t="shared" si="104"/>
        <v>0</v>
      </c>
      <c r="S158">
        <f t="shared" ref="S158:S161" si="109">J158/2</f>
        <v>2.5</v>
      </c>
      <c r="T158">
        <f t="shared" si="99"/>
        <v>400</v>
      </c>
      <c r="U158">
        <f t="shared" si="105"/>
        <v>0.625</v>
      </c>
      <c r="V158">
        <f t="shared" si="100"/>
        <v>0.625</v>
      </c>
      <c r="W158">
        <f t="shared" si="106"/>
        <v>46.25</v>
      </c>
      <c r="X158">
        <f t="shared" si="107"/>
        <v>22.5</v>
      </c>
      <c r="Y158" s="6"/>
    </row>
    <row r="159" spans="1:25">
      <c r="A159" s="47">
        <v>9</v>
      </c>
      <c r="B159" s="10">
        <v>10</v>
      </c>
      <c r="C159">
        <v>0</v>
      </c>
      <c r="D159">
        <v>0.2</v>
      </c>
      <c r="E159">
        <f>0.00020793*1000000</f>
        <v>207.93</v>
      </c>
      <c r="F159" s="26">
        <f>0.5*(0.32+(0.01*4)+(0.0102*4)+(0.0002*2*1))</f>
        <v>0.2006</v>
      </c>
      <c r="H159">
        <v>100</v>
      </c>
      <c r="I159">
        <v>0</v>
      </c>
      <c r="J159">
        <v>10</v>
      </c>
      <c r="K159">
        <v>1.25</v>
      </c>
      <c r="L159">
        <v>1.25</v>
      </c>
      <c r="M159">
        <v>800</v>
      </c>
      <c r="N159">
        <f t="shared" si="108"/>
        <v>87.5</v>
      </c>
      <c r="O159" s="14">
        <f t="shared" si="102"/>
        <v>40</v>
      </c>
      <c r="P159" s="54">
        <v>9</v>
      </c>
      <c r="Q159">
        <f t="shared" si="103"/>
        <v>50</v>
      </c>
      <c r="R159">
        <f t="shared" si="104"/>
        <v>0</v>
      </c>
      <c r="S159">
        <f t="shared" si="109"/>
        <v>5</v>
      </c>
      <c r="T159">
        <f t="shared" si="99"/>
        <v>400</v>
      </c>
      <c r="U159">
        <f t="shared" si="105"/>
        <v>0.625</v>
      </c>
      <c r="V159">
        <f t="shared" si="100"/>
        <v>0.625</v>
      </c>
      <c r="W159">
        <f t="shared" si="106"/>
        <v>43.75</v>
      </c>
      <c r="X159">
        <f t="shared" si="107"/>
        <v>20</v>
      </c>
      <c r="Y159" s="6"/>
    </row>
    <row r="160" spans="1:25">
      <c r="A160" s="47">
        <v>10</v>
      </c>
      <c r="B160" s="10">
        <v>10</v>
      </c>
      <c r="C160">
        <v>0</v>
      </c>
      <c r="D160">
        <v>1</v>
      </c>
      <c r="E160">
        <f>0.00100229*1000000</f>
        <v>1002.2900000000001</v>
      </c>
      <c r="F160" s="26">
        <f>0.5*(0.32+(0.01*4)+(0.011*4)+(0.001*2*1))</f>
        <v>0.20299999999999999</v>
      </c>
      <c r="H160">
        <v>100</v>
      </c>
      <c r="I160">
        <v>0</v>
      </c>
      <c r="J160">
        <v>50</v>
      </c>
      <c r="K160" s="6">
        <v>1.25</v>
      </c>
      <c r="L160" s="6">
        <v>1.25</v>
      </c>
      <c r="M160" s="6">
        <v>800</v>
      </c>
      <c r="N160" s="6">
        <f t="shared" si="108"/>
        <v>47.5</v>
      </c>
      <c r="O160" s="14">
        <f t="shared" si="102"/>
        <v>0</v>
      </c>
      <c r="P160" s="54">
        <v>10</v>
      </c>
      <c r="Q160">
        <f t="shared" si="103"/>
        <v>50</v>
      </c>
      <c r="R160">
        <f t="shared" si="104"/>
        <v>0</v>
      </c>
      <c r="S160">
        <f t="shared" si="109"/>
        <v>25</v>
      </c>
      <c r="T160" s="6">
        <f t="shared" si="99"/>
        <v>400</v>
      </c>
      <c r="U160" s="6">
        <f t="shared" si="105"/>
        <v>0.625</v>
      </c>
      <c r="V160" s="6">
        <f t="shared" si="100"/>
        <v>0.625</v>
      </c>
      <c r="W160">
        <f t="shared" si="106"/>
        <v>23.75</v>
      </c>
      <c r="X160">
        <f t="shared" si="107"/>
        <v>0</v>
      </c>
    </row>
    <row r="161" spans="1:25">
      <c r="A161" s="47">
        <v>11</v>
      </c>
      <c r="B161" s="10">
        <v>0</v>
      </c>
      <c r="C161">
        <v>0</v>
      </c>
      <c r="D161">
        <v>10</v>
      </c>
      <c r="E161">
        <f>0.01*1000000</f>
        <v>10000</v>
      </c>
      <c r="F161" s="26">
        <f>0.5*(0.32+(0.01*4)+(0.01*2*1))</f>
        <v>0.19</v>
      </c>
      <c r="H161">
        <v>0</v>
      </c>
      <c r="I161">
        <v>0</v>
      </c>
      <c r="J161" s="63">
        <v>5</v>
      </c>
      <c r="K161" s="4">
        <v>1.25</v>
      </c>
      <c r="L161" s="4">
        <v>1.25</v>
      </c>
      <c r="M161" s="4">
        <v>800</v>
      </c>
      <c r="N161" s="4">
        <f t="shared" si="108"/>
        <v>192.5</v>
      </c>
      <c r="O161" s="14">
        <f t="shared" si="102"/>
        <v>145</v>
      </c>
      <c r="P161" s="54">
        <v>11</v>
      </c>
      <c r="Q161">
        <v>0</v>
      </c>
      <c r="R161">
        <v>0</v>
      </c>
      <c r="S161" s="63">
        <f t="shared" si="109"/>
        <v>2.5</v>
      </c>
      <c r="T161" s="4">
        <f>M161/2</f>
        <v>400</v>
      </c>
      <c r="U161" s="4">
        <f>K161/2</f>
        <v>0.625</v>
      </c>
      <c r="V161" s="4">
        <f>L161/2</f>
        <v>0.625</v>
      </c>
      <c r="W161" s="4">
        <f t="shared" si="106"/>
        <v>96.25</v>
      </c>
      <c r="X161">
        <f t="shared" si="107"/>
        <v>72.5</v>
      </c>
      <c r="Y161" s="14" t="s">
        <v>148</v>
      </c>
    </row>
    <row r="162" spans="1:25">
      <c r="B162" s="43"/>
      <c r="F162" s="26"/>
      <c r="I162" t="s">
        <v>19</v>
      </c>
      <c r="J162" s="23" t="s">
        <v>306</v>
      </c>
      <c r="K162">
        <f>SUM(K151:K161)+K161</f>
        <v>15</v>
      </c>
      <c r="L162">
        <f t="shared" ref="L162" si="110">SUM(L151:L161)+L161</f>
        <v>15</v>
      </c>
      <c r="M162">
        <f>SUM(M151:M161)+M161</f>
        <v>9600</v>
      </c>
      <c r="N162">
        <f>N160*12</f>
        <v>570</v>
      </c>
      <c r="R162" t="s">
        <v>19</v>
      </c>
      <c r="T162">
        <f>SUM(T151:T161)+T161</f>
        <v>4800</v>
      </c>
      <c r="U162">
        <f t="shared" ref="U162:V162" si="111">SUM(U151:U161)+U161</f>
        <v>7.5</v>
      </c>
      <c r="V162">
        <f t="shared" si="111"/>
        <v>7.5</v>
      </c>
      <c r="W162">
        <f>N162/2</f>
        <v>285</v>
      </c>
      <c r="Y162" s="6"/>
    </row>
    <row r="163" spans="1:25">
      <c r="N163">
        <f>SUM(K162:N162)/12</f>
        <v>850</v>
      </c>
      <c r="O163" s="14" t="s">
        <v>83</v>
      </c>
      <c r="W163">
        <f>SUM(T162:W162)/12</f>
        <v>425</v>
      </c>
      <c r="X163" s="14" t="s">
        <v>83</v>
      </c>
      <c r="Y163" s="6"/>
    </row>
    <row r="164" spans="1:25" ht="15.75">
      <c r="A164" t="s">
        <v>34</v>
      </c>
      <c r="B164" s="14" t="s">
        <v>139</v>
      </c>
      <c r="J164" s="63" t="s">
        <v>305</v>
      </c>
      <c r="Q164" s="14"/>
      <c r="R164" s="14"/>
      <c r="S164" s="63" t="s">
        <v>305</v>
      </c>
      <c r="X164" s="14"/>
      <c r="Y164" s="6"/>
    </row>
    <row r="165" spans="1:25">
      <c r="A165" t="s">
        <v>35</v>
      </c>
      <c r="B165" s="14" t="s">
        <v>197</v>
      </c>
      <c r="H165" s="14" t="s">
        <v>146</v>
      </c>
      <c r="Y165" s="6"/>
    </row>
    <row r="166" spans="1:25">
      <c r="A166" s="12" t="s">
        <v>37</v>
      </c>
      <c r="B166" s="14" t="s">
        <v>186</v>
      </c>
      <c r="C166" t="s">
        <v>85</v>
      </c>
      <c r="D166" s="14" t="s">
        <v>187</v>
      </c>
      <c r="X166" s="14"/>
      <c r="Y166" s="6"/>
    </row>
    <row r="167" spans="1:25">
      <c r="B167" s="14" t="s">
        <v>147</v>
      </c>
      <c r="C167" s="14" t="s">
        <v>61</v>
      </c>
      <c r="D167" s="24">
        <f>0.5*SUM((0.16)+(0.15)+(0.01))</f>
        <v>0.16</v>
      </c>
      <c r="Y167" s="6"/>
    </row>
    <row r="168" spans="1:25">
      <c r="B168" s="14"/>
      <c r="C168" s="14"/>
      <c r="J168" s="14"/>
      <c r="Y168" s="6"/>
    </row>
    <row r="169" spans="1:25">
      <c r="I169" s="14"/>
      <c r="J169" s="14"/>
      <c r="Y169" s="6"/>
    </row>
    <row r="170" spans="1:25">
      <c r="A170" s="13" t="s">
        <v>120</v>
      </c>
      <c r="B170" t="s">
        <v>11</v>
      </c>
      <c r="C170" s="14" t="s">
        <v>68</v>
      </c>
      <c r="D170" s="14" t="s">
        <v>1</v>
      </c>
      <c r="E170" s="12" t="s">
        <v>43</v>
      </c>
      <c r="F170" t="s">
        <v>32</v>
      </c>
      <c r="G170" s="14" t="s">
        <v>140</v>
      </c>
      <c r="H170" s="14" t="s">
        <v>141</v>
      </c>
      <c r="J170" s="2"/>
      <c r="Q170" s="7"/>
      <c r="Y170" s="6"/>
    </row>
    <row r="171" spans="1:25">
      <c r="A171">
        <v>1</v>
      </c>
      <c r="B171">
        <v>1E-3</v>
      </c>
      <c r="C171" s="2">
        <f>MD6</f>
        <v>6.6567407380627108E-2</v>
      </c>
      <c r="D171" s="40">
        <f>MD4</f>
        <v>30.944754889509756</v>
      </c>
      <c r="F171">
        <f>LOG(B171*0.000001)</f>
        <v>-9</v>
      </c>
      <c r="G171" s="7">
        <f>(D171-D$171)/(D$181-D$171)</f>
        <v>0</v>
      </c>
      <c r="H171" s="2">
        <f>C171/E$186</f>
        <v>5.6711030312342058E-2</v>
      </c>
      <c r="Q171" s="7"/>
      <c r="Y171" s="6"/>
    </row>
    <row r="172" spans="1:25">
      <c r="A172">
        <v>2</v>
      </c>
      <c r="B172">
        <f>E152</f>
        <v>0.14359999999999998</v>
      </c>
      <c r="C172" s="26">
        <f>MK6</f>
        <v>5.4815974200687026E-2</v>
      </c>
      <c r="D172" s="40">
        <f>MK4</f>
        <v>29.444754889509756</v>
      </c>
      <c r="E172">
        <f t="shared" ref="E172:E179" si="112">LOG((C172-E$185)/(E$186-C172))</f>
        <v>-2.1546754696725712</v>
      </c>
      <c r="F172">
        <f t="shared" ref="F172:F181" si="113">LOG(B172*0.000001)</f>
        <v>-6.8428455600937186</v>
      </c>
      <c r="G172" s="7">
        <f t="shared" ref="G172:G181" si="114">(D172-D$171)/(D$181-D$171)</f>
        <v>-3.1294691679986538E-3</v>
      </c>
      <c r="H172" s="2">
        <f t="shared" ref="H172:H181" si="115">C172/E$186</f>
        <v>4.6699586131101575E-2</v>
      </c>
      <c r="Q172" s="7"/>
      <c r="Y172" s="6"/>
    </row>
    <row r="173" spans="1:25">
      <c r="A173" s="50">
        <v>3</v>
      </c>
      <c r="B173">
        <f t="shared" ref="B173:B181" si="116">E153</f>
        <v>1.29</v>
      </c>
      <c r="C173" s="51">
        <f>MR6</f>
        <v>0.15966722217883197</v>
      </c>
      <c r="D173" s="52">
        <f>MR4</f>
        <v>76.850668868004391</v>
      </c>
      <c r="E173">
        <f t="shared" si="112"/>
        <v>-0.95421629247552642</v>
      </c>
      <c r="F173">
        <f t="shared" si="113"/>
        <v>-5.8894102897007512</v>
      </c>
      <c r="G173" s="7">
        <f t="shared" si="114"/>
        <v>9.5774094949664934E-2</v>
      </c>
      <c r="H173" s="2">
        <f t="shared" si="115"/>
        <v>0.13602591768515249</v>
      </c>
      <c r="Q173" s="7"/>
      <c r="Y173" s="6"/>
    </row>
    <row r="174" spans="1:25">
      <c r="A174" s="50">
        <v>4</v>
      </c>
      <c r="B174">
        <f t="shared" si="116"/>
        <v>4.6100000000000003</v>
      </c>
      <c r="C174" s="51">
        <f>MY6</f>
        <v>0.63014209262379495</v>
      </c>
      <c r="D174" s="52">
        <f>MY4</f>
        <v>260.59798069596144</v>
      </c>
      <c r="E174">
        <f t="shared" si="112"/>
        <v>3.0464321313730829E-2</v>
      </c>
      <c r="F174">
        <f t="shared" si="113"/>
        <v>-5.336299074610352</v>
      </c>
      <c r="G174" s="7">
        <f t="shared" si="114"/>
        <v>0.47912845966181555</v>
      </c>
      <c r="H174" s="2">
        <f t="shared" si="115"/>
        <v>0.53683940417770915</v>
      </c>
      <c r="Q174" s="7"/>
      <c r="Y174" s="6"/>
    </row>
    <row r="175" spans="1:25">
      <c r="A175">
        <v>5</v>
      </c>
      <c r="B175">
        <f t="shared" si="116"/>
        <v>12.79</v>
      </c>
      <c r="C175" s="2">
        <f>NF6</f>
        <v>0.93067491465596464</v>
      </c>
      <c r="D175" s="40">
        <f>NF4</f>
        <v>496.52808822284311</v>
      </c>
      <c r="E175">
        <f t="shared" si="112"/>
        <v>0.56047307612605757</v>
      </c>
      <c r="F175">
        <f t="shared" si="113"/>
        <v>-4.893129455521346</v>
      </c>
      <c r="G175" s="7">
        <f t="shared" si="114"/>
        <v>0.97135245786713786</v>
      </c>
      <c r="H175" s="2">
        <f t="shared" si="115"/>
        <v>0.79287350030325832</v>
      </c>
      <c r="Q175" s="7"/>
      <c r="Y175" s="6"/>
    </row>
    <row r="176" spans="1:25">
      <c r="A176">
        <v>6</v>
      </c>
      <c r="B176">
        <f t="shared" si="116"/>
        <v>38.46</v>
      </c>
      <c r="C176" s="2">
        <f>NM6</f>
        <v>1.111641511152488</v>
      </c>
      <c r="D176" s="40">
        <f>NM4</f>
        <v>480.76464736262801</v>
      </c>
      <c r="E176">
        <f t="shared" si="112"/>
        <v>1.2337115143130901</v>
      </c>
      <c r="F176">
        <f t="shared" si="113"/>
        <v>-4.4149907200975393</v>
      </c>
      <c r="G176" s="7">
        <f t="shared" si="114"/>
        <v>0.93846498976472892</v>
      </c>
      <c r="H176" s="2">
        <f t="shared" si="115"/>
        <v>0.94704507680395977</v>
      </c>
      <c r="Q176" s="7"/>
      <c r="Y176" s="6"/>
    </row>
    <row r="177" spans="1:25">
      <c r="A177">
        <v>7</v>
      </c>
      <c r="B177">
        <f t="shared" si="116"/>
        <v>71.240000000000009</v>
      </c>
      <c r="C177" s="2">
        <f>NT6</f>
        <v>1.1277823808060254</v>
      </c>
      <c r="D177" s="40">
        <f>NT4</f>
        <v>472.85066886800445</v>
      </c>
      <c r="E177">
        <f t="shared" si="112"/>
        <v>1.3708225486191754</v>
      </c>
      <c r="F177">
        <f t="shared" si="113"/>
        <v>-4.1472760892087939</v>
      </c>
      <c r="G177" s="7">
        <f t="shared" si="114"/>
        <v>0.92195395530130975</v>
      </c>
      <c r="H177" s="2">
        <f t="shared" si="115"/>
        <v>0.96079603067475339</v>
      </c>
      <c r="J177" s="2"/>
      <c r="Q177" s="7"/>
      <c r="Y177" s="6"/>
    </row>
    <row r="178" spans="1:25">
      <c r="A178">
        <v>8</v>
      </c>
      <c r="B178">
        <f t="shared" si="116"/>
        <v>113.69</v>
      </c>
      <c r="C178" s="2">
        <f>OA6</f>
        <v>0.99512039800427254</v>
      </c>
      <c r="D178" s="40">
        <f>OA4</f>
        <v>502.02808822284311</v>
      </c>
      <c r="F178">
        <f t="shared" si="113"/>
        <v>-3.9442777335164241</v>
      </c>
      <c r="G178" s="7">
        <f t="shared" si="114"/>
        <v>0.98282717814979959</v>
      </c>
      <c r="H178" s="2">
        <f t="shared" si="115"/>
        <v>0.84777679162061048</v>
      </c>
      <c r="J178" s="2"/>
      <c r="Q178" s="7"/>
      <c r="Y178" s="6"/>
    </row>
    <row r="179" spans="1:25">
      <c r="A179">
        <v>9</v>
      </c>
      <c r="B179">
        <f t="shared" si="116"/>
        <v>207.93</v>
      </c>
      <c r="C179" s="2">
        <f>OH6</f>
        <v>1.1426153107510888</v>
      </c>
      <c r="D179" s="41">
        <f>OH4</f>
        <v>474.47163660993988</v>
      </c>
      <c r="E179">
        <f t="shared" si="112"/>
        <v>1.5457249961554973</v>
      </c>
      <c r="F179">
        <f t="shared" si="113"/>
        <v>-3.6820828464332438</v>
      </c>
      <c r="G179" s="7">
        <f t="shared" si="114"/>
        <v>0.92533580101511459</v>
      </c>
      <c r="H179" s="2">
        <f t="shared" si="115"/>
        <v>0.97343270638191248</v>
      </c>
      <c r="J179" s="2"/>
      <c r="Q179" s="7"/>
      <c r="Y179" s="6"/>
    </row>
    <row r="180" spans="1:25">
      <c r="A180">
        <v>10</v>
      </c>
      <c r="B180">
        <f t="shared" si="116"/>
        <v>1002.2900000000001</v>
      </c>
      <c r="C180" s="2">
        <f>OO6</f>
        <v>0.97444572471821544</v>
      </c>
      <c r="D180" s="40">
        <f>OO4</f>
        <v>551.04959359918723</v>
      </c>
      <c r="F180">
        <f t="shared" si="113"/>
        <v>-2.9990066026427891</v>
      </c>
      <c r="G180" s="7">
        <f t="shared" si="114"/>
        <v>1.085101371245899</v>
      </c>
      <c r="H180" s="2">
        <f t="shared" si="115"/>
        <v>0.83016333678498511</v>
      </c>
      <c r="J180" s="2"/>
      <c r="Q180" s="7"/>
      <c r="Y180" s="6"/>
    </row>
    <row r="181" spans="1:25">
      <c r="A181">
        <v>11</v>
      </c>
      <c r="B181">
        <f t="shared" si="116"/>
        <v>10000</v>
      </c>
      <c r="C181" s="2">
        <f>OV6</f>
        <v>1.2318208147955714</v>
      </c>
      <c r="D181" s="40">
        <f>OV4</f>
        <v>510.25927101854199</v>
      </c>
      <c r="F181">
        <f t="shared" si="113"/>
        <v>-2</v>
      </c>
      <c r="G181" s="7">
        <f t="shared" si="114"/>
        <v>1</v>
      </c>
      <c r="H181" s="2">
        <f t="shared" si="115"/>
        <v>1.0494298984457076</v>
      </c>
      <c r="J181" s="2"/>
      <c r="Q181" s="7"/>
      <c r="Y181" s="6"/>
    </row>
    <row r="182" spans="1:25">
      <c r="C182" s="2"/>
      <c r="D182" s="40"/>
      <c r="G182" s="7"/>
      <c r="H182" s="7"/>
      <c r="I182" s="2"/>
      <c r="J182" s="2"/>
      <c r="Q182" s="7"/>
      <c r="Y182" s="5"/>
    </row>
    <row r="183" spans="1:25">
      <c r="C183" s="2"/>
      <c r="D183" s="40"/>
      <c r="I183" s="2"/>
      <c r="J183" s="2"/>
      <c r="Y183" s="6"/>
    </row>
    <row r="184" spans="1:25">
      <c r="B184" t="s">
        <v>185</v>
      </c>
      <c r="D184" s="20" t="s">
        <v>63</v>
      </c>
      <c r="G184" s="48" t="s">
        <v>71</v>
      </c>
      <c r="H184" s="25"/>
      <c r="J184" s="14"/>
      <c r="Y184" s="6"/>
    </row>
    <row r="185" spans="1:25">
      <c r="B185" s="14" t="s">
        <v>44</v>
      </c>
      <c r="C185">
        <v>1.2437</v>
      </c>
      <c r="D185" s="20" t="s">
        <v>351</v>
      </c>
      <c r="E185" s="53">
        <f>0.046979</f>
        <v>4.6979E-2</v>
      </c>
      <c r="F185" s="23"/>
      <c r="G185" s="40">
        <f>AC150</f>
        <v>0</v>
      </c>
      <c r="H185" s="7"/>
      <c r="J185" s="40"/>
      <c r="Y185" s="6"/>
    </row>
    <row r="186" spans="1:25">
      <c r="B186" s="14" t="s">
        <v>45</v>
      </c>
      <c r="C186">
        <v>6.4882</v>
      </c>
      <c r="D186" s="53" t="s">
        <v>352</v>
      </c>
      <c r="E186" s="23">
        <f>1.1738</f>
        <v>1.1738</v>
      </c>
      <c r="G186" s="40">
        <f>AC151</f>
        <v>0</v>
      </c>
      <c r="J186" s="40"/>
      <c r="Y186" s="30"/>
    </row>
    <row r="187" spans="1:25">
      <c r="B187" t="s">
        <v>30</v>
      </c>
      <c r="C187" s="7">
        <f>-C186/C185</f>
        <v>-5.2168529388116101</v>
      </c>
      <c r="D187" s="53" t="s">
        <v>353</v>
      </c>
      <c r="E187" s="42">
        <f>1.4239</f>
        <v>1.4238999999999999</v>
      </c>
      <c r="Y187" s="6"/>
    </row>
    <row r="188" spans="1:25">
      <c r="B188" s="10" t="s">
        <v>31</v>
      </c>
      <c r="C188" s="19">
        <f>POWER(10,C187)*1000000</f>
        <v>6.0694181797994897</v>
      </c>
      <c r="D188" s="53" t="s">
        <v>354</v>
      </c>
      <c r="E188" s="42">
        <f>4.7794</f>
        <v>4.7793999999999999</v>
      </c>
      <c r="Y188" s="6"/>
    </row>
  </sheetData>
  <pageMargins left="0.39370078740157483" right="0.39370078740157483" top="0.78740157480314965" bottom="0.78740157480314965" header="0.31496062992125984" footer="0.31496062992125984"/>
  <pageSetup paperSize="9"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4"/>
  <sheetViews>
    <sheetView tabSelected="1" workbookViewId="0">
      <selection activeCell="F39" sqref="F39"/>
    </sheetView>
  </sheetViews>
  <sheetFormatPr baseColWidth="10" defaultRowHeight="12.75"/>
  <sheetData>
    <row r="1" spans="1:19">
      <c r="A1" s="65">
        <v>45877</v>
      </c>
    </row>
    <row r="2" spans="1:19">
      <c r="A2" s="8" t="s">
        <v>3</v>
      </c>
      <c r="G2" t="s">
        <v>368</v>
      </c>
      <c r="J2" t="s">
        <v>367</v>
      </c>
      <c r="K2" t="s">
        <v>369</v>
      </c>
      <c r="N2" t="s">
        <v>359</v>
      </c>
      <c r="Q2" t="s">
        <v>13</v>
      </c>
    </row>
    <row r="3" spans="1:19">
      <c r="D3" t="s">
        <v>12</v>
      </c>
      <c r="G3" s="9" t="s">
        <v>21</v>
      </c>
      <c r="H3" s="9" t="s">
        <v>20</v>
      </c>
      <c r="J3" s="1" t="s">
        <v>36</v>
      </c>
      <c r="K3" s="1" t="s">
        <v>80</v>
      </c>
      <c r="N3" s="9" t="s">
        <v>21</v>
      </c>
      <c r="O3" s="9" t="s">
        <v>20</v>
      </c>
      <c r="Q3" s="1" t="s">
        <v>16</v>
      </c>
      <c r="R3" s="1" t="s">
        <v>80</v>
      </c>
    </row>
    <row r="4" spans="1:19">
      <c r="A4" s="12" t="s">
        <v>42</v>
      </c>
      <c r="B4" t="s">
        <v>9</v>
      </c>
      <c r="C4" t="s">
        <v>10</v>
      </c>
      <c r="D4" t="s">
        <v>11</v>
      </c>
      <c r="E4" t="s">
        <v>6</v>
      </c>
      <c r="G4" t="s">
        <v>360</v>
      </c>
      <c r="H4" t="s">
        <v>361</v>
      </c>
      <c r="I4" t="s">
        <v>17</v>
      </c>
      <c r="J4" t="s">
        <v>14</v>
      </c>
      <c r="K4" t="s">
        <v>15</v>
      </c>
      <c r="L4" t="s">
        <v>18</v>
      </c>
      <c r="N4" t="s">
        <v>360</v>
      </c>
      <c r="O4" t="s">
        <v>361</v>
      </c>
      <c r="P4" t="s">
        <v>17</v>
      </c>
      <c r="Q4" t="s">
        <v>14</v>
      </c>
      <c r="R4" t="s">
        <v>15</v>
      </c>
      <c r="S4" t="s">
        <v>33</v>
      </c>
    </row>
    <row r="5" spans="1:19">
      <c r="A5">
        <v>1</v>
      </c>
      <c r="B5">
        <v>0</v>
      </c>
      <c r="C5">
        <v>10</v>
      </c>
      <c r="D5">
        <v>0</v>
      </c>
      <c r="E5">
        <f>0.5*(0.3646+(0.01*4)+(0.01*2*1))</f>
        <v>0.21229999999999999</v>
      </c>
      <c r="G5">
        <v>0</v>
      </c>
      <c r="H5">
        <v>100</v>
      </c>
      <c r="I5">
        <v>800</v>
      </c>
      <c r="J5" s="6">
        <v>2.5</v>
      </c>
      <c r="K5">
        <v>1.25</v>
      </c>
      <c r="L5">
        <f t="shared" ref="L5:L17" si="0">1000-(SUM(G5:K5))</f>
        <v>96.25</v>
      </c>
      <c r="N5">
        <f t="shared" ref="N5:N17" si="1">G5/2</f>
        <v>0</v>
      </c>
      <c r="O5">
        <f t="shared" ref="O5:O17" si="2">H5/2</f>
        <v>50</v>
      </c>
      <c r="P5">
        <f t="shared" ref="P5:P17" si="3">I5/2</f>
        <v>400</v>
      </c>
      <c r="Q5">
        <f t="shared" ref="Q5:Q17" si="4">J5/2</f>
        <v>1.25</v>
      </c>
      <c r="R5">
        <f t="shared" ref="R5:R17" si="5">K5/2</f>
        <v>0.625</v>
      </c>
      <c r="S5">
        <f t="shared" ref="S5:S17" si="6">L5/2</f>
        <v>48.125</v>
      </c>
    </row>
    <row r="6" spans="1:19">
      <c r="A6">
        <v>2</v>
      </c>
      <c r="B6">
        <v>1</v>
      </c>
      <c r="C6">
        <v>9</v>
      </c>
      <c r="D6">
        <f>0.00000001247*1000000</f>
        <v>1.247E-2</v>
      </c>
      <c r="E6">
        <f>0.5*(0.3646+(0.01*4)+(0.009*2*1)+(0.001*4))</f>
        <v>0.21329999999999999</v>
      </c>
      <c r="G6">
        <v>10</v>
      </c>
      <c r="H6">
        <v>90</v>
      </c>
      <c r="I6">
        <v>800</v>
      </c>
      <c r="J6" s="6">
        <v>2.5</v>
      </c>
      <c r="K6">
        <v>1.25</v>
      </c>
      <c r="L6">
        <f t="shared" si="0"/>
        <v>96.25</v>
      </c>
      <c r="N6">
        <f t="shared" si="1"/>
        <v>5</v>
      </c>
      <c r="O6">
        <f t="shared" si="2"/>
        <v>45</v>
      </c>
      <c r="P6">
        <f t="shared" si="3"/>
        <v>400</v>
      </c>
      <c r="Q6">
        <f t="shared" si="4"/>
        <v>1.25</v>
      </c>
      <c r="R6">
        <f t="shared" si="5"/>
        <v>0.625</v>
      </c>
      <c r="S6">
        <f t="shared" si="6"/>
        <v>48.125</v>
      </c>
    </row>
    <row r="7" spans="1:19">
      <c r="A7">
        <v>3</v>
      </c>
      <c r="B7">
        <v>2</v>
      </c>
      <c r="C7">
        <v>8</v>
      </c>
      <c r="D7">
        <f>0.00000002813 *1000000</f>
        <v>2.8130000000000002E-2</v>
      </c>
      <c r="E7">
        <f>0.5*(0.3646+(0.01*4)+(0.008*2*1)+(0.002*4))</f>
        <v>0.21429999999999999</v>
      </c>
      <c r="G7">
        <v>20</v>
      </c>
      <c r="H7">
        <v>80</v>
      </c>
      <c r="I7">
        <v>800</v>
      </c>
      <c r="J7" s="6">
        <v>2.5</v>
      </c>
      <c r="K7">
        <v>1.25</v>
      </c>
      <c r="L7">
        <f t="shared" si="0"/>
        <v>96.25</v>
      </c>
      <c r="N7">
        <f t="shared" si="1"/>
        <v>10</v>
      </c>
      <c r="O7">
        <f t="shared" si="2"/>
        <v>40</v>
      </c>
      <c r="P7">
        <f t="shared" si="3"/>
        <v>400</v>
      </c>
      <c r="Q7">
        <f t="shared" si="4"/>
        <v>1.25</v>
      </c>
      <c r="R7">
        <f t="shared" si="5"/>
        <v>0.625</v>
      </c>
      <c r="S7">
        <f t="shared" si="6"/>
        <v>48.125</v>
      </c>
    </row>
    <row r="8" spans="1:19">
      <c r="A8">
        <v>4</v>
      </c>
      <c r="B8">
        <v>3</v>
      </c>
      <c r="C8">
        <v>7</v>
      </c>
      <c r="D8">
        <f>0.00000004833 *1000000</f>
        <v>4.8330000000000005E-2</v>
      </c>
      <c r="E8">
        <f>0.5*(0.3646+(0.01*4)+(0.007*2*1)+(0.003*4))</f>
        <v>0.21529999999999999</v>
      </c>
      <c r="G8">
        <v>30</v>
      </c>
      <c r="H8">
        <v>70</v>
      </c>
      <c r="I8">
        <v>800</v>
      </c>
      <c r="J8" s="6">
        <v>2.5</v>
      </c>
      <c r="K8">
        <v>1.25</v>
      </c>
      <c r="L8">
        <f t="shared" si="0"/>
        <v>96.25</v>
      </c>
      <c r="N8">
        <f t="shared" si="1"/>
        <v>15</v>
      </c>
      <c r="O8">
        <f t="shared" si="2"/>
        <v>35</v>
      </c>
      <c r="P8">
        <f t="shared" si="3"/>
        <v>400</v>
      </c>
      <c r="Q8">
        <f t="shared" si="4"/>
        <v>1.25</v>
      </c>
      <c r="R8">
        <f t="shared" si="5"/>
        <v>0.625</v>
      </c>
      <c r="S8">
        <f t="shared" si="6"/>
        <v>48.125</v>
      </c>
    </row>
    <row r="9" spans="1:19">
      <c r="A9">
        <v>5</v>
      </c>
      <c r="B9">
        <v>4</v>
      </c>
      <c r="C9">
        <v>6</v>
      </c>
      <c r="D9">
        <f xml:space="preserve"> 0.00000007535  *1000000</f>
        <v>7.535E-2</v>
      </c>
      <c r="E9">
        <f>0.5*(0.3646+(0.01*4)+(0.006*2*1)+(0.004*4))</f>
        <v>0.21629999999999999</v>
      </c>
      <c r="G9">
        <v>40</v>
      </c>
      <c r="H9">
        <v>60</v>
      </c>
      <c r="I9">
        <v>800</v>
      </c>
      <c r="J9" s="6">
        <v>2.5</v>
      </c>
      <c r="K9">
        <v>1.25</v>
      </c>
      <c r="L9">
        <f t="shared" si="0"/>
        <v>96.25</v>
      </c>
      <c r="N9">
        <f t="shared" si="1"/>
        <v>20</v>
      </c>
      <c r="O9">
        <f t="shared" si="2"/>
        <v>30</v>
      </c>
      <c r="P9">
        <f t="shared" si="3"/>
        <v>400</v>
      </c>
      <c r="Q9">
        <f t="shared" si="4"/>
        <v>1.25</v>
      </c>
      <c r="R9">
        <f t="shared" si="5"/>
        <v>0.625</v>
      </c>
      <c r="S9">
        <f t="shared" si="6"/>
        <v>48.125</v>
      </c>
    </row>
    <row r="10" spans="1:19">
      <c r="A10">
        <v>6</v>
      </c>
      <c r="B10">
        <v>5</v>
      </c>
      <c r="C10">
        <v>5</v>
      </c>
      <c r="D10">
        <f>0.0000001132 *1000000</f>
        <v>0.1132</v>
      </c>
      <c r="E10">
        <f>0.5*(0.3646+(0.01*4)+(0.005*2*1)+(0.005*4))</f>
        <v>0.21729999999999999</v>
      </c>
      <c r="G10">
        <v>50</v>
      </c>
      <c r="H10">
        <v>50</v>
      </c>
      <c r="I10">
        <v>800</v>
      </c>
      <c r="J10" s="6">
        <v>2.5</v>
      </c>
      <c r="K10">
        <v>1.25</v>
      </c>
      <c r="L10">
        <f t="shared" si="0"/>
        <v>96.25</v>
      </c>
      <c r="N10">
        <f t="shared" si="1"/>
        <v>25</v>
      </c>
      <c r="O10">
        <f t="shared" si="2"/>
        <v>25</v>
      </c>
      <c r="P10">
        <f t="shared" si="3"/>
        <v>400</v>
      </c>
      <c r="Q10">
        <f t="shared" si="4"/>
        <v>1.25</v>
      </c>
      <c r="R10">
        <f t="shared" si="5"/>
        <v>0.625</v>
      </c>
      <c r="S10">
        <f t="shared" si="6"/>
        <v>48.125</v>
      </c>
    </row>
    <row r="11" spans="1:19">
      <c r="A11">
        <v>7</v>
      </c>
      <c r="B11">
        <v>6</v>
      </c>
      <c r="C11">
        <v>4</v>
      </c>
      <c r="D11">
        <f>0.0000001703 *1000000</f>
        <v>0.17030000000000001</v>
      </c>
      <c r="E11">
        <f>0.5*(0.3646+(0.01*4)+(0.004*2*1)+(0.006*4))</f>
        <v>0.21829999999999999</v>
      </c>
      <c r="G11">
        <v>60</v>
      </c>
      <c r="H11">
        <v>40</v>
      </c>
      <c r="I11">
        <v>800</v>
      </c>
      <c r="J11" s="6">
        <v>2.5</v>
      </c>
      <c r="K11">
        <v>1.25</v>
      </c>
      <c r="L11">
        <f t="shared" si="0"/>
        <v>96.25</v>
      </c>
      <c r="N11">
        <f t="shared" si="1"/>
        <v>30</v>
      </c>
      <c r="O11">
        <f t="shared" si="2"/>
        <v>20</v>
      </c>
      <c r="P11">
        <f t="shared" si="3"/>
        <v>400</v>
      </c>
      <c r="Q11">
        <f t="shared" si="4"/>
        <v>1.25</v>
      </c>
      <c r="R11">
        <f t="shared" si="5"/>
        <v>0.625</v>
      </c>
      <c r="S11">
        <f t="shared" si="6"/>
        <v>48.125</v>
      </c>
    </row>
    <row r="12" spans="1:19">
      <c r="A12">
        <v>8</v>
      </c>
      <c r="B12">
        <v>7</v>
      </c>
      <c r="C12">
        <v>3</v>
      </c>
      <c r="D12">
        <f>0.0000002656  *1000000</f>
        <v>0.2656</v>
      </c>
      <c r="E12">
        <f>0.5*(0.3646+(0.01*4)+(0.003*2*1)+(0.007*4))</f>
        <v>0.21929999999999999</v>
      </c>
      <c r="G12">
        <v>70</v>
      </c>
      <c r="H12">
        <v>30</v>
      </c>
      <c r="I12">
        <v>800</v>
      </c>
      <c r="J12" s="6">
        <v>2.5</v>
      </c>
      <c r="K12">
        <v>1.25</v>
      </c>
      <c r="L12">
        <f t="shared" si="0"/>
        <v>96.25</v>
      </c>
      <c r="N12">
        <f t="shared" si="1"/>
        <v>35</v>
      </c>
      <c r="O12">
        <f t="shared" si="2"/>
        <v>15</v>
      </c>
      <c r="P12">
        <f t="shared" si="3"/>
        <v>400</v>
      </c>
      <c r="Q12">
        <f t="shared" si="4"/>
        <v>1.25</v>
      </c>
      <c r="R12">
        <f t="shared" si="5"/>
        <v>0.625</v>
      </c>
      <c r="S12">
        <f t="shared" si="6"/>
        <v>48.125</v>
      </c>
    </row>
    <row r="13" spans="1:19">
      <c r="A13">
        <v>9</v>
      </c>
      <c r="B13">
        <v>8</v>
      </c>
      <c r="C13">
        <v>2</v>
      </c>
      <c r="D13">
        <f>0.0000004564 *1000000</f>
        <v>0.45639999999999997</v>
      </c>
      <c r="E13">
        <f>0.5*(0.3646+(0.01*4)+(0.002*2*1)+(0.008*4))</f>
        <v>0.2203</v>
      </c>
      <c r="G13">
        <v>80</v>
      </c>
      <c r="H13">
        <v>20</v>
      </c>
      <c r="I13">
        <v>800</v>
      </c>
      <c r="J13" s="6">
        <v>2.5</v>
      </c>
      <c r="K13">
        <v>1.25</v>
      </c>
      <c r="L13">
        <f t="shared" si="0"/>
        <v>96.25</v>
      </c>
      <c r="N13">
        <f t="shared" si="1"/>
        <v>40</v>
      </c>
      <c r="O13">
        <f t="shared" si="2"/>
        <v>10</v>
      </c>
      <c r="P13">
        <f t="shared" si="3"/>
        <v>400</v>
      </c>
      <c r="Q13">
        <f t="shared" si="4"/>
        <v>1.25</v>
      </c>
      <c r="R13">
        <f t="shared" si="5"/>
        <v>0.625</v>
      </c>
      <c r="S13">
        <f t="shared" si="6"/>
        <v>48.125</v>
      </c>
    </row>
    <row r="14" spans="1:19">
      <c r="A14">
        <v>10</v>
      </c>
      <c r="B14">
        <v>9</v>
      </c>
      <c r="C14">
        <v>1</v>
      </c>
      <c r="D14">
        <f>0.000001 *1000000</f>
        <v>1</v>
      </c>
      <c r="E14">
        <f>0.5*(0.3646+(0.01*4)+(0.001*2*1)+(0.009*4))</f>
        <v>0.22129999999999997</v>
      </c>
      <c r="G14">
        <v>90</v>
      </c>
      <c r="H14">
        <v>10</v>
      </c>
      <c r="I14">
        <v>800</v>
      </c>
      <c r="J14" s="6">
        <v>2.5</v>
      </c>
      <c r="K14">
        <v>1.25</v>
      </c>
      <c r="L14">
        <f t="shared" si="0"/>
        <v>96.25</v>
      </c>
      <c r="N14">
        <f t="shared" si="1"/>
        <v>45</v>
      </c>
      <c r="O14">
        <f t="shared" si="2"/>
        <v>5</v>
      </c>
      <c r="P14">
        <f t="shared" si="3"/>
        <v>400</v>
      </c>
      <c r="Q14">
        <f t="shared" si="4"/>
        <v>1.25</v>
      </c>
      <c r="R14">
        <f t="shared" si="5"/>
        <v>0.625</v>
      </c>
      <c r="S14">
        <f t="shared" si="6"/>
        <v>48.125</v>
      </c>
    </row>
    <row r="15" spans="1:19">
      <c r="A15">
        <v>11</v>
      </c>
      <c r="B15">
        <v>9.5</v>
      </c>
      <c r="C15">
        <v>0.5</v>
      </c>
      <c r="D15">
        <f>0.0000021*1000000</f>
        <v>2.0999999999999996</v>
      </c>
      <c r="E15">
        <f>0.5*(0.3646+(0.01*4)+(0.0005*2*1)+(0.0095*4))</f>
        <v>0.22179999999999997</v>
      </c>
      <c r="G15">
        <v>95</v>
      </c>
      <c r="H15">
        <v>5</v>
      </c>
      <c r="I15">
        <v>800</v>
      </c>
      <c r="J15" s="6">
        <v>2.5</v>
      </c>
      <c r="K15">
        <v>1.25</v>
      </c>
      <c r="L15">
        <f t="shared" si="0"/>
        <v>96.25</v>
      </c>
      <c r="N15">
        <f t="shared" si="1"/>
        <v>47.5</v>
      </c>
      <c r="O15">
        <f t="shared" si="2"/>
        <v>2.5</v>
      </c>
      <c r="P15">
        <f t="shared" si="3"/>
        <v>400</v>
      </c>
      <c r="Q15">
        <f t="shared" si="4"/>
        <v>1.25</v>
      </c>
      <c r="R15">
        <f t="shared" si="5"/>
        <v>0.625</v>
      </c>
      <c r="S15">
        <f t="shared" si="6"/>
        <v>48.125</v>
      </c>
    </row>
    <row r="16" spans="1:19">
      <c r="A16">
        <v>12</v>
      </c>
      <c r="B16">
        <v>9.75</v>
      </c>
      <c r="C16">
        <v>0.25</v>
      </c>
      <c r="D16">
        <f xml:space="preserve">  0.0000042*1000000</f>
        <v>4.1999999999999993</v>
      </c>
      <c r="E16">
        <f>0.5*(0.3646+(0.01*4)+(0.00025*2*1)+(0.00975*4))</f>
        <v>0.22204999999999997</v>
      </c>
      <c r="G16">
        <v>97.5</v>
      </c>
      <c r="H16">
        <v>2.5</v>
      </c>
      <c r="I16">
        <v>800</v>
      </c>
      <c r="J16" s="6">
        <v>2.5</v>
      </c>
      <c r="K16">
        <v>1.25</v>
      </c>
      <c r="L16">
        <f t="shared" si="0"/>
        <v>96.25</v>
      </c>
      <c r="N16">
        <f t="shared" si="1"/>
        <v>48.75</v>
      </c>
      <c r="O16">
        <f t="shared" si="2"/>
        <v>1.25</v>
      </c>
      <c r="P16">
        <f t="shared" si="3"/>
        <v>400</v>
      </c>
      <c r="Q16">
        <f t="shared" si="4"/>
        <v>1.25</v>
      </c>
      <c r="R16">
        <f t="shared" si="5"/>
        <v>0.625</v>
      </c>
      <c r="S16">
        <f t="shared" si="6"/>
        <v>48.125</v>
      </c>
    </row>
    <row r="17" spans="1:20">
      <c r="A17">
        <v>13</v>
      </c>
      <c r="B17">
        <v>10</v>
      </c>
      <c r="C17">
        <v>0</v>
      </c>
      <c r="D17">
        <f xml:space="preserve"> 0.0000203*1000000</f>
        <v>20.299999999999997</v>
      </c>
      <c r="E17">
        <f>0.5*(0.3646+(0.01*4)+(0.01*4))</f>
        <v>0.22229999999999997</v>
      </c>
      <c r="G17">
        <v>100</v>
      </c>
      <c r="H17">
        <v>0</v>
      </c>
      <c r="I17" s="4">
        <v>800</v>
      </c>
      <c r="J17" s="4">
        <v>2.5</v>
      </c>
      <c r="K17" s="4">
        <v>1.25</v>
      </c>
      <c r="L17" s="4">
        <f t="shared" si="0"/>
        <v>96.25</v>
      </c>
      <c r="M17" s="6"/>
      <c r="N17">
        <f t="shared" si="1"/>
        <v>50</v>
      </c>
      <c r="O17">
        <f t="shared" si="2"/>
        <v>0</v>
      </c>
      <c r="P17" s="4">
        <f t="shared" si="3"/>
        <v>400</v>
      </c>
      <c r="Q17" s="4">
        <f t="shared" si="4"/>
        <v>1.25</v>
      </c>
      <c r="R17" s="4">
        <f t="shared" si="5"/>
        <v>0.625</v>
      </c>
      <c r="S17" s="4">
        <f t="shared" si="6"/>
        <v>48.125</v>
      </c>
      <c r="T17" s="6"/>
    </row>
    <row r="18" spans="1:20">
      <c r="H18" t="s">
        <v>19</v>
      </c>
      <c r="I18">
        <f>SUM(I5:I17)+I17</f>
        <v>11200</v>
      </c>
      <c r="J18">
        <f>SUM(J5:J17)+J17</f>
        <v>35</v>
      </c>
      <c r="K18">
        <f>SUM(K5:K17)+K17</f>
        <v>17.5</v>
      </c>
      <c r="L18">
        <f>SUM(L5:L17)+L17</f>
        <v>1347.5</v>
      </c>
      <c r="O18" t="s">
        <v>19</v>
      </c>
      <c r="P18">
        <f>SUM(P5:P17)+P17</f>
        <v>5600</v>
      </c>
      <c r="Q18">
        <f>SUM(Q5:Q17)+Q17</f>
        <v>17.5</v>
      </c>
      <c r="R18">
        <f>SUM(R5:R17)+R17</f>
        <v>8.75</v>
      </c>
      <c r="S18">
        <f>SUM(S5:S17)+S17</f>
        <v>673.75</v>
      </c>
    </row>
    <row r="19" spans="1:20">
      <c r="J19" s="27" t="s">
        <v>370</v>
      </c>
      <c r="K19" s="27" t="s">
        <v>371</v>
      </c>
      <c r="L19">
        <f>SUM(I18:L18)/14</f>
        <v>900</v>
      </c>
      <c r="M19" t="s">
        <v>24</v>
      </c>
      <c r="S19">
        <f>SUM(P18:S18)/14</f>
        <v>450</v>
      </c>
      <c r="T19" t="s">
        <v>24</v>
      </c>
    </row>
    <row r="20" spans="1:20">
      <c r="A20" t="s">
        <v>34</v>
      </c>
      <c r="B20" t="s">
        <v>62</v>
      </c>
    </row>
    <row r="21" spans="1:20">
      <c r="A21" t="s">
        <v>35</v>
      </c>
      <c r="B21" t="s">
        <v>366</v>
      </c>
    </row>
    <row r="22" spans="1:20">
      <c r="A22" s="12" t="s">
        <v>37</v>
      </c>
      <c r="B22" t="s">
        <v>363</v>
      </c>
      <c r="C22" t="s">
        <v>364</v>
      </c>
      <c r="D22" s="23" t="s">
        <v>365</v>
      </c>
      <c r="G22" t="s">
        <v>362</v>
      </c>
    </row>
    <row r="23" spans="1:20">
      <c r="B23" t="s">
        <v>7</v>
      </c>
      <c r="C23" s="14" t="s">
        <v>61</v>
      </c>
      <c r="D23" s="18">
        <f>0.5*((0.15*1)+(0.15*1)+(0.003*4)+(0.003*4)+(0.0003*1)+(0.0003*1)+(0.01*1)+(0.01*1)+(0.01*1)+(0.01*1))</f>
        <v>0.18230000000000005</v>
      </c>
    </row>
    <row r="24" spans="1:20">
      <c r="B24" t="s">
        <v>4</v>
      </c>
      <c r="C24" t="s">
        <v>5</v>
      </c>
    </row>
    <row r="25" spans="1:20">
      <c r="F25" s="14" t="s">
        <v>372</v>
      </c>
    </row>
    <row r="26" spans="1:20">
      <c r="A26" s="13" t="s">
        <v>38</v>
      </c>
      <c r="B26" t="s">
        <v>11</v>
      </c>
      <c r="C26" s="14" t="s">
        <v>68</v>
      </c>
      <c r="D26" s="12" t="s">
        <v>43</v>
      </c>
      <c r="E26" t="s">
        <v>32</v>
      </c>
      <c r="G26" s="14"/>
      <c r="M26" t="s">
        <v>0</v>
      </c>
    </row>
    <row r="27" spans="1:20">
      <c r="A27">
        <v>1</v>
      </c>
      <c r="B27">
        <v>1E-3</v>
      </c>
      <c r="C27">
        <f t="shared" ref="C27:C38" si="7">G27</f>
        <v>5.6890999999999999E-3</v>
      </c>
      <c r="D27" t="e">
        <f t="shared" ref="D27:D38" si="8">LOG((C27-C$27)/(C$38-C27))</f>
        <v>#NUM!</v>
      </c>
      <c r="E27">
        <f>LOG(B27)</f>
        <v>-3</v>
      </c>
      <c r="F27" t="s">
        <v>383</v>
      </c>
      <c r="G27">
        <v>5.6890999999999999E-3</v>
      </c>
      <c r="M27" s="7" t="e">
        <f>(I27-I$30)/I$30</f>
        <v>#DIV/0!</v>
      </c>
    </row>
    <row r="28" spans="1:20">
      <c r="A28">
        <v>2</v>
      </c>
      <c r="B28">
        <f>0.00000001247*1000000</f>
        <v>1.247E-2</v>
      </c>
      <c r="C28">
        <f t="shared" si="7"/>
        <v>1.26938E-2</v>
      </c>
      <c r="D28">
        <f t="shared" si="8"/>
        <v>-1.7386545480702356</v>
      </c>
      <c r="E28">
        <f t="shared" ref="E28:E33" si="9">LOG(B28*0.000001)</f>
        <v>-7.9041335465214573</v>
      </c>
      <c r="F28" t="s">
        <v>375</v>
      </c>
      <c r="G28">
        <v>1.26938E-2</v>
      </c>
      <c r="M28" s="7" t="e">
        <f t="shared" ref="M28:M39" si="10">(I28-I$30)/I$30</f>
        <v>#DIV/0!</v>
      </c>
    </row>
    <row r="29" spans="1:20">
      <c r="A29">
        <v>3</v>
      </c>
      <c r="B29">
        <f>0.00000002813 *1000000</f>
        <v>2.8130000000000002E-2</v>
      </c>
      <c r="C29">
        <f t="shared" si="7"/>
        <v>1.6390499999999999E-2</v>
      </c>
      <c r="D29">
        <f t="shared" si="8"/>
        <v>-1.5503995679579632</v>
      </c>
      <c r="E29">
        <f t="shared" si="9"/>
        <v>-7.5508302678347992</v>
      </c>
      <c r="F29" t="s">
        <v>376</v>
      </c>
      <c r="G29">
        <v>1.6390499999999999E-2</v>
      </c>
      <c r="M29" s="7" t="e">
        <f t="shared" si="10"/>
        <v>#DIV/0!</v>
      </c>
    </row>
    <row r="30" spans="1:20">
      <c r="A30">
        <v>4</v>
      </c>
      <c r="B30">
        <f>0.00000004833 *1000000</f>
        <v>4.8330000000000005E-2</v>
      </c>
      <c r="C30">
        <f t="shared" si="7"/>
        <v>2.87829E-2</v>
      </c>
      <c r="D30">
        <f t="shared" si="8"/>
        <v>-1.2019475568950597</v>
      </c>
      <c r="E30">
        <f t="shared" si="9"/>
        <v>-7.3157832048611198</v>
      </c>
      <c r="F30" t="s">
        <v>377</v>
      </c>
      <c r="G30">
        <v>2.87829E-2</v>
      </c>
      <c r="M30" s="7" t="e">
        <f t="shared" si="10"/>
        <v>#DIV/0!</v>
      </c>
    </row>
    <row r="31" spans="1:20">
      <c r="A31">
        <v>5</v>
      </c>
      <c r="B31">
        <f xml:space="preserve"> 0.00000007535  *1000000</f>
        <v>7.535E-2</v>
      </c>
      <c r="C31">
        <f t="shared" si="7"/>
        <v>5.0243000000000003E-2</v>
      </c>
      <c r="D31">
        <f t="shared" si="8"/>
        <v>-0.89043757438493265</v>
      </c>
      <c r="E31">
        <f t="shared" si="9"/>
        <v>-7.1229167433493492</v>
      </c>
      <c r="F31" t="s">
        <v>378</v>
      </c>
      <c r="G31">
        <v>5.0243000000000003E-2</v>
      </c>
      <c r="M31" s="7" t="e">
        <f t="shared" si="10"/>
        <v>#DIV/0!</v>
      </c>
    </row>
    <row r="32" spans="1:20">
      <c r="A32">
        <v>6</v>
      </c>
      <c r="B32">
        <f>0.0000001132 *1000000</f>
        <v>0.1132</v>
      </c>
      <c r="C32">
        <f t="shared" si="7"/>
        <v>7.8652700000000006E-2</v>
      </c>
      <c r="D32">
        <f t="shared" si="8"/>
        <v>-0.63903028334833778</v>
      </c>
      <c r="E32">
        <f t="shared" si="9"/>
        <v>-6.9461535731477477</v>
      </c>
      <c r="F32" t="s">
        <v>379</v>
      </c>
      <c r="G32">
        <v>7.8652700000000006E-2</v>
      </c>
      <c r="M32" s="7" t="e">
        <f t="shared" si="10"/>
        <v>#DIV/0!</v>
      </c>
    </row>
    <row r="33" spans="1:13">
      <c r="A33">
        <v>7</v>
      </c>
      <c r="B33">
        <f>0.0000001703 *1000000</f>
        <v>0.17030000000000001</v>
      </c>
      <c r="C33">
        <f t="shared" si="7"/>
        <v>8.9601100000000003E-2</v>
      </c>
      <c r="D33">
        <f t="shared" si="8"/>
        <v>-0.56308634475228181</v>
      </c>
      <c r="E33">
        <f t="shared" si="9"/>
        <v>-6.7687853520373986</v>
      </c>
      <c r="F33" t="s">
        <v>380</v>
      </c>
      <c r="G33">
        <v>8.9601100000000003E-2</v>
      </c>
      <c r="M33" s="7" t="e">
        <f t="shared" si="10"/>
        <v>#DIV/0!</v>
      </c>
    </row>
    <row r="34" spans="1:13">
      <c r="A34">
        <v>8</v>
      </c>
      <c r="B34">
        <f>0.0000002656  *1000000</f>
        <v>0.2656</v>
      </c>
      <c r="C34">
        <f t="shared" si="7"/>
        <v>0.138267</v>
      </c>
      <c r="D34">
        <f t="shared" si="8"/>
        <v>-0.28943968571548079</v>
      </c>
      <c r="E34">
        <f>LOG(B34*0.000001)</f>
        <v>-6.57577192930402</v>
      </c>
      <c r="F34" t="s">
        <v>381</v>
      </c>
      <c r="G34">
        <v>0.138267</v>
      </c>
      <c r="M34" s="7" t="e">
        <f t="shared" si="10"/>
        <v>#DIV/0!</v>
      </c>
    </row>
    <row r="35" spans="1:13">
      <c r="A35">
        <v>9</v>
      </c>
      <c r="B35">
        <f>0.0000004564 *1000000</f>
        <v>0.45639999999999997</v>
      </c>
      <c r="C35">
        <f t="shared" si="7"/>
        <v>0.19122700000000001</v>
      </c>
      <c r="D35">
        <f t="shared" si="8"/>
        <v>-4.3772232598970277E-2</v>
      </c>
      <c r="E35">
        <f>LOG(B35*0.000001)</f>
        <v>-6.3406543642538233</v>
      </c>
      <c r="F35" t="s">
        <v>382</v>
      </c>
      <c r="G35">
        <v>0.19122700000000001</v>
      </c>
      <c r="M35" s="7" t="e">
        <f t="shared" si="10"/>
        <v>#DIV/0!</v>
      </c>
    </row>
    <row r="36" spans="1:13">
      <c r="A36">
        <v>10</v>
      </c>
      <c r="B36">
        <f>0.000001 *1000000</f>
        <v>1</v>
      </c>
      <c r="C36">
        <f t="shared" si="7"/>
        <v>0.316998</v>
      </c>
      <c r="D36">
        <f t="shared" si="8"/>
        <v>0.59314136764176084</v>
      </c>
      <c r="E36">
        <f>LOG(B36*0.000001)</f>
        <v>-6</v>
      </c>
      <c r="F36" t="s">
        <v>373</v>
      </c>
      <c r="G36">
        <v>0.316998</v>
      </c>
      <c r="M36" s="7" t="e">
        <f t="shared" si="10"/>
        <v>#DIV/0!</v>
      </c>
    </row>
    <row r="37" spans="1:13">
      <c r="A37">
        <v>11</v>
      </c>
      <c r="B37">
        <f>0.0000021*1000000</f>
        <v>2.0999999999999996</v>
      </c>
      <c r="C37">
        <f t="shared" si="7"/>
        <v>0.38192700000000002</v>
      </c>
      <c r="D37">
        <f t="shared" si="8"/>
        <v>1.4137053464359035</v>
      </c>
      <c r="E37">
        <f>LOG(B37*0.000001)</f>
        <v>-5.6777807052660805</v>
      </c>
      <c r="F37" t="s">
        <v>374</v>
      </c>
      <c r="G37">
        <v>0.38192700000000002</v>
      </c>
      <c r="M37" s="7" t="e">
        <f t="shared" si="10"/>
        <v>#DIV/0!</v>
      </c>
    </row>
    <row r="38" spans="1:13">
      <c r="A38">
        <v>13</v>
      </c>
      <c r="B38">
        <f xml:space="preserve"> 0.0000203*1000000</f>
        <v>20.299999999999997</v>
      </c>
      <c r="C38">
        <f t="shared" si="7"/>
        <v>0.39644000000000001</v>
      </c>
      <c r="D38" t="e">
        <f t="shared" si="8"/>
        <v>#DIV/0!</v>
      </c>
      <c r="E38">
        <f>LOG(B38*0.000001)</f>
        <v>-4.6925039620867874</v>
      </c>
      <c r="F38" s="14" t="s">
        <v>384</v>
      </c>
      <c r="G38">
        <v>0.39644000000000001</v>
      </c>
      <c r="M38" s="7" t="e">
        <f t="shared" si="10"/>
        <v>#DIV/0!</v>
      </c>
    </row>
    <row r="39" spans="1:13">
      <c r="M39" s="7" t="e">
        <f t="shared" si="10"/>
        <v>#DIV/0!</v>
      </c>
    </row>
    <row r="40" spans="1:13">
      <c r="B40" t="s">
        <v>29</v>
      </c>
      <c r="D40" s="20" t="s">
        <v>63</v>
      </c>
      <c r="G40" s="24"/>
    </row>
    <row r="41" spans="1:13">
      <c r="B41" s="14" t="s">
        <v>44</v>
      </c>
      <c r="C41">
        <v>9.4779</v>
      </c>
      <c r="D41" s="20" t="s">
        <v>64</v>
      </c>
      <c r="E41" s="53">
        <v>1.3181999999999999E-2</v>
      </c>
      <c r="F41" s="23"/>
      <c r="G41" s="25"/>
      <c r="H41" s="14"/>
    </row>
    <row r="42" spans="1:13">
      <c r="B42" s="14" t="s">
        <v>45</v>
      </c>
      <c r="C42">
        <v>1.4672000000000001</v>
      </c>
      <c r="D42" s="20" t="s">
        <v>65</v>
      </c>
      <c r="E42" s="53">
        <v>0.40966000000000002</v>
      </c>
      <c r="F42" s="23"/>
      <c r="G42" s="7"/>
      <c r="H42" s="7"/>
    </row>
    <row r="43" spans="1:13">
      <c r="B43" t="s">
        <v>30</v>
      </c>
      <c r="C43" s="7">
        <f>-C41/C42</f>
        <v>-6.4598555070883314</v>
      </c>
      <c r="D43" s="20" t="s">
        <v>67</v>
      </c>
      <c r="E43" s="53">
        <v>0.46133000000000002</v>
      </c>
      <c r="H43" s="7"/>
    </row>
    <row r="44" spans="1:13">
      <c r="B44" s="10" t="s">
        <v>31</v>
      </c>
      <c r="C44" s="19">
        <f>POWER(10,C43)*1000000</f>
        <v>0.34685223150064987</v>
      </c>
      <c r="D44" s="21" t="s">
        <v>66</v>
      </c>
      <c r="E44" s="53">
        <v>1.4058999999999999</v>
      </c>
    </row>
    <row r="46" spans="1:13">
      <c r="A46" s="13"/>
      <c r="C46" s="12"/>
      <c r="D46" s="12"/>
      <c r="E46" s="12"/>
    </row>
    <row r="47" spans="1:13">
      <c r="A47" t="s">
        <v>46</v>
      </c>
      <c r="B47" s="4" t="s">
        <v>7</v>
      </c>
      <c r="C47" s="4" t="s">
        <v>49</v>
      </c>
      <c r="D47" s="4" t="s">
        <v>50</v>
      </c>
      <c r="E47" s="16" t="s">
        <v>60</v>
      </c>
      <c r="G47" s="7"/>
    </row>
    <row r="48" spans="1:13">
      <c r="B48" t="s">
        <v>48</v>
      </c>
      <c r="C48" s="12">
        <v>160</v>
      </c>
      <c r="D48">
        <v>1</v>
      </c>
      <c r="E48">
        <f>C48/1000*POWER(D48,2)</f>
        <v>0.16</v>
      </c>
      <c r="G48" s="7"/>
    </row>
    <row r="49" spans="2:7">
      <c r="B49" t="s">
        <v>47</v>
      </c>
      <c r="C49">
        <v>3</v>
      </c>
      <c r="D49">
        <v>2</v>
      </c>
      <c r="E49">
        <f t="shared" ref="E49:E58" si="11">C49/1000*POWER(D49,2)</f>
        <v>1.2E-2</v>
      </c>
      <c r="G49" s="7"/>
    </row>
    <row r="50" spans="2:7">
      <c r="B50" t="s">
        <v>51</v>
      </c>
      <c r="C50">
        <v>10.3</v>
      </c>
      <c r="D50">
        <v>1</v>
      </c>
      <c r="E50">
        <f t="shared" si="11"/>
        <v>1.03E-2</v>
      </c>
      <c r="G50" s="7"/>
    </row>
    <row r="51" spans="2:7">
      <c r="B51" t="s">
        <v>52</v>
      </c>
      <c r="C51">
        <v>10</v>
      </c>
      <c r="D51">
        <v>1</v>
      </c>
      <c r="E51">
        <f t="shared" si="11"/>
        <v>0.01</v>
      </c>
      <c r="G51" s="7"/>
    </row>
    <row r="52" spans="2:7">
      <c r="B52" t="s">
        <v>53</v>
      </c>
      <c r="C52">
        <v>10</v>
      </c>
      <c r="D52">
        <v>1</v>
      </c>
      <c r="E52">
        <f t="shared" si="11"/>
        <v>0.01</v>
      </c>
      <c r="G52" s="7"/>
    </row>
    <row r="53" spans="2:7">
      <c r="B53" t="s">
        <v>54</v>
      </c>
      <c r="C53">
        <v>150</v>
      </c>
      <c r="D53">
        <v>1</v>
      </c>
      <c r="E53">
        <f t="shared" si="11"/>
        <v>0.15</v>
      </c>
      <c r="G53" s="7"/>
    </row>
    <row r="54" spans="2:7">
      <c r="B54" t="s">
        <v>55</v>
      </c>
      <c r="C54">
        <v>3</v>
      </c>
      <c r="D54">
        <v>2</v>
      </c>
      <c r="E54">
        <f t="shared" si="11"/>
        <v>1.2E-2</v>
      </c>
      <c r="G54" s="7"/>
    </row>
    <row r="55" spans="2:7">
      <c r="B55" t="s">
        <v>56</v>
      </c>
      <c r="C55">
        <v>0.3</v>
      </c>
      <c r="D55" s="12">
        <v>1</v>
      </c>
      <c r="E55">
        <f t="shared" si="11"/>
        <v>2.9999999999999997E-4</v>
      </c>
      <c r="G55" s="7"/>
    </row>
    <row r="56" spans="2:7">
      <c r="B56" t="s">
        <v>57</v>
      </c>
      <c r="C56">
        <v>0</v>
      </c>
      <c r="D56" s="14">
        <v>2</v>
      </c>
      <c r="E56">
        <f t="shared" si="11"/>
        <v>0</v>
      </c>
      <c r="G56" s="7"/>
    </row>
    <row r="57" spans="2:7">
      <c r="B57" t="s">
        <v>59</v>
      </c>
      <c r="C57">
        <v>0</v>
      </c>
      <c r="D57" s="14">
        <v>1</v>
      </c>
      <c r="E57">
        <f t="shared" si="11"/>
        <v>0</v>
      </c>
      <c r="G57" s="7"/>
    </row>
    <row r="58" spans="2:7">
      <c r="B58" s="4" t="s">
        <v>58</v>
      </c>
      <c r="C58" s="4">
        <v>0</v>
      </c>
      <c r="D58" s="4">
        <v>2</v>
      </c>
      <c r="E58" s="4">
        <f t="shared" si="11"/>
        <v>0</v>
      </c>
      <c r="G58" s="7"/>
    </row>
    <row r="59" spans="2:7">
      <c r="B59" s="15" t="s">
        <v>8</v>
      </c>
      <c r="E59" s="17">
        <f>0.5*SUM(E48:E58)</f>
        <v>0.18230000000000005</v>
      </c>
      <c r="G59" s="7"/>
    </row>
    <row r="63" spans="2:7">
      <c r="C63" s="7"/>
    </row>
    <row r="64" spans="2:7">
      <c r="B64" s="10"/>
      <c r="C64" s="11"/>
    </row>
  </sheetData>
  <pageMargins left="0.25" right="0.25" top="0.75" bottom="0.75" header="0.3" footer="0.3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OGB1 cal (2fold)</vt:lpstr>
      <vt:lpstr>OGB5N calibration (2fold)</vt:lpstr>
      <vt:lpstr>Fluo5F calibration (4fold)</vt:lpstr>
      <vt:lpstr>'Fluo5F calibration (4fold)'!Druckbereich</vt:lpstr>
      <vt:lpstr>'OGB5N calibration (2fold)'!Druckbereich</vt:lpstr>
    </vt:vector>
  </TitlesOfParts>
  <Company>UKL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schaarschm</dc:creator>
  <cp:lastModifiedBy>Bornschein</cp:lastModifiedBy>
  <cp:lastPrinted>2025-08-08T14:00:10Z</cp:lastPrinted>
  <dcterms:created xsi:type="dcterms:W3CDTF">2012-06-12T09:32:49Z</dcterms:created>
  <dcterms:modified xsi:type="dcterms:W3CDTF">2026-09-21T12:59:32Z</dcterms:modified>
</cp:coreProperties>
</file>