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e943b9406d820e6/Documents/Seagate Backup/Sozzani et al-2016/FINAL FILES/Suppl Tables/"/>
    </mc:Choice>
  </mc:AlternateContent>
  <bookViews>
    <workbookView xWindow="0" yWindow="0" windowWidth="24000" windowHeight="10320"/>
  </bookViews>
  <sheets>
    <sheet name="Fig 1 SD 2- SHR RIC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3" i="1" l="1"/>
  <c r="G124" i="1" s="1"/>
  <c r="G122" i="1"/>
  <c r="G119" i="1"/>
  <c r="G120" i="1" s="1"/>
  <c r="G118" i="1"/>
  <c r="G99" i="1"/>
  <c r="G100" i="1" s="1"/>
  <c r="G98" i="1"/>
  <c r="G89" i="1"/>
  <c r="G90" i="1" s="1"/>
  <c r="G88" i="1"/>
  <c r="G85" i="1"/>
  <c r="G86" i="1" s="1"/>
  <c r="G84" i="1"/>
  <c r="G72" i="1"/>
  <c r="G73" i="1" s="1"/>
  <c r="G71" i="1"/>
  <c r="G57" i="1"/>
  <c r="G56" i="1"/>
  <c r="G55" i="1"/>
  <c r="G53" i="1"/>
  <c r="G52" i="1"/>
  <c r="G51" i="1"/>
  <c r="G37" i="1"/>
  <c r="G38" i="1" s="1"/>
  <c r="G36" i="1"/>
</calcChain>
</file>

<file path=xl/sharedStrings.xml><?xml version="1.0" encoding="utf-8"?>
<sst xmlns="http://schemas.openxmlformats.org/spreadsheetml/2006/main" count="385" uniqueCount="98">
  <si>
    <t>Filename</t>
  </si>
  <si>
    <t>Instrument</t>
  </si>
  <si>
    <t>Location</t>
  </si>
  <si>
    <t>ROI size (pixels)</t>
  </si>
  <si>
    <t>Pixel Size (μm)</t>
  </si>
  <si>
    <r>
      <t>PSF (</t>
    </r>
    <r>
      <rPr>
        <sz val="11"/>
        <color theme="1"/>
        <rFont val="Calibri"/>
        <family val="2"/>
      </rPr>
      <t>μm)</t>
    </r>
  </si>
  <si>
    <r>
      <t>Diffusion coefficient (</t>
    </r>
    <r>
      <rPr>
        <sz val="11"/>
        <color theme="1"/>
        <rFont val="Calibri"/>
        <family val="2"/>
      </rPr>
      <t>μm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/sec)</t>
    </r>
    <r>
      <rPr>
        <sz val="11"/>
        <color theme="1"/>
        <rFont val="Calibri"/>
        <family val="2"/>
        <scheme val="minor"/>
      </rPr>
      <t xml:space="preserve"> </t>
    </r>
  </si>
  <si>
    <t>SHRSHRGFP_780_Vasc_1</t>
  </si>
  <si>
    <t>Zeiss 780</t>
  </si>
  <si>
    <t>Vasculature &amp; endodermis</t>
  </si>
  <si>
    <t>N/A</t>
  </si>
  <si>
    <t>SHRSHRGFP_780_Vasc_2</t>
  </si>
  <si>
    <t>SHRSHRGFP_780_Vasc_3</t>
  </si>
  <si>
    <t>Vasculature</t>
  </si>
  <si>
    <t>SHRSHRGFP_780_Vasc_4</t>
  </si>
  <si>
    <t>SHRSHRGFP_780_Vasc_5</t>
  </si>
  <si>
    <t>SHRSHRGFP_780_Vasc_6</t>
  </si>
  <si>
    <t>SHRSHRGFP_780_Vasc_7</t>
  </si>
  <si>
    <t>128x128</t>
  </si>
  <si>
    <t>SHRSHRGFP_780_Vasc_8</t>
  </si>
  <si>
    <t>SHRSHRGFP_780_Vasc_9</t>
  </si>
  <si>
    <t>SHRSHRGFP_780_Vasc_10</t>
  </si>
  <si>
    <t>SHRSHRGFP_780_Vasc_11</t>
  </si>
  <si>
    <t>SHRSHRGFP_780_Vasc_12</t>
  </si>
  <si>
    <t>SHRSHRGFP_780_Vasc_13</t>
  </si>
  <si>
    <t>SHRSHRGFP_780_Vasc_14</t>
  </si>
  <si>
    <t>SHRSHRGFP_780_Vasc_15</t>
  </si>
  <si>
    <t>SHRSHRGFP_780_Vasc_16</t>
  </si>
  <si>
    <t>SHRSHRGFP_780_Vasc_17</t>
  </si>
  <si>
    <t>SHRSHRGFP_780_Vasc_18</t>
  </si>
  <si>
    <t>SHRSHRGFP_780_Vasc_19</t>
  </si>
  <si>
    <t>SHRSHRGFP_780_Vasc_20</t>
  </si>
  <si>
    <t>SHRSHRGFP_780_Vasc_21</t>
  </si>
  <si>
    <t>SHRSHRGFP_780_Vasc_22</t>
  </si>
  <si>
    <t>SHRSHRGFP_780_Vasc_23</t>
  </si>
  <si>
    <t>SHRSHRGFP_780_Vasc_24</t>
  </si>
  <si>
    <t>SHRSHRGFP_780_Vasc_25</t>
  </si>
  <si>
    <t>SHRSHRGFP_780_Vasc_26</t>
  </si>
  <si>
    <t>SHRSHRGFP_780_Vasc_27</t>
  </si>
  <si>
    <t>SHRSHRGFP_780_Vasc_28</t>
  </si>
  <si>
    <t>SHRSHRGFP_780_Vasc_29</t>
  </si>
  <si>
    <t>SHRSHRGFP_780_Vasc_30</t>
  </si>
  <si>
    <t>Average:</t>
  </si>
  <si>
    <t>SD:</t>
  </si>
  <si>
    <t>SE:</t>
  </si>
  <si>
    <t>SHRSHRGFP_710_Vasc_1</t>
  </si>
  <si>
    <t>Zeiss 710</t>
  </si>
  <si>
    <t>SHRSHRGFP_710_Vasc_2</t>
  </si>
  <si>
    <t>SHRSHRGFP_710_Vasc_3</t>
  </si>
  <si>
    <t>SHRSHRGFP_710_Vasc_4</t>
  </si>
  <si>
    <t>SHRSHRGFP_710_Vasc_5</t>
  </si>
  <si>
    <t>Vasculature &amp; CEI</t>
  </si>
  <si>
    <t>SHRSHRGFP_710_Vasc_6</t>
  </si>
  <si>
    <t>SHRSHRGFP_710_Vasc_7</t>
  </si>
  <si>
    <t>SHRSHRGFP_710_Vasc_8</t>
  </si>
  <si>
    <t>SHRSHRGFP_710_Vasc_9</t>
  </si>
  <si>
    <t>SHRSHRGFP_710_Vasc_10</t>
  </si>
  <si>
    <t>Grand Mean:</t>
  </si>
  <si>
    <t>Grand SD:</t>
  </si>
  <si>
    <t>Grand SE:</t>
  </si>
  <si>
    <t>SHRSHRGFP_780_Endo_1</t>
  </si>
  <si>
    <t>Endodermis</t>
  </si>
  <si>
    <t>SHRSHRGFP_780_Endo_2</t>
  </si>
  <si>
    <t>SHRSHRGFP_780_Endo_3</t>
  </si>
  <si>
    <t>SHRSHRGFP_780_Endo_4</t>
  </si>
  <si>
    <t>SHRSHRGFP_780_Endo_5</t>
  </si>
  <si>
    <t>SHRSHRGFP_780_Endo_6</t>
  </si>
  <si>
    <t>SHRSHRGFP_780_Endo_7</t>
  </si>
  <si>
    <t>SHRSHRGFP_780_Endo_8</t>
  </si>
  <si>
    <t>SHRSHRGFP_780_Endo_9</t>
  </si>
  <si>
    <t>SHRSHRGFP_780_Endo_10</t>
  </si>
  <si>
    <t>SHRSHRGFP_780_Endo_11</t>
  </si>
  <si>
    <t>SHRSHRGFP_710_Endo_1</t>
  </si>
  <si>
    <t>SHRSHRGFP_710_Endo_2</t>
  </si>
  <si>
    <t>SHRSHRGFP_710_Endo_3</t>
  </si>
  <si>
    <t>SHRSHRGFP_710_Endo_4</t>
  </si>
  <si>
    <t xml:space="preserve"> Endodermis</t>
  </si>
  <si>
    <t>SHRSHRGFP_710_Endo_5</t>
  </si>
  <si>
    <t>SHRSHRGFP_710_Endo_6</t>
  </si>
  <si>
    <t>SHRSHRGFP_710_Endo_7</t>
  </si>
  <si>
    <t>SHRSHRGFP_710_Endo_8</t>
  </si>
  <si>
    <t>Vasculature &amp; QC</t>
  </si>
  <si>
    <t>SHRSHRGFP_780_QC_1</t>
  </si>
  <si>
    <t>SHRSHRGFP_710_QC_1</t>
  </si>
  <si>
    <t>SHRSHRGFP_710_QC_2</t>
  </si>
  <si>
    <t>SHRSHRGFP_710_QC_3</t>
  </si>
  <si>
    <t>SHRSHRGFP_710_QC_4</t>
  </si>
  <si>
    <t>SHRSHRGFP_710_QC_5</t>
  </si>
  <si>
    <t>SHRSHRGFP_710_QC_6</t>
  </si>
  <si>
    <t>SHRSHRGFP_710_QC_7</t>
  </si>
  <si>
    <t>SHRSHRGFP_710_QC_8</t>
  </si>
  <si>
    <t>SHRSHRGFP_710_QC_9</t>
  </si>
  <si>
    <t>SHRSHRGFP_710_QC_10</t>
  </si>
  <si>
    <t>SHRSHRGFP_710_QC_11</t>
  </si>
  <si>
    <t>SHRSHRGFP_710_QC_12</t>
  </si>
  <si>
    <t>SHRSHRGFP_710_QC_13</t>
  </si>
  <si>
    <t>SHRSHRGFP_710_QC_14</t>
  </si>
  <si>
    <t>SHRSHRGFP_710_QC_15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</si>
</sst>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4" fillId="0" borderId="0" xfId="0" applyNumberFormat="1" applyFont="1" applyFill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2" fontId="0" fillId="0" borderId="0" xfId="0" applyNumberFormat="1" applyFill="1" applyAlignment="1">
      <alignment horizontal="center"/>
    </xf>
    <xf numFmtId="0" fontId="0" fillId="0" borderId="0" xfId="0" applyFill="1" applyBorder="1"/>
    <xf numFmtId="0" fontId="0" fillId="0" borderId="0" xfId="0" applyFont="1" applyFill="1" applyBorder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2" fontId="1" fillId="0" borderId="7" xfId="0" applyNumberFormat="1" applyFont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/>
    <xf numFmtId="0" fontId="0" fillId="2" borderId="0" xfId="0" applyFill="1"/>
    <xf numFmtId="0" fontId="4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7</xdr:col>
      <xdr:colOff>7620</xdr:colOff>
      <xdr:row>4</xdr:row>
      <xdr:rowOff>19050</xdr:rowOff>
    </xdr:to>
    <xdr:sp macro="" textlink="">
      <xdr:nvSpPr>
        <xdr:cNvPr id="2" name="TextBox 1"/>
        <xdr:cNvSpPr txBox="1"/>
      </xdr:nvSpPr>
      <xdr:spPr>
        <a:xfrm>
          <a:off x="0" y="1"/>
          <a:ext cx="9846945" cy="7810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Figure 1-Source data</a:t>
          </a:r>
          <a:r>
            <a:rPr lang="en-US" sz="1100" b="1" baseline="0"/>
            <a:t> 2</a:t>
          </a:r>
          <a:r>
            <a:rPr lang="en-US" sz="1100"/>
            <a:t>. Diffusion coefficient of SHR:SHR-GFP in </a:t>
          </a:r>
          <a:r>
            <a:rPr lang="en-US" sz="1100" i="1"/>
            <a:t>shr2</a:t>
          </a:r>
          <a:r>
            <a:rPr lang="en-US" sz="1100"/>
            <a:t> line obtained using RICS with the Zeiss 780 and Zeiss 710 instruments. Images were taken in both the vasculature and the endodermis.</a:t>
          </a:r>
          <a:r>
            <a:rPr lang="en-US" sz="1100" baseline="0"/>
            <a:t> Where applicable, a Region of Interest (ROI) of 128x128 pixels was used to isolate a particular area of the image.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pixel dwell time was 12.61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l-G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μ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 for all images. The green laser intensity ranged from 1% to 3%. </a:t>
          </a:r>
          <a:r>
            <a:rPr lang="en-US" sz="1100"/>
            <a:t>SCN: stem cell niche; SD: standard deviation; SE: standard error; N/A:</a:t>
          </a:r>
          <a:r>
            <a:rPr lang="en-US" sz="1100" baseline="0"/>
            <a:t> not applicable</a:t>
          </a: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124"/>
  <sheetViews>
    <sheetView tabSelected="1" workbookViewId="0">
      <selection activeCell="A100" sqref="A100"/>
    </sheetView>
  </sheetViews>
  <sheetFormatPr defaultRowHeight="15" x14ac:dyDescent="0.25"/>
  <cols>
    <col min="1" max="1" width="40.85546875" style="22" bestFit="1" customWidth="1"/>
    <col min="2" max="2" width="11" style="22" bestFit="1" customWidth="1"/>
    <col min="3" max="3" width="24.85546875" bestFit="1" customWidth="1"/>
    <col min="4" max="4" width="15.85546875" customWidth="1"/>
    <col min="5" max="5" width="14.28515625" bestFit="1" customWidth="1"/>
    <col min="6" max="6" width="12" bestFit="1" customWidth="1"/>
    <col min="7" max="7" width="28.7109375" customWidth="1"/>
  </cols>
  <sheetData>
    <row r="5" spans="1:7" ht="17.25" x14ac:dyDescent="0.25">
      <c r="A5" s="1" t="s">
        <v>0</v>
      </c>
      <c r="B5" s="2" t="s">
        <v>1</v>
      </c>
      <c r="C5" s="2" t="s">
        <v>2</v>
      </c>
      <c r="D5" s="2" t="s">
        <v>3</v>
      </c>
      <c r="E5" s="3" t="s">
        <v>4</v>
      </c>
      <c r="F5" s="4" t="s">
        <v>5</v>
      </c>
      <c r="G5" s="5" t="s">
        <v>6</v>
      </c>
    </row>
    <row r="6" spans="1:7" x14ac:dyDescent="0.25">
      <c r="A6" s="6" t="s">
        <v>7</v>
      </c>
      <c r="B6" s="7" t="s">
        <v>8</v>
      </c>
      <c r="C6" s="8" t="s">
        <v>9</v>
      </c>
      <c r="D6" s="8" t="s">
        <v>10</v>
      </c>
      <c r="E6" s="9">
        <v>0.1</v>
      </c>
      <c r="F6" s="10">
        <v>0.24</v>
      </c>
      <c r="G6" s="11">
        <v>3.08</v>
      </c>
    </row>
    <row r="7" spans="1:7" x14ac:dyDescent="0.25">
      <c r="A7" s="6" t="s">
        <v>11</v>
      </c>
      <c r="B7" s="7" t="s">
        <v>8</v>
      </c>
      <c r="C7" s="8" t="s">
        <v>9</v>
      </c>
      <c r="D7" s="12" t="s">
        <v>10</v>
      </c>
      <c r="E7" s="13">
        <v>0.1</v>
      </c>
      <c r="F7" s="14">
        <v>0.24</v>
      </c>
      <c r="G7" s="15">
        <v>7.65</v>
      </c>
    </row>
    <row r="8" spans="1:7" x14ac:dyDescent="0.25">
      <c r="A8" s="6" t="s">
        <v>12</v>
      </c>
      <c r="B8" s="7" t="s">
        <v>8</v>
      </c>
      <c r="C8" s="16" t="s">
        <v>13</v>
      </c>
      <c r="D8" s="16" t="s">
        <v>10</v>
      </c>
      <c r="E8" s="15">
        <v>0.05</v>
      </c>
      <c r="F8" s="17">
        <v>0.24</v>
      </c>
      <c r="G8" s="15">
        <v>1.4</v>
      </c>
    </row>
    <row r="9" spans="1:7" x14ac:dyDescent="0.25">
      <c r="A9" s="6" t="s">
        <v>14</v>
      </c>
      <c r="B9" s="7" t="s">
        <v>8</v>
      </c>
      <c r="C9" s="12" t="s">
        <v>13</v>
      </c>
      <c r="D9" s="12" t="s">
        <v>10</v>
      </c>
      <c r="E9" s="13">
        <v>0.1</v>
      </c>
      <c r="F9" s="14">
        <v>0.24</v>
      </c>
      <c r="G9" s="15">
        <v>1.73</v>
      </c>
    </row>
    <row r="10" spans="1:7" x14ac:dyDescent="0.25">
      <c r="A10" s="6" t="s">
        <v>15</v>
      </c>
      <c r="B10" s="7" t="s">
        <v>8</v>
      </c>
      <c r="C10" s="8" t="s">
        <v>9</v>
      </c>
      <c r="D10" s="8" t="s">
        <v>10</v>
      </c>
      <c r="E10" s="9">
        <v>0.1</v>
      </c>
      <c r="F10" s="10">
        <v>0.24</v>
      </c>
      <c r="G10" s="11">
        <v>1.3</v>
      </c>
    </row>
    <row r="11" spans="1:7" x14ac:dyDescent="0.25">
      <c r="A11" s="6" t="s">
        <v>16</v>
      </c>
      <c r="B11" s="7" t="s">
        <v>8</v>
      </c>
      <c r="C11" s="8" t="s">
        <v>9</v>
      </c>
      <c r="D11" s="8" t="s">
        <v>10</v>
      </c>
      <c r="E11" s="9">
        <v>0.1</v>
      </c>
      <c r="F11" s="10">
        <v>0.24</v>
      </c>
      <c r="G11" s="11">
        <v>1.27</v>
      </c>
    </row>
    <row r="12" spans="1:7" x14ac:dyDescent="0.25">
      <c r="A12" s="6" t="s">
        <v>17</v>
      </c>
      <c r="B12" s="7" t="s">
        <v>8</v>
      </c>
      <c r="C12" s="8" t="s">
        <v>9</v>
      </c>
      <c r="D12" s="8" t="s">
        <v>18</v>
      </c>
      <c r="E12" s="9">
        <v>0.1</v>
      </c>
      <c r="F12" s="10">
        <v>0.24</v>
      </c>
      <c r="G12" s="11">
        <v>5.83</v>
      </c>
    </row>
    <row r="13" spans="1:7" x14ac:dyDescent="0.25">
      <c r="A13" s="6" t="s">
        <v>19</v>
      </c>
      <c r="B13" s="7" t="s">
        <v>8</v>
      </c>
      <c r="C13" s="8" t="s">
        <v>9</v>
      </c>
      <c r="D13" s="12" t="s">
        <v>10</v>
      </c>
      <c r="E13" s="15">
        <v>0.05</v>
      </c>
      <c r="F13" s="14">
        <v>0.24</v>
      </c>
      <c r="G13" s="15">
        <v>1.58</v>
      </c>
    </row>
    <row r="14" spans="1:7" x14ac:dyDescent="0.25">
      <c r="A14" s="6" t="s">
        <v>20</v>
      </c>
      <c r="B14" s="7" t="s">
        <v>8</v>
      </c>
      <c r="C14" s="8" t="s">
        <v>9</v>
      </c>
      <c r="D14" s="12" t="s">
        <v>10</v>
      </c>
      <c r="E14" s="15">
        <v>0.05</v>
      </c>
      <c r="F14" s="14">
        <v>0.24</v>
      </c>
      <c r="G14" s="15">
        <v>2.12</v>
      </c>
    </row>
    <row r="15" spans="1:7" x14ac:dyDescent="0.25">
      <c r="A15" s="6" t="s">
        <v>21</v>
      </c>
      <c r="B15" s="7" t="s">
        <v>8</v>
      </c>
      <c r="C15" s="8" t="s">
        <v>9</v>
      </c>
      <c r="D15" s="12" t="s">
        <v>10</v>
      </c>
      <c r="E15" s="15">
        <v>0.05</v>
      </c>
      <c r="F15" s="14">
        <v>0.24</v>
      </c>
      <c r="G15" s="15">
        <v>1.52</v>
      </c>
    </row>
    <row r="16" spans="1:7" x14ac:dyDescent="0.25">
      <c r="A16" s="6" t="s">
        <v>22</v>
      </c>
      <c r="B16" s="7" t="s">
        <v>8</v>
      </c>
      <c r="C16" s="8" t="s">
        <v>9</v>
      </c>
      <c r="D16" s="12" t="s">
        <v>10</v>
      </c>
      <c r="E16" s="9">
        <v>0.1</v>
      </c>
      <c r="F16" s="10">
        <v>0.24</v>
      </c>
      <c r="G16" s="11">
        <v>1.39</v>
      </c>
    </row>
    <row r="17" spans="1:7" x14ac:dyDescent="0.25">
      <c r="A17" s="6" t="s">
        <v>23</v>
      </c>
      <c r="B17" s="7" t="s">
        <v>8</v>
      </c>
      <c r="C17" s="8" t="s">
        <v>9</v>
      </c>
      <c r="D17" s="12" t="s">
        <v>10</v>
      </c>
      <c r="E17" s="9">
        <v>0.1</v>
      </c>
      <c r="F17" s="10">
        <v>0.24</v>
      </c>
      <c r="G17" s="11">
        <v>1.86</v>
      </c>
    </row>
    <row r="18" spans="1:7" x14ac:dyDescent="0.25">
      <c r="A18" s="6" t="s">
        <v>24</v>
      </c>
      <c r="B18" s="7" t="s">
        <v>8</v>
      </c>
      <c r="C18" s="8" t="s">
        <v>9</v>
      </c>
      <c r="D18" s="8" t="s">
        <v>18</v>
      </c>
      <c r="E18" s="9">
        <v>0.1</v>
      </c>
      <c r="F18" s="10">
        <v>0.24</v>
      </c>
      <c r="G18" s="11">
        <v>3.12</v>
      </c>
    </row>
    <row r="19" spans="1:7" x14ac:dyDescent="0.25">
      <c r="A19" s="6" t="s">
        <v>25</v>
      </c>
      <c r="B19" s="7" t="s">
        <v>8</v>
      </c>
      <c r="C19" s="8" t="s">
        <v>9</v>
      </c>
      <c r="D19" s="8" t="s">
        <v>18</v>
      </c>
      <c r="E19" s="9">
        <v>0.1</v>
      </c>
      <c r="F19" s="10">
        <v>0.24</v>
      </c>
      <c r="G19" s="11">
        <v>4.1399999999999997</v>
      </c>
    </row>
    <row r="20" spans="1:7" x14ac:dyDescent="0.25">
      <c r="A20" s="6" t="s">
        <v>26</v>
      </c>
      <c r="B20" s="7" t="s">
        <v>8</v>
      </c>
      <c r="C20" s="8" t="s">
        <v>9</v>
      </c>
      <c r="D20" s="7" t="s">
        <v>10</v>
      </c>
      <c r="E20" s="18">
        <v>0.1</v>
      </c>
      <c r="F20" s="19">
        <v>0.24</v>
      </c>
      <c r="G20" s="15">
        <v>7.51</v>
      </c>
    </row>
    <row r="21" spans="1:7" x14ac:dyDescent="0.25">
      <c r="A21" s="6" t="s">
        <v>27</v>
      </c>
      <c r="B21" s="7" t="s">
        <v>8</v>
      </c>
      <c r="C21" s="8" t="s">
        <v>9</v>
      </c>
      <c r="D21" s="7" t="s">
        <v>10</v>
      </c>
      <c r="E21" s="18">
        <v>0.1</v>
      </c>
      <c r="F21" s="19">
        <v>0.24</v>
      </c>
      <c r="G21" s="15">
        <v>4.2699999999999996</v>
      </c>
    </row>
    <row r="22" spans="1:7" x14ac:dyDescent="0.25">
      <c r="A22" s="6" t="s">
        <v>28</v>
      </c>
      <c r="B22" s="7" t="s">
        <v>8</v>
      </c>
      <c r="C22" s="8" t="s">
        <v>9</v>
      </c>
      <c r="D22" s="7" t="s">
        <v>10</v>
      </c>
      <c r="E22" s="9">
        <v>0.1</v>
      </c>
      <c r="F22" s="10">
        <v>0.24</v>
      </c>
      <c r="G22" s="11">
        <v>2.64</v>
      </c>
    </row>
    <row r="23" spans="1:7" x14ac:dyDescent="0.25">
      <c r="A23" s="6" t="s">
        <v>29</v>
      </c>
      <c r="B23" s="7" t="s">
        <v>8</v>
      </c>
      <c r="C23" s="8" t="s">
        <v>9</v>
      </c>
      <c r="D23" s="8" t="s">
        <v>18</v>
      </c>
      <c r="E23" s="9">
        <v>0.1</v>
      </c>
      <c r="F23" s="10">
        <v>0.24</v>
      </c>
      <c r="G23" s="11">
        <v>1.56</v>
      </c>
    </row>
    <row r="24" spans="1:7" x14ac:dyDescent="0.25">
      <c r="A24" s="6" t="s">
        <v>30</v>
      </c>
      <c r="B24" s="7" t="s">
        <v>8</v>
      </c>
      <c r="C24" s="8" t="s">
        <v>9</v>
      </c>
      <c r="D24" s="7" t="s">
        <v>10</v>
      </c>
      <c r="E24" s="18">
        <v>0.1</v>
      </c>
      <c r="F24" s="19">
        <v>0.24</v>
      </c>
      <c r="G24" s="20">
        <v>1.69</v>
      </c>
    </row>
    <row r="25" spans="1:7" x14ac:dyDescent="0.25">
      <c r="A25" s="6" t="s">
        <v>31</v>
      </c>
      <c r="B25" s="7" t="s">
        <v>8</v>
      </c>
      <c r="C25" s="8" t="s">
        <v>9</v>
      </c>
      <c r="D25" s="7" t="s">
        <v>10</v>
      </c>
      <c r="E25" s="18">
        <v>0.1</v>
      </c>
      <c r="F25" s="19">
        <v>0.24</v>
      </c>
      <c r="G25" s="20">
        <v>1.17</v>
      </c>
    </row>
    <row r="26" spans="1:7" x14ac:dyDescent="0.25">
      <c r="A26" s="6" t="s">
        <v>32</v>
      </c>
      <c r="B26" s="7" t="s">
        <v>8</v>
      </c>
      <c r="C26" s="8" t="s">
        <v>9</v>
      </c>
      <c r="D26" s="8" t="s">
        <v>18</v>
      </c>
      <c r="E26" s="9">
        <v>0.1</v>
      </c>
      <c r="F26" s="10">
        <v>0.24</v>
      </c>
      <c r="G26" s="11">
        <v>3.33</v>
      </c>
    </row>
    <row r="27" spans="1:7" x14ac:dyDescent="0.25">
      <c r="A27" s="6" t="s">
        <v>33</v>
      </c>
      <c r="B27" s="7" t="s">
        <v>8</v>
      </c>
      <c r="C27" s="8" t="s">
        <v>9</v>
      </c>
      <c r="D27" s="7" t="s">
        <v>10</v>
      </c>
      <c r="E27" s="18">
        <v>0.1</v>
      </c>
      <c r="F27" s="19">
        <v>0.24</v>
      </c>
      <c r="G27" s="20">
        <v>1.61</v>
      </c>
    </row>
    <row r="28" spans="1:7" x14ac:dyDescent="0.25">
      <c r="A28" s="6" t="s">
        <v>34</v>
      </c>
      <c r="B28" s="7" t="s">
        <v>8</v>
      </c>
      <c r="C28" s="8" t="s">
        <v>9</v>
      </c>
      <c r="D28" s="8" t="s">
        <v>18</v>
      </c>
      <c r="E28" s="9">
        <v>0.1</v>
      </c>
      <c r="F28" s="10">
        <v>0.24</v>
      </c>
      <c r="G28" s="11">
        <v>1.28</v>
      </c>
    </row>
    <row r="29" spans="1:7" x14ac:dyDescent="0.25">
      <c r="A29" s="6" t="s">
        <v>35</v>
      </c>
      <c r="B29" s="7" t="s">
        <v>8</v>
      </c>
      <c r="C29" s="7" t="s">
        <v>13</v>
      </c>
      <c r="D29" s="7" t="s">
        <v>10</v>
      </c>
      <c r="E29" s="20">
        <v>0.05</v>
      </c>
      <c r="F29" s="19">
        <v>0.24</v>
      </c>
      <c r="G29" s="20">
        <v>2.64</v>
      </c>
    </row>
    <row r="30" spans="1:7" x14ac:dyDescent="0.25">
      <c r="A30" s="6" t="s">
        <v>36</v>
      </c>
      <c r="B30" s="7" t="s">
        <v>8</v>
      </c>
      <c r="C30" s="7" t="s">
        <v>13</v>
      </c>
      <c r="D30" s="7" t="s">
        <v>10</v>
      </c>
      <c r="E30" s="20">
        <v>0.05</v>
      </c>
      <c r="F30" s="19">
        <v>0.24</v>
      </c>
      <c r="G30" s="20">
        <v>1.5</v>
      </c>
    </row>
    <row r="31" spans="1:7" x14ac:dyDescent="0.25">
      <c r="A31" s="6" t="s">
        <v>37</v>
      </c>
      <c r="B31" s="7" t="s">
        <v>8</v>
      </c>
      <c r="C31" s="7" t="s">
        <v>13</v>
      </c>
      <c r="D31" s="7" t="s">
        <v>10</v>
      </c>
      <c r="E31" s="20">
        <v>0.05</v>
      </c>
      <c r="F31" s="19">
        <v>0.24</v>
      </c>
      <c r="G31" s="20">
        <v>1.25</v>
      </c>
    </row>
    <row r="32" spans="1:7" x14ac:dyDescent="0.25">
      <c r="A32" s="6" t="s">
        <v>38</v>
      </c>
      <c r="B32" s="7" t="s">
        <v>8</v>
      </c>
      <c r="C32" s="7" t="s">
        <v>13</v>
      </c>
      <c r="D32" s="7" t="s">
        <v>10</v>
      </c>
      <c r="E32" s="20">
        <v>0.05</v>
      </c>
      <c r="F32" s="19">
        <v>0.24</v>
      </c>
      <c r="G32" s="20">
        <v>1.02</v>
      </c>
    </row>
    <row r="33" spans="1:7" x14ac:dyDescent="0.25">
      <c r="A33" s="6" t="s">
        <v>39</v>
      </c>
      <c r="B33" s="7" t="s">
        <v>8</v>
      </c>
      <c r="C33" s="7" t="s">
        <v>13</v>
      </c>
      <c r="D33" s="7" t="s">
        <v>10</v>
      </c>
      <c r="E33" s="20">
        <v>0.05</v>
      </c>
      <c r="F33" s="19">
        <v>0.24</v>
      </c>
      <c r="G33" s="20">
        <v>1.2</v>
      </c>
    </row>
    <row r="34" spans="1:7" x14ac:dyDescent="0.25">
      <c r="A34" s="6" t="s">
        <v>40</v>
      </c>
      <c r="B34" s="7" t="s">
        <v>8</v>
      </c>
      <c r="C34" s="7" t="s">
        <v>9</v>
      </c>
      <c r="D34" s="7" t="s">
        <v>10</v>
      </c>
      <c r="E34" s="20">
        <v>0.05</v>
      </c>
      <c r="F34" s="19">
        <v>0.24</v>
      </c>
      <c r="G34" s="20">
        <v>1.74</v>
      </c>
    </row>
    <row r="35" spans="1:7" x14ac:dyDescent="0.25">
      <c r="A35" s="21" t="s">
        <v>41</v>
      </c>
      <c r="B35" s="2" t="s">
        <v>8</v>
      </c>
      <c r="C35" s="2" t="s">
        <v>13</v>
      </c>
      <c r="D35" s="2" t="s">
        <v>10</v>
      </c>
      <c r="E35" s="5">
        <v>0.05</v>
      </c>
      <c r="F35" s="4">
        <v>0.24</v>
      </c>
      <c r="G35" s="5">
        <v>1.28</v>
      </c>
    </row>
    <row r="36" spans="1:7" x14ac:dyDescent="0.25">
      <c r="F36" s="22" t="s">
        <v>42</v>
      </c>
      <c r="G36" s="23">
        <f>AVERAGE(G6:G35)</f>
        <v>2.456</v>
      </c>
    </row>
    <row r="37" spans="1:7" x14ac:dyDescent="0.25">
      <c r="F37" s="22" t="s">
        <v>43</v>
      </c>
      <c r="G37" s="23">
        <f>STDEV(G6:G35)</f>
        <v>1.7847198176706076</v>
      </c>
    </row>
    <row r="38" spans="1:7" x14ac:dyDescent="0.25">
      <c r="F38" s="22" t="s">
        <v>44</v>
      </c>
      <c r="G38" s="23">
        <f>G37/COUNTA(A6:A35)</f>
        <v>5.9490660589020257E-2</v>
      </c>
    </row>
    <row r="40" spans="1:7" ht="17.25" x14ac:dyDescent="0.25">
      <c r="A40" s="21" t="s">
        <v>0</v>
      </c>
      <c r="B40" s="2" t="s">
        <v>1</v>
      </c>
      <c r="C40" s="2" t="s">
        <v>2</v>
      </c>
      <c r="D40" s="2" t="s">
        <v>3</v>
      </c>
      <c r="E40" s="3" t="s">
        <v>4</v>
      </c>
      <c r="F40" s="4" t="s">
        <v>5</v>
      </c>
      <c r="G40" s="5" t="s">
        <v>6</v>
      </c>
    </row>
    <row r="41" spans="1:7" x14ac:dyDescent="0.25">
      <c r="A41" s="24" t="s">
        <v>45</v>
      </c>
      <c r="B41" s="22" t="s">
        <v>46</v>
      </c>
      <c r="C41" s="7" t="s">
        <v>9</v>
      </c>
      <c r="D41" s="25" t="s">
        <v>18</v>
      </c>
      <c r="E41" s="11">
        <v>0.1</v>
      </c>
      <c r="F41" s="26">
        <v>0.24099999999999999</v>
      </c>
      <c r="G41" s="11">
        <v>1.57</v>
      </c>
    </row>
    <row r="42" spans="1:7" x14ac:dyDescent="0.25">
      <c r="A42" s="24" t="s">
        <v>47</v>
      </c>
      <c r="B42" s="22" t="s">
        <v>46</v>
      </c>
      <c r="C42" s="7" t="s">
        <v>13</v>
      </c>
      <c r="D42" s="25" t="s">
        <v>18</v>
      </c>
      <c r="E42" s="11">
        <v>0.1</v>
      </c>
      <c r="F42" s="26">
        <v>0.24099999999999999</v>
      </c>
      <c r="G42" s="11">
        <v>2.09</v>
      </c>
    </row>
    <row r="43" spans="1:7" x14ac:dyDescent="0.25">
      <c r="A43" s="24" t="s">
        <v>48</v>
      </c>
      <c r="B43" s="22" t="s">
        <v>46</v>
      </c>
      <c r="C43" s="7" t="s">
        <v>13</v>
      </c>
      <c r="D43" s="8" t="s">
        <v>18</v>
      </c>
      <c r="E43" s="9">
        <v>0.1</v>
      </c>
      <c r="F43" s="10">
        <v>0.33600000000000002</v>
      </c>
      <c r="G43" s="11">
        <v>5.13</v>
      </c>
    </row>
    <row r="44" spans="1:7" x14ac:dyDescent="0.25">
      <c r="A44" s="24" t="s">
        <v>49</v>
      </c>
      <c r="B44" s="22" t="s">
        <v>46</v>
      </c>
      <c r="C44" s="7" t="s">
        <v>9</v>
      </c>
      <c r="D44" s="8" t="s">
        <v>18</v>
      </c>
      <c r="E44" s="9">
        <v>0.1</v>
      </c>
      <c r="F44" s="10">
        <v>0.33600000000000002</v>
      </c>
      <c r="G44" s="11">
        <v>3.2</v>
      </c>
    </row>
    <row r="45" spans="1:7" x14ac:dyDescent="0.25">
      <c r="A45" s="24" t="s">
        <v>50</v>
      </c>
      <c r="B45" s="22" t="s">
        <v>46</v>
      </c>
      <c r="C45" s="7" t="s">
        <v>51</v>
      </c>
      <c r="D45" s="8" t="s">
        <v>18</v>
      </c>
      <c r="E45" s="9">
        <v>0.1</v>
      </c>
      <c r="F45" s="10">
        <v>0.33600000000000002</v>
      </c>
      <c r="G45" s="11">
        <v>1.51</v>
      </c>
    </row>
    <row r="46" spans="1:7" x14ac:dyDescent="0.25">
      <c r="A46" s="24" t="s">
        <v>52</v>
      </c>
      <c r="B46" s="22" t="s">
        <v>46</v>
      </c>
      <c r="C46" s="7" t="s">
        <v>9</v>
      </c>
      <c r="D46" s="8" t="s">
        <v>18</v>
      </c>
      <c r="E46" s="9">
        <v>0.1</v>
      </c>
      <c r="F46" s="10">
        <v>0.33600000000000002</v>
      </c>
      <c r="G46" s="11">
        <v>1.95</v>
      </c>
    </row>
    <row r="47" spans="1:7" x14ac:dyDescent="0.25">
      <c r="A47" s="24" t="s">
        <v>53</v>
      </c>
      <c r="B47" s="22" t="s">
        <v>46</v>
      </c>
      <c r="C47" s="7" t="s">
        <v>9</v>
      </c>
      <c r="D47" s="8" t="s">
        <v>18</v>
      </c>
      <c r="E47" s="9">
        <v>0.1</v>
      </c>
      <c r="F47" s="10">
        <v>0.33600000000000002</v>
      </c>
      <c r="G47" s="11">
        <v>2.54</v>
      </c>
    </row>
    <row r="48" spans="1:7" x14ac:dyDescent="0.25">
      <c r="A48" s="24" t="s">
        <v>54</v>
      </c>
      <c r="B48" s="22" t="s">
        <v>46</v>
      </c>
      <c r="C48" s="7" t="s">
        <v>9</v>
      </c>
      <c r="D48" s="8" t="s">
        <v>18</v>
      </c>
      <c r="E48" s="9">
        <v>0.1</v>
      </c>
      <c r="F48" s="10">
        <v>0.33600000000000002</v>
      </c>
      <c r="G48" s="11">
        <v>3.39</v>
      </c>
    </row>
    <row r="49" spans="1:7" x14ac:dyDescent="0.25">
      <c r="A49" s="24" t="s">
        <v>55</v>
      </c>
      <c r="B49" s="22" t="s">
        <v>46</v>
      </c>
      <c r="C49" s="7" t="s">
        <v>9</v>
      </c>
      <c r="D49" s="8" t="s">
        <v>18</v>
      </c>
      <c r="E49" s="9">
        <v>0.1</v>
      </c>
      <c r="F49" s="10">
        <v>0.24099999999999999</v>
      </c>
      <c r="G49" s="11">
        <v>1</v>
      </c>
    </row>
    <row r="50" spans="1:7" x14ac:dyDescent="0.25">
      <c r="A50" s="27" t="s">
        <v>56</v>
      </c>
      <c r="B50" s="2" t="s">
        <v>46</v>
      </c>
      <c r="C50" s="2" t="s">
        <v>9</v>
      </c>
      <c r="D50" s="28" t="s">
        <v>10</v>
      </c>
      <c r="E50" s="29">
        <v>0.1</v>
      </c>
      <c r="F50" s="30">
        <v>0.24099999999999999</v>
      </c>
      <c r="G50" s="31">
        <v>1.81</v>
      </c>
    </row>
    <row r="51" spans="1:7" x14ac:dyDescent="0.25">
      <c r="F51" s="22" t="s">
        <v>42</v>
      </c>
      <c r="G51" s="23">
        <f>AVERAGE(G41:G50)</f>
        <v>2.4189999999999996</v>
      </c>
    </row>
    <row r="52" spans="1:7" x14ac:dyDescent="0.25">
      <c r="F52" s="22" t="s">
        <v>43</v>
      </c>
      <c r="G52" s="23">
        <f>STDEV(G41:G50)</f>
        <v>1.2099903580883062</v>
      </c>
    </row>
    <row r="53" spans="1:7" x14ac:dyDescent="0.25">
      <c r="F53" s="22" t="s">
        <v>44</v>
      </c>
      <c r="G53" s="23">
        <f>G52/COUNTA(A41:A50)</f>
        <v>0.12099903580883062</v>
      </c>
    </row>
    <row r="55" spans="1:7" x14ac:dyDescent="0.25">
      <c r="F55" s="32" t="s">
        <v>57</v>
      </c>
      <c r="G55" s="33">
        <f>AVERAGE(G6:G35,G41:G50)</f>
        <v>2.4467500000000002</v>
      </c>
    </row>
    <row r="56" spans="1:7" x14ac:dyDescent="0.25">
      <c r="F56" s="34" t="s">
        <v>58</v>
      </c>
      <c r="G56" s="35">
        <f>STDEV(G6:G35,G41:G50)</f>
        <v>1.645183159470436</v>
      </c>
    </row>
    <row r="57" spans="1:7" x14ac:dyDescent="0.25">
      <c r="F57" s="36" t="s">
        <v>59</v>
      </c>
      <c r="G57" s="37">
        <f>G56/SQRT(COUNTA(A41:A50)+COUNTA(A6:A35))</f>
        <v>0.26012629760392958</v>
      </c>
    </row>
    <row r="59" spans="1:7" ht="17.25" x14ac:dyDescent="0.25">
      <c r="A59" s="21" t="s">
        <v>0</v>
      </c>
      <c r="B59" s="2" t="s">
        <v>1</v>
      </c>
      <c r="C59" s="2" t="s">
        <v>2</v>
      </c>
      <c r="D59" s="2" t="s">
        <v>3</v>
      </c>
      <c r="E59" s="3" t="s">
        <v>4</v>
      </c>
      <c r="F59" s="4" t="s">
        <v>5</v>
      </c>
      <c r="G59" s="5" t="s">
        <v>6</v>
      </c>
    </row>
    <row r="60" spans="1:7" x14ac:dyDescent="0.25">
      <c r="A60" s="24" t="s">
        <v>60</v>
      </c>
      <c r="B60" s="7" t="s">
        <v>8</v>
      </c>
      <c r="C60" s="12" t="s">
        <v>61</v>
      </c>
      <c r="D60" s="12" t="s">
        <v>10</v>
      </c>
      <c r="E60" s="15">
        <v>0.05</v>
      </c>
      <c r="F60" s="14">
        <v>0.24</v>
      </c>
      <c r="G60" s="15">
        <v>1.59</v>
      </c>
    </row>
    <row r="61" spans="1:7" x14ac:dyDescent="0.25">
      <c r="A61" s="24" t="s">
        <v>62</v>
      </c>
      <c r="B61" s="7" t="s">
        <v>8</v>
      </c>
      <c r="C61" s="12" t="s">
        <v>61</v>
      </c>
      <c r="D61" s="12" t="s">
        <v>18</v>
      </c>
      <c r="E61" s="13">
        <v>0.1</v>
      </c>
      <c r="F61" s="14">
        <v>0.24</v>
      </c>
      <c r="G61" s="15">
        <v>1.99</v>
      </c>
    </row>
    <row r="62" spans="1:7" x14ac:dyDescent="0.25">
      <c r="A62" s="24" t="s">
        <v>63</v>
      </c>
      <c r="B62" s="7" t="s">
        <v>8</v>
      </c>
      <c r="C62" s="12" t="s">
        <v>61</v>
      </c>
      <c r="D62" s="12" t="s">
        <v>10</v>
      </c>
      <c r="E62" s="13">
        <v>0.1</v>
      </c>
      <c r="F62" s="14">
        <v>0.24</v>
      </c>
      <c r="G62" s="15">
        <v>0.59</v>
      </c>
    </row>
    <row r="63" spans="1:7" x14ac:dyDescent="0.25">
      <c r="A63" s="24" t="s">
        <v>64</v>
      </c>
      <c r="B63" s="7" t="s">
        <v>8</v>
      </c>
      <c r="C63" s="12" t="s">
        <v>61</v>
      </c>
      <c r="D63" s="12" t="s">
        <v>10</v>
      </c>
      <c r="E63" s="13">
        <v>0.1</v>
      </c>
      <c r="F63" s="14">
        <v>0.24</v>
      </c>
      <c r="G63" s="15">
        <v>2.1800000000000002</v>
      </c>
    </row>
    <row r="64" spans="1:7" x14ac:dyDescent="0.25">
      <c r="A64" s="24" t="s">
        <v>65</v>
      </c>
      <c r="B64" s="7" t="s">
        <v>8</v>
      </c>
      <c r="C64" s="12" t="s">
        <v>61</v>
      </c>
      <c r="D64" s="12" t="s">
        <v>10</v>
      </c>
      <c r="E64" s="13">
        <v>0.1</v>
      </c>
      <c r="F64" s="14">
        <v>0.24</v>
      </c>
      <c r="G64" s="15">
        <v>0.39</v>
      </c>
    </row>
    <row r="65" spans="1:8" s="39" customFormat="1" x14ac:dyDescent="0.25">
      <c r="A65" s="24" t="s">
        <v>66</v>
      </c>
      <c r="B65" s="38" t="s">
        <v>8</v>
      </c>
      <c r="C65" s="16" t="s">
        <v>61</v>
      </c>
      <c r="D65" s="12" t="s">
        <v>10</v>
      </c>
      <c r="E65" s="15">
        <v>0.1</v>
      </c>
      <c r="F65" s="17">
        <v>0.24</v>
      </c>
      <c r="G65" s="15">
        <v>0.14000000000000001</v>
      </c>
    </row>
    <row r="66" spans="1:8" s="40" customFormat="1" x14ac:dyDescent="0.25">
      <c r="A66" s="24" t="s">
        <v>67</v>
      </c>
      <c r="B66" s="7" t="s">
        <v>8</v>
      </c>
      <c r="C66" s="7" t="s">
        <v>61</v>
      </c>
      <c r="D66" s="12" t="s">
        <v>10</v>
      </c>
      <c r="E66" s="18">
        <v>0.1</v>
      </c>
      <c r="F66" s="19">
        <v>0.24</v>
      </c>
      <c r="G66" s="20">
        <v>0.83</v>
      </c>
      <c r="H66" s="39"/>
    </row>
    <row r="67" spans="1:8" x14ac:dyDescent="0.25">
      <c r="A67" s="24" t="s">
        <v>68</v>
      </c>
      <c r="B67" s="7" t="s">
        <v>8</v>
      </c>
      <c r="C67" s="7" t="s">
        <v>61</v>
      </c>
      <c r="D67" s="12" t="s">
        <v>10</v>
      </c>
      <c r="E67" s="18">
        <v>0.1</v>
      </c>
      <c r="F67" s="19">
        <v>0.24</v>
      </c>
      <c r="G67" s="20">
        <v>1.92</v>
      </c>
    </row>
    <row r="68" spans="1:8" x14ac:dyDescent="0.25">
      <c r="A68" s="24" t="s">
        <v>69</v>
      </c>
      <c r="B68" s="7" t="s">
        <v>8</v>
      </c>
      <c r="C68" s="7" t="s">
        <v>61</v>
      </c>
      <c r="D68" s="12" t="s">
        <v>10</v>
      </c>
      <c r="E68" s="20">
        <v>0.05</v>
      </c>
      <c r="F68" s="19">
        <v>0.24</v>
      </c>
      <c r="G68" s="20">
        <v>0.89</v>
      </c>
    </row>
    <row r="69" spans="1:8" x14ac:dyDescent="0.25">
      <c r="A69" s="24" t="s">
        <v>70</v>
      </c>
      <c r="B69" s="7" t="s">
        <v>8</v>
      </c>
      <c r="C69" s="7" t="s">
        <v>61</v>
      </c>
      <c r="D69" s="12" t="s">
        <v>10</v>
      </c>
      <c r="E69" s="20">
        <v>0.05</v>
      </c>
      <c r="F69" s="19">
        <v>0.24</v>
      </c>
      <c r="G69" s="20">
        <v>1.03</v>
      </c>
    </row>
    <row r="70" spans="1:8" x14ac:dyDescent="0.25">
      <c r="A70" s="27" t="s">
        <v>71</v>
      </c>
      <c r="B70" s="2" t="s">
        <v>8</v>
      </c>
      <c r="C70" s="2" t="s">
        <v>61</v>
      </c>
      <c r="D70" s="41" t="s">
        <v>10</v>
      </c>
      <c r="E70" s="5">
        <v>0.05</v>
      </c>
      <c r="F70" s="4">
        <v>0.24</v>
      </c>
      <c r="G70" s="5">
        <v>1.1100000000000001</v>
      </c>
    </row>
    <row r="71" spans="1:8" x14ac:dyDescent="0.25">
      <c r="F71" s="22" t="s">
        <v>42</v>
      </c>
      <c r="G71" s="23">
        <f>AVERAGE(G60:G70)</f>
        <v>1.1509090909090907</v>
      </c>
    </row>
    <row r="72" spans="1:8" x14ac:dyDescent="0.25">
      <c r="F72" s="22" t="s">
        <v>43</v>
      </c>
      <c r="G72" s="23">
        <f>STDEV(G60:G70)</f>
        <v>0.68193041500514673</v>
      </c>
    </row>
    <row r="73" spans="1:8" x14ac:dyDescent="0.25">
      <c r="F73" s="22" t="s">
        <v>44</v>
      </c>
      <c r="G73" s="23">
        <f>G72/SQRT(COUNTA(A60:A70))</f>
        <v>0.20560975633667414</v>
      </c>
    </row>
    <row r="75" spans="1:8" ht="17.25" x14ac:dyDescent="0.25">
      <c r="A75" s="21" t="s">
        <v>0</v>
      </c>
      <c r="B75" s="2" t="s">
        <v>1</v>
      </c>
      <c r="C75" s="2" t="s">
        <v>2</v>
      </c>
      <c r="D75" s="2" t="s">
        <v>3</v>
      </c>
      <c r="E75" s="3" t="s">
        <v>4</v>
      </c>
      <c r="F75" s="4" t="s">
        <v>5</v>
      </c>
      <c r="G75" s="5" t="s">
        <v>6</v>
      </c>
    </row>
    <row r="76" spans="1:8" x14ac:dyDescent="0.25">
      <c r="A76" s="24" t="s">
        <v>72</v>
      </c>
      <c r="B76" s="22" t="s">
        <v>46</v>
      </c>
      <c r="C76" s="38" t="s">
        <v>61</v>
      </c>
      <c r="D76" s="38" t="s">
        <v>10</v>
      </c>
      <c r="E76" s="20">
        <v>0.1</v>
      </c>
      <c r="F76" s="26">
        <v>0.24099999999999999</v>
      </c>
      <c r="G76" s="20">
        <v>1.1100000000000001</v>
      </c>
    </row>
    <row r="77" spans="1:8" x14ac:dyDescent="0.25">
      <c r="A77" s="24" t="s">
        <v>73</v>
      </c>
      <c r="B77" s="22" t="s">
        <v>46</v>
      </c>
      <c r="C77" s="38" t="s">
        <v>61</v>
      </c>
      <c r="D77" s="38" t="s">
        <v>10</v>
      </c>
      <c r="E77" s="20">
        <v>0.1</v>
      </c>
      <c r="F77" s="26">
        <v>0.33600000000000002</v>
      </c>
      <c r="G77" s="20">
        <v>1.62</v>
      </c>
    </row>
    <row r="78" spans="1:8" x14ac:dyDescent="0.25">
      <c r="A78" s="24" t="s">
        <v>74</v>
      </c>
      <c r="B78" s="22" t="s">
        <v>46</v>
      </c>
      <c r="C78" s="38" t="s">
        <v>61</v>
      </c>
      <c r="D78" s="38" t="s">
        <v>10</v>
      </c>
      <c r="E78" s="20">
        <v>0.1</v>
      </c>
      <c r="F78" s="26">
        <v>0.33600000000000002</v>
      </c>
      <c r="G78" s="20">
        <v>1.78</v>
      </c>
    </row>
    <row r="79" spans="1:8" x14ac:dyDescent="0.25">
      <c r="A79" s="24" t="s">
        <v>75</v>
      </c>
      <c r="B79" s="22" t="s">
        <v>46</v>
      </c>
      <c r="C79" s="7" t="s">
        <v>76</v>
      </c>
      <c r="D79" s="38" t="s">
        <v>10</v>
      </c>
      <c r="E79" s="18">
        <v>0.1</v>
      </c>
      <c r="F79" s="19">
        <v>0.24099999999999999</v>
      </c>
      <c r="G79" s="20">
        <v>1.52</v>
      </c>
    </row>
    <row r="80" spans="1:8" x14ac:dyDescent="0.25">
      <c r="A80" s="24" t="s">
        <v>77</v>
      </c>
      <c r="B80" s="22" t="s">
        <v>46</v>
      </c>
      <c r="C80" s="7" t="s">
        <v>61</v>
      </c>
      <c r="D80" s="38" t="s">
        <v>10</v>
      </c>
      <c r="E80" s="20">
        <v>0.06</v>
      </c>
      <c r="F80" s="10">
        <v>0.24099999999999999</v>
      </c>
      <c r="G80" s="20">
        <v>1.33</v>
      </c>
    </row>
    <row r="81" spans="1:7" x14ac:dyDescent="0.25">
      <c r="A81" s="24" t="s">
        <v>78</v>
      </c>
      <c r="B81" s="22" t="s">
        <v>46</v>
      </c>
      <c r="C81" s="7" t="s">
        <v>61</v>
      </c>
      <c r="D81" s="38" t="s">
        <v>10</v>
      </c>
      <c r="E81" s="20">
        <v>0.06</v>
      </c>
      <c r="F81" s="19">
        <v>0.24099999999999999</v>
      </c>
      <c r="G81" s="20">
        <v>1.7</v>
      </c>
    </row>
    <row r="82" spans="1:7" x14ac:dyDescent="0.25">
      <c r="A82" s="24" t="s">
        <v>79</v>
      </c>
      <c r="B82" s="22" t="s">
        <v>46</v>
      </c>
      <c r="C82" s="7" t="s">
        <v>61</v>
      </c>
      <c r="D82" s="38" t="s">
        <v>10</v>
      </c>
      <c r="E82" s="20">
        <v>0.08</v>
      </c>
      <c r="F82" s="10">
        <v>0.24099999999999999</v>
      </c>
      <c r="G82" s="20">
        <v>2.0099999999999998</v>
      </c>
    </row>
    <row r="83" spans="1:7" x14ac:dyDescent="0.25">
      <c r="A83" s="27" t="s">
        <v>80</v>
      </c>
      <c r="B83" s="2" t="s">
        <v>46</v>
      </c>
      <c r="C83" s="2" t="s">
        <v>61</v>
      </c>
      <c r="D83" s="42" t="s">
        <v>10</v>
      </c>
      <c r="E83" s="3">
        <v>0.1</v>
      </c>
      <c r="F83" s="4">
        <v>0.24099999999999999</v>
      </c>
      <c r="G83" s="5">
        <v>0.77</v>
      </c>
    </row>
    <row r="84" spans="1:7" x14ac:dyDescent="0.25">
      <c r="F84" s="22" t="s">
        <v>42</v>
      </c>
      <c r="G84" s="23">
        <f>AVERAGE(G76:G83)</f>
        <v>1.48</v>
      </c>
    </row>
    <row r="85" spans="1:7" x14ac:dyDescent="0.25">
      <c r="F85" s="22" t="s">
        <v>43</v>
      </c>
      <c r="G85" s="23">
        <f>STDEV(G76:G83)</f>
        <v>0.39713257951757824</v>
      </c>
    </row>
    <row r="86" spans="1:7" x14ac:dyDescent="0.25">
      <c r="F86" s="22" t="s">
        <v>44</v>
      </c>
      <c r="G86" s="23">
        <f>G85/SQRT(COUNTA(A76:A83))</f>
        <v>0.14040757000349269</v>
      </c>
    </row>
    <row r="88" spans="1:7" x14ac:dyDescent="0.25">
      <c r="F88" s="32" t="s">
        <v>57</v>
      </c>
      <c r="G88" s="33">
        <f>AVERAGE(G60:G70,G76:G83)</f>
        <v>1.2894736842105261</v>
      </c>
    </row>
    <row r="89" spans="1:7" x14ac:dyDescent="0.25">
      <c r="F89" s="34" t="s">
        <v>58</v>
      </c>
      <c r="G89" s="35">
        <f>STDEV(G60:G70,G76:G83)</f>
        <v>0.58953346605798362</v>
      </c>
    </row>
    <row r="90" spans="1:7" x14ac:dyDescent="0.25">
      <c r="F90" s="36" t="s">
        <v>59</v>
      </c>
      <c r="G90" s="37">
        <f>G89/SQRT(COUNTA(A76:A83)+COUNTA(A60:A70))</f>
        <v>0.13524825275694821</v>
      </c>
    </row>
    <row r="92" spans="1:7" ht="17.25" x14ac:dyDescent="0.25">
      <c r="A92" s="21" t="s">
        <v>0</v>
      </c>
      <c r="B92" s="2" t="s">
        <v>1</v>
      </c>
      <c r="C92" s="2" t="s">
        <v>2</v>
      </c>
      <c r="D92" s="2" t="s">
        <v>3</v>
      </c>
      <c r="E92" s="3" t="s">
        <v>4</v>
      </c>
      <c r="F92" s="4" t="s">
        <v>5</v>
      </c>
      <c r="G92" s="5" t="s">
        <v>6</v>
      </c>
    </row>
    <row r="93" spans="1:7" x14ac:dyDescent="0.25">
      <c r="A93" s="6" t="s">
        <v>25</v>
      </c>
      <c r="B93" s="22" t="s">
        <v>8</v>
      </c>
      <c r="C93" s="38" t="s">
        <v>81</v>
      </c>
      <c r="D93" s="38" t="s">
        <v>18</v>
      </c>
      <c r="E93" s="20">
        <v>0.1</v>
      </c>
      <c r="F93" s="26">
        <v>0.24</v>
      </c>
      <c r="G93" s="20">
        <v>1.89</v>
      </c>
    </row>
    <row r="94" spans="1:7" x14ac:dyDescent="0.25">
      <c r="A94" s="6" t="s">
        <v>29</v>
      </c>
      <c r="B94" s="22" t="s">
        <v>8</v>
      </c>
      <c r="C94" s="38" t="s">
        <v>81</v>
      </c>
      <c r="D94" s="38" t="s">
        <v>18</v>
      </c>
      <c r="E94" s="20">
        <v>0.1</v>
      </c>
      <c r="F94" s="26">
        <v>0.24</v>
      </c>
      <c r="G94" s="20">
        <v>1.02</v>
      </c>
    </row>
    <row r="95" spans="1:7" x14ac:dyDescent="0.25">
      <c r="A95" s="6" t="s">
        <v>32</v>
      </c>
      <c r="B95" s="22" t="s">
        <v>8</v>
      </c>
      <c r="C95" s="38" t="s">
        <v>81</v>
      </c>
      <c r="D95" s="38" t="s">
        <v>18</v>
      </c>
      <c r="E95" s="20">
        <v>0.1</v>
      </c>
      <c r="F95" s="26">
        <v>0.24</v>
      </c>
      <c r="G95" s="20">
        <v>1.67</v>
      </c>
    </row>
    <row r="96" spans="1:7" x14ac:dyDescent="0.25">
      <c r="A96" s="6" t="s">
        <v>34</v>
      </c>
      <c r="B96" s="22" t="s">
        <v>8</v>
      </c>
      <c r="C96" s="38" t="s">
        <v>81</v>
      </c>
      <c r="D96" s="38" t="s">
        <v>18</v>
      </c>
      <c r="E96" s="18">
        <v>0.1</v>
      </c>
      <c r="F96" s="26">
        <v>0.24</v>
      </c>
      <c r="G96" s="20">
        <v>1.23</v>
      </c>
    </row>
    <row r="97" spans="1:10" x14ac:dyDescent="0.25">
      <c r="A97" s="21" t="s">
        <v>82</v>
      </c>
      <c r="B97" s="2" t="s">
        <v>8</v>
      </c>
      <c r="C97" s="42" t="s">
        <v>81</v>
      </c>
      <c r="D97" s="42" t="s">
        <v>10</v>
      </c>
      <c r="E97" s="5">
        <v>0.05</v>
      </c>
      <c r="F97" s="43">
        <v>0.24</v>
      </c>
      <c r="G97" s="5">
        <v>1.54</v>
      </c>
    </row>
    <row r="98" spans="1:10" x14ac:dyDescent="0.25">
      <c r="F98" s="22" t="s">
        <v>42</v>
      </c>
      <c r="G98" s="23">
        <f>AVERAGE(G93:G97)</f>
        <v>1.4700000000000002</v>
      </c>
    </row>
    <row r="99" spans="1:10" x14ac:dyDescent="0.25">
      <c r="F99" s="22" t="s">
        <v>43</v>
      </c>
      <c r="G99" s="23">
        <f>STDEV(G93:G97)</f>
        <v>0.34691497517403208</v>
      </c>
    </row>
    <row r="100" spans="1:10" x14ac:dyDescent="0.25">
      <c r="F100" s="22" t="s">
        <v>44</v>
      </c>
      <c r="G100" s="23">
        <f>G99/SQRT(COUNTA(A93:A97))</f>
        <v>0.15514509338035753</v>
      </c>
    </row>
    <row r="102" spans="1:10" ht="17.25" x14ac:dyDescent="0.25">
      <c r="A102" s="2" t="s">
        <v>0</v>
      </c>
      <c r="B102" s="2" t="s">
        <v>1</v>
      </c>
      <c r="C102" s="2" t="s">
        <v>2</v>
      </c>
      <c r="D102" s="2" t="s">
        <v>3</v>
      </c>
      <c r="E102" s="3" t="s">
        <v>4</v>
      </c>
      <c r="F102" s="4" t="s">
        <v>5</v>
      </c>
      <c r="G102" s="5" t="s">
        <v>6</v>
      </c>
    </row>
    <row r="103" spans="1:10" x14ac:dyDescent="0.25">
      <c r="A103" t="s">
        <v>83</v>
      </c>
      <c r="B103" s="22" t="s">
        <v>46</v>
      </c>
      <c r="C103" s="38" t="s">
        <v>81</v>
      </c>
      <c r="D103" s="22" t="s">
        <v>18</v>
      </c>
      <c r="E103" s="44">
        <v>0.1</v>
      </c>
      <c r="F103" s="22">
        <v>0.24099999999999999</v>
      </c>
      <c r="G103" s="22">
        <v>2.79</v>
      </c>
      <c r="H103" s="22"/>
      <c r="I103" s="22"/>
      <c r="J103" s="22"/>
    </row>
    <row r="104" spans="1:10" x14ac:dyDescent="0.25">
      <c r="A104" t="s">
        <v>84</v>
      </c>
      <c r="B104" s="22" t="s">
        <v>46</v>
      </c>
      <c r="C104" s="38" t="s">
        <v>81</v>
      </c>
      <c r="D104" s="22" t="s">
        <v>18</v>
      </c>
      <c r="E104" s="44">
        <v>0.1</v>
      </c>
      <c r="F104" s="22">
        <v>0.33600000000000002</v>
      </c>
      <c r="G104" s="22">
        <v>1.88</v>
      </c>
    </row>
    <row r="105" spans="1:10" x14ac:dyDescent="0.25">
      <c r="A105" t="s">
        <v>85</v>
      </c>
      <c r="B105" s="22" t="s">
        <v>46</v>
      </c>
      <c r="C105" s="38" t="s">
        <v>81</v>
      </c>
      <c r="D105" s="22" t="s">
        <v>18</v>
      </c>
      <c r="E105" s="44">
        <v>0.1</v>
      </c>
      <c r="F105" s="22">
        <v>0.33600000000000002</v>
      </c>
      <c r="G105" s="22">
        <v>2.38</v>
      </c>
    </row>
    <row r="106" spans="1:10" x14ac:dyDescent="0.25">
      <c r="A106" t="s">
        <v>86</v>
      </c>
      <c r="B106" s="22" t="s">
        <v>46</v>
      </c>
      <c r="C106" s="38" t="s">
        <v>81</v>
      </c>
      <c r="D106" s="22" t="s">
        <v>18</v>
      </c>
      <c r="E106" s="44">
        <v>0.1</v>
      </c>
      <c r="F106" s="22">
        <v>0.33600000000000002</v>
      </c>
      <c r="G106" s="22">
        <v>0.8</v>
      </c>
    </row>
    <row r="107" spans="1:10" x14ac:dyDescent="0.25">
      <c r="A107" t="s">
        <v>87</v>
      </c>
      <c r="B107" s="22" t="s">
        <v>46</v>
      </c>
      <c r="C107" s="38" t="s">
        <v>81</v>
      </c>
      <c r="D107" s="22" t="s">
        <v>10</v>
      </c>
      <c r="E107" s="44">
        <v>0.1</v>
      </c>
      <c r="F107" s="22">
        <v>0.24099999999999999</v>
      </c>
      <c r="G107" s="22">
        <v>0.61</v>
      </c>
    </row>
    <row r="108" spans="1:10" x14ac:dyDescent="0.25">
      <c r="A108" t="s">
        <v>88</v>
      </c>
      <c r="B108" s="22" t="s">
        <v>46</v>
      </c>
      <c r="C108" s="38" t="s">
        <v>81</v>
      </c>
      <c r="D108" s="22" t="s">
        <v>10</v>
      </c>
      <c r="E108" s="44">
        <v>7.0000000000000007E-2</v>
      </c>
      <c r="F108" s="22">
        <v>0.24099999999999999</v>
      </c>
      <c r="G108" s="22">
        <v>1.27</v>
      </c>
    </row>
    <row r="109" spans="1:10" x14ac:dyDescent="0.25">
      <c r="A109" t="s">
        <v>89</v>
      </c>
      <c r="B109" s="22" t="s">
        <v>46</v>
      </c>
      <c r="C109" s="38" t="s">
        <v>81</v>
      </c>
      <c r="D109" s="22" t="s">
        <v>18</v>
      </c>
      <c r="E109" s="44">
        <v>0.1</v>
      </c>
      <c r="F109" s="22">
        <v>0.24099999999999999</v>
      </c>
      <c r="G109" s="22">
        <v>2.56</v>
      </c>
    </row>
    <row r="110" spans="1:10" x14ac:dyDescent="0.25">
      <c r="A110" t="s">
        <v>90</v>
      </c>
      <c r="B110" s="22" t="s">
        <v>46</v>
      </c>
      <c r="C110" s="38" t="s">
        <v>81</v>
      </c>
      <c r="D110" s="22" t="s">
        <v>18</v>
      </c>
      <c r="E110" s="44">
        <v>0.1</v>
      </c>
      <c r="F110" s="22">
        <v>0.24099999999999999</v>
      </c>
      <c r="G110" s="22">
        <v>1.69</v>
      </c>
    </row>
    <row r="111" spans="1:10" x14ac:dyDescent="0.25">
      <c r="A111" t="s">
        <v>91</v>
      </c>
      <c r="B111" s="22" t="s">
        <v>46</v>
      </c>
      <c r="C111" s="38" t="s">
        <v>81</v>
      </c>
      <c r="D111" s="22" t="s">
        <v>18</v>
      </c>
      <c r="E111" s="44">
        <v>0.1</v>
      </c>
      <c r="F111" s="22">
        <v>0.24099999999999999</v>
      </c>
      <c r="G111" s="22">
        <v>2.2400000000000002</v>
      </c>
    </row>
    <row r="112" spans="1:10" x14ac:dyDescent="0.25">
      <c r="A112" t="s">
        <v>92</v>
      </c>
      <c r="B112" s="22" t="s">
        <v>46</v>
      </c>
      <c r="C112" s="38" t="s">
        <v>81</v>
      </c>
      <c r="D112" s="22" t="s">
        <v>18</v>
      </c>
      <c r="E112" s="44">
        <v>0.1</v>
      </c>
      <c r="F112" s="22">
        <v>0.24099999999999999</v>
      </c>
      <c r="G112" s="22">
        <v>1.04</v>
      </c>
    </row>
    <row r="113" spans="1:7" x14ac:dyDescent="0.25">
      <c r="A113" t="s">
        <v>93</v>
      </c>
      <c r="B113" s="22" t="s">
        <v>46</v>
      </c>
      <c r="C113" s="38" t="s">
        <v>81</v>
      </c>
      <c r="D113" s="22" t="s">
        <v>18</v>
      </c>
      <c r="E113" s="44">
        <v>0.1</v>
      </c>
      <c r="F113" s="22">
        <v>0.24099999999999999</v>
      </c>
      <c r="G113" s="22">
        <v>1.65</v>
      </c>
    </row>
    <row r="114" spans="1:7" x14ac:dyDescent="0.25">
      <c r="A114" t="s">
        <v>94</v>
      </c>
      <c r="B114" s="22" t="s">
        <v>46</v>
      </c>
      <c r="C114" s="38" t="s">
        <v>81</v>
      </c>
      <c r="D114" s="22" t="s">
        <v>18</v>
      </c>
      <c r="E114" s="44">
        <v>0.1</v>
      </c>
      <c r="F114" s="22">
        <v>0.24099999999999999</v>
      </c>
      <c r="G114" s="22">
        <v>1.24</v>
      </c>
    </row>
    <row r="115" spans="1:7" x14ac:dyDescent="0.25">
      <c r="A115" t="s">
        <v>95</v>
      </c>
      <c r="B115" s="22" t="s">
        <v>46</v>
      </c>
      <c r="C115" s="38" t="s">
        <v>81</v>
      </c>
      <c r="D115" s="22" t="s">
        <v>18</v>
      </c>
      <c r="E115" s="44">
        <v>0.1</v>
      </c>
      <c r="F115" s="22">
        <v>0.24099999999999999</v>
      </c>
      <c r="G115" s="22">
        <v>1.98</v>
      </c>
    </row>
    <row r="116" spans="1:7" x14ac:dyDescent="0.25">
      <c r="A116" t="s">
        <v>96</v>
      </c>
      <c r="B116" s="22" t="s">
        <v>46</v>
      </c>
      <c r="C116" s="38" t="s">
        <v>81</v>
      </c>
      <c r="D116" s="22" t="s">
        <v>10</v>
      </c>
      <c r="E116" s="44">
        <v>0.06</v>
      </c>
      <c r="F116" s="22">
        <v>0.24099999999999999</v>
      </c>
      <c r="G116" s="22">
        <v>1.84</v>
      </c>
    </row>
    <row r="117" spans="1:7" x14ac:dyDescent="0.25">
      <c r="A117" s="21" t="s">
        <v>97</v>
      </c>
      <c r="B117" s="2" t="s">
        <v>46</v>
      </c>
      <c r="C117" s="42" t="s">
        <v>81</v>
      </c>
      <c r="D117" s="2" t="s">
        <v>18</v>
      </c>
      <c r="E117" s="3">
        <v>0.1</v>
      </c>
      <c r="F117" s="2">
        <v>0.33600000000000002</v>
      </c>
      <c r="G117" s="2">
        <v>3.33</v>
      </c>
    </row>
    <row r="118" spans="1:7" x14ac:dyDescent="0.25">
      <c r="F118" s="22" t="s">
        <v>42</v>
      </c>
      <c r="G118" s="23">
        <f>AVERAGE(G103:G117)</f>
        <v>1.8199999999999998</v>
      </c>
    </row>
    <row r="119" spans="1:7" x14ac:dyDescent="0.25">
      <c r="F119" s="22" t="s">
        <v>43</v>
      </c>
      <c r="G119" s="23">
        <f>STDEV(G103:G117)</f>
        <v>0.7599718039882426</v>
      </c>
    </row>
    <row r="120" spans="1:7" x14ac:dyDescent="0.25">
      <c r="F120" s="22" t="s">
        <v>44</v>
      </c>
      <c r="G120" s="23">
        <f>G119/SQRT(COUNTA(A106:A117))</f>
        <v>0.21938496280456871</v>
      </c>
    </row>
    <row r="122" spans="1:7" x14ac:dyDescent="0.25">
      <c r="F122" s="32" t="s">
        <v>57</v>
      </c>
      <c r="G122" s="33">
        <f>AVERAGE(G93:G97,G103:G117)</f>
        <v>1.7324999999999999</v>
      </c>
    </row>
    <row r="123" spans="1:7" x14ac:dyDescent="0.25">
      <c r="F123" s="34" t="s">
        <v>58</v>
      </c>
      <c r="G123" s="35">
        <f>STDEV(G93:G97,G103:G117)</f>
        <v>0.68926257314382167</v>
      </c>
    </row>
    <row r="124" spans="1:7" x14ac:dyDescent="0.25">
      <c r="F124" s="36" t="s">
        <v>59</v>
      </c>
      <c r="G124" s="37">
        <f>G123/SQRT(COUNTA(A103:A117)+COUNTA(A93:A97))</f>
        <v>0.15412379678960061</v>
      </c>
    </row>
  </sheetData>
  <pageMargins left="0.7" right="0.7" top="0.75" bottom="0.75" header="0.3" footer="0.3"/>
  <pageSetup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1 SD 2- SHR RICS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dcterms:created xsi:type="dcterms:W3CDTF">2016-05-31T18:41:03Z</dcterms:created>
  <dcterms:modified xsi:type="dcterms:W3CDTF">2016-05-31T18:41:11Z</dcterms:modified>
</cp:coreProperties>
</file>