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33" i="1"/>
  <c r="M97"/>
  <c r="M96"/>
  <c r="M95"/>
  <c r="M76"/>
  <c r="M75"/>
  <c r="M74"/>
  <c r="M55"/>
  <c r="M54"/>
  <c r="M53"/>
  <c r="M34"/>
  <c r="M32"/>
  <c r="L97"/>
  <c r="K97"/>
  <c r="J97"/>
  <c r="I97"/>
  <c r="H97"/>
  <c r="G97"/>
  <c r="F97"/>
  <c r="E97"/>
  <c r="D97"/>
  <c r="L96"/>
  <c r="K96"/>
  <c r="J96"/>
  <c r="I96"/>
  <c r="H96"/>
  <c r="G96"/>
  <c r="F96"/>
  <c r="E96"/>
  <c r="D96"/>
  <c r="L95"/>
  <c r="K95"/>
  <c r="J95"/>
  <c r="I95"/>
  <c r="H95"/>
  <c r="G95"/>
  <c r="F95"/>
  <c r="E95"/>
  <c r="D95"/>
  <c r="L76"/>
  <c r="K76"/>
  <c r="J76"/>
  <c r="I76"/>
  <c r="H76"/>
  <c r="G76"/>
  <c r="F76"/>
  <c r="E76"/>
  <c r="D76"/>
  <c r="L75"/>
  <c r="K75"/>
  <c r="J75"/>
  <c r="I75"/>
  <c r="H75"/>
  <c r="G75"/>
  <c r="F75"/>
  <c r="E75"/>
  <c r="D75"/>
  <c r="L74"/>
  <c r="K74"/>
  <c r="J74"/>
  <c r="I74"/>
  <c r="H74"/>
  <c r="G74"/>
  <c r="F74"/>
  <c r="E74"/>
  <c r="D74"/>
  <c r="L55"/>
  <c r="K55"/>
  <c r="J55"/>
  <c r="J56" s="1"/>
  <c r="L54"/>
  <c r="K54"/>
  <c r="J54"/>
  <c r="L53"/>
  <c r="K53"/>
  <c r="J53"/>
  <c r="L34"/>
  <c r="K34"/>
  <c r="K35" s="1"/>
  <c r="J34"/>
  <c r="L33"/>
  <c r="K33"/>
  <c r="J33"/>
  <c r="L32"/>
  <c r="K32"/>
  <c r="J32"/>
  <c r="I55"/>
  <c r="H55"/>
  <c r="G55"/>
  <c r="F55"/>
  <c r="E55"/>
  <c r="D55"/>
  <c r="I54"/>
  <c r="H54"/>
  <c r="G54"/>
  <c r="F54"/>
  <c r="E54"/>
  <c r="D54"/>
  <c r="I53"/>
  <c r="H53"/>
  <c r="G53"/>
  <c r="F53"/>
  <c r="E53"/>
  <c r="D53"/>
  <c r="I34"/>
  <c r="H34"/>
  <c r="G34"/>
  <c r="G35" s="1"/>
  <c r="F34"/>
  <c r="E34"/>
  <c r="I33"/>
  <c r="H33"/>
  <c r="G33"/>
  <c r="F33"/>
  <c r="E33"/>
  <c r="I32"/>
  <c r="H32"/>
  <c r="G32"/>
  <c r="F32"/>
  <c r="E32"/>
  <c r="D34"/>
  <c r="D35" s="1"/>
  <c r="D33"/>
  <c r="D32"/>
  <c r="K77" l="1"/>
  <c r="J35"/>
  <c r="M77"/>
  <c r="M35"/>
  <c r="M56"/>
  <c r="M98"/>
  <c r="J98"/>
  <c r="H98"/>
  <c r="L98"/>
  <c r="D98"/>
  <c r="D77"/>
  <c r="H77"/>
  <c r="L77"/>
  <c r="G98"/>
  <c r="K98"/>
  <c r="E98"/>
  <c r="I98"/>
  <c r="G77"/>
  <c r="F98"/>
  <c r="F77"/>
  <c r="J77"/>
  <c r="E77"/>
  <c r="I77"/>
  <c r="H35"/>
  <c r="F35"/>
  <c r="G56"/>
  <c r="L56"/>
  <c r="E35"/>
  <c r="I35"/>
  <c r="L35"/>
  <c r="D56"/>
  <c r="H56"/>
  <c r="K56"/>
  <c r="F56"/>
  <c r="E56"/>
  <c r="I56"/>
</calcChain>
</file>

<file path=xl/sharedStrings.xml><?xml version="1.0" encoding="utf-8"?>
<sst xmlns="http://schemas.openxmlformats.org/spreadsheetml/2006/main" count="106" uniqueCount="52">
  <si>
    <t>Control</t>
  </si>
  <si>
    <t>C-1ms</t>
  </si>
  <si>
    <t>C-100ms</t>
  </si>
  <si>
    <t>No HI</t>
  </si>
  <si>
    <t>No HI or SI</t>
  </si>
  <si>
    <t>Open</t>
  </si>
  <si>
    <t>EM series #</t>
  </si>
  <si>
    <t>AZ #</t>
  </si>
  <si>
    <t>COUNT</t>
  </si>
  <si>
    <t>AVERAGE</t>
  </si>
  <si>
    <t>SEM</t>
  </si>
  <si>
    <t>STDEV</t>
  </si>
  <si>
    <t>Ctrl 1RS</t>
  </si>
  <si>
    <t>Ctrl 2RS</t>
  </si>
  <si>
    <t>Open 1RS</t>
  </si>
  <si>
    <t>Physical determinants of vesicle mobility and supply at a central synapse</t>
  </si>
  <si>
    <t>Source data</t>
  </si>
  <si>
    <t>Figures 7 &amp; 8</t>
  </si>
  <si>
    <t>Title: Vesicle supply rates and pool sizes computed from Monte Carlo AZ simulations</t>
  </si>
  <si>
    <t>AZ supply rate</t>
  </si>
  <si>
    <t>vesicles/s</t>
  </si>
  <si>
    <t>0 - 2 ms</t>
  </si>
  <si>
    <t>Figure 7D</t>
  </si>
  <si>
    <t>100 ms</t>
  </si>
  <si>
    <t>Figure 7E</t>
  </si>
  <si>
    <t>50-100 s</t>
  </si>
  <si>
    <t>Figure 7H</t>
  </si>
  <si>
    <t>Figure 7I</t>
  </si>
  <si>
    <t>Pool size</t>
  </si>
  <si>
    <t># vesicles</t>
  </si>
  <si>
    <t>linear back extrapolation</t>
  </si>
  <si>
    <t>Ctrl dr=0</t>
  </si>
  <si>
    <t>HI</t>
  </si>
  <si>
    <t>hydrodynamic interactions</t>
  </si>
  <si>
    <t>SI</t>
  </si>
  <si>
    <t>steric interactions</t>
  </si>
  <si>
    <t>Figure 7: Control, C-ms, C-100ms, No HI, No HI or SI, Open</t>
  </si>
  <si>
    <t>Figure 8: Ctrl 1RS, Ctrl 2RS, Open 1RS</t>
  </si>
  <si>
    <t>Figure 7-supplement 3: Ctrl dr=0</t>
  </si>
  <si>
    <t>vesicle step dr = 5 nm, except last column</t>
  </si>
  <si>
    <t>connectors/tethers with 1 ms lifetime</t>
  </si>
  <si>
    <t>connectors/tethers with 100 ms lifetime</t>
  </si>
  <si>
    <t>1RS</t>
  </si>
  <si>
    <t>1 release site</t>
  </si>
  <si>
    <t>2RS</t>
  </si>
  <si>
    <t>2 release sites</t>
  </si>
  <si>
    <t>Total time for docking and priming = 16.7 ms</t>
  </si>
  <si>
    <t>Release probability = 0.5</t>
  </si>
  <si>
    <t xml:space="preserve">Ctrl dr=0, computed via linear extrapolation </t>
  </si>
  <si>
    <t>Release site simulations (Figure 8)</t>
  </si>
  <si>
    <t>Rothman et al. 2016</t>
  </si>
  <si>
    <t>each data point is the average of 14 AZ simulations, and each AZ is the average of 20 Monte Carlo simulations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</si>
</sst>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2" xfId="0" applyBorder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0" fillId="0" borderId="0" xfId="0" applyAlignment="1">
      <alignment horizontal="center"/>
    </xf>
    <xf numFmtId="0" fontId="0" fillId="0" borderId="4" xfId="0" applyBorder="1"/>
    <xf numFmtId="1" fontId="0" fillId="0" borderId="3" xfId="0" applyNumberFormat="1" applyBorder="1"/>
    <xf numFmtId="1" fontId="0" fillId="0" borderId="2" xfId="0" applyNumberFormat="1" applyBorder="1"/>
    <xf numFmtId="1" fontId="0" fillId="0" borderId="4" xfId="0" applyNumberFormat="1" applyBorder="1"/>
    <xf numFmtId="1" fontId="0" fillId="0" borderId="5" xfId="0" applyNumberFormat="1" applyBorder="1"/>
    <xf numFmtId="1" fontId="0" fillId="0" borderId="0" xfId="0" applyNumberFormat="1" applyBorder="1"/>
    <xf numFmtId="1" fontId="0" fillId="0" borderId="6" xfId="0" applyNumberFormat="1" applyBorder="1"/>
    <xf numFmtId="1" fontId="0" fillId="0" borderId="7" xfId="0" applyNumberFormat="1" applyBorder="1"/>
    <xf numFmtId="1" fontId="0" fillId="0" borderId="1" xfId="0" applyNumberFormat="1" applyBorder="1"/>
    <xf numFmtId="1" fontId="0" fillId="0" borderId="8" xfId="0" applyNumberFormat="1" applyBorder="1"/>
    <xf numFmtId="2" fontId="0" fillId="0" borderId="3" xfId="0" applyNumberFormat="1" applyBorder="1"/>
    <xf numFmtId="2" fontId="0" fillId="0" borderId="2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0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1" xfId="0" applyNumberFormat="1" applyBorder="1"/>
    <xf numFmtId="2" fontId="0" fillId="0" borderId="8" xfId="0" applyNumberFormat="1" applyBorder="1"/>
    <xf numFmtId="2" fontId="1" fillId="0" borderId="6" xfId="0" applyNumberFormat="1" applyFont="1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" fontId="1" fillId="0" borderId="5" xfId="0" applyNumberFormat="1" applyFont="1" applyBorder="1"/>
    <xf numFmtId="0" fontId="0" fillId="0" borderId="0" xfId="0" applyBorder="1"/>
    <xf numFmtId="0" fontId="0" fillId="0" borderId="6" xfId="0" applyBorder="1"/>
    <xf numFmtId="0" fontId="0" fillId="0" borderId="1" xfId="0" applyBorder="1"/>
    <xf numFmtId="0" fontId="0" fillId="0" borderId="8" xfId="0" applyBorder="1"/>
    <xf numFmtId="1" fontId="0" fillId="0" borderId="10" xfId="0" applyNumberFormat="1" applyBorder="1"/>
    <xf numFmtId="1" fontId="0" fillId="0" borderId="9" xfId="0" applyNumberFormat="1" applyBorder="1"/>
    <xf numFmtId="1" fontId="0" fillId="0" borderId="1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8"/>
  <sheetViews>
    <sheetView tabSelected="1" workbookViewId="0">
      <selection activeCell="A6" sqref="A6"/>
    </sheetView>
  </sheetViews>
  <sheetFormatPr defaultRowHeight="15"/>
  <cols>
    <col min="1" max="1" width="25.28515625" customWidth="1"/>
    <col min="2" max="2" width="13.7109375" customWidth="1"/>
    <col min="3" max="3" width="6.28515625" customWidth="1"/>
    <col min="4" max="9" width="11.42578125" customWidth="1"/>
  </cols>
  <sheetData>
    <row r="1" spans="1:14">
      <c r="A1" t="s">
        <v>15</v>
      </c>
      <c r="J1" t="s">
        <v>1</v>
      </c>
      <c r="K1" t="s">
        <v>40</v>
      </c>
    </row>
    <row r="2" spans="1:14">
      <c r="A2" t="s">
        <v>50</v>
      </c>
      <c r="J2" t="s">
        <v>2</v>
      </c>
      <c r="K2" t="s">
        <v>41</v>
      </c>
    </row>
    <row r="3" spans="1:14">
      <c r="A3" t="s">
        <v>17</v>
      </c>
      <c r="J3" t="s">
        <v>32</v>
      </c>
      <c r="K3" t="s">
        <v>33</v>
      </c>
    </row>
    <row r="4" spans="1:14">
      <c r="A4" t="s">
        <v>16</v>
      </c>
      <c r="J4" t="s">
        <v>34</v>
      </c>
      <c r="K4" t="s">
        <v>35</v>
      </c>
    </row>
    <row r="6" spans="1:14">
      <c r="A6" t="s">
        <v>18</v>
      </c>
    </row>
    <row r="7" spans="1:14">
      <c r="J7" s="26" t="s">
        <v>49</v>
      </c>
      <c r="K7" s="1"/>
      <c r="L7" s="1"/>
      <c r="M7" s="1"/>
      <c r="N7" s="6"/>
    </row>
    <row r="8" spans="1:14">
      <c r="A8" t="s">
        <v>36</v>
      </c>
      <c r="J8" s="27" t="s">
        <v>42</v>
      </c>
      <c r="K8" s="33" t="s">
        <v>43</v>
      </c>
      <c r="L8" s="33"/>
      <c r="M8" s="33"/>
      <c r="N8" s="34"/>
    </row>
    <row r="9" spans="1:14">
      <c r="A9" t="s">
        <v>38</v>
      </c>
      <c r="J9" s="27" t="s">
        <v>44</v>
      </c>
      <c r="K9" s="33" t="s">
        <v>45</v>
      </c>
      <c r="L9" s="33"/>
      <c r="M9" s="33"/>
      <c r="N9" s="34"/>
    </row>
    <row r="10" spans="1:14">
      <c r="A10" t="s">
        <v>37</v>
      </c>
      <c r="J10" s="27" t="s">
        <v>47</v>
      </c>
      <c r="K10" s="33"/>
      <c r="L10" s="33"/>
      <c r="M10" s="33"/>
      <c r="N10" s="34"/>
    </row>
    <row r="11" spans="1:14">
      <c r="J11" s="28" t="s">
        <v>46</v>
      </c>
      <c r="K11" s="35"/>
      <c r="L11" s="35"/>
      <c r="M11" s="35"/>
      <c r="N11" s="36"/>
    </row>
    <row r="12" spans="1:14">
      <c r="A12" t="s">
        <v>39</v>
      </c>
    </row>
    <row r="13" spans="1:14">
      <c r="A13" t="s">
        <v>48</v>
      </c>
    </row>
    <row r="14" spans="1:14">
      <c r="A14" t="s">
        <v>51</v>
      </c>
    </row>
    <row r="17" spans="1:13">
      <c r="B17" t="s">
        <v>6</v>
      </c>
      <c r="C17" t="s">
        <v>7</v>
      </c>
      <c r="D17" s="5" t="s">
        <v>0</v>
      </c>
      <c r="E17" s="5" t="s">
        <v>1</v>
      </c>
      <c r="F17" s="5" t="s">
        <v>2</v>
      </c>
      <c r="G17" s="5" t="s">
        <v>3</v>
      </c>
      <c r="H17" s="5" t="s">
        <v>4</v>
      </c>
      <c r="I17" s="5" t="s">
        <v>5</v>
      </c>
      <c r="J17" s="5" t="s">
        <v>12</v>
      </c>
      <c r="K17" s="5" t="s">
        <v>13</v>
      </c>
      <c r="L17" s="5" t="s">
        <v>14</v>
      </c>
      <c r="M17" s="5" t="s">
        <v>31</v>
      </c>
    </row>
    <row r="18" spans="1:13">
      <c r="A18" t="s">
        <v>22</v>
      </c>
      <c r="B18" s="26">
        <v>1</v>
      </c>
      <c r="C18" s="6">
        <v>1</v>
      </c>
      <c r="D18" s="7">
        <v>875</v>
      </c>
      <c r="E18" s="8">
        <v>600</v>
      </c>
      <c r="F18" s="8">
        <v>775</v>
      </c>
      <c r="G18" s="8">
        <v>1225</v>
      </c>
      <c r="H18" s="8">
        <v>1300</v>
      </c>
      <c r="I18" s="9">
        <v>875</v>
      </c>
      <c r="J18" s="7">
        <v>225</v>
      </c>
      <c r="K18" s="8">
        <v>400</v>
      </c>
      <c r="L18" s="9">
        <v>75</v>
      </c>
      <c r="M18" s="37">
        <v>1696.43</v>
      </c>
    </row>
    <row r="19" spans="1:13">
      <c r="B19" s="27">
        <v>3</v>
      </c>
      <c r="C19">
        <v>1</v>
      </c>
      <c r="D19" s="10">
        <v>900</v>
      </c>
      <c r="E19" s="11">
        <v>650</v>
      </c>
      <c r="F19" s="11">
        <v>625</v>
      </c>
      <c r="G19" s="11">
        <v>1850</v>
      </c>
      <c r="H19" s="11">
        <v>1250</v>
      </c>
      <c r="I19" s="12">
        <v>900</v>
      </c>
      <c r="J19" s="10">
        <v>350</v>
      </c>
      <c r="K19" s="11">
        <v>475</v>
      </c>
      <c r="L19" s="12">
        <v>350</v>
      </c>
      <c r="M19" s="38">
        <v>1553.57</v>
      </c>
    </row>
    <row r="20" spans="1:13">
      <c r="B20" s="27">
        <v>4</v>
      </c>
      <c r="C20">
        <v>1</v>
      </c>
      <c r="D20" s="10">
        <v>400</v>
      </c>
      <c r="E20" s="11">
        <v>350</v>
      </c>
      <c r="F20" s="11">
        <v>375</v>
      </c>
      <c r="G20" s="11">
        <v>650</v>
      </c>
      <c r="H20" s="11">
        <v>1000</v>
      </c>
      <c r="I20" s="12">
        <v>300</v>
      </c>
      <c r="J20" s="10">
        <v>400</v>
      </c>
      <c r="K20" s="11">
        <v>425</v>
      </c>
      <c r="L20" s="12">
        <v>300</v>
      </c>
      <c r="M20" s="38">
        <v>710.71400000000006</v>
      </c>
    </row>
    <row r="21" spans="1:13">
      <c r="A21" t="s">
        <v>19</v>
      </c>
      <c r="B21" s="27">
        <v>4</v>
      </c>
      <c r="C21">
        <v>2</v>
      </c>
      <c r="D21" s="10">
        <v>1000</v>
      </c>
      <c r="E21" s="11">
        <v>850</v>
      </c>
      <c r="F21" s="11">
        <v>850</v>
      </c>
      <c r="G21" s="11">
        <v>1500</v>
      </c>
      <c r="H21" s="11">
        <v>1625</v>
      </c>
      <c r="I21" s="12">
        <v>950</v>
      </c>
      <c r="J21" s="10">
        <v>400</v>
      </c>
      <c r="K21" s="11">
        <v>425</v>
      </c>
      <c r="L21" s="12">
        <v>400</v>
      </c>
      <c r="M21" s="38">
        <v>2360.71</v>
      </c>
    </row>
    <row r="22" spans="1:13">
      <c r="A22" t="s">
        <v>20</v>
      </c>
      <c r="B22" s="27">
        <v>4</v>
      </c>
      <c r="C22">
        <v>3</v>
      </c>
      <c r="D22" s="10">
        <v>275</v>
      </c>
      <c r="E22" s="11">
        <v>300</v>
      </c>
      <c r="F22" s="11">
        <v>425</v>
      </c>
      <c r="G22" s="11">
        <v>875</v>
      </c>
      <c r="H22" s="11">
        <v>550</v>
      </c>
      <c r="I22" s="12">
        <v>325</v>
      </c>
      <c r="J22" s="10">
        <v>275</v>
      </c>
      <c r="K22" s="11">
        <v>400</v>
      </c>
      <c r="L22" s="12">
        <v>200</v>
      </c>
      <c r="M22" s="38">
        <v>1742.86</v>
      </c>
    </row>
    <row r="23" spans="1:13">
      <c r="B23" s="27">
        <v>4</v>
      </c>
      <c r="C23">
        <v>4</v>
      </c>
      <c r="D23" s="10">
        <v>25</v>
      </c>
      <c r="E23" s="11">
        <v>0</v>
      </c>
      <c r="F23" s="11">
        <v>0</v>
      </c>
      <c r="G23" s="11">
        <v>325</v>
      </c>
      <c r="H23" s="11">
        <v>150</v>
      </c>
      <c r="I23" s="12">
        <v>0</v>
      </c>
      <c r="J23" s="10">
        <v>0</v>
      </c>
      <c r="K23" s="11">
        <v>0</v>
      </c>
      <c r="L23" s="12">
        <v>0</v>
      </c>
      <c r="M23" s="38">
        <v>25</v>
      </c>
    </row>
    <row r="24" spans="1:13">
      <c r="A24" t="s">
        <v>21</v>
      </c>
      <c r="B24" s="27">
        <v>5</v>
      </c>
      <c r="C24">
        <v>1</v>
      </c>
      <c r="D24" s="10">
        <v>3825</v>
      </c>
      <c r="E24" s="11">
        <v>3275</v>
      </c>
      <c r="F24" s="11">
        <v>3300</v>
      </c>
      <c r="G24" s="11">
        <v>5275</v>
      </c>
      <c r="H24" s="11">
        <v>4975</v>
      </c>
      <c r="I24" s="12">
        <v>3200</v>
      </c>
      <c r="J24" s="10">
        <v>350</v>
      </c>
      <c r="K24" s="11">
        <v>500</v>
      </c>
      <c r="L24" s="12">
        <v>250</v>
      </c>
      <c r="M24" s="38">
        <v>4342.8599999999997</v>
      </c>
    </row>
    <row r="25" spans="1:13">
      <c r="B25" s="27">
        <v>10</v>
      </c>
      <c r="C25">
        <v>1</v>
      </c>
      <c r="D25" s="10">
        <v>925</v>
      </c>
      <c r="E25" s="11">
        <v>525</v>
      </c>
      <c r="F25" s="11">
        <v>475</v>
      </c>
      <c r="G25" s="11">
        <v>2050</v>
      </c>
      <c r="H25" s="11">
        <v>2075</v>
      </c>
      <c r="I25" s="12">
        <v>1150</v>
      </c>
      <c r="J25" s="10">
        <v>275</v>
      </c>
      <c r="K25" s="11">
        <v>675</v>
      </c>
      <c r="L25" s="12">
        <v>275</v>
      </c>
      <c r="M25" s="38">
        <v>2044.74</v>
      </c>
    </row>
    <row r="26" spans="1:13">
      <c r="B26" s="27">
        <v>10</v>
      </c>
      <c r="C26">
        <v>2</v>
      </c>
      <c r="D26" s="10">
        <v>200</v>
      </c>
      <c r="E26" s="11">
        <v>100</v>
      </c>
      <c r="F26" s="11">
        <v>125</v>
      </c>
      <c r="G26" s="11">
        <v>725</v>
      </c>
      <c r="H26" s="11">
        <v>350</v>
      </c>
      <c r="I26" s="12">
        <v>175</v>
      </c>
      <c r="J26" s="10">
        <v>225</v>
      </c>
      <c r="K26" s="11">
        <v>350</v>
      </c>
      <c r="L26" s="12">
        <v>300</v>
      </c>
      <c r="M26" s="38">
        <v>1128.57</v>
      </c>
    </row>
    <row r="27" spans="1:13">
      <c r="B27" s="27">
        <v>10</v>
      </c>
      <c r="C27">
        <v>3</v>
      </c>
      <c r="D27" s="10">
        <v>550</v>
      </c>
      <c r="E27" s="11">
        <v>575</v>
      </c>
      <c r="F27" s="11">
        <v>450</v>
      </c>
      <c r="G27" s="11">
        <v>2050</v>
      </c>
      <c r="H27" s="11">
        <v>1525</v>
      </c>
      <c r="I27" s="12">
        <v>825</v>
      </c>
      <c r="J27" s="10">
        <v>225</v>
      </c>
      <c r="K27" s="11">
        <v>200</v>
      </c>
      <c r="L27" s="12">
        <v>175</v>
      </c>
      <c r="M27" s="38">
        <v>1717.86</v>
      </c>
    </row>
    <row r="28" spans="1:13">
      <c r="B28" s="27">
        <v>10</v>
      </c>
      <c r="C28">
        <v>4</v>
      </c>
      <c r="D28" s="10">
        <v>1550</v>
      </c>
      <c r="E28" s="11">
        <v>1450</v>
      </c>
      <c r="F28" s="11">
        <v>1350</v>
      </c>
      <c r="G28" s="11">
        <v>3150</v>
      </c>
      <c r="H28" s="11">
        <v>3850</v>
      </c>
      <c r="I28" s="12">
        <v>1800</v>
      </c>
      <c r="J28" s="10">
        <v>300</v>
      </c>
      <c r="K28" s="11">
        <v>425</v>
      </c>
      <c r="L28" s="12">
        <v>300</v>
      </c>
      <c r="M28" s="38">
        <v>4321.43</v>
      </c>
    </row>
    <row r="29" spans="1:13">
      <c r="B29" s="27">
        <v>10</v>
      </c>
      <c r="C29">
        <v>5</v>
      </c>
      <c r="D29" s="10">
        <v>425</v>
      </c>
      <c r="E29" s="11">
        <v>450</v>
      </c>
      <c r="F29" s="11">
        <v>300</v>
      </c>
      <c r="G29" s="11">
        <v>1150</v>
      </c>
      <c r="H29" s="11">
        <v>1050</v>
      </c>
      <c r="I29" s="12">
        <v>525</v>
      </c>
      <c r="J29" s="10">
        <v>175</v>
      </c>
      <c r="K29" s="11">
        <v>325</v>
      </c>
      <c r="L29" s="12">
        <v>175</v>
      </c>
      <c r="M29" s="38">
        <v>2264.29</v>
      </c>
    </row>
    <row r="30" spans="1:13">
      <c r="B30" s="27">
        <v>16</v>
      </c>
      <c r="C30">
        <v>1</v>
      </c>
      <c r="D30" s="10">
        <v>700</v>
      </c>
      <c r="E30" s="11">
        <v>625</v>
      </c>
      <c r="F30" s="11">
        <v>575</v>
      </c>
      <c r="G30" s="11">
        <v>1475</v>
      </c>
      <c r="H30" s="11">
        <v>1575</v>
      </c>
      <c r="I30" s="12">
        <v>700</v>
      </c>
      <c r="J30" s="10">
        <v>50</v>
      </c>
      <c r="K30" s="11">
        <v>550</v>
      </c>
      <c r="L30" s="12">
        <v>275</v>
      </c>
      <c r="M30" s="38">
        <v>1485.71</v>
      </c>
    </row>
    <row r="31" spans="1:13">
      <c r="B31" s="28">
        <v>18</v>
      </c>
      <c r="C31">
        <v>1</v>
      </c>
      <c r="D31" s="13">
        <v>3075</v>
      </c>
      <c r="E31" s="14">
        <v>2800</v>
      </c>
      <c r="F31" s="14">
        <v>2950</v>
      </c>
      <c r="G31" s="14">
        <v>4300</v>
      </c>
      <c r="H31" s="14">
        <v>4100</v>
      </c>
      <c r="I31" s="15">
        <v>3150</v>
      </c>
      <c r="J31" s="13">
        <v>100</v>
      </c>
      <c r="K31" s="14">
        <v>250</v>
      </c>
      <c r="L31" s="15">
        <v>125</v>
      </c>
      <c r="M31" s="39">
        <v>3960.71</v>
      </c>
    </row>
    <row r="32" spans="1:13">
      <c r="B32" s="1" t="s">
        <v>8</v>
      </c>
      <c r="C32" s="1"/>
      <c r="D32" s="1">
        <f>COUNT(D18:D31)</f>
        <v>14</v>
      </c>
      <c r="E32" s="1">
        <f t="shared" ref="E32:I32" si="0">COUNT(E18:E31)</f>
        <v>14</v>
      </c>
      <c r="F32" s="1">
        <f t="shared" si="0"/>
        <v>14</v>
      </c>
      <c r="G32" s="1">
        <f t="shared" si="0"/>
        <v>14</v>
      </c>
      <c r="H32" s="1">
        <f t="shared" si="0"/>
        <v>14</v>
      </c>
      <c r="I32" s="6">
        <f t="shared" si="0"/>
        <v>14</v>
      </c>
      <c r="J32" s="1">
        <f t="shared" ref="J32" si="1">COUNT(J18:J31)</f>
        <v>14</v>
      </c>
      <c r="K32" s="1">
        <f t="shared" ref="K32" si="2">COUNT(K18:K31)</f>
        <v>14</v>
      </c>
      <c r="L32" s="1">
        <f t="shared" ref="L32:M32" si="3">COUNT(L18:L31)</f>
        <v>14</v>
      </c>
      <c r="M32" s="26">
        <f t="shared" si="3"/>
        <v>14</v>
      </c>
    </row>
    <row r="33" spans="1:13">
      <c r="B33" s="3" t="s">
        <v>9</v>
      </c>
      <c r="C33" s="3"/>
      <c r="D33" s="4">
        <f>AVERAGE(D18:D31)</f>
        <v>1051.7857142857142</v>
      </c>
      <c r="E33" s="4">
        <f t="shared" ref="E33:I33" si="4">AVERAGE(E18:E31)</f>
        <v>896.42857142857144</v>
      </c>
      <c r="F33" s="4">
        <f t="shared" si="4"/>
        <v>898.21428571428567</v>
      </c>
      <c r="G33" s="4">
        <f t="shared" si="4"/>
        <v>1900</v>
      </c>
      <c r="H33" s="4">
        <f t="shared" si="4"/>
        <v>1812.5</v>
      </c>
      <c r="I33" s="25">
        <f t="shared" si="4"/>
        <v>1062.5</v>
      </c>
      <c r="J33" s="4">
        <f t="shared" ref="J33:L33" si="5">AVERAGE(J18:J31)</f>
        <v>239.28571428571428</v>
      </c>
      <c r="K33" s="4">
        <f t="shared" si="5"/>
        <v>385.71428571428572</v>
      </c>
      <c r="L33" s="4">
        <f t="shared" si="5"/>
        <v>228.57142857142858</v>
      </c>
      <c r="M33" s="32">
        <f>AVERAGE(M18:M31)</f>
        <v>2096.8181428571429</v>
      </c>
    </row>
    <row r="34" spans="1:13">
      <c r="B34" t="s">
        <v>11</v>
      </c>
      <c r="D34" s="2">
        <f>STDEV(D18:D31)</f>
        <v>1098.3144553620073</v>
      </c>
      <c r="E34" s="2">
        <f t="shared" ref="E34:I34" si="6">STDEV(E18:E31)</f>
        <v>974.47506297064797</v>
      </c>
      <c r="F34" s="2">
        <f t="shared" si="6"/>
        <v>1000.7431991022725</v>
      </c>
      <c r="G34" s="2">
        <f t="shared" si="6"/>
        <v>1430.2702810738524</v>
      </c>
      <c r="H34" s="2">
        <f t="shared" si="6"/>
        <v>1466.1812643735425</v>
      </c>
      <c r="I34" s="21">
        <f t="shared" si="6"/>
        <v>1002.7246535162236</v>
      </c>
      <c r="J34" s="2">
        <f t="shared" ref="J34:M34" si="7">STDEV(J18:J31)</f>
        <v>123.92393980641053</v>
      </c>
      <c r="K34" s="2">
        <f t="shared" si="7"/>
        <v>162.52641374507454</v>
      </c>
      <c r="L34" s="2">
        <f t="shared" si="7"/>
        <v>110.00749225233865</v>
      </c>
      <c r="M34" s="19">
        <f t="shared" si="7"/>
        <v>1295.4681438706511</v>
      </c>
    </row>
    <row r="35" spans="1:13">
      <c r="B35" t="s">
        <v>10</v>
      </c>
      <c r="D35" s="2">
        <f>D34/SQRT(D32)</f>
        <v>293.53688535041806</v>
      </c>
      <c r="E35" s="2">
        <f t="shared" ref="E35:I35" si="8">E34/SQRT(E32)</f>
        <v>260.43941554222334</v>
      </c>
      <c r="F35" s="2">
        <f t="shared" si="8"/>
        <v>267.45987022748591</v>
      </c>
      <c r="G35" s="2">
        <f t="shared" si="8"/>
        <v>382.25581159023011</v>
      </c>
      <c r="H35" s="2">
        <f t="shared" si="8"/>
        <v>391.85342558520159</v>
      </c>
      <c r="I35" s="21">
        <f t="shared" si="8"/>
        <v>267.98943619495134</v>
      </c>
      <c r="J35" s="2">
        <f t="shared" ref="J35" si="9">J34/SQRT(J32)</f>
        <v>33.120066055341802</v>
      </c>
      <c r="K35" s="2">
        <f t="shared" ref="K35" si="10">K34/SQRT(K32)</f>
        <v>43.437011181081139</v>
      </c>
      <c r="L35" s="2">
        <f t="shared" ref="L35:M35" si="11">L34/SQRT(L32)</f>
        <v>29.400738999031432</v>
      </c>
      <c r="M35" s="19">
        <f t="shared" si="11"/>
        <v>346.22842498885348</v>
      </c>
    </row>
    <row r="38" spans="1:13">
      <c r="B38" t="s">
        <v>6</v>
      </c>
      <c r="C38" t="s">
        <v>7</v>
      </c>
      <c r="D38" s="5" t="s">
        <v>0</v>
      </c>
      <c r="E38" s="5" t="s">
        <v>1</v>
      </c>
      <c r="F38" s="5" t="s">
        <v>2</v>
      </c>
      <c r="G38" s="5" t="s">
        <v>3</v>
      </c>
      <c r="H38" s="5" t="s">
        <v>4</v>
      </c>
      <c r="I38" s="5" t="s">
        <v>5</v>
      </c>
      <c r="J38" s="5" t="s">
        <v>12</v>
      </c>
      <c r="K38" s="5" t="s">
        <v>13</v>
      </c>
      <c r="L38" s="5" t="s">
        <v>14</v>
      </c>
      <c r="M38" s="5" t="s">
        <v>31</v>
      </c>
    </row>
    <row r="39" spans="1:13">
      <c r="A39" t="s">
        <v>24</v>
      </c>
      <c r="B39" s="26">
        <v>1</v>
      </c>
      <c r="C39" s="6">
        <v>1</v>
      </c>
      <c r="D39" s="16">
        <v>65.791700000000006</v>
      </c>
      <c r="E39" s="17">
        <v>79.083299999999994</v>
      </c>
      <c r="F39" s="17">
        <v>27.166699999999999</v>
      </c>
      <c r="G39" s="17">
        <v>182.958</v>
      </c>
      <c r="H39" s="17">
        <v>131.375</v>
      </c>
      <c r="I39" s="18">
        <v>50.958300000000001</v>
      </c>
      <c r="J39" s="16">
        <v>25.416699999999999</v>
      </c>
      <c r="K39" s="17">
        <v>63.333300000000001</v>
      </c>
      <c r="L39" s="18">
        <v>35.416699999999999</v>
      </c>
      <c r="M39" s="30">
        <v>109.435</v>
      </c>
    </row>
    <row r="40" spans="1:13">
      <c r="B40" s="27">
        <v>3</v>
      </c>
      <c r="C40">
        <v>1</v>
      </c>
      <c r="D40" s="19">
        <v>101.083</v>
      </c>
      <c r="E40" s="20">
        <v>79</v>
      </c>
      <c r="F40" s="20">
        <v>64.208299999999994</v>
      </c>
      <c r="G40" s="20">
        <v>145.167</v>
      </c>
      <c r="H40" s="20">
        <v>159.917</v>
      </c>
      <c r="I40" s="21">
        <v>86.833299999999994</v>
      </c>
      <c r="J40" s="19">
        <v>30.416699999999999</v>
      </c>
      <c r="K40" s="20">
        <v>71.666700000000006</v>
      </c>
      <c r="L40" s="21">
        <v>41.25</v>
      </c>
      <c r="M40" s="29">
        <v>69.071399999999997</v>
      </c>
    </row>
    <row r="41" spans="1:13">
      <c r="B41" s="27">
        <v>4</v>
      </c>
      <c r="C41">
        <v>1</v>
      </c>
      <c r="D41" s="19">
        <v>67.375</v>
      </c>
      <c r="E41" s="20">
        <v>56.666699999999999</v>
      </c>
      <c r="F41" s="20">
        <v>31.625</v>
      </c>
      <c r="G41" s="20">
        <v>136.875</v>
      </c>
      <c r="H41" s="20">
        <v>130.458</v>
      </c>
      <c r="I41" s="21">
        <v>48.625</v>
      </c>
      <c r="J41" s="19">
        <v>17.5</v>
      </c>
      <c r="K41" s="20">
        <v>35.833300000000001</v>
      </c>
      <c r="L41" s="21">
        <v>20.416699999999999</v>
      </c>
      <c r="M41" s="29">
        <v>67.416700000000006</v>
      </c>
    </row>
    <row r="42" spans="1:13">
      <c r="A42" t="s">
        <v>19</v>
      </c>
      <c r="B42" s="27">
        <v>4</v>
      </c>
      <c r="C42">
        <v>2</v>
      </c>
      <c r="D42" s="19">
        <v>73.666700000000006</v>
      </c>
      <c r="E42" s="20">
        <v>87.083299999999994</v>
      </c>
      <c r="F42" s="20">
        <v>47.333300000000001</v>
      </c>
      <c r="G42" s="20">
        <v>109.708</v>
      </c>
      <c r="H42" s="20">
        <v>158.083</v>
      </c>
      <c r="I42" s="21">
        <v>57.458300000000001</v>
      </c>
      <c r="J42" s="19">
        <v>37.916699999999999</v>
      </c>
      <c r="K42" s="20">
        <v>65.416700000000006</v>
      </c>
      <c r="L42" s="21">
        <v>35.416699999999999</v>
      </c>
      <c r="M42" s="29">
        <v>110.173</v>
      </c>
    </row>
    <row r="43" spans="1:13">
      <c r="A43" t="s">
        <v>20</v>
      </c>
      <c r="B43" s="27">
        <v>4</v>
      </c>
      <c r="C43">
        <v>3</v>
      </c>
      <c r="D43" s="19">
        <v>70.666700000000006</v>
      </c>
      <c r="E43" s="20">
        <v>48.416699999999999</v>
      </c>
      <c r="F43" s="20">
        <v>23.916699999999999</v>
      </c>
      <c r="G43" s="20">
        <v>114.125</v>
      </c>
      <c r="H43" s="20">
        <v>91.25</v>
      </c>
      <c r="I43" s="21">
        <v>47.041699999999999</v>
      </c>
      <c r="J43" s="19">
        <v>27.083300000000001</v>
      </c>
      <c r="K43" s="20">
        <v>54.583300000000001</v>
      </c>
      <c r="L43" s="21">
        <v>31.25</v>
      </c>
      <c r="M43" s="29">
        <v>76.529799999999994</v>
      </c>
    </row>
    <row r="44" spans="1:13">
      <c r="B44" s="27">
        <v>4</v>
      </c>
      <c r="C44">
        <v>4</v>
      </c>
      <c r="D44" s="19">
        <v>31.583300000000001</v>
      </c>
      <c r="E44" s="20">
        <v>26.208300000000001</v>
      </c>
      <c r="F44" s="20">
        <v>9.5</v>
      </c>
      <c r="G44" s="20">
        <v>42.875</v>
      </c>
      <c r="H44" s="20">
        <v>50.083300000000001</v>
      </c>
      <c r="I44" s="21">
        <v>32.708300000000001</v>
      </c>
      <c r="J44" s="19">
        <v>16.666699999999999</v>
      </c>
      <c r="K44" s="20">
        <v>29.583300000000001</v>
      </c>
      <c r="L44" s="21">
        <v>10</v>
      </c>
      <c r="M44" s="29">
        <v>45.8155</v>
      </c>
    </row>
    <row r="45" spans="1:13">
      <c r="A45" t="s">
        <v>23</v>
      </c>
      <c r="B45" s="27">
        <v>5</v>
      </c>
      <c r="C45">
        <v>1</v>
      </c>
      <c r="D45" s="19">
        <v>114.917</v>
      </c>
      <c r="E45" s="20">
        <v>128.583</v>
      </c>
      <c r="F45" s="20">
        <v>116.917</v>
      </c>
      <c r="G45" s="20">
        <v>150.417</v>
      </c>
      <c r="H45" s="20">
        <v>168.167</v>
      </c>
      <c r="I45" s="21">
        <v>127.708</v>
      </c>
      <c r="J45" s="19">
        <v>42.083300000000001</v>
      </c>
      <c r="K45" s="20">
        <v>83.75</v>
      </c>
      <c r="L45" s="21">
        <v>36.666699999999999</v>
      </c>
      <c r="M45" s="29">
        <v>165.625</v>
      </c>
    </row>
    <row r="46" spans="1:13">
      <c r="B46" s="27">
        <v>10</v>
      </c>
      <c r="C46">
        <v>1</v>
      </c>
      <c r="D46" s="19">
        <v>45.375</v>
      </c>
      <c r="E46" s="20">
        <v>44.583300000000001</v>
      </c>
      <c r="F46" s="20">
        <v>50.083300000000001</v>
      </c>
      <c r="G46" s="20">
        <v>47.416699999999999</v>
      </c>
      <c r="H46" s="20">
        <v>52.458300000000001</v>
      </c>
      <c r="I46" s="21">
        <v>82.916700000000006</v>
      </c>
      <c r="J46" s="19">
        <v>32.916699999999999</v>
      </c>
      <c r="K46" s="20">
        <v>72.916700000000006</v>
      </c>
      <c r="L46" s="21">
        <v>30</v>
      </c>
      <c r="M46" s="29">
        <v>43.978099999999998</v>
      </c>
    </row>
    <row r="47" spans="1:13">
      <c r="B47" s="27">
        <v>10</v>
      </c>
      <c r="C47">
        <v>2</v>
      </c>
      <c r="D47" s="19">
        <v>58.208300000000001</v>
      </c>
      <c r="E47" s="20">
        <v>28.25</v>
      </c>
      <c r="F47" s="20">
        <v>19.041699999999999</v>
      </c>
      <c r="G47" s="20">
        <v>112.625</v>
      </c>
      <c r="H47" s="20">
        <v>173.5</v>
      </c>
      <c r="I47" s="21">
        <v>40.791699999999999</v>
      </c>
      <c r="J47" s="19">
        <v>17.083300000000001</v>
      </c>
      <c r="K47" s="20">
        <v>23.333300000000001</v>
      </c>
      <c r="L47" s="21">
        <v>25.416699999999999</v>
      </c>
      <c r="M47" s="29">
        <v>56.613100000000003</v>
      </c>
    </row>
    <row r="48" spans="1:13">
      <c r="B48" s="27">
        <v>10</v>
      </c>
      <c r="C48">
        <v>3</v>
      </c>
      <c r="D48" s="19">
        <v>98.333299999999994</v>
      </c>
      <c r="E48" s="20">
        <v>115.583</v>
      </c>
      <c r="F48" s="20">
        <v>68.416700000000006</v>
      </c>
      <c r="G48" s="20">
        <v>225.625</v>
      </c>
      <c r="H48" s="20">
        <v>185.917</v>
      </c>
      <c r="I48" s="21">
        <v>90.916700000000006</v>
      </c>
      <c r="J48" s="19">
        <v>33.333300000000001</v>
      </c>
      <c r="K48" s="20">
        <v>71.666700000000006</v>
      </c>
      <c r="L48" s="21">
        <v>32.5</v>
      </c>
      <c r="M48" s="29">
        <v>139.946</v>
      </c>
    </row>
    <row r="49" spans="1:13">
      <c r="B49" s="27">
        <v>10</v>
      </c>
      <c r="C49">
        <v>4</v>
      </c>
      <c r="D49" s="19">
        <v>108.708</v>
      </c>
      <c r="E49" s="20">
        <v>124</v>
      </c>
      <c r="F49" s="20">
        <v>71.291700000000006</v>
      </c>
      <c r="G49" s="20">
        <v>229.833</v>
      </c>
      <c r="H49" s="20">
        <v>268.04199999999997</v>
      </c>
      <c r="I49" s="21">
        <v>104.25</v>
      </c>
      <c r="J49" s="19">
        <v>31.25</v>
      </c>
      <c r="K49" s="20">
        <v>72.916700000000006</v>
      </c>
      <c r="L49" s="21">
        <v>42.083300000000001</v>
      </c>
      <c r="M49" s="29">
        <v>128.631</v>
      </c>
    </row>
    <row r="50" spans="1:13">
      <c r="B50" s="27">
        <v>10</v>
      </c>
      <c r="C50">
        <v>5</v>
      </c>
      <c r="D50" s="19">
        <v>50.833300000000001</v>
      </c>
      <c r="E50" s="20">
        <v>29.458300000000001</v>
      </c>
      <c r="F50" s="20">
        <v>10.208299999999999</v>
      </c>
      <c r="G50" s="20">
        <v>83.416700000000006</v>
      </c>
      <c r="H50" s="20">
        <v>114.833</v>
      </c>
      <c r="I50" s="21">
        <v>56.708300000000001</v>
      </c>
      <c r="J50" s="19">
        <v>28.333300000000001</v>
      </c>
      <c r="K50" s="20">
        <v>65.833299999999994</v>
      </c>
      <c r="L50" s="21">
        <v>34.166699999999999</v>
      </c>
      <c r="M50" s="29">
        <v>56.023800000000001</v>
      </c>
    </row>
    <row r="51" spans="1:13">
      <c r="B51" s="27">
        <v>16</v>
      </c>
      <c r="C51">
        <v>1</v>
      </c>
      <c r="D51" s="19">
        <v>114.375</v>
      </c>
      <c r="E51" s="20">
        <v>76.875</v>
      </c>
      <c r="F51" s="20">
        <v>24.5</v>
      </c>
      <c r="G51" s="20">
        <v>219.708</v>
      </c>
      <c r="H51" s="20">
        <v>234.333</v>
      </c>
      <c r="I51" s="21">
        <v>131</v>
      </c>
      <c r="J51" s="19">
        <v>27.083300000000001</v>
      </c>
      <c r="K51" s="20">
        <v>60</v>
      </c>
      <c r="L51" s="21">
        <v>30</v>
      </c>
      <c r="M51" s="29">
        <v>154.774</v>
      </c>
    </row>
    <row r="52" spans="1:13">
      <c r="B52" s="28">
        <v>18</v>
      </c>
      <c r="C52">
        <v>1</v>
      </c>
      <c r="D52" s="22">
        <v>154.167</v>
      </c>
      <c r="E52" s="23">
        <v>181.375</v>
      </c>
      <c r="F52" s="23">
        <v>72.083299999999994</v>
      </c>
      <c r="G52" s="23">
        <v>270.20800000000003</v>
      </c>
      <c r="H52" s="23">
        <v>255.875</v>
      </c>
      <c r="I52" s="24">
        <v>131.458</v>
      </c>
      <c r="J52" s="22">
        <v>42.916699999999999</v>
      </c>
      <c r="K52" s="23">
        <v>82.5</v>
      </c>
      <c r="L52" s="24">
        <v>18.333300000000001</v>
      </c>
      <c r="M52" s="31">
        <v>124.905</v>
      </c>
    </row>
    <row r="53" spans="1:13">
      <c r="B53" s="1" t="s">
        <v>8</v>
      </c>
      <c r="C53" s="1"/>
      <c r="D53" s="1">
        <f>COUNT(D39:D52)</f>
        <v>14</v>
      </c>
      <c r="E53" s="1">
        <f t="shared" ref="E53" si="12">COUNT(E39:E52)</f>
        <v>14</v>
      </c>
      <c r="F53" s="1">
        <f t="shared" ref="F53" si="13">COUNT(F39:F52)</f>
        <v>14</v>
      </c>
      <c r="G53" s="1">
        <f t="shared" ref="G53" si="14">COUNT(G39:G52)</f>
        <v>14</v>
      </c>
      <c r="H53" s="1">
        <f t="shared" ref="H53" si="15">COUNT(H39:H52)</f>
        <v>14</v>
      </c>
      <c r="I53" s="6">
        <f t="shared" ref="I53" si="16">COUNT(I39:I52)</f>
        <v>14</v>
      </c>
      <c r="J53" s="1">
        <f t="shared" ref="J53" si="17">COUNT(J39:J52)</f>
        <v>14</v>
      </c>
      <c r="K53" s="1">
        <f t="shared" ref="K53" si="18">COUNT(K39:K52)</f>
        <v>14</v>
      </c>
      <c r="L53" s="1">
        <f t="shared" ref="L53:M53" si="19">COUNT(L39:L52)</f>
        <v>14</v>
      </c>
      <c r="M53" s="26">
        <f t="shared" si="19"/>
        <v>14</v>
      </c>
    </row>
    <row r="54" spans="1:13">
      <c r="B54" s="3" t="s">
        <v>9</v>
      </c>
      <c r="C54" s="3"/>
      <c r="D54" s="4">
        <f>AVERAGE(D39:D52)</f>
        <v>82.505949999999999</v>
      </c>
      <c r="E54" s="4">
        <f t="shared" ref="E54:M54" si="20">AVERAGE(E39:E52)</f>
        <v>78.940421428571426</v>
      </c>
      <c r="F54" s="4">
        <f t="shared" si="20"/>
        <v>45.449428571428577</v>
      </c>
      <c r="G54" s="4">
        <f t="shared" si="20"/>
        <v>147.9255285714286</v>
      </c>
      <c r="H54" s="4">
        <f t="shared" si="20"/>
        <v>155.30654285714286</v>
      </c>
      <c r="I54" s="25">
        <f t="shared" si="20"/>
        <v>77.812449999999998</v>
      </c>
      <c r="J54" s="4">
        <f t="shared" si="20"/>
        <v>29.285714285714285</v>
      </c>
      <c r="K54" s="4">
        <f t="shared" si="20"/>
        <v>60.952378571428575</v>
      </c>
      <c r="L54" s="4">
        <f t="shared" si="20"/>
        <v>30.208342857142856</v>
      </c>
      <c r="M54" s="32">
        <f t="shared" si="20"/>
        <v>96.352671428571426</v>
      </c>
    </row>
    <row r="55" spans="1:13">
      <c r="B55" t="s">
        <v>11</v>
      </c>
      <c r="D55" s="2">
        <f>STDEV(D39:D52)</f>
        <v>33.713209101061921</v>
      </c>
      <c r="E55" s="2">
        <f t="shared" ref="E55:M55" si="21">STDEV(E39:E52)</f>
        <v>45.410751781542764</v>
      </c>
      <c r="F55" s="2">
        <f t="shared" si="21"/>
        <v>30.44388159868096</v>
      </c>
      <c r="G55" s="2">
        <f t="shared" si="21"/>
        <v>69.814690200816926</v>
      </c>
      <c r="H55" s="2">
        <f t="shared" si="21"/>
        <v>67.432043416062299</v>
      </c>
      <c r="I55" s="21">
        <f t="shared" si="21"/>
        <v>35.037243319924805</v>
      </c>
      <c r="J55" s="2">
        <f t="shared" si="21"/>
        <v>8.4644031073901278</v>
      </c>
      <c r="K55" s="2">
        <f t="shared" si="21"/>
        <v>18.853670686436171</v>
      </c>
      <c r="L55" s="2">
        <f t="shared" si="21"/>
        <v>8.983828063094986</v>
      </c>
      <c r="M55" s="19">
        <f t="shared" si="21"/>
        <v>41.886859955295108</v>
      </c>
    </row>
    <row r="56" spans="1:13">
      <c r="B56" t="s">
        <v>10</v>
      </c>
      <c r="D56" s="2">
        <f>D55/SQRT(D53)</f>
        <v>9.010234133203058</v>
      </c>
      <c r="E56" s="2">
        <f t="shared" ref="E56" si="22">E55/SQRT(E53)</f>
        <v>12.136533917311958</v>
      </c>
      <c r="F56" s="2">
        <f t="shared" ref="F56" si="23">F55/SQRT(F53)</f>
        <v>8.1364696046982772</v>
      </c>
      <c r="G56" s="2">
        <f t="shared" ref="G56" si="24">G55/SQRT(G53)</f>
        <v>18.658760806801496</v>
      </c>
      <c r="H56" s="2">
        <f t="shared" ref="H56" si="25">H55/SQRT(H53)</f>
        <v>18.02197166806933</v>
      </c>
      <c r="I56" s="21">
        <f t="shared" ref="I56" si="26">I55/SQRT(I53)</f>
        <v>9.3640971628708982</v>
      </c>
      <c r="J56" s="2">
        <f t="shared" ref="J56" si="27">J55/SQRT(J53)</f>
        <v>2.2622068865284697</v>
      </c>
      <c r="K56" s="2">
        <f t="shared" ref="K56" si="28">K55/SQRT(K53)</f>
        <v>5.0388554422648015</v>
      </c>
      <c r="L56" s="2">
        <f t="shared" ref="L56:M56" si="29">L55/SQRT(L53)</f>
        <v>2.4010290452704561</v>
      </c>
      <c r="M56" s="19">
        <f t="shared" si="29"/>
        <v>11.194734211463969</v>
      </c>
    </row>
    <row r="59" spans="1:13">
      <c r="B59" t="s">
        <v>6</v>
      </c>
      <c r="C59" t="s">
        <v>7</v>
      </c>
      <c r="D59" s="5" t="s">
        <v>0</v>
      </c>
      <c r="E59" s="5" t="s">
        <v>1</v>
      </c>
      <c r="F59" s="5" t="s">
        <v>2</v>
      </c>
      <c r="G59" s="5" t="s">
        <v>3</v>
      </c>
      <c r="H59" s="5" t="s">
        <v>4</v>
      </c>
      <c r="I59" s="5" t="s">
        <v>5</v>
      </c>
      <c r="J59" s="5" t="s">
        <v>12</v>
      </c>
      <c r="K59" s="5" t="s">
        <v>13</v>
      </c>
      <c r="L59" s="5" t="s">
        <v>14</v>
      </c>
      <c r="M59" s="5" t="s">
        <v>31</v>
      </c>
    </row>
    <row r="60" spans="1:13">
      <c r="A60" t="s">
        <v>26</v>
      </c>
      <c r="B60" s="26">
        <v>1</v>
      </c>
      <c r="C60" s="6">
        <v>1</v>
      </c>
      <c r="D60" s="16">
        <v>6.1156699999999997</v>
      </c>
      <c r="E60" s="17">
        <v>7.1781300000000003</v>
      </c>
      <c r="F60" s="17">
        <v>5.8921999999999999</v>
      </c>
      <c r="G60" s="17">
        <v>12.234999999999999</v>
      </c>
      <c r="H60" s="17">
        <v>31.064900000000002</v>
      </c>
      <c r="I60" s="18">
        <v>37.078600000000002</v>
      </c>
      <c r="J60" s="16">
        <v>6.11911</v>
      </c>
      <c r="K60" s="17">
        <v>6.0603699999999998</v>
      </c>
      <c r="L60" s="18">
        <v>23.584499999999998</v>
      </c>
      <c r="M60" s="30">
        <v>6.9206099999999999</v>
      </c>
    </row>
    <row r="61" spans="1:13">
      <c r="B61" s="27">
        <v>3</v>
      </c>
      <c r="C61">
        <v>1</v>
      </c>
      <c r="D61" s="19">
        <v>5.8301299999999996</v>
      </c>
      <c r="E61" s="20">
        <v>6.2909199999999998</v>
      </c>
      <c r="F61" s="20">
        <v>6.4620199999999999</v>
      </c>
      <c r="G61" s="20">
        <v>11.5488</v>
      </c>
      <c r="H61" s="20">
        <v>28.061800000000002</v>
      </c>
      <c r="I61" s="21">
        <v>57.149799999999999</v>
      </c>
      <c r="J61" s="19">
        <v>6.1664300000000001</v>
      </c>
      <c r="K61" s="20">
        <v>6.2894199999999998</v>
      </c>
      <c r="L61" s="21">
        <v>29.294499999999999</v>
      </c>
      <c r="M61" s="29">
        <v>7.4044699999999999</v>
      </c>
    </row>
    <row r="62" spans="1:13">
      <c r="B62" s="27">
        <v>4</v>
      </c>
      <c r="C62">
        <v>1</v>
      </c>
      <c r="D62" s="19">
        <v>11.8466</v>
      </c>
      <c r="E62" s="20">
        <v>13.5465</v>
      </c>
      <c r="F62" s="20">
        <v>12.137600000000001</v>
      </c>
      <c r="G62" s="20">
        <v>20.907900000000001</v>
      </c>
      <c r="H62" s="20">
        <v>38.7012</v>
      </c>
      <c r="I62" s="21">
        <v>44.913600000000002</v>
      </c>
      <c r="J62" s="19">
        <v>12.2593</v>
      </c>
      <c r="K62" s="20">
        <v>12.0847</v>
      </c>
      <c r="L62" s="21">
        <v>25.776199999999999</v>
      </c>
      <c r="M62" s="29">
        <v>12.586399999999999</v>
      </c>
    </row>
    <row r="63" spans="1:13">
      <c r="A63" t="s">
        <v>19</v>
      </c>
      <c r="B63" s="27">
        <v>4</v>
      </c>
      <c r="C63">
        <v>2</v>
      </c>
      <c r="D63" s="19">
        <v>5.5830099999999998</v>
      </c>
      <c r="E63" s="20">
        <v>5.6565300000000001</v>
      </c>
      <c r="F63" s="20">
        <v>5.5952500000000001</v>
      </c>
      <c r="G63" s="20">
        <v>10.6632</v>
      </c>
      <c r="H63" s="20">
        <v>19.78</v>
      </c>
      <c r="I63" s="21">
        <v>53.919800000000002</v>
      </c>
      <c r="J63" s="19">
        <v>5.2643300000000002</v>
      </c>
      <c r="K63" s="20">
        <v>5.4408300000000001</v>
      </c>
      <c r="L63" s="21">
        <v>27.6493</v>
      </c>
      <c r="M63" s="29">
        <v>6.3866800000000001</v>
      </c>
    </row>
    <row r="64" spans="1:13">
      <c r="A64" t="s">
        <v>20</v>
      </c>
      <c r="B64" s="27">
        <v>4</v>
      </c>
      <c r="C64">
        <v>3</v>
      </c>
      <c r="D64" s="19">
        <v>5.37859</v>
      </c>
      <c r="E64" s="20">
        <v>5.5978500000000002</v>
      </c>
      <c r="F64" s="20">
        <v>5.1665799999999997</v>
      </c>
      <c r="G64" s="20">
        <v>10.3101</v>
      </c>
      <c r="H64" s="20">
        <v>20.499700000000001</v>
      </c>
      <c r="I64" s="21">
        <v>46.7971</v>
      </c>
      <c r="J64" s="19">
        <v>5.3274699999999999</v>
      </c>
      <c r="K64" s="20">
        <v>5.2842099999999999</v>
      </c>
      <c r="L64" s="21">
        <v>26.503599999999999</v>
      </c>
      <c r="M64" s="29">
        <v>5.6805899999999996</v>
      </c>
    </row>
    <row r="65" spans="1:13">
      <c r="B65" s="27">
        <v>4</v>
      </c>
      <c r="C65">
        <v>4</v>
      </c>
      <c r="D65" s="19">
        <v>6.8236699999999999</v>
      </c>
      <c r="E65" s="20">
        <v>7.0823900000000002</v>
      </c>
      <c r="F65" s="20">
        <v>5.9250100000000003</v>
      </c>
      <c r="G65" s="20">
        <v>13.3598</v>
      </c>
      <c r="H65" s="20">
        <v>23.007000000000001</v>
      </c>
      <c r="I65" s="21">
        <v>27.048100000000002</v>
      </c>
      <c r="J65" s="19">
        <v>7.0913300000000001</v>
      </c>
      <c r="K65" s="20">
        <v>6.5779899999999998</v>
      </c>
      <c r="L65" s="21">
        <v>20.0471</v>
      </c>
      <c r="M65" s="29">
        <v>8.0418500000000002</v>
      </c>
    </row>
    <row r="66" spans="1:13">
      <c r="A66" t="s">
        <v>25</v>
      </c>
      <c r="B66" s="27">
        <v>5</v>
      </c>
      <c r="C66">
        <v>1</v>
      </c>
      <c r="D66" s="19">
        <v>6.4574999999999996</v>
      </c>
      <c r="E66" s="20">
        <v>5.9602500000000003</v>
      </c>
      <c r="F66" s="20">
        <v>6.3320100000000004</v>
      </c>
      <c r="G66" s="20">
        <v>11.5379</v>
      </c>
      <c r="H66" s="20">
        <v>23.962700000000002</v>
      </c>
      <c r="I66" s="21">
        <v>93.897400000000005</v>
      </c>
      <c r="J66" s="19">
        <v>5.4379400000000002</v>
      </c>
      <c r="K66" s="20">
        <v>5.5534699999999999</v>
      </c>
      <c r="L66" s="21">
        <v>33.171999999999997</v>
      </c>
      <c r="M66" s="29">
        <v>6.2353500000000004</v>
      </c>
    </row>
    <row r="67" spans="1:13">
      <c r="B67" s="27">
        <v>10</v>
      </c>
      <c r="C67">
        <v>1</v>
      </c>
      <c r="D67" s="19">
        <v>4.3736100000000002</v>
      </c>
      <c r="E67" s="20">
        <v>4.5523899999999999</v>
      </c>
      <c r="F67" s="20">
        <v>4.6075799999999996</v>
      </c>
      <c r="G67" s="20">
        <v>8.0937699999999992</v>
      </c>
      <c r="H67" s="20">
        <v>11.9291</v>
      </c>
      <c r="I67" s="21">
        <v>77.895799999999994</v>
      </c>
      <c r="J67" s="19">
        <v>4.3989799999999999</v>
      </c>
      <c r="K67" s="20">
        <v>4.2582899999999997</v>
      </c>
      <c r="L67" s="21">
        <v>32.047499999999999</v>
      </c>
      <c r="M67" s="29">
        <v>4.5537400000000003</v>
      </c>
    </row>
    <row r="68" spans="1:13">
      <c r="B68" s="27">
        <v>10</v>
      </c>
      <c r="C68">
        <v>2</v>
      </c>
      <c r="D68" s="19">
        <v>5.6177000000000001</v>
      </c>
      <c r="E68" s="20">
        <v>6.47166</v>
      </c>
      <c r="F68" s="20">
        <v>5.7209199999999996</v>
      </c>
      <c r="G68" s="20">
        <v>10.2752</v>
      </c>
      <c r="H68" s="20">
        <v>17.9237</v>
      </c>
      <c r="I68" s="21">
        <v>25.0459</v>
      </c>
      <c r="J68" s="19">
        <v>5.8105799999999999</v>
      </c>
      <c r="K68" s="20">
        <v>5.7675799999999997</v>
      </c>
      <c r="L68" s="21">
        <v>19.027899999999999</v>
      </c>
      <c r="M68" s="29">
        <v>6.1487600000000002</v>
      </c>
    </row>
    <row r="69" spans="1:13">
      <c r="B69" s="27">
        <v>10</v>
      </c>
      <c r="C69">
        <v>3</v>
      </c>
      <c r="D69" s="19">
        <v>5.3060700000000001</v>
      </c>
      <c r="E69" s="20">
        <v>5.4634099999999997</v>
      </c>
      <c r="F69" s="20">
        <v>5.7738899999999997</v>
      </c>
      <c r="G69" s="20">
        <v>9.63218</v>
      </c>
      <c r="H69" s="20">
        <v>15.865399999999999</v>
      </c>
      <c r="I69" s="21">
        <v>58.759399999999999</v>
      </c>
      <c r="J69" s="19">
        <v>5.3282600000000002</v>
      </c>
      <c r="K69" s="20">
        <v>5.4317200000000003</v>
      </c>
      <c r="L69" s="21">
        <v>29.436199999999999</v>
      </c>
      <c r="M69" s="29">
        <v>5.9709300000000001</v>
      </c>
    </row>
    <row r="70" spans="1:13">
      <c r="B70" s="27">
        <v>10</v>
      </c>
      <c r="C70">
        <v>4</v>
      </c>
      <c r="D70" s="19">
        <v>6.3545299999999996</v>
      </c>
      <c r="E70" s="20">
        <v>6.5053999999999998</v>
      </c>
      <c r="F70" s="20">
        <v>6.3303900000000004</v>
      </c>
      <c r="G70" s="20">
        <v>11.791700000000001</v>
      </c>
      <c r="H70" s="20">
        <v>18.167200000000001</v>
      </c>
      <c r="I70" s="21">
        <v>75.045699999999997</v>
      </c>
      <c r="J70" s="19">
        <v>6.11876</v>
      </c>
      <c r="K70" s="20">
        <v>6.0891999999999999</v>
      </c>
      <c r="L70" s="21">
        <v>30.954499999999999</v>
      </c>
      <c r="M70" s="29">
        <v>7.1172700000000004</v>
      </c>
    </row>
    <row r="71" spans="1:13">
      <c r="B71" s="27">
        <v>10</v>
      </c>
      <c r="C71">
        <v>5</v>
      </c>
      <c r="D71" s="19">
        <v>8.4294399999999996</v>
      </c>
      <c r="E71" s="20">
        <v>9.1010100000000005</v>
      </c>
      <c r="F71" s="20">
        <v>6.7834000000000003</v>
      </c>
      <c r="G71" s="20">
        <v>15.255800000000001</v>
      </c>
      <c r="H71" s="20">
        <v>30.320699999999999</v>
      </c>
      <c r="I71" s="21">
        <v>48.438200000000002</v>
      </c>
      <c r="J71" s="19">
        <v>8.1490600000000004</v>
      </c>
      <c r="K71" s="20">
        <v>8.4568300000000001</v>
      </c>
      <c r="L71" s="21">
        <v>26.541899999999998</v>
      </c>
      <c r="M71" s="29">
        <v>9.37148</v>
      </c>
    </row>
    <row r="72" spans="1:13">
      <c r="B72" s="27">
        <v>16</v>
      </c>
      <c r="C72">
        <v>1</v>
      </c>
      <c r="D72" s="19">
        <v>7.8639999999999999</v>
      </c>
      <c r="E72" s="20">
        <v>7.7951300000000003</v>
      </c>
      <c r="F72" s="20">
        <v>8.6741600000000005</v>
      </c>
      <c r="G72" s="20">
        <v>12.5665</v>
      </c>
      <c r="H72" s="20">
        <v>29.992100000000001</v>
      </c>
      <c r="I72" s="21">
        <v>54.980600000000003</v>
      </c>
      <c r="J72" s="19">
        <v>7.9523799999999998</v>
      </c>
      <c r="K72" s="20">
        <v>7.4907399999999997</v>
      </c>
      <c r="L72" s="21">
        <v>27.814</v>
      </c>
      <c r="M72" s="29">
        <v>9.3232499999999998</v>
      </c>
    </row>
    <row r="73" spans="1:13">
      <c r="B73" s="28">
        <v>18</v>
      </c>
      <c r="C73">
        <v>1</v>
      </c>
      <c r="D73" s="22">
        <v>13.1547</v>
      </c>
      <c r="E73" s="23">
        <v>13.374700000000001</v>
      </c>
      <c r="F73" s="23">
        <v>13.6594</v>
      </c>
      <c r="G73" s="23">
        <v>24.343</v>
      </c>
      <c r="H73" s="23">
        <v>41.479799999999997</v>
      </c>
      <c r="I73" s="24">
        <v>65.745199999999997</v>
      </c>
      <c r="J73" s="22">
        <v>13.105399999999999</v>
      </c>
      <c r="K73" s="23">
        <v>13.142899999999999</v>
      </c>
      <c r="L73" s="24">
        <v>30.547899999999998</v>
      </c>
      <c r="M73" s="31">
        <v>14.0411</v>
      </c>
    </row>
    <row r="74" spans="1:13">
      <c r="B74" s="1" t="s">
        <v>8</v>
      </c>
      <c r="C74" s="1"/>
      <c r="D74" s="1">
        <f>COUNT(D60:D73)</f>
        <v>14</v>
      </c>
      <c r="E74" s="1">
        <f t="shared" ref="E74:M74" si="30">COUNT(E60:E73)</f>
        <v>14</v>
      </c>
      <c r="F74" s="1">
        <f t="shared" si="30"/>
        <v>14</v>
      </c>
      <c r="G74" s="1">
        <f t="shared" si="30"/>
        <v>14</v>
      </c>
      <c r="H74" s="1">
        <f t="shared" si="30"/>
        <v>14</v>
      </c>
      <c r="I74" s="6">
        <f t="shared" si="30"/>
        <v>14</v>
      </c>
      <c r="J74" s="1">
        <f t="shared" si="30"/>
        <v>14</v>
      </c>
      <c r="K74" s="1">
        <f t="shared" si="30"/>
        <v>14</v>
      </c>
      <c r="L74" s="1">
        <f t="shared" si="30"/>
        <v>14</v>
      </c>
      <c r="M74" s="26">
        <f t="shared" si="30"/>
        <v>14</v>
      </c>
    </row>
    <row r="75" spans="1:13">
      <c r="B75" s="3" t="s">
        <v>9</v>
      </c>
      <c r="C75" s="3"/>
      <c r="D75" s="4">
        <f>AVERAGE(D60:D73)</f>
        <v>7.081087142857144</v>
      </c>
      <c r="E75" s="4">
        <f t="shared" ref="E75:M75" si="31">AVERAGE(E60:E73)</f>
        <v>7.4697335714285709</v>
      </c>
      <c r="F75" s="4">
        <f t="shared" si="31"/>
        <v>7.0757435714285721</v>
      </c>
      <c r="G75" s="4">
        <f t="shared" si="31"/>
        <v>13.037203571428572</v>
      </c>
      <c r="H75" s="4">
        <f t="shared" si="31"/>
        <v>25.053950000000004</v>
      </c>
      <c r="I75" s="25">
        <f t="shared" si="31"/>
        <v>54.765371428571427</v>
      </c>
      <c r="J75" s="4">
        <f t="shared" si="31"/>
        <v>7.0378092857142871</v>
      </c>
      <c r="K75" s="4">
        <f t="shared" si="31"/>
        <v>6.9948749999999995</v>
      </c>
      <c r="L75" s="4">
        <f t="shared" si="31"/>
        <v>27.314078571428574</v>
      </c>
      <c r="M75" s="32">
        <f t="shared" si="31"/>
        <v>7.8416057142857145</v>
      </c>
    </row>
    <row r="76" spans="1:13">
      <c r="B76" t="s">
        <v>11</v>
      </c>
      <c r="D76" s="2">
        <f>STDEV(D60:D73)</f>
        <v>2.5309648454855123</v>
      </c>
      <c r="E76" s="2">
        <f t="shared" ref="E76:M76" si="32">STDEV(E60:E73)</f>
        <v>2.7696132376522495</v>
      </c>
      <c r="F76" s="2">
        <f t="shared" si="32"/>
        <v>2.6497692417892558</v>
      </c>
      <c r="G76" s="2">
        <f t="shared" si="32"/>
        <v>4.4584244652043186</v>
      </c>
      <c r="H76" s="2">
        <f t="shared" si="32"/>
        <v>8.603461490653272</v>
      </c>
      <c r="I76" s="21">
        <f t="shared" si="32"/>
        <v>19.186292534372161</v>
      </c>
      <c r="J76" s="2">
        <f t="shared" si="32"/>
        <v>2.6109813635444357</v>
      </c>
      <c r="K76" s="2">
        <f t="shared" si="32"/>
        <v>2.5915604762077833</v>
      </c>
      <c r="L76" s="2">
        <f t="shared" si="32"/>
        <v>4.1898802010005074</v>
      </c>
      <c r="M76" s="19">
        <f t="shared" si="32"/>
        <v>2.6836934715187812</v>
      </c>
    </row>
    <row r="77" spans="1:13">
      <c r="B77" t="s">
        <v>10</v>
      </c>
      <c r="D77" s="2">
        <f>D76/SQRT(D74)</f>
        <v>0.67642880784114534</v>
      </c>
      <c r="E77" s="2">
        <f t="shared" ref="E77:M77" si="33">E76/SQRT(E74)</f>
        <v>0.74021027351203084</v>
      </c>
      <c r="F77" s="2">
        <f t="shared" si="33"/>
        <v>0.70818061834193968</v>
      </c>
      <c r="G77" s="2">
        <f t="shared" si="33"/>
        <v>1.1915640595432426</v>
      </c>
      <c r="H77" s="2">
        <f t="shared" si="33"/>
        <v>2.2993718027377117</v>
      </c>
      <c r="I77" s="21">
        <f t="shared" si="33"/>
        <v>5.1277523704313799</v>
      </c>
      <c r="J77" s="2">
        <f t="shared" si="33"/>
        <v>0.69781412183108116</v>
      </c>
      <c r="K77" s="2">
        <f t="shared" si="33"/>
        <v>0.69262367136244607</v>
      </c>
      <c r="L77" s="2">
        <f t="shared" si="33"/>
        <v>1.1197925859836739</v>
      </c>
      <c r="M77" s="19">
        <f t="shared" si="33"/>
        <v>0.71724725011037505</v>
      </c>
    </row>
    <row r="80" spans="1:13">
      <c r="B80" t="s">
        <v>6</v>
      </c>
      <c r="C80" t="s">
        <v>7</v>
      </c>
      <c r="D80" s="5" t="s">
        <v>0</v>
      </c>
      <c r="E80" s="5" t="s">
        <v>1</v>
      </c>
      <c r="F80" s="5" t="s">
        <v>2</v>
      </c>
      <c r="G80" s="5" t="s">
        <v>3</v>
      </c>
      <c r="H80" s="5" t="s">
        <v>4</v>
      </c>
      <c r="I80" s="5" t="s">
        <v>5</v>
      </c>
      <c r="J80" s="5" t="s">
        <v>12</v>
      </c>
      <c r="K80" s="5" t="s">
        <v>13</v>
      </c>
      <c r="L80" s="5" t="s">
        <v>14</v>
      </c>
      <c r="M80" s="5" t="s">
        <v>31</v>
      </c>
    </row>
    <row r="81" spans="1:13">
      <c r="A81" t="s">
        <v>27</v>
      </c>
      <c r="B81" s="26">
        <v>1</v>
      </c>
      <c r="C81" s="6">
        <v>1</v>
      </c>
      <c r="D81" s="16">
        <v>113.794</v>
      </c>
      <c r="E81" s="17">
        <v>128.37899999999999</v>
      </c>
      <c r="F81" s="17">
        <v>109.688</v>
      </c>
      <c r="G81" s="17">
        <v>190.30099999999999</v>
      </c>
      <c r="H81" s="17">
        <v>356.22300000000001</v>
      </c>
      <c r="I81" s="18">
        <v>8.0280199999999997</v>
      </c>
      <c r="J81" s="16">
        <v>131.43700000000001</v>
      </c>
      <c r="K81" s="17">
        <v>121.944</v>
      </c>
      <c r="L81" s="18">
        <v>1.71827</v>
      </c>
      <c r="M81" s="30">
        <v>158.59200000000001</v>
      </c>
    </row>
    <row r="82" spans="1:13">
      <c r="B82" s="27">
        <v>3</v>
      </c>
      <c r="C82">
        <v>1</v>
      </c>
      <c r="D82" s="19">
        <v>180.88800000000001</v>
      </c>
      <c r="E82" s="20">
        <v>181.91200000000001</v>
      </c>
      <c r="F82" s="20">
        <v>167.81</v>
      </c>
      <c r="G82" s="20">
        <v>244.524</v>
      </c>
      <c r="H82" s="20">
        <v>359.69499999999999</v>
      </c>
      <c r="I82" s="21">
        <v>1.0336099999999999</v>
      </c>
      <c r="J82" s="19">
        <v>168.57300000000001</v>
      </c>
      <c r="K82" s="20">
        <v>176.59299999999999</v>
      </c>
      <c r="L82" s="21">
        <v>6.7638300000000002E-3</v>
      </c>
      <c r="M82" s="29">
        <v>172.852</v>
      </c>
    </row>
    <row r="83" spans="1:13">
      <c r="B83" s="27">
        <v>4</v>
      </c>
      <c r="C83">
        <v>1</v>
      </c>
      <c r="D83" s="19">
        <v>172.80199999999999</v>
      </c>
      <c r="E83" s="20">
        <v>209.91499999999999</v>
      </c>
      <c r="F83" s="20">
        <v>134.49</v>
      </c>
      <c r="G83" s="20">
        <v>296.38900000000001</v>
      </c>
      <c r="H83" s="20">
        <v>520.77099999999996</v>
      </c>
      <c r="I83" s="21">
        <v>12.729900000000001</v>
      </c>
      <c r="J83" s="19">
        <v>138.774</v>
      </c>
      <c r="K83" s="20">
        <v>168.09899999999999</v>
      </c>
      <c r="L83" s="21">
        <v>2.8743500000000002</v>
      </c>
      <c r="M83" s="29">
        <v>176.785</v>
      </c>
    </row>
    <row r="84" spans="1:13">
      <c r="A84" t="s">
        <v>28</v>
      </c>
      <c r="B84" s="27">
        <v>4</v>
      </c>
      <c r="C84">
        <v>2</v>
      </c>
      <c r="D84" s="19">
        <v>155.57</v>
      </c>
      <c r="E84" s="20">
        <v>165.209</v>
      </c>
      <c r="F84" s="20">
        <v>152.77799999999999</v>
      </c>
      <c r="G84" s="20">
        <v>175.01499999999999</v>
      </c>
      <c r="H84" s="20">
        <v>245.99100000000001</v>
      </c>
      <c r="I84" s="21">
        <v>3.23563</v>
      </c>
      <c r="J84" s="19">
        <v>147.041</v>
      </c>
      <c r="K84" s="20">
        <v>142.512</v>
      </c>
      <c r="L84" s="21">
        <v>2.8757299999999999</v>
      </c>
      <c r="M84" s="29">
        <v>153.221</v>
      </c>
    </row>
    <row r="85" spans="1:13">
      <c r="A85" t="s">
        <v>29</v>
      </c>
      <c r="B85" s="27">
        <v>4</v>
      </c>
      <c r="C85">
        <v>3</v>
      </c>
      <c r="D85" s="19">
        <v>121.633</v>
      </c>
      <c r="E85" s="20">
        <v>122.004</v>
      </c>
      <c r="F85" s="20">
        <v>98.827500000000001</v>
      </c>
      <c r="G85" s="20">
        <v>156.03200000000001</v>
      </c>
      <c r="H85" s="20">
        <v>179.839</v>
      </c>
      <c r="I85" s="21">
        <v>4.2218600000000004</v>
      </c>
      <c r="J85" s="19">
        <v>118.505</v>
      </c>
      <c r="K85" s="20">
        <v>117.688</v>
      </c>
      <c r="L85" s="21">
        <v>0.85868299999999997</v>
      </c>
      <c r="M85" s="29">
        <v>151.464</v>
      </c>
    </row>
    <row r="86" spans="1:13">
      <c r="B86" s="27">
        <v>4</v>
      </c>
      <c r="C86">
        <v>4</v>
      </c>
      <c r="D86" s="19">
        <v>71.129900000000006</v>
      </c>
      <c r="E86" s="20">
        <v>61.006799999999998</v>
      </c>
      <c r="F86" s="20">
        <v>19.1736</v>
      </c>
      <c r="G86" s="20">
        <v>120.837</v>
      </c>
      <c r="H86" s="20">
        <v>164.08500000000001</v>
      </c>
      <c r="I86" s="21">
        <v>4.26478</v>
      </c>
      <c r="J86" s="19">
        <v>60.057499999999997</v>
      </c>
      <c r="K86" s="20">
        <v>68.156000000000006</v>
      </c>
      <c r="L86" s="21">
        <v>-0.93343299999999996</v>
      </c>
      <c r="M86" s="29">
        <v>74.437600000000003</v>
      </c>
    </row>
    <row r="87" spans="1:13">
      <c r="A87" t="s">
        <v>30</v>
      </c>
      <c r="B87" s="27">
        <v>5</v>
      </c>
      <c r="C87">
        <v>1</v>
      </c>
      <c r="D87" s="19">
        <v>147.22800000000001</v>
      </c>
      <c r="E87" s="20">
        <v>150.21700000000001</v>
      </c>
      <c r="F87" s="20">
        <v>164.34899999999999</v>
      </c>
      <c r="G87" s="20">
        <v>206.56100000000001</v>
      </c>
      <c r="H87" s="20">
        <v>276.98200000000003</v>
      </c>
      <c r="I87" s="21">
        <v>43.863599999999998</v>
      </c>
      <c r="J87" s="19">
        <v>158.63900000000001</v>
      </c>
      <c r="K87" s="20">
        <v>166.44499999999999</v>
      </c>
      <c r="L87" s="21">
        <v>3.8891499999999999</v>
      </c>
      <c r="M87" s="29">
        <v>171.33699999999999</v>
      </c>
    </row>
    <row r="88" spans="1:13">
      <c r="B88" s="27">
        <v>10</v>
      </c>
      <c r="C88">
        <v>1</v>
      </c>
      <c r="D88" s="19">
        <v>229.624</v>
      </c>
      <c r="E88" s="20">
        <v>245.83500000000001</v>
      </c>
      <c r="F88" s="20">
        <v>235.148</v>
      </c>
      <c r="G88" s="20">
        <v>263.60500000000002</v>
      </c>
      <c r="H88" s="20">
        <v>253.40899999999999</v>
      </c>
      <c r="I88" s="21">
        <v>8.5277399999999997</v>
      </c>
      <c r="J88" s="19">
        <v>228.86</v>
      </c>
      <c r="K88" s="20">
        <v>240.65899999999999</v>
      </c>
      <c r="L88" s="21">
        <v>5.3149399999999999E-2</v>
      </c>
      <c r="M88" s="29">
        <v>224.40100000000001</v>
      </c>
    </row>
    <row r="89" spans="1:13">
      <c r="B89" s="27">
        <v>10</v>
      </c>
      <c r="C89">
        <v>2</v>
      </c>
      <c r="D89" s="19">
        <v>306.15600000000001</v>
      </c>
      <c r="E89" s="20">
        <v>276.58699999999999</v>
      </c>
      <c r="F89" s="20">
        <v>144.27799999999999</v>
      </c>
      <c r="G89" s="20">
        <v>344.15300000000002</v>
      </c>
      <c r="H89" s="20">
        <v>459.24599999999998</v>
      </c>
      <c r="I89" s="21">
        <v>15.041600000000001</v>
      </c>
      <c r="J89" s="19">
        <v>263.66500000000002</v>
      </c>
      <c r="K89" s="20">
        <v>283.85599999999999</v>
      </c>
      <c r="L89" s="21">
        <v>7.2471199999999998</v>
      </c>
      <c r="M89" s="29">
        <v>224.251</v>
      </c>
    </row>
    <row r="90" spans="1:13">
      <c r="B90" s="27">
        <v>10</v>
      </c>
      <c r="C90">
        <v>3</v>
      </c>
      <c r="D90" s="19">
        <v>372.01100000000002</v>
      </c>
      <c r="E90" s="20">
        <v>399.72899999999998</v>
      </c>
      <c r="F90" s="20">
        <v>374.16199999999998</v>
      </c>
      <c r="G90" s="20">
        <v>418.91800000000001</v>
      </c>
      <c r="H90" s="20">
        <v>465.73200000000003</v>
      </c>
      <c r="I90" s="21">
        <v>18.153099999999998</v>
      </c>
      <c r="J90" s="19">
        <v>348.84199999999998</v>
      </c>
      <c r="K90" s="20">
        <v>378.25200000000001</v>
      </c>
      <c r="L90" s="21">
        <v>1.04599</v>
      </c>
      <c r="M90" s="29">
        <v>338.99200000000002</v>
      </c>
    </row>
    <row r="91" spans="1:13">
      <c r="B91" s="27">
        <v>10</v>
      </c>
      <c r="C91">
        <v>4</v>
      </c>
      <c r="D91" s="19">
        <v>421.40800000000002</v>
      </c>
      <c r="E91" s="20">
        <v>481.76799999999997</v>
      </c>
      <c r="F91" s="20">
        <v>428.12200000000001</v>
      </c>
      <c r="G91" s="20">
        <v>487.80799999999999</v>
      </c>
      <c r="H91" s="20">
        <v>593.60900000000004</v>
      </c>
      <c r="I91" s="21">
        <v>23.7075</v>
      </c>
      <c r="J91" s="19">
        <v>409.12599999999998</v>
      </c>
      <c r="K91" s="20">
        <v>465.93</v>
      </c>
      <c r="L91" s="21">
        <v>-0.37908599999999998</v>
      </c>
      <c r="M91" s="29">
        <v>462.46199999999999</v>
      </c>
    </row>
    <row r="92" spans="1:13">
      <c r="B92" s="27">
        <v>10</v>
      </c>
      <c r="C92">
        <v>5</v>
      </c>
      <c r="D92" s="19">
        <v>154.68100000000001</v>
      </c>
      <c r="E92" s="20">
        <v>185.376</v>
      </c>
      <c r="F92" s="20">
        <v>95.934600000000003</v>
      </c>
      <c r="G92" s="20">
        <v>273.90499999999997</v>
      </c>
      <c r="H92" s="20">
        <v>352.30399999999997</v>
      </c>
      <c r="I92" s="21">
        <v>20.785399999999999</v>
      </c>
      <c r="J92" s="19">
        <v>141.65199999999999</v>
      </c>
      <c r="K92" s="20">
        <v>184.18799999999999</v>
      </c>
      <c r="L92" s="21">
        <v>3.3642599999999998</v>
      </c>
      <c r="M92" s="29">
        <v>197.517</v>
      </c>
    </row>
    <row r="93" spans="1:13">
      <c r="B93" s="27">
        <v>16</v>
      </c>
      <c r="C93">
        <v>1</v>
      </c>
      <c r="D93" s="19">
        <v>616.05700000000002</v>
      </c>
      <c r="E93" s="20">
        <v>663.97900000000004</v>
      </c>
      <c r="F93" s="20">
        <v>449.12200000000001</v>
      </c>
      <c r="G93" s="20">
        <v>708.96799999999996</v>
      </c>
      <c r="H93" s="20">
        <v>740.78099999999995</v>
      </c>
      <c r="I93" s="21">
        <v>32.280200000000001</v>
      </c>
      <c r="J93" s="19">
        <v>523.72900000000004</v>
      </c>
      <c r="K93" s="20">
        <v>600.43299999999999</v>
      </c>
      <c r="L93" s="21">
        <v>5.5181500000000003</v>
      </c>
      <c r="M93" s="29">
        <v>637.73800000000006</v>
      </c>
    </row>
    <row r="94" spans="1:13">
      <c r="B94" s="28">
        <v>18</v>
      </c>
      <c r="C94">
        <v>1</v>
      </c>
      <c r="D94" s="22">
        <v>250.27699999999999</v>
      </c>
      <c r="E94" s="23">
        <v>290.52300000000002</v>
      </c>
      <c r="F94" s="23">
        <v>243.31399999999999</v>
      </c>
      <c r="G94" s="23">
        <v>465.79899999999998</v>
      </c>
      <c r="H94" s="23">
        <v>743.76300000000003</v>
      </c>
      <c r="I94" s="24">
        <v>26.962299999999999</v>
      </c>
      <c r="J94" s="22">
        <v>197.874</v>
      </c>
      <c r="K94" s="23">
        <v>238.078</v>
      </c>
      <c r="L94" s="24">
        <v>-6.6265000000000004E-2</v>
      </c>
      <c r="M94" s="31">
        <v>286.46499999999997</v>
      </c>
    </row>
    <row r="95" spans="1:13">
      <c r="B95" s="1" t="s">
        <v>8</v>
      </c>
      <c r="C95" s="1"/>
      <c r="D95" s="1">
        <f>COUNT(D81:D94)</f>
        <v>14</v>
      </c>
      <c r="E95" s="1">
        <f t="shared" ref="E95:M95" si="34">COUNT(E81:E94)</f>
        <v>14</v>
      </c>
      <c r="F95" s="1">
        <f t="shared" si="34"/>
        <v>14</v>
      </c>
      <c r="G95" s="1">
        <f t="shared" si="34"/>
        <v>14</v>
      </c>
      <c r="H95" s="1">
        <f t="shared" si="34"/>
        <v>14</v>
      </c>
      <c r="I95" s="6">
        <f t="shared" si="34"/>
        <v>14</v>
      </c>
      <c r="J95" s="1">
        <f t="shared" si="34"/>
        <v>14</v>
      </c>
      <c r="K95" s="1">
        <f t="shared" si="34"/>
        <v>14</v>
      </c>
      <c r="L95" s="1">
        <f t="shared" si="34"/>
        <v>14</v>
      </c>
      <c r="M95" s="26">
        <f t="shared" si="34"/>
        <v>14</v>
      </c>
    </row>
    <row r="96" spans="1:13">
      <c r="B96" s="3" t="s">
        <v>9</v>
      </c>
      <c r="C96" s="3"/>
      <c r="D96" s="4">
        <f>AVERAGE(D81:D94)</f>
        <v>236.66135</v>
      </c>
      <c r="E96" s="4">
        <f t="shared" ref="E96:M96" si="35">AVERAGE(E81:E94)</f>
        <v>254.45998571428572</v>
      </c>
      <c r="F96" s="4">
        <f t="shared" si="35"/>
        <v>201.22833571428569</v>
      </c>
      <c r="G96" s="4">
        <f t="shared" si="35"/>
        <v>310.91535714285709</v>
      </c>
      <c r="H96" s="4">
        <f t="shared" si="35"/>
        <v>408.03071428571423</v>
      </c>
      <c r="I96" s="25">
        <f t="shared" si="35"/>
        <v>15.916802857142857</v>
      </c>
      <c r="J96" s="4">
        <f t="shared" si="35"/>
        <v>216.91246428571432</v>
      </c>
      <c r="K96" s="4">
        <f t="shared" si="35"/>
        <v>239.48807142857143</v>
      </c>
      <c r="L96" s="4">
        <f t="shared" si="35"/>
        <v>2.0052023021428567</v>
      </c>
      <c r="M96" s="32">
        <f t="shared" si="35"/>
        <v>245.03675714285717</v>
      </c>
    </row>
    <row r="97" spans="2:13">
      <c r="B97" t="s">
        <v>11</v>
      </c>
      <c r="D97" s="2">
        <f>STDEV(D81:D94)</f>
        <v>148.23798129865241</v>
      </c>
      <c r="E97" s="2">
        <f t="shared" ref="E97:M97" si="36">STDEV(E81:E94)</f>
        <v>162.68419592081727</v>
      </c>
      <c r="F97" s="2">
        <f t="shared" si="36"/>
        <v>130.49542175128434</v>
      </c>
      <c r="G97" s="2">
        <f t="shared" si="36"/>
        <v>161.42329214431484</v>
      </c>
      <c r="H97" s="2">
        <f t="shared" si="36"/>
        <v>188.83985127551401</v>
      </c>
      <c r="I97" s="21">
        <f t="shared" si="36"/>
        <v>12.535496809033893</v>
      </c>
      <c r="J97" s="2">
        <f t="shared" si="36"/>
        <v>128.64880086087442</v>
      </c>
      <c r="K97" s="2">
        <f t="shared" si="36"/>
        <v>148.74887712075949</v>
      </c>
      <c r="L97" s="2">
        <f t="shared" si="36"/>
        <v>2.4092867172009074</v>
      </c>
      <c r="M97" s="19">
        <f t="shared" si="36"/>
        <v>147.85940753232552</v>
      </c>
    </row>
    <row r="98" spans="2:13">
      <c r="B98" t="s">
        <v>10</v>
      </c>
      <c r="D98" s="2">
        <f>D97/SQRT(D95)</f>
        <v>39.618266980468583</v>
      </c>
      <c r="E98" s="2">
        <f t="shared" ref="E98:M98" si="37">E97/SQRT(E95)</f>
        <v>43.479180241321792</v>
      </c>
      <c r="F98" s="2">
        <f t="shared" si="37"/>
        <v>34.876368481133852</v>
      </c>
      <c r="G98" s="2">
        <f t="shared" si="37"/>
        <v>43.142189532081687</v>
      </c>
      <c r="H98" s="2">
        <f t="shared" si="37"/>
        <v>50.469573174451391</v>
      </c>
      <c r="I98" s="21">
        <f t="shared" si="37"/>
        <v>3.3502524451716313</v>
      </c>
      <c r="J98" s="2">
        <f t="shared" si="37"/>
        <v>34.382838288621471</v>
      </c>
      <c r="K98" s="2">
        <f t="shared" si="37"/>
        <v>39.75480963237279</v>
      </c>
      <c r="L98" s="2">
        <f t="shared" si="37"/>
        <v>0.64390896016222254</v>
      </c>
      <c r="M98" s="19">
        <f t="shared" si="37"/>
        <v>39.517088885524593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5:N21"/>
  <sheetViews>
    <sheetView workbookViewId="0">
      <selection activeCell="A8" sqref="A8:A21"/>
    </sheetView>
  </sheetViews>
  <sheetFormatPr defaultRowHeight="15"/>
  <sheetData>
    <row r="5" spans="1:14">
      <c r="A5">
        <v>1696.43</v>
      </c>
      <c r="B5">
        <v>1553.57</v>
      </c>
      <c r="C5">
        <v>710.71400000000006</v>
      </c>
      <c r="D5">
        <v>2360.71</v>
      </c>
      <c r="E5">
        <v>1742.86</v>
      </c>
      <c r="F5">
        <v>25</v>
      </c>
      <c r="G5">
        <v>4342.8599999999997</v>
      </c>
      <c r="H5">
        <v>2044.74</v>
      </c>
      <c r="I5">
        <v>1128.57</v>
      </c>
      <c r="J5">
        <v>1717.86</v>
      </c>
      <c r="K5">
        <v>4321.43</v>
      </c>
      <c r="L5">
        <v>2264.29</v>
      </c>
      <c r="M5">
        <v>1485.71</v>
      </c>
      <c r="N5">
        <v>3960.71</v>
      </c>
    </row>
    <row r="8" spans="1:14">
      <c r="A8">
        <v>1696.43</v>
      </c>
    </row>
    <row r="9" spans="1:14">
      <c r="A9">
        <v>1553.57</v>
      </c>
    </row>
    <row r="10" spans="1:14">
      <c r="A10">
        <v>710.71400000000006</v>
      </c>
    </row>
    <row r="11" spans="1:14">
      <c r="A11">
        <v>2360.71</v>
      </c>
    </row>
    <row r="12" spans="1:14">
      <c r="A12">
        <v>1742.86</v>
      </c>
    </row>
    <row r="13" spans="1:14">
      <c r="A13">
        <v>25</v>
      </c>
    </row>
    <row r="14" spans="1:14">
      <c r="A14">
        <v>4342.8599999999997</v>
      </c>
    </row>
    <row r="15" spans="1:14">
      <c r="A15">
        <v>2044.74</v>
      </c>
    </row>
    <row r="16" spans="1:14">
      <c r="A16">
        <v>1128.57</v>
      </c>
    </row>
    <row r="17" spans="1:1">
      <c r="A17">
        <v>1717.86</v>
      </c>
    </row>
    <row r="18" spans="1:1">
      <c r="A18">
        <v>4321.43</v>
      </c>
    </row>
    <row r="19" spans="1:1">
      <c r="A19">
        <v>2264.29</v>
      </c>
    </row>
    <row r="20" spans="1:1">
      <c r="A20">
        <v>1485.71</v>
      </c>
    </row>
    <row r="21" spans="1:1">
      <c r="A21">
        <v>3960.71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Jason</cp:lastModifiedBy>
  <dcterms:created xsi:type="dcterms:W3CDTF">2016-07-19T10:58:23Z</dcterms:created>
  <dcterms:modified xsi:type="dcterms:W3CDTF">2016-07-19T16:06:36Z</dcterms:modified>
</cp:coreProperties>
</file>