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1820"/>
  </bookViews>
  <sheets>
    <sheet name="FRAP F1s and F5s" sheetId="3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H12" i="3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AY20"/>
  <c r="AX20"/>
  <c r="AW20"/>
  <c r="AV20"/>
  <c r="AU20"/>
  <c r="AT20"/>
  <c r="AS20"/>
  <c r="AR20"/>
  <c r="AQ20"/>
  <c r="AP20"/>
  <c r="AO20"/>
  <c r="AN20"/>
  <c r="AM20"/>
  <c r="AL20"/>
  <c r="AK20"/>
  <c r="AJ20"/>
  <c r="AI20"/>
  <c r="AH20"/>
  <c r="AG20"/>
  <c r="AF20"/>
  <c r="AE20"/>
  <c r="AD20"/>
  <c r="AC20"/>
  <c r="AB20"/>
  <c r="AA20"/>
  <c r="Z20"/>
  <c r="Y20"/>
  <c r="X20"/>
  <c r="W20"/>
  <c r="V20"/>
  <c r="U20"/>
  <c r="T20"/>
  <c r="S20"/>
  <c r="R20"/>
  <c r="Q20"/>
  <c r="P20"/>
  <c r="O20"/>
  <c r="N20"/>
  <c r="M20"/>
  <c r="L20"/>
  <c r="K20"/>
  <c r="J20"/>
  <c r="BA18"/>
  <c r="AZ18"/>
  <c r="AY18"/>
  <c r="AX18"/>
  <c r="AW18"/>
  <c r="AV18"/>
  <c r="AU18"/>
  <c r="AT18"/>
  <c r="AS18"/>
  <c r="AR18"/>
  <c r="AQ18"/>
  <c r="AP18"/>
  <c r="AO18"/>
  <c r="AN18"/>
  <c r="AM18"/>
  <c r="AL18"/>
  <c r="AK18"/>
  <c r="AJ18"/>
  <c r="AI18"/>
  <c r="AH18"/>
  <c r="AG18"/>
  <c r="AF18"/>
  <c r="AE18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BQ14"/>
  <c r="BP14"/>
  <c r="BO14"/>
  <c r="BN14"/>
  <c r="BM14"/>
  <c r="BL14"/>
  <c r="BK14"/>
  <c r="BJ14"/>
  <c r="BI14"/>
  <c r="BH14"/>
  <c r="BG14"/>
  <c r="BF14"/>
  <c r="BE14"/>
  <c r="BD14"/>
  <c r="BC14"/>
  <c r="BB14"/>
  <c r="BA14"/>
  <c r="AZ14"/>
  <c r="AY14"/>
  <c r="AX14"/>
  <c r="AW14"/>
  <c r="AV14"/>
  <c r="AU14"/>
  <c r="AT14"/>
  <c r="AS14"/>
  <c r="AR14"/>
  <c r="AQ14"/>
  <c r="AP14"/>
  <c r="AO14"/>
  <c r="AN14"/>
  <c r="AM14"/>
  <c r="AL14"/>
  <c r="AK14"/>
  <c r="AJ14"/>
  <c r="AI14"/>
  <c r="AH14"/>
  <c r="AG14"/>
  <c r="AF14"/>
  <c r="AE14"/>
  <c r="AD14"/>
  <c r="AC14"/>
  <c r="AB14"/>
  <c r="AA14"/>
  <c r="Z14"/>
  <c r="Y14"/>
  <c r="X14"/>
  <c r="W14"/>
  <c r="V14"/>
  <c r="U14"/>
  <c r="T14"/>
  <c r="S14"/>
  <c r="R14"/>
  <c r="Q14"/>
  <c r="P14"/>
  <c r="O14"/>
  <c r="N14"/>
  <c r="M14"/>
  <c r="L14"/>
  <c r="K14"/>
  <c r="J14"/>
  <c r="AS12"/>
  <c r="AR12"/>
  <c r="AQ12"/>
  <c r="AP12"/>
  <c r="AO12"/>
  <c r="AN12"/>
  <c r="AM12"/>
  <c r="AL12"/>
  <c r="AK12"/>
  <c r="AJ12"/>
  <c r="AI12"/>
  <c r="AH12"/>
  <c r="AG12"/>
  <c r="AF12"/>
  <c r="AE12"/>
  <c r="AD12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BS11"/>
  <c r="BR11"/>
  <c r="BQ11"/>
  <c r="BP11"/>
  <c r="BO11"/>
  <c r="BN11"/>
  <c r="BM11"/>
  <c r="BL11"/>
  <c r="BK11"/>
  <c r="BJ11"/>
  <c r="BI11"/>
  <c r="BH11"/>
  <c r="BG11"/>
  <c r="BF11"/>
  <c r="BE11"/>
  <c r="BD11"/>
  <c r="BC11"/>
  <c r="BB11"/>
  <c r="BA11"/>
  <c r="AZ11"/>
  <c r="AY11"/>
  <c r="AX11"/>
  <c r="AW11"/>
  <c r="AV11"/>
  <c r="AU11"/>
  <c r="AT11"/>
  <c r="AS11"/>
  <c r="AR11"/>
  <c r="AQ11"/>
  <c r="AP11"/>
  <c r="AO11"/>
  <c r="AN11"/>
  <c r="AM11"/>
  <c r="AL11"/>
  <c r="AK11"/>
  <c r="AJ11"/>
  <c r="AI11"/>
  <c r="AH11"/>
  <c r="AG11"/>
  <c r="AF11"/>
  <c r="AE11"/>
  <c r="AD11"/>
  <c r="AC11"/>
  <c r="AB11"/>
  <c r="AA11"/>
  <c r="Z11"/>
  <c r="Y11"/>
  <c r="X11"/>
  <c r="W11"/>
  <c r="V11"/>
  <c r="U11"/>
  <c r="T11"/>
  <c r="S11"/>
  <c r="R11"/>
  <c r="Q11"/>
  <c r="P11"/>
  <c r="O11"/>
  <c r="N11"/>
  <c r="M11"/>
  <c r="L11"/>
  <c r="K11"/>
  <c r="J11"/>
  <c r="BS10"/>
  <c r="BR10"/>
  <c r="BQ10"/>
  <c r="BP10"/>
  <c r="BO10"/>
  <c r="BN10"/>
  <c r="BM10"/>
  <c r="BL10"/>
  <c r="BK10"/>
  <c r="BJ10"/>
  <c r="BI10"/>
  <c r="BH10"/>
  <c r="BG10"/>
  <c r="BF10"/>
  <c r="BE10"/>
  <c r="BD10"/>
  <c r="BC10"/>
  <c r="BB10"/>
  <c r="BA10"/>
  <c r="AZ10"/>
  <c r="AY10"/>
  <c r="AX10"/>
  <c r="AW10"/>
  <c r="AV10"/>
  <c r="AU10"/>
  <c r="AT10"/>
  <c r="AS10"/>
  <c r="AR10"/>
  <c r="AQ10"/>
  <c r="AP10"/>
  <c r="AO10"/>
  <c r="AN10"/>
  <c r="AM10"/>
  <c r="AL10"/>
  <c r="AK10"/>
  <c r="AJ10"/>
  <c r="AI10"/>
  <c r="AH10"/>
  <c r="AG10"/>
  <c r="AF10"/>
  <c r="AE10"/>
  <c r="AD10"/>
  <c r="AC10"/>
  <c r="AB10"/>
  <c r="AA10"/>
  <c r="Z10"/>
  <c r="Y10"/>
  <c r="X10"/>
  <c r="W10"/>
  <c r="V10"/>
  <c r="U10"/>
  <c r="T10"/>
  <c r="S10"/>
  <c r="R10"/>
  <c r="Q10"/>
  <c r="P10"/>
  <c r="O10"/>
  <c r="N10"/>
  <c r="M10"/>
  <c r="L10"/>
  <c r="K10"/>
  <c r="J10"/>
  <c r="D22" l="1"/>
  <c r="E12"/>
  <c r="D14"/>
  <c r="E11"/>
  <c r="D12"/>
  <c r="F20"/>
  <c r="F14"/>
  <c r="G14" s="1"/>
  <c r="F12"/>
  <c r="E14"/>
  <c r="F18"/>
  <c r="D20"/>
  <c r="F22"/>
  <c r="D10"/>
  <c r="F11"/>
  <c r="E20"/>
  <c r="E10"/>
  <c r="D11"/>
  <c r="E18"/>
  <c r="D18"/>
  <c r="E22"/>
  <c r="I12"/>
  <c r="I14"/>
  <c r="I18"/>
  <c r="I20"/>
  <c r="I22"/>
  <c r="H18"/>
  <c r="H20"/>
  <c r="H22"/>
  <c r="H14"/>
  <c r="F10"/>
  <c r="G12" l="1"/>
  <c r="G22"/>
  <c r="G10"/>
  <c r="G18"/>
  <c r="G11"/>
  <c r="G20"/>
</calcChain>
</file>

<file path=xl/sharedStrings.xml><?xml version="1.0" encoding="utf-8"?>
<sst xmlns="http://schemas.openxmlformats.org/spreadsheetml/2006/main" count="38" uniqueCount="25">
  <si>
    <t>f1s</t>
  </si>
  <si>
    <t>f5s</t>
  </si>
  <si>
    <t>"Physical determinants of vesicle mobility and supply at a central synapse"</t>
  </si>
  <si>
    <t>f1s: average 0.4-1.7 s</t>
  </si>
  <si>
    <t>f5s: average 2.7-6.9 s</t>
  </si>
  <si>
    <t>COUNT</t>
  </si>
  <si>
    <t>AVERAGE</t>
  </si>
  <si>
    <t>SEM</t>
  </si>
  <si>
    <t>Source data</t>
  </si>
  <si>
    <t>Figure 1C</t>
  </si>
  <si>
    <t>Control 35C</t>
  </si>
  <si>
    <t>21C</t>
  </si>
  <si>
    <t>STDV</t>
  </si>
  <si>
    <t>FTEST</t>
  </si>
  <si>
    <t>TTEST</t>
  </si>
  <si>
    <t>Results</t>
  </si>
  <si>
    <t>Rothman et al. 2016</t>
  </si>
  <si>
    <t>CD + LB: 10 uM cytochalasin-D plus 10 uM latrunculin-B</t>
  </si>
  <si>
    <t>Jasplakinolide 2um</t>
  </si>
  <si>
    <t>Jasplakinolide 5um</t>
  </si>
  <si>
    <t>CD+LB 10uM</t>
  </si>
  <si>
    <t>Okadaic acid 2uM</t>
  </si>
  <si>
    <t>Roscovitine 50 uM</t>
  </si>
  <si>
    <t>Title: Average percent fluorescence recovered at 1 s and 5 s after bleaching</t>
  </si>
  <si>
    <t>Figures 1C, 2A, 2B and Results (Modulation of vesicle mobility)</t>
  </si>
</sst>
</file>

<file path=xl/styles.xml><?xml version="1.0" encoding="utf-8"?>
<styleSheet xmlns="http://schemas.openxmlformats.org/spreadsheetml/2006/main">
  <numFmts count="1">
    <numFmt numFmtId="164" formatCode="0.0000"/>
  </numFmts>
  <fonts count="3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/>
      <top style="dotted">
        <color auto="1"/>
      </top>
      <bottom/>
      <diagonal/>
    </border>
    <border>
      <left/>
      <right style="thin">
        <color auto="1"/>
      </right>
      <top style="dotted">
        <color auto="1"/>
      </top>
      <bottom/>
      <diagonal/>
    </border>
    <border>
      <left/>
      <right/>
      <top/>
      <bottom style="dotted">
        <color auto="1"/>
      </bottom>
      <diagonal/>
    </border>
    <border>
      <left style="thin">
        <color auto="1"/>
      </left>
      <right/>
      <top/>
      <bottom style="dotted">
        <color auto="1"/>
      </bottom>
      <diagonal/>
    </border>
    <border>
      <left/>
      <right style="thin">
        <color auto="1"/>
      </right>
      <top/>
      <bottom style="dotted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49" fontId="0" fillId="0" borderId="0" xfId="0" applyNumberFormat="1"/>
    <xf numFmtId="2" fontId="1" fillId="0" borderId="0" xfId="0" applyNumberFormat="1" applyFont="1" applyBorder="1"/>
    <xf numFmtId="0" fontId="1" fillId="0" borderId="0" xfId="0" applyFont="1"/>
    <xf numFmtId="0" fontId="1" fillId="0" borderId="2" xfId="0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1" fillId="0" borderId="7" xfId="0" applyFont="1" applyBorder="1"/>
    <xf numFmtId="0" fontId="1" fillId="0" borderId="8" xfId="0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2" fontId="1" fillId="0" borderId="7" xfId="0" applyNumberFormat="1" applyFont="1" applyBorder="1" applyAlignment="1">
      <alignment horizontal="center"/>
    </xf>
    <xf numFmtId="2" fontId="1" fillId="0" borderId="7" xfId="0" applyNumberFormat="1" applyFont="1" applyBorder="1"/>
    <xf numFmtId="0" fontId="1" fillId="0" borderId="10" xfId="0" applyFont="1" applyBorder="1"/>
    <xf numFmtId="0" fontId="1" fillId="0" borderId="11" xfId="0" applyFont="1" applyBorder="1" applyAlignment="1">
      <alignment horizontal="center"/>
    </xf>
    <xf numFmtId="2" fontId="2" fillId="0" borderId="10" xfId="0" applyNumberFormat="1" applyFont="1" applyBorder="1" applyAlignment="1">
      <alignment horizontal="center"/>
    </xf>
    <xf numFmtId="2" fontId="1" fillId="0" borderId="10" xfId="0" applyNumberFormat="1" applyFont="1" applyBorder="1" applyAlignment="1">
      <alignment horizontal="center"/>
    </xf>
    <xf numFmtId="2" fontId="1" fillId="0" borderId="10" xfId="0" applyNumberFormat="1" applyFont="1" applyBorder="1"/>
    <xf numFmtId="0" fontId="1" fillId="0" borderId="13" xfId="0" applyFont="1" applyBorder="1" applyAlignment="1">
      <alignment horizontal="center"/>
    </xf>
    <xf numFmtId="2" fontId="2" fillId="0" borderId="6" xfId="0" applyNumberFormat="1" applyFont="1" applyBorder="1" applyAlignment="1">
      <alignment horizontal="center"/>
    </xf>
    <xf numFmtId="2" fontId="1" fillId="0" borderId="6" xfId="0" applyNumberFormat="1" applyFont="1" applyBorder="1" applyAlignment="1">
      <alignment horizontal="center"/>
    </xf>
    <xf numFmtId="0" fontId="1" fillId="0" borderId="0" xfId="0" applyFont="1" applyBorder="1"/>
    <xf numFmtId="0" fontId="1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2" xfId="0" applyFont="1" applyBorder="1"/>
    <xf numFmtId="164" fontId="2" fillId="0" borderId="9" xfId="0" applyNumberFormat="1" applyFont="1" applyBorder="1"/>
    <xf numFmtId="11" fontId="2" fillId="0" borderId="3" xfId="0" applyNumberFormat="1" applyFont="1" applyBorder="1"/>
    <xf numFmtId="164" fontId="2" fillId="0" borderId="3" xfId="0" applyNumberFormat="1" applyFont="1" applyBorder="1"/>
    <xf numFmtId="164" fontId="2" fillId="0" borderId="12" xfId="0" applyNumberFormat="1" applyFont="1" applyBorder="1"/>
    <xf numFmtId="164" fontId="2" fillId="0" borderId="14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Jason/FrapVGlut1/Analysis/Jason_Frap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a"/>
      <sheetName val="Data2"/>
      <sheetName val="Summary"/>
      <sheetName val="2-Exp Fits"/>
      <sheetName val="Axelrod Fits"/>
      <sheetName val="D3D Best Fits"/>
      <sheetName val="Stims"/>
      <sheetName val="STDV Gauss"/>
      <sheetName val="Weighting"/>
      <sheetName val="Bleach 35C"/>
      <sheetName val="No Bleach 35C"/>
      <sheetName val="Half Bleach 35C"/>
      <sheetName val="Bleach 21C"/>
      <sheetName val="Roscovitine 35C"/>
      <sheetName val="CytoD+LatrunB"/>
      <sheetName val="Okadaic Acid"/>
      <sheetName val="Jaspla 2uM"/>
      <sheetName val="Jaspla 5uM"/>
      <sheetName val="Fixed"/>
      <sheetName val="Drift"/>
      <sheetName val="Raw APD F-tests"/>
      <sheetName val="Raw APD t-tests"/>
      <sheetName val="ANOVA Raw F 1s 5s"/>
      <sheetName val="%Bleach t-tests"/>
      <sheetName val="ANOVA %Bleach 1s 5s"/>
      <sheetName val="%Bleach t-tests MF avgs "/>
      <sheetName val="Half Bleaching"/>
      <sheetName val="Half Bleach F1sF5s tTest"/>
      <sheetName val="FirstLast F1sF5s tTest"/>
      <sheetName val="Drugs F1sF5s tTest"/>
      <sheetName val="Avg MF F0"/>
      <sheetName val="Control Less Prob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75">
          <cell r="F175">
            <v>20.140607787683798</v>
          </cell>
          <cell r="G175">
            <v>34.268765238242949</v>
          </cell>
          <cell r="H175">
            <v>26.355494005998317</v>
          </cell>
          <cell r="I175">
            <v>19.748511727979608</v>
          </cell>
          <cell r="J175">
            <v>-8.5903978182813976</v>
          </cell>
          <cell r="K175">
            <v>14.195208620212895</v>
          </cell>
          <cell r="L175">
            <v>18.593035825622014</v>
          </cell>
          <cell r="M175">
            <v>26.40782653653261</v>
          </cell>
          <cell r="N175">
            <v>26.832824841409362</v>
          </cell>
          <cell r="O175">
            <v>5.835466528751617</v>
          </cell>
          <cell r="P175">
            <v>28.262671410745739</v>
          </cell>
          <cell r="Q175">
            <v>69.857885807237778</v>
          </cell>
          <cell r="R175">
            <v>35.921457587579944</v>
          </cell>
          <cell r="S175">
            <v>16.20727438881028</v>
          </cell>
          <cell r="T175">
            <v>52.134566064697097</v>
          </cell>
          <cell r="U175">
            <v>12.609000811377191</v>
          </cell>
          <cell r="V175">
            <v>61.754800050753005</v>
          </cell>
          <cell r="W175">
            <v>23.238903022272517</v>
          </cell>
          <cell r="X175">
            <v>7.3859931974610964</v>
          </cell>
          <cell r="Y175">
            <v>28.814377658240904</v>
          </cell>
          <cell r="Z175">
            <v>48.732318268832195</v>
          </cell>
          <cell r="AA175">
            <v>34.681179320724851</v>
          </cell>
          <cell r="AB175">
            <v>27.150771422009235</v>
          </cell>
          <cell r="AC175">
            <v>36.893177965345544</v>
          </cell>
          <cell r="AD175">
            <v>29.245960277761256</v>
          </cell>
          <cell r="AE175">
            <v>39.849414682946026</v>
          </cell>
          <cell r="AF175">
            <v>46.866628784033914</v>
          </cell>
          <cell r="AG175">
            <v>41.063282647584934</v>
          </cell>
          <cell r="AH175">
            <v>37.388437671302356</v>
          </cell>
          <cell r="AI175">
            <v>29.565443126865805</v>
          </cell>
          <cell r="AJ175">
            <v>37.651233278471125</v>
          </cell>
          <cell r="AK175">
            <v>44.475137341298414</v>
          </cell>
          <cell r="AL175">
            <v>30.681672290346455</v>
          </cell>
          <cell r="AM175">
            <v>25.807728441657211</v>
          </cell>
          <cell r="AN175">
            <v>48.046799874422582</v>
          </cell>
          <cell r="AO175">
            <v>54.273818022373057</v>
          </cell>
          <cell r="AP175">
            <v>51.572591746146621</v>
          </cell>
          <cell r="AQ175">
            <v>43.7227865821474</v>
          </cell>
          <cell r="AR175">
            <v>39.322138827262464</v>
          </cell>
          <cell r="AS175">
            <v>48.561760107214653</v>
          </cell>
          <cell r="AT175">
            <v>27.954541356908045</v>
          </cell>
          <cell r="AU175">
            <v>48.983453954939506</v>
          </cell>
          <cell r="AV175">
            <v>25.318904790743623</v>
          </cell>
          <cell r="AW175">
            <v>39.133977211644449</v>
          </cell>
          <cell r="AX175">
            <v>58.118327385719049</v>
          </cell>
          <cell r="AY175">
            <v>37.296799879807708</v>
          </cell>
          <cell r="AZ175">
            <v>36.398586646426047</v>
          </cell>
          <cell r="BA175">
            <v>36.523404572039823</v>
          </cell>
          <cell r="BB175">
            <v>30.395925029435382</v>
          </cell>
          <cell r="BC175">
            <v>13.10595433311736</v>
          </cell>
          <cell r="BD175">
            <v>46.756660093051778</v>
          </cell>
          <cell r="BE175">
            <v>49.319308984741156</v>
          </cell>
          <cell r="BF175">
            <v>22.185274708185514</v>
          </cell>
          <cell r="BG175">
            <v>44.625322680080636</v>
          </cell>
          <cell r="BH175">
            <v>38.079918494035148</v>
          </cell>
          <cell r="BI175">
            <v>36.483507012782539</v>
          </cell>
          <cell r="BJ175">
            <v>47.739012376636623</v>
          </cell>
          <cell r="BK175">
            <v>66.159626926945478</v>
          </cell>
          <cell r="BL175">
            <v>37.353228025317364</v>
          </cell>
          <cell r="BM175">
            <v>16.366076174376758</v>
          </cell>
          <cell r="BN175">
            <v>50.055560903297845</v>
          </cell>
          <cell r="BO175">
            <v>26.924876676962811</v>
          </cell>
        </row>
        <row r="178">
          <cell r="F178">
            <v>37.372160621452949</v>
          </cell>
          <cell r="G178">
            <v>44.142326997224423</v>
          </cell>
          <cell r="H178">
            <v>60.02810511380531</v>
          </cell>
          <cell r="I178">
            <v>-1.3283625267845165</v>
          </cell>
          <cell r="J178">
            <v>32.780321660583169</v>
          </cell>
          <cell r="K178">
            <v>42.429855371618011</v>
          </cell>
          <cell r="L178">
            <v>50.775676075732946</v>
          </cell>
          <cell r="M178">
            <v>54.410732901796138</v>
          </cell>
          <cell r="N178">
            <v>62.48605730388222</v>
          </cell>
          <cell r="O178">
            <v>32.749192717727212</v>
          </cell>
          <cell r="P178">
            <v>59.661434818120874</v>
          </cell>
          <cell r="Q178">
            <v>95.632940175026405</v>
          </cell>
          <cell r="R178">
            <v>68.326525358967146</v>
          </cell>
          <cell r="S178">
            <v>42.987166235621359</v>
          </cell>
          <cell r="T178">
            <v>79.922794333274695</v>
          </cell>
          <cell r="U178">
            <v>21.099092551756407</v>
          </cell>
          <cell r="V178">
            <v>76.719989194513772</v>
          </cell>
          <cell r="W178">
            <v>45.329309258736309</v>
          </cell>
          <cell r="X178">
            <v>17.763410910843902</v>
          </cell>
          <cell r="Y178">
            <v>55.459645783071061</v>
          </cell>
          <cell r="Z178">
            <v>81.523714595782934</v>
          </cell>
          <cell r="AA178">
            <v>60.662276002274936</v>
          </cell>
          <cell r="AB178">
            <v>59.023826296326583</v>
          </cell>
          <cell r="AC178">
            <v>71.8121308374525</v>
          </cell>
          <cell r="AD178">
            <v>61.813795349973532</v>
          </cell>
          <cell r="AE178">
            <v>101.50105596929788</v>
          </cell>
          <cell r="AF178">
            <v>81.402403681508886</v>
          </cell>
          <cell r="AG178">
            <v>72.608861118756039</v>
          </cell>
          <cell r="AH178">
            <v>69.304270506624491</v>
          </cell>
          <cell r="AI178">
            <v>67.592913697677304</v>
          </cell>
          <cell r="AJ178">
            <v>67.72836750773169</v>
          </cell>
          <cell r="AK178">
            <v>61.618777274075306</v>
          </cell>
          <cell r="AL178">
            <v>62.188297259484791</v>
          </cell>
          <cell r="AM178">
            <v>62.069889625289392</v>
          </cell>
          <cell r="AN178">
            <v>99.845005697956296</v>
          </cell>
          <cell r="AO178">
            <v>59.118123475758892</v>
          </cell>
          <cell r="AP178">
            <v>73.929273158571633</v>
          </cell>
          <cell r="AQ178">
            <v>62.855888495206095</v>
          </cell>
          <cell r="AR178">
            <v>64.094583473992643</v>
          </cell>
          <cell r="AS178">
            <v>66.567857940585242</v>
          </cell>
          <cell r="AT178">
            <v>54.097768535936005</v>
          </cell>
          <cell r="AU178">
            <v>75.813620438329551</v>
          </cell>
          <cell r="AV178">
            <v>66.292512670130378</v>
          </cell>
          <cell r="AW178">
            <v>81.045722567938213</v>
          </cell>
          <cell r="AX178">
            <v>67.73967901334801</v>
          </cell>
          <cell r="AY178">
            <v>67.22869090544873</v>
          </cell>
          <cell r="AZ178">
            <v>56.86840631297931</v>
          </cell>
          <cell r="BA178">
            <v>70.378291551921393</v>
          </cell>
          <cell r="BB178">
            <v>65.103415516622803</v>
          </cell>
          <cell r="BC178">
            <v>69.342115779465033</v>
          </cell>
          <cell r="BD178">
            <v>83.368871699630475</v>
          </cell>
          <cell r="BE178">
            <v>79.989886137229021</v>
          </cell>
          <cell r="BF178">
            <v>65.806876128191902</v>
          </cell>
          <cell r="BG178">
            <v>74.434649761628151</v>
          </cell>
          <cell r="BH178">
            <v>68.195756477236372</v>
          </cell>
          <cell r="BI178">
            <v>70.369106465847665</v>
          </cell>
          <cell r="BJ178">
            <v>75.697630348730968</v>
          </cell>
          <cell r="BK178">
            <v>85.753711075771307</v>
          </cell>
          <cell r="BL178">
            <v>63.037687227756471</v>
          </cell>
          <cell r="BM178">
            <v>45.430016642994708</v>
          </cell>
          <cell r="BN178">
            <v>54.422270565812539</v>
          </cell>
          <cell r="BO178">
            <v>54.687600848278095</v>
          </cell>
        </row>
      </sheetData>
      <sheetData sheetId="10" refreshError="1"/>
      <sheetData sheetId="11" refreshError="1"/>
      <sheetData sheetId="12">
        <row r="175">
          <cell r="F175">
            <v>6.4097586770285471</v>
          </cell>
          <cell r="G175">
            <v>12.005840236541788</v>
          </cell>
          <cell r="H175">
            <v>33.107074441720606</v>
          </cell>
          <cell r="I175">
            <v>47.204833899657523</v>
          </cell>
          <cell r="J175">
            <v>-4.0175634078036921</v>
          </cell>
          <cell r="K175">
            <v>7.7710660706845429</v>
          </cell>
          <cell r="L175">
            <v>16.299584305019934</v>
          </cell>
          <cell r="M175">
            <v>18.796949582528875</v>
          </cell>
          <cell r="N175">
            <v>38.798549693550662</v>
          </cell>
          <cell r="O175">
            <v>17.74347104899892</v>
          </cell>
          <cell r="P175">
            <v>18.630587859351976</v>
          </cell>
          <cell r="Q175">
            <v>50.00638508740483</v>
          </cell>
          <cell r="R175">
            <v>-7.3794583527336881</v>
          </cell>
          <cell r="S175">
            <v>18.121968941409801</v>
          </cell>
          <cell r="T175">
            <v>45.162206939431627</v>
          </cell>
          <cell r="U175">
            <v>33.138645515792398</v>
          </cell>
          <cell r="V175">
            <v>51.294663201930064</v>
          </cell>
          <cell r="W175">
            <v>33.52399188033575</v>
          </cell>
          <cell r="X175">
            <v>27.784407518977293</v>
          </cell>
          <cell r="Y175">
            <v>13.261604394568181</v>
          </cell>
          <cell r="Z175">
            <v>15.761158989187894</v>
          </cell>
          <cell r="AA175">
            <v>30.292308701851102</v>
          </cell>
          <cell r="AB175">
            <v>41.11956821482142</v>
          </cell>
          <cell r="AC175">
            <v>-4.3089445835790139</v>
          </cell>
          <cell r="AD175">
            <v>22.709923529887572</v>
          </cell>
          <cell r="AE175">
            <v>44.619130610209211</v>
          </cell>
          <cell r="AF175">
            <v>34.857950077012347</v>
          </cell>
          <cell r="AG175">
            <v>9.9623124850423999</v>
          </cell>
          <cell r="AH175">
            <v>50.741034741208374</v>
          </cell>
          <cell r="AI175">
            <v>35.73229959191697</v>
          </cell>
          <cell r="AJ175">
            <v>19.978238832940352</v>
          </cell>
          <cell r="AK175">
            <v>19.90422024076636</v>
          </cell>
          <cell r="AL175">
            <v>36.453395517307662</v>
          </cell>
          <cell r="AM175">
            <v>7.7256169521847875</v>
          </cell>
          <cell r="AN175">
            <v>47.607581495735303</v>
          </cell>
          <cell r="AO175">
            <v>-4.4747579397975237</v>
          </cell>
        </row>
      </sheetData>
      <sheetData sheetId="13">
        <row r="175">
          <cell r="F175">
            <v>31.799815609091322</v>
          </cell>
          <cell r="G175">
            <v>36.534600652939503</v>
          </cell>
          <cell r="H175">
            <v>55.497919432057138</v>
          </cell>
          <cell r="I175">
            <v>6.9050878185003874</v>
          </cell>
          <cell r="J175">
            <v>44.712700478077146</v>
          </cell>
          <cell r="K175">
            <v>26.196496387486924</v>
          </cell>
          <cell r="L175">
            <v>34.515302098872176</v>
          </cell>
          <cell r="M175">
            <v>44.089363131824022</v>
          </cell>
          <cell r="N175">
            <v>33.161479129369837</v>
          </cell>
          <cell r="O175">
            <v>34.528453736302332</v>
          </cell>
          <cell r="P175">
            <v>41.384075629525931</v>
          </cell>
          <cell r="Q175">
            <v>41.609612071809764</v>
          </cell>
          <cell r="R175">
            <v>43.337745141708126</v>
          </cell>
          <cell r="S175">
            <v>35.987438384480853</v>
          </cell>
          <cell r="T175">
            <v>31.577478443527141</v>
          </cell>
          <cell r="U175">
            <v>47.243286481544921</v>
          </cell>
          <cell r="V175">
            <v>39.966634770102125</v>
          </cell>
          <cell r="W175">
            <v>41.027327683031089</v>
          </cell>
          <cell r="X175">
            <v>44.438275327994091</v>
          </cell>
          <cell r="Y175">
            <v>37.812735175586027</v>
          </cell>
          <cell r="Z175">
            <v>34.402932551319637</v>
          </cell>
          <cell r="AA175">
            <v>53.194779310123046</v>
          </cell>
          <cell r="AB175">
            <v>31.748337639937017</v>
          </cell>
          <cell r="AC175">
            <v>47.66355370931602</v>
          </cell>
          <cell r="AD175">
            <v>52.602203992773006</v>
          </cell>
          <cell r="AE175">
            <v>31.155048680771824</v>
          </cell>
          <cell r="AF175">
            <v>45.278537813286654</v>
          </cell>
          <cell r="AG175">
            <v>62.072451176180678</v>
          </cell>
          <cell r="AH175">
            <v>57.308710668763943</v>
          </cell>
          <cell r="AI175">
            <v>-5.1851175881520719</v>
          </cell>
          <cell r="AJ175">
            <v>53.633371936813823</v>
          </cell>
          <cell r="AK175">
            <v>20.964496400991276</v>
          </cell>
          <cell r="AL175">
            <v>47.50392853814958</v>
          </cell>
          <cell r="AM175">
            <v>12.459361387993175</v>
          </cell>
          <cell r="AN175">
            <v>32.502635050711646</v>
          </cell>
          <cell r="AO175">
            <v>27.091769261183163</v>
          </cell>
          <cell r="AP175">
            <v>52.383894098179795</v>
          </cell>
          <cell r="AQ175">
            <v>38.686282660510173</v>
          </cell>
          <cell r="AR175">
            <v>27.341598973920494</v>
          </cell>
          <cell r="AS175">
            <v>-16.250692243939756</v>
          </cell>
          <cell r="AT175">
            <v>39.215683938379435</v>
          </cell>
          <cell r="AU175">
            <v>27.813579296579608</v>
          </cell>
          <cell r="AV175">
            <v>85.611064286261524</v>
          </cell>
          <cell r="AW175">
            <v>51.490707867286666</v>
          </cell>
          <cell r="AX175">
            <v>38.060053466440849</v>
          </cell>
        </row>
      </sheetData>
      <sheetData sheetId="14">
        <row r="175">
          <cell r="F175">
            <v>29.593135921962521</v>
          </cell>
          <cell r="G175">
            <v>47.603564034257751</v>
          </cell>
          <cell r="H175">
            <v>48.058470729899959</v>
          </cell>
          <cell r="I175">
            <v>47.99814731180588</v>
          </cell>
          <cell r="J175">
            <v>53.083993288754741</v>
          </cell>
          <cell r="K175">
            <v>54.376663788657545</v>
          </cell>
          <cell r="L175">
            <v>19.781911645601316</v>
          </cell>
          <cell r="M175">
            <v>37.448285089557004</v>
          </cell>
          <cell r="N175">
            <v>42.916971940390084</v>
          </cell>
          <cell r="O175">
            <v>50.267538058924522</v>
          </cell>
          <cell r="P175">
            <v>70.300446207238451</v>
          </cell>
          <cell r="Q175">
            <v>54.291683124862836</v>
          </cell>
          <cell r="R175">
            <v>43.27313364510308</v>
          </cell>
          <cell r="S175">
            <v>57.574189571159657</v>
          </cell>
          <cell r="T175">
            <v>43.304476635919265</v>
          </cell>
          <cell r="U175">
            <v>24.735430724739231</v>
          </cell>
          <cell r="V175">
            <v>45.293024492273098</v>
          </cell>
          <cell r="W175">
            <v>21.400476560819385</v>
          </cell>
          <cell r="X175">
            <v>36.834877152552139</v>
          </cell>
          <cell r="Y175">
            <v>21.435378420174203</v>
          </cell>
          <cell r="Z175">
            <v>51.437060787940446</v>
          </cell>
          <cell r="AA175">
            <v>30.574362571137801</v>
          </cell>
          <cell r="AB175">
            <v>45.220225104343164</v>
          </cell>
          <cell r="AC175">
            <v>79.435774734808092</v>
          </cell>
          <cell r="AD175">
            <v>25.565161742337551</v>
          </cell>
          <cell r="AE175">
            <v>61.171584262436106</v>
          </cell>
          <cell r="AF175">
            <v>27.882180970775565</v>
          </cell>
          <cell r="AG175">
            <v>39.374704386209231</v>
          </cell>
          <cell r="AH175">
            <v>54.032664344014272</v>
          </cell>
          <cell r="AI175">
            <v>56.971201862142536</v>
          </cell>
          <cell r="AJ175">
            <v>37.764308462100921</v>
          </cell>
          <cell r="AK175">
            <v>35.203995038840681</v>
          </cell>
          <cell r="AL175">
            <v>63.775867226825135</v>
          </cell>
          <cell r="AM175">
            <v>67.33562769673307</v>
          </cell>
          <cell r="AN175">
            <v>50.809894800075632</v>
          </cell>
          <cell r="AO175">
            <v>45.374212796462075</v>
          </cell>
          <cell r="AP175">
            <v>65.828112494408927</v>
          </cell>
          <cell r="AQ175">
            <v>56.135067700616382</v>
          </cell>
          <cell r="AR175">
            <v>47.827726636513432</v>
          </cell>
          <cell r="AS175">
            <v>54.441867572156198</v>
          </cell>
          <cell r="AT175">
            <v>17.846639996293476</v>
          </cell>
          <cell r="AU175">
            <v>64.331562731361018</v>
          </cell>
          <cell r="AV175">
            <v>56.697960875428329</v>
          </cell>
          <cell r="AW175">
            <v>60.5392779041848</v>
          </cell>
          <cell r="AX175">
            <v>47.674088472639433</v>
          </cell>
          <cell r="AY175">
            <v>56.02064839165331</v>
          </cell>
          <cell r="AZ175">
            <v>59.158480396418319</v>
          </cell>
          <cell r="BA175">
            <v>41.256074421512665</v>
          </cell>
          <cell r="BB175">
            <v>52.566396470526485</v>
          </cell>
          <cell r="BC175">
            <v>38.335723831046622</v>
          </cell>
          <cell r="BD175">
            <v>32.653475313399504</v>
          </cell>
          <cell r="BE175">
            <v>32.652825210111807</v>
          </cell>
          <cell r="BF175">
            <v>31.340727741766205</v>
          </cell>
          <cell r="BG175">
            <v>20.215157427733956</v>
          </cell>
          <cell r="BH175">
            <v>10.212748241535031</v>
          </cell>
          <cell r="BI175">
            <v>70.169167466479166</v>
          </cell>
          <cell r="BJ175">
            <v>32.867721329404468</v>
          </cell>
          <cell r="BK175">
            <v>35.312275799214014</v>
          </cell>
          <cell r="BL175">
            <v>57.236554226210252</v>
          </cell>
          <cell r="BM175">
            <v>40.00526704332723</v>
          </cell>
        </row>
      </sheetData>
      <sheetData sheetId="15">
        <row r="175">
          <cell r="F175">
            <v>84.707427240524055</v>
          </cell>
          <cell r="G175">
            <v>55.565160836142233</v>
          </cell>
          <cell r="H175">
            <v>98.119591267811884</v>
          </cell>
          <cell r="I175">
            <v>81.224039636215579</v>
          </cell>
          <cell r="J175">
            <v>96.910943411333761</v>
          </cell>
          <cell r="K175">
            <v>6.2290834556961805</v>
          </cell>
          <cell r="L175">
            <v>85.600946313475646</v>
          </cell>
          <cell r="M175">
            <v>46.743992288765185</v>
          </cell>
          <cell r="N175">
            <v>71.707788120882356</v>
          </cell>
          <cell r="O175">
            <v>58.436314741899857</v>
          </cell>
          <cell r="P175">
            <v>56.844970753312474</v>
          </cell>
          <cell r="Q175">
            <v>48.084039678523837</v>
          </cell>
          <cell r="R175">
            <v>73.633660942254551</v>
          </cell>
          <cell r="S175">
            <v>69.802049081282178</v>
          </cell>
          <cell r="T175">
            <v>93.656709429722056</v>
          </cell>
          <cell r="U175">
            <v>71.4253020174</v>
          </cell>
          <cell r="V175">
            <v>58.06571255495561</v>
          </cell>
          <cell r="W175">
            <v>63.459352708409405</v>
          </cell>
          <cell r="X175">
            <v>47.547427548605178</v>
          </cell>
          <cell r="Y175">
            <v>73.831500816405651</v>
          </cell>
          <cell r="Z175">
            <v>60.765240863068783</v>
          </cell>
          <cell r="AA175">
            <v>78.682114640901617</v>
          </cell>
          <cell r="AB175">
            <v>68.983608173585822</v>
          </cell>
          <cell r="AC175">
            <v>73.767795406867805</v>
          </cell>
          <cell r="AD175">
            <v>86.307792736404792</v>
          </cell>
          <cell r="AE175">
            <v>84.082864078146969</v>
          </cell>
          <cell r="AF175">
            <v>82.118243375474535</v>
          </cell>
          <cell r="AG175">
            <v>38.657435348508812</v>
          </cell>
          <cell r="AH175">
            <v>77.304643478538395</v>
          </cell>
          <cell r="AI175">
            <v>83.667635002216286</v>
          </cell>
          <cell r="AJ175">
            <v>82.712516050872111</v>
          </cell>
          <cell r="AK175">
            <v>54.080802162706085</v>
          </cell>
          <cell r="AL175">
            <v>73.055831208683813</v>
          </cell>
          <cell r="AM175">
            <v>61.352567763997413</v>
          </cell>
          <cell r="AN175">
            <v>50.0620646249467</v>
          </cell>
          <cell r="AO175">
            <v>52.260449959265507</v>
          </cell>
          <cell r="AP175">
            <v>71.893828997591811</v>
          </cell>
          <cell r="AQ175">
            <v>60.873266229628015</v>
          </cell>
          <cell r="AR175">
            <v>128.75315814597903</v>
          </cell>
          <cell r="AS175">
            <v>68.239487136891825</v>
          </cell>
          <cell r="AT175">
            <v>-96.986295948151323</v>
          </cell>
          <cell r="AU175">
            <v>9.2254846778071347</v>
          </cell>
        </row>
      </sheetData>
      <sheetData sheetId="16" refreshError="1"/>
      <sheetData sheetId="17">
        <row r="175">
          <cell r="F175">
            <v>32.984404945583357</v>
          </cell>
          <cell r="G175">
            <v>19.970352712144511</v>
          </cell>
          <cell r="H175">
            <v>26.575635084951866</v>
          </cell>
          <cell r="I175">
            <v>21.662945156222005</v>
          </cell>
          <cell r="J175">
            <v>24.117376969231564</v>
          </cell>
          <cell r="K175">
            <v>39.075016874766021</v>
          </cell>
          <cell r="L175">
            <v>39.153607043181047</v>
          </cell>
          <cell r="M175">
            <v>49.328539039079246</v>
          </cell>
          <cell r="N175">
            <v>36.925782579243823</v>
          </cell>
          <cell r="O175">
            <v>35.886310489796422</v>
          </cell>
          <cell r="P175">
            <v>1.9545042623454052</v>
          </cell>
          <cell r="Q175">
            <v>37.76356016063032</v>
          </cell>
          <cell r="R175">
            <v>33.638681438835299</v>
          </cell>
          <cell r="S175">
            <v>38.050403495264803</v>
          </cell>
          <cell r="T175">
            <v>28.707029759551396</v>
          </cell>
          <cell r="U175">
            <v>-4.4292712643082578E-2</v>
          </cell>
          <cell r="V175">
            <v>11.090236743676616</v>
          </cell>
          <cell r="W175">
            <v>33.054532917363915</v>
          </cell>
          <cell r="X175">
            <v>28.54993072965776</v>
          </cell>
          <cell r="Y175">
            <v>33.511784765221051</v>
          </cell>
          <cell r="Z175">
            <v>-6.3656924544980091</v>
          </cell>
          <cell r="AA175">
            <v>8.0642073580075628</v>
          </cell>
          <cell r="AB175">
            <v>22.945372934907116</v>
          </cell>
          <cell r="AC175">
            <v>19.034285429303686</v>
          </cell>
          <cell r="AD175">
            <v>33.009544066817632</v>
          </cell>
          <cell r="AE175">
            <v>36.025539872954965</v>
          </cell>
          <cell r="AF175">
            <v>29.734823521785646</v>
          </cell>
          <cell r="AG175">
            <v>26.753914775107084</v>
          </cell>
          <cell r="AH175">
            <v>46.685286867897162</v>
          </cell>
          <cell r="AI175">
            <v>34.005519981696601</v>
          </cell>
          <cell r="AJ175">
            <v>9.010485342005861</v>
          </cell>
          <cell r="AK175">
            <v>33.153957982294642</v>
          </cell>
          <cell r="AL175">
            <v>28.653020181445957</v>
          </cell>
          <cell r="AM175">
            <v>39.290168014758827</v>
          </cell>
          <cell r="AN175">
            <v>36.586027539133987</v>
          </cell>
          <cell r="AO175">
            <v>36.75160702406307</v>
          </cell>
          <cell r="AP175">
            <v>28.416884078610082</v>
          </cell>
          <cell r="AQ175">
            <v>17.734242464606933</v>
          </cell>
          <cell r="AR175">
            <v>17.270498095557151</v>
          </cell>
          <cell r="AS175">
            <v>34.135135781410668</v>
          </cell>
          <cell r="AT175">
            <v>24.828270229370393</v>
          </cell>
          <cell r="AU175">
            <v>21.517297848418647</v>
          </cell>
          <cell r="AV175">
            <v>23.626054920354086</v>
          </cell>
          <cell r="AW175">
            <v>21.18299586380563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C27"/>
  <sheetViews>
    <sheetView tabSelected="1" workbookViewId="0">
      <selection activeCell="A6" sqref="A6"/>
    </sheetView>
  </sheetViews>
  <sheetFormatPr defaultRowHeight="15"/>
  <cols>
    <col min="1" max="1" width="11.42578125" style="3" customWidth="1"/>
    <col min="2" max="2" width="19.7109375" style="3" customWidth="1"/>
    <col min="3" max="16384" width="9.140625" style="3"/>
  </cols>
  <sheetData>
    <row r="1" spans="1:133">
      <c r="A1" s="1" t="s">
        <v>2</v>
      </c>
    </row>
    <row r="2" spans="1:133">
      <c r="A2" t="s">
        <v>16</v>
      </c>
    </row>
    <row r="3" spans="1:133">
      <c r="A3" t="s">
        <v>24</v>
      </c>
    </row>
    <row r="4" spans="1:133">
      <c r="A4" t="s">
        <v>8</v>
      </c>
    </row>
    <row r="5" spans="1:133">
      <c r="A5"/>
    </row>
    <row r="6" spans="1:133">
      <c r="A6" t="s">
        <v>23</v>
      </c>
    </row>
    <row r="7" spans="1:133">
      <c r="A7"/>
    </row>
    <row r="8" spans="1:133" s="20" customFormat="1">
      <c r="A8"/>
    </row>
    <row r="9" spans="1:133" s="20" customFormat="1">
      <c r="D9" s="21" t="s">
        <v>5</v>
      </c>
      <c r="E9" s="22" t="s">
        <v>6</v>
      </c>
      <c r="F9" s="23" t="s">
        <v>12</v>
      </c>
      <c r="G9" s="23" t="s">
        <v>7</v>
      </c>
      <c r="H9" s="23" t="s">
        <v>13</v>
      </c>
      <c r="I9" s="24" t="s">
        <v>14</v>
      </c>
    </row>
    <row r="10" spans="1:133" s="7" customFormat="1">
      <c r="A10" s="7" t="s">
        <v>9</v>
      </c>
      <c r="B10" s="7" t="s">
        <v>10</v>
      </c>
      <c r="C10" s="7" t="s">
        <v>0</v>
      </c>
      <c r="D10" s="8">
        <f>COUNT(J10:AAD10)</f>
        <v>62</v>
      </c>
      <c r="E10" s="9">
        <f>AVERAGE(J10:AAC10)</f>
        <v>34.690400035310773</v>
      </c>
      <c r="F10" s="10">
        <f>STDEV(J10:AAC10)</f>
        <v>15.03485320245405</v>
      </c>
      <c r="G10" s="10">
        <f>F10/SQRT(D10)</f>
        <v>1.9094282661408852</v>
      </c>
      <c r="H10" s="10"/>
      <c r="I10" s="25"/>
      <c r="J10" s="11">
        <f>'[1]Bleach 35C'!F175</f>
        <v>20.140607787683798</v>
      </c>
      <c r="K10" s="11">
        <f>'[1]Bleach 35C'!G175</f>
        <v>34.268765238242949</v>
      </c>
      <c r="L10" s="11">
        <f>'[1]Bleach 35C'!H175</f>
        <v>26.355494005998317</v>
      </c>
      <c r="M10" s="11">
        <f>'[1]Bleach 35C'!I175</f>
        <v>19.748511727979608</v>
      </c>
      <c r="N10" s="11">
        <f>'[1]Bleach 35C'!J175</f>
        <v>-8.5903978182813976</v>
      </c>
      <c r="O10" s="11">
        <f>'[1]Bleach 35C'!K175</f>
        <v>14.195208620212895</v>
      </c>
      <c r="P10" s="11">
        <f>'[1]Bleach 35C'!L175</f>
        <v>18.593035825622014</v>
      </c>
      <c r="Q10" s="11">
        <f>'[1]Bleach 35C'!M175</f>
        <v>26.40782653653261</v>
      </c>
      <c r="R10" s="11">
        <f>'[1]Bleach 35C'!N175</f>
        <v>26.832824841409362</v>
      </c>
      <c r="S10" s="11">
        <f>'[1]Bleach 35C'!O175</f>
        <v>5.835466528751617</v>
      </c>
      <c r="T10" s="11">
        <f>'[1]Bleach 35C'!P175</f>
        <v>28.262671410745739</v>
      </c>
      <c r="U10" s="11">
        <f>'[1]Bleach 35C'!Q175</f>
        <v>69.857885807237778</v>
      </c>
      <c r="V10" s="11">
        <f>'[1]Bleach 35C'!R175</f>
        <v>35.921457587579944</v>
      </c>
      <c r="W10" s="11">
        <f>'[1]Bleach 35C'!S175</f>
        <v>16.20727438881028</v>
      </c>
      <c r="X10" s="11">
        <f>'[1]Bleach 35C'!T175</f>
        <v>52.134566064697097</v>
      </c>
      <c r="Y10" s="11">
        <f>'[1]Bleach 35C'!U175</f>
        <v>12.609000811377191</v>
      </c>
      <c r="Z10" s="11">
        <f>'[1]Bleach 35C'!V175</f>
        <v>61.754800050753005</v>
      </c>
      <c r="AA10" s="11">
        <f>'[1]Bleach 35C'!W175</f>
        <v>23.238903022272517</v>
      </c>
      <c r="AB10" s="11">
        <f>'[1]Bleach 35C'!X175</f>
        <v>7.3859931974610964</v>
      </c>
      <c r="AC10" s="11">
        <f>'[1]Bleach 35C'!Y175</f>
        <v>28.814377658240904</v>
      </c>
      <c r="AD10" s="11">
        <f>'[1]Bleach 35C'!Z175</f>
        <v>48.732318268832195</v>
      </c>
      <c r="AE10" s="11">
        <f>'[1]Bleach 35C'!AA175</f>
        <v>34.681179320724851</v>
      </c>
      <c r="AF10" s="11">
        <f>'[1]Bleach 35C'!AB175</f>
        <v>27.150771422009235</v>
      </c>
      <c r="AG10" s="11">
        <f>'[1]Bleach 35C'!AC175</f>
        <v>36.893177965345544</v>
      </c>
      <c r="AH10" s="11">
        <f>'[1]Bleach 35C'!AD175</f>
        <v>29.245960277761256</v>
      </c>
      <c r="AI10" s="11">
        <f>'[1]Bleach 35C'!AE175</f>
        <v>39.849414682946026</v>
      </c>
      <c r="AJ10" s="11">
        <f>'[1]Bleach 35C'!AF175</f>
        <v>46.866628784033914</v>
      </c>
      <c r="AK10" s="11">
        <f>'[1]Bleach 35C'!AG175</f>
        <v>41.063282647584934</v>
      </c>
      <c r="AL10" s="11">
        <f>'[1]Bleach 35C'!AH175</f>
        <v>37.388437671302356</v>
      </c>
      <c r="AM10" s="11">
        <f>'[1]Bleach 35C'!AI175</f>
        <v>29.565443126865805</v>
      </c>
      <c r="AN10" s="11">
        <f>'[1]Bleach 35C'!AJ175</f>
        <v>37.651233278471125</v>
      </c>
      <c r="AO10" s="11">
        <f>'[1]Bleach 35C'!AK175</f>
        <v>44.475137341298414</v>
      </c>
      <c r="AP10" s="11">
        <f>'[1]Bleach 35C'!AL175</f>
        <v>30.681672290346455</v>
      </c>
      <c r="AQ10" s="11">
        <f>'[1]Bleach 35C'!AM175</f>
        <v>25.807728441657211</v>
      </c>
      <c r="AR10" s="11">
        <f>'[1]Bleach 35C'!AN175</f>
        <v>48.046799874422582</v>
      </c>
      <c r="AS10" s="11">
        <f>'[1]Bleach 35C'!AO175</f>
        <v>54.273818022373057</v>
      </c>
      <c r="AT10" s="11">
        <f>'[1]Bleach 35C'!AP175</f>
        <v>51.572591746146621</v>
      </c>
      <c r="AU10" s="11">
        <f>'[1]Bleach 35C'!AQ175</f>
        <v>43.7227865821474</v>
      </c>
      <c r="AV10" s="11">
        <f>'[1]Bleach 35C'!AR175</f>
        <v>39.322138827262464</v>
      </c>
      <c r="AW10" s="11">
        <f>'[1]Bleach 35C'!AS175</f>
        <v>48.561760107214653</v>
      </c>
      <c r="AX10" s="11">
        <f>'[1]Bleach 35C'!AT175</f>
        <v>27.954541356908045</v>
      </c>
      <c r="AY10" s="11">
        <f>'[1]Bleach 35C'!AU175</f>
        <v>48.983453954939506</v>
      </c>
      <c r="AZ10" s="11">
        <f>'[1]Bleach 35C'!AV175</f>
        <v>25.318904790743623</v>
      </c>
      <c r="BA10" s="11">
        <f>'[1]Bleach 35C'!AW175</f>
        <v>39.133977211644449</v>
      </c>
      <c r="BB10" s="11">
        <f>'[1]Bleach 35C'!AX175</f>
        <v>58.118327385719049</v>
      </c>
      <c r="BC10" s="11">
        <f>'[1]Bleach 35C'!AY175</f>
        <v>37.296799879807708</v>
      </c>
      <c r="BD10" s="11">
        <f>'[1]Bleach 35C'!AZ175</f>
        <v>36.398586646426047</v>
      </c>
      <c r="BE10" s="11">
        <f>'[1]Bleach 35C'!BA175</f>
        <v>36.523404572039823</v>
      </c>
      <c r="BF10" s="11">
        <f>'[1]Bleach 35C'!BB175</f>
        <v>30.395925029435382</v>
      </c>
      <c r="BG10" s="11">
        <f>'[1]Bleach 35C'!BC175</f>
        <v>13.10595433311736</v>
      </c>
      <c r="BH10" s="11">
        <f>'[1]Bleach 35C'!BD175</f>
        <v>46.756660093051778</v>
      </c>
      <c r="BI10" s="11">
        <f>'[1]Bleach 35C'!BE175</f>
        <v>49.319308984741156</v>
      </c>
      <c r="BJ10" s="11">
        <f>'[1]Bleach 35C'!BF175</f>
        <v>22.185274708185514</v>
      </c>
      <c r="BK10" s="11">
        <f>'[1]Bleach 35C'!BG175</f>
        <v>44.625322680080636</v>
      </c>
      <c r="BL10" s="11">
        <f>'[1]Bleach 35C'!BH175</f>
        <v>38.079918494035148</v>
      </c>
      <c r="BM10" s="11">
        <f>'[1]Bleach 35C'!BI175</f>
        <v>36.483507012782539</v>
      </c>
      <c r="BN10" s="11">
        <f>'[1]Bleach 35C'!BJ175</f>
        <v>47.739012376636623</v>
      </c>
      <c r="BO10" s="11">
        <f>'[1]Bleach 35C'!BK175</f>
        <v>66.159626926945478</v>
      </c>
      <c r="BP10" s="11">
        <f>'[1]Bleach 35C'!BL175</f>
        <v>37.353228025317364</v>
      </c>
      <c r="BQ10" s="11">
        <f>'[1]Bleach 35C'!BM175</f>
        <v>16.366076174376758</v>
      </c>
      <c r="BR10" s="11">
        <f>'[1]Bleach 35C'!BN175</f>
        <v>50.055560903297845</v>
      </c>
      <c r="BS10" s="11">
        <f>'[1]Bleach 35C'!BO175</f>
        <v>26.924876676962811</v>
      </c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  <c r="DB10" s="11"/>
      <c r="DC10" s="11"/>
      <c r="DD10" s="11"/>
      <c r="DE10" s="11"/>
      <c r="DF10" s="11"/>
      <c r="DG10" s="11"/>
      <c r="DH10" s="11"/>
      <c r="DI10" s="11"/>
      <c r="DJ10" s="11"/>
      <c r="DK10" s="11"/>
      <c r="DL10" s="11"/>
      <c r="DM10" s="11"/>
      <c r="DN10" s="11"/>
      <c r="DO10" s="11"/>
      <c r="DP10" s="11"/>
      <c r="DQ10" s="11"/>
      <c r="DR10" s="11"/>
      <c r="DS10" s="11"/>
      <c r="DT10" s="11"/>
      <c r="DU10" s="11"/>
      <c r="DV10" s="11"/>
      <c r="DW10" s="11"/>
      <c r="DX10" s="11"/>
      <c r="DY10" s="11"/>
      <c r="DZ10" s="11"/>
      <c r="EA10" s="11"/>
      <c r="EB10" s="11"/>
      <c r="EC10" s="11"/>
    </row>
    <row r="11" spans="1:133" s="12" customFormat="1">
      <c r="A11" s="12" t="s">
        <v>9</v>
      </c>
      <c r="B11" s="12" t="s">
        <v>10</v>
      </c>
      <c r="C11" s="12" t="s">
        <v>1</v>
      </c>
      <c r="D11" s="13">
        <f>COUNT(J11:AAD11)</f>
        <v>62</v>
      </c>
      <c r="E11" s="14">
        <f>AVERAGE(J11:AAC11)</f>
        <v>62.598612475685883</v>
      </c>
      <c r="F11" s="15">
        <f>STDEV(J11:AAC11)</f>
        <v>18.34783425158205</v>
      </c>
      <c r="G11" s="15">
        <f>F11/SQRT(D11)</f>
        <v>2.3301772801293654</v>
      </c>
      <c r="H11" s="15"/>
      <c r="I11" s="26"/>
      <c r="J11" s="16">
        <f>'[1]Bleach 35C'!F178</f>
        <v>37.372160621452949</v>
      </c>
      <c r="K11" s="16">
        <f>'[1]Bleach 35C'!G178</f>
        <v>44.142326997224423</v>
      </c>
      <c r="L11" s="16">
        <f>'[1]Bleach 35C'!H178</f>
        <v>60.02810511380531</v>
      </c>
      <c r="M11" s="16">
        <f>'[1]Bleach 35C'!I178</f>
        <v>-1.3283625267845165</v>
      </c>
      <c r="N11" s="16">
        <f>'[1]Bleach 35C'!J178</f>
        <v>32.780321660583169</v>
      </c>
      <c r="O11" s="16">
        <f>'[1]Bleach 35C'!K178</f>
        <v>42.429855371618011</v>
      </c>
      <c r="P11" s="16">
        <f>'[1]Bleach 35C'!L178</f>
        <v>50.775676075732946</v>
      </c>
      <c r="Q11" s="16">
        <f>'[1]Bleach 35C'!M178</f>
        <v>54.410732901796138</v>
      </c>
      <c r="R11" s="16">
        <f>'[1]Bleach 35C'!N178</f>
        <v>62.48605730388222</v>
      </c>
      <c r="S11" s="16">
        <f>'[1]Bleach 35C'!O178</f>
        <v>32.749192717727212</v>
      </c>
      <c r="T11" s="16">
        <f>'[1]Bleach 35C'!P178</f>
        <v>59.661434818120874</v>
      </c>
      <c r="U11" s="16">
        <f>'[1]Bleach 35C'!Q178</f>
        <v>95.632940175026405</v>
      </c>
      <c r="V11" s="16">
        <f>'[1]Bleach 35C'!R178</f>
        <v>68.326525358967146</v>
      </c>
      <c r="W11" s="16">
        <f>'[1]Bleach 35C'!S178</f>
        <v>42.987166235621359</v>
      </c>
      <c r="X11" s="16">
        <f>'[1]Bleach 35C'!T178</f>
        <v>79.922794333274695</v>
      </c>
      <c r="Y11" s="16">
        <f>'[1]Bleach 35C'!U178</f>
        <v>21.099092551756407</v>
      </c>
      <c r="Z11" s="16">
        <f>'[1]Bleach 35C'!V178</f>
        <v>76.719989194513772</v>
      </c>
      <c r="AA11" s="16">
        <f>'[1]Bleach 35C'!W178</f>
        <v>45.329309258736309</v>
      </c>
      <c r="AB11" s="16">
        <f>'[1]Bleach 35C'!X178</f>
        <v>17.763410910843902</v>
      </c>
      <c r="AC11" s="16">
        <f>'[1]Bleach 35C'!Y178</f>
        <v>55.459645783071061</v>
      </c>
      <c r="AD11" s="16">
        <f>'[1]Bleach 35C'!Z178</f>
        <v>81.523714595782934</v>
      </c>
      <c r="AE11" s="16">
        <f>'[1]Bleach 35C'!AA178</f>
        <v>60.662276002274936</v>
      </c>
      <c r="AF11" s="16">
        <f>'[1]Bleach 35C'!AB178</f>
        <v>59.023826296326583</v>
      </c>
      <c r="AG11" s="16">
        <f>'[1]Bleach 35C'!AC178</f>
        <v>71.8121308374525</v>
      </c>
      <c r="AH11" s="16">
        <f>'[1]Bleach 35C'!AD178</f>
        <v>61.813795349973532</v>
      </c>
      <c r="AI11" s="16">
        <f>'[1]Bleach 35C'!AE178</f>
        <v>101.50105596929788</v>
      </c>
      <c r="AJ11" s="16">
        <f>'[1]Bleach 35C'!AF178</f>
        <v>81.402403681508886</v>
      </c>
      <c r="AK11" s="16">
        <f>'[1]Bleach 35C'!AG178</f>
        <v>72.608861118756039</v>
      </c>
      <c r="AL11" s="16">
        <f>'[1]Bleach 35C'!AH178</f>
        <v>69.304270506624491</v>
      </c>
      <c r="AM11" s="16">
        <f>'[1]Bleach 35C'!AI178</f>
        <v>67.592913697677304</v>
      </c>
      <c r="AN11" s="16">
        <f>'[1]Bleach 35C'!AJ178</f>
        <v>67.72836750773169</v>
      </c>
      <c r="AO11" s="16">
        <f>'[1]Bleach 35C'!AK178</f>
        <v>61.618777274075306</v>
      </c>
      <c r="AP11" s="16">
        <f>'[1]Bleach 35C'!AL178</f>
        <v>62.188297259484791</v>
      </c>
      <c r="AQ11" s="16">
        <f>'[1]Bleach 35C'!AM178</f>
        <v>62.069889625289392</v>
      </c>
      <c r="AR11" s="16">
        <f>'[1]Bleach 35C'!AN178</f>
        <v>99.845005697956296</v>
      </c>
      <c r="AS11" s="16">
        <f>'[1]Bleach 35C'!AO178</f>
        <v>59.118123475758892</v>
      </c>
      <c r="AT11" s="16">
        <f>'[1]Bleach 35C'!AP178</f>
        <v>73.929273158571633</v>
      </c>
      <c r="AU11" s="16">
        <f>'[1]Bleach 35C'!AQ178</f>
        <v>62.855888495206095</v>
      </c>
      <c r="AV11" s="16">
        <f>'[1]Bleach 35C'!AR178</f>
        <v>64.094583473992643</v>
      </c>
      <c r="AW11" s="16">
        <f>'[1]Bleach 35C'!AS178</f>
        <v>66.567857940585242</v>
      </c>
      <c r="AX11" s="16">
        <f>'[1]Bleach 35C'!AT178</f>
        <v>54.097768535936005</v>
      </c>
      <c r="AY11" s="16">
        <f>'[1]Bleach 35C'!AU178</f>
        <v>75.813620438329551</v>
      </c>
      <c r="AZ11" s="16">
        <f>'[1]Bleach 35C'!AV178</f>
        <v>66.292512670130378</v>
      </c>
      <c r="BA11" s="16">
        <f>'[1]Bleach 35C'!AW178</f>
        <v>81.045722567938213</v>
      </c>
      <c r="BB11" s="16">
        <f>'[1]Bleach 35C'!AX178</f>
        <v>67.73967901334801</v>
      </c>
      <c r="BC11" s="16">
        <f>'[1]Bleach 35C'!AY178</f>
        <v>67.22869090544873</v>
      </c>
      <c r="BD11" s="16">
        <f>'[1]Bleach 35C'!AZ178</f>
        <v>56.86840631297931</v>
      </c>
      <c r="BE11" s="16">
        <f>'[1]Bleach 35C'!BA178</f>
        <v>70.378291551921393</v>
      </c>
      <c r="BF11" s="16">
        <f>'[1]Bleach 35C'!BB178</f>
        <v>65.103415516622803</v>
      </c>
      <c r="BG11" s="16">
        <f>'[1]Bleach 35C'!BC178</f>
        <v>69.342115779465033</v>
      </c>
      <c r="BH11" s="16">
        <f>'[1]Bleach 35C'!BD178</f>
        <v>83.368871699630475</v>
      </c>
      <c r="BI11" s="16">
        <f>'[1]Bleach 35C'!BE178</f>
        <v>79.989886137229021</v>
      </c>
      <c r="BJ11" s="16">
        <f>'[1]Bleach 35C'!BF178</f>
        <v>65.806876128191902</v>
      </c>
      <c r="BK11" s="16">
        <f>'[1]Bleach 35C'!BG178</f>
        <v>74.434649761628151</v>
      </c>
      <c r="BL11" s="16">
        <f>'[1]Bleach 35C'!BH178</f>
        <v>68.195756477236372</v>
      </c>
      <c r="BM11" s="16">
        <f>'[1]Bleach 35C'!BI178</f>
        <v>70.369106465847665</v>
      </c>
      <c r="BN11" s="16">
        <f>'[1]Bleach 35C'!BJ178</f>
        <v>75.697630348730968</v>
      </c>
      <c r="BO11" s="16">
        <f>'[1]Bleach 35C'!BK178</f>
        <v>85.753711075771307</v>
      </c>
      <c r="BP11" s="16">
        <f>'[1]Bleach 35C'!BL178</f>
        <v>63.037687227756471</v>
      </c>
      <c r="BQ11" s="16">
        <f>'[1]Bleach 35C'!BM178</f>
        <v>45.430016642994708</v>
      </c>
      <c r="BR11" s="16">
        <f>'[1]Bleach 35C'!BN178</f>
        <v>54.422270565812539</v>
      </c>
      <c r="BS11" s="16">
        <f>'[1]Bleach 35C'!BO178</f>
        <v>54.687600848278095</v>
      </c>
      <c r="BT11" s="16"/>
      <c r="BU11" s="16"/>
      <c r="BV11" s="16"/>
      <c r="BW11" s="16"/>
      <c r="BX11" s="16"/>
    </row>
    <row r="12" spans="1:133" s="20" customFormat="1">
      <c r="A12" s="20" t="s">
        <v>15</v>
      </c>
      <c r="B12" s="20" t="s">
        <v>11</v>
      </c>
      <c r="C12" s="20" t="s">
        <v>0</v>
      </c>
      <c r="D12" s="4">
        <f>COUNT(J12:AAD12)</f>
        <v>36</v>
      </c>
      <c r="E12" s="5">
        <f>AVERAGE(J12:AAC12)</f>
        <v>24.620711249752535</v>
      </c>
      <c r="F12" s="6">
        <f>STDEV(J12:AAC12)</f>
        <v>17.148280498733051</v>
      </c>
      <c r="G12" s="6">
        <f>F12/SQRT(D12)</f>
        <v>2.858046749788842</v>
      </c>
      <c r="H12" s="6">
        <f>FTEST($J$10:$BS$10,J12:BS12)</f>
        <v>0.36341040465878194</v>
      </c>
      <c r="I12" s="29">
        <f>TTEST($J$10:$BS$10,J12:BS12,2,2)</f>
        <v>3.1026814296731802E-3</v>
      </c>
      <c r="J12" s="2">
        <f>'[1]Bleach 21C'!F175</f>
        <v>6.4097586770285471</v>
      </c>
      <c r="K12" s="2">
        <f>'[1]Bleach 21C'!G175</f>
        <v>12.005840236541788</v>
      </c>
      <c r="L12" s="2">
        <f>'[1]Bleach 21C'!H175</f>
        <v>33.107074441720606</v>
      </c>
      <c r="M12" s="2">
        <f>'[1]Bleach 21C'!I175</f>
        <v>47.204833899657523</v>
      </c>
      <c r="N12" s="2">
        <f>'[1]Bleach 21C'!J175</f>
        <v>-4.0175634078036921</v>
      </c>
      <c r="O12" s="2">
        <f>'[1]Bleach 21C'!K175</f>
        <v>7.7710660706845429</v>
      </c>
      <c r="P12" s="2">
        <f>'[1]Bleach 21C'!L175</f>
        <v>16.299584305019934</v>
      </c>
      <c r="Q12" s="2">
        <f>'[1]Bleach 21C'!M175</f>
        <v>18.796949582528875</v>
      </c>
      <c r="R12" s="2">
        <f>'[1]Bleach 21C'!N175</f>
        <v>38.798549693550662</v>
      </c>
      <c r="S12" s="2">
        <f>'[1]Bleach 21C'!O175</f>
        <v>17.74347104899892</v>
      </c>
      <c r="T12" s="2">
        <f>'[1]Bleach 21C'!P175</f>
        <v>18.630587859351976</v>
      </c>
      <c r="U12" s="2">
        <f>'[1]Bleach 21C'!Q175</f>
        <v>50.00638508740483</v>
      </c>
      <c r="V12" s="2">
        <f>'[1]Bleach 21C'!R175</f>
        <v>-7.3794583527336881</v>
      </c>
      <c r="W12" s="2">
        <f>'[1]Bleach 21C'!S175</f>
        <v>18.121968941409801</v>
      </c>
      <c r="X12" s="2">
        <f>'[1]Bleach 21C'!T175</f>
        <v>45.162206939431627</v>
      </c>
      <c r="Y12" s="2">
        <f>'[1]Bleach 21C'!U175</f>
        <v>33.138645515792398</v>
      </c>
      <c r="Z12" s="2">
        <f>'[1]Bleach 21C'!V175</f>
        <v>51.294663201930064</v>
      </c>
      <c r="AA12" s="2">
        <f>'[1]Bleach 21C'!W175</f>
        <v>33.52399188033575</v>
      </c>
      <c r="AB12" s="2">
        <f>'[1]Bleach 21C'!X175</f>
        <v>27.784407518977293</v>
      </c>
      <c r="AC12" s="2">
        <f>'[1]Bleach 21C'!Y175</f>
        <v>13.261604394568181</v>
      </c>
      <c r="AD12" s="2">
        <f>'[1]Bleach 21C'!Z175</f>
        <v>15.761158989187894</v>
      </c>
      <c r="AE12" s="2">
        <f>'[1]Bleach 21C'!AA175</f>
        <v>30.292308701851102</v>
      </c>
      <c r="AF12" s="2">
        <f>'[1]Bleach 21C'!AB175</f>
        <v>41.11956821482142</v>
      </c>
      <c r="AG12" s="2">
        <f>'[1]Bleach 21C'!AC175</f>
        <v>-4.3089445835790139</v>
      </c>
      <c r="AH12" s="2">
        <f>'[1]Bleach 21C'!AD175</f>
        <v>22.709923529887572</v>
      </c>
      <c r="AI12" s="2">
        <f>'[1]Bleach 21C'!AE175</f>
        <v>44.619130610209211</v>
      </c>
      <c r="AJ12" s="2">
        <f>'[1]Bleach 21C'!AF175</f>
        <v>34.857950077012347</v>
      </c>
      <c r="AK12" s="2">
        <f>'[1]Bleach 21C'!AG175</f>
        <v>9.9623124850423999</v>
      </c>
      <c r="AL12" s="2">
        <f>'[1]Bleach 21C'!AH175</f>
        <v>50.741034741208374</v>
      </c>
      <c r="AM12" s="2">
        <f>'[1]Bleach 21C'!AI175</f>
        <v>35.73229959191697</v>
      </c>
      <c r="AN12" s="2">
        <f>'[1]Bleach 21C'!AJ175</f>
        <v>19.978238832940352</v>
      </c>
      <c r="AO12" s="2">
        <f>'[1]Bleach 21C'!AK175</f>
        <v>19.90422024076636</v>
      </c>
      <c r="AP12" s="2">
        <f>'[1]Bleach 21C'!AL175</f>
        <v>36.453395517307662</v>
      </c>
      <c r="AQ12" s="2">
        <f>'[1]Bleach 21C'!AM175</f>
        <v>7.7256169521847875</v>
      </c>
      <c r="AR12" s="2">
        <f>'[1]Bleach 21C'!AN175</f>
        <v>47.607581495735303</v>
      </c>
      <c r="AS12" s="2">
        <f>'[1]Bleach 21C'!AO175</f>
        <v>-4.4747579397975237</v>
      </c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</row>
    <row r="13" spans="1:133" s="20" customFormat="1">
      <c r="D13" s="4"/>
      <c r="E13" s="5"/>
      <c r="F13" s="6"/>
      <c r="G13" s="6"/>
      <c r="H13" s="6"/>
      <c r="I13" s="29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</row>
    <row r="14" spans="1:133" s="7" customFormat="1">
      <c r="A14" s="7" t="s">
        <v>15</v>
      </c>
      <c r="B14" s="7" t="s">
        <v>20</v>
      </c>
      <c r="C14" s="7" t="s">
        <v>0</v>
      </c>
      <c r="D14" s="8">
        <f t="shared" ref="D14:D22" si="0">COUNT(J14:AAD14)</f>
        <v>60</v>
      </c>
      <c r="E14" s="9">
        <f t="shared" ref="E14:E22" si="1">AVERAGE(J14:AAC14)</f>
        <v>45.047102880429605</v>
      </c>
      <c r="F14" s="10">
        <f t="shared" ref="F14:F22" si="2">STDEV(J14:AAC14)</f>
        <v>14.976090734353919</v>
      </c>
      <c r="G14" s="10">
        <f t="shared" ref="G14:G22" si="3">F14/SQRT(D14)</f>
        <v>1.9334050001814644</v>
      </c>
      <c r="H14" s="10">
        <f>FTEST($J$10:$BS$10,J14:BS14)</f>
        <v>0.97705233690567739</v>
      </c>
      <c r="I14" s="27">
        <f>TTEST($J$10:$BS$10,J14:BS14,2,2)</f>
        <v>2.1977762463124285E-4</v>
      </c>
      <c r="J14" s="11">
        <f>'[1]CytoD+LatrunB'!F175</f>
        <v>29.593135921962521</v>
      </c>
      <c r="K14" s="11">
        <f>'[1]CytoD+LatrunB'!G175</f>
        <v>47.603564034257751</v>
      </c>
      <c r="L14" s="11">
        <f>'[1]CytoD+LatrunB'!H175</f>
        <v>48.058470729899959</v>
      </c>
      <c r="M14" s="11">
        <f>'[1]CytoD+LatrunB'!I175</f>
        <v>47.99814731180588</v>
      </c>
      <c r="N14" s="11">
        <f>'[1]CytoD+LatrunB'!J175</f>
        <v>53.083993288754741</v>
      </c>
      <c r="O14" s="11">
        <f>'[1]CytoD+LatrunB'!K175</f>
        <v>54.376663788657545</v>
      </c>
      <c r="P14" s="11">
        <f>'[1]CytoD+LatrunB'!L175</f>
        <v>19.781911645601316</v>
      </c>
      <c r="Q14" s="11">
        <f>'[1]CytoD+LatrunB'!M175</f>
        <v>37.448285089557004</v>
      </c>
      <c r="R14" s="11">
        <f>'[1]CytoD+LatrunB'!N175</f>
        <v>42.916971940390084</v>
      </c>
      <c r="S14" s="11">
        <f>'[1]CytoD+LatrunB'!O175</f>
        <v>50.267538058924522</v>
      </c>
      <c r="T14" s="11">
        <f>'[1]CytoD+LatrunB'!P175</f>
        <v>70.300446207238451</v>
      </c>
      <c r="U14" s="11">
        <f>'[1]CytoD+LatrunB'!Q175</f>
        <v>54.291683124862836</v>
      </c>
      <c r="V14" s="11">
        <f>'[1]CytoD+LatrunB'!R175</f>
        <v>43.27313364510308</v>
      </c>
      <c r="W14" s="11">
        <f>'[1]CytoD+LatrunB'!S175</f>
        <v>57.574189571159657</v>
      </c>
      <c r="X14" s="11">
        <f>'[1]CytoD+LatrunB'!T175</f>
        <v>43.304476635919265</v>
      </c>
      <c r="Y14" s="11">
        <f>'[1]CytoD+LatrunB'!U175</f>
        <v>24.735430724739231</v>
      </c>
      <c r="Z14" s="11">
        <f>'[1]CytoD+LatrunB'!V175</f>
        <v>45.293024492273098</v>
      </c>
      <c r="AA14" s="11">
        <f>'[1]CytoD+LatrunB'!W175</f>
        <v>21.400476560819385</v>
      </c>
      <c r="AB14" s="11">
        <f>'[1]CytoD+LatrunB'!X175</f>
        <v>36.834877152552139</v>
      </c>
      <c r="AC14" s="11">
        <f>'[1]CytoD+LatrunB'!Y175</f>
        <v>21.435378420174203</v>
      </c>
      <c r="AD14" s="11">
        <f>'[1]CytoD+LatrunB'!Z175</f>
        <v>51.437060787940446</v>
      </c>
      <c r="AE14" s="11">
        <f>'[1]CytoD+LatrunB'!AA175</f>
        <v>30.574362571137801</v>
      </c>
      <c r="AF14" s="11">
        <f>'[1]CytoD+LatrunB'!AB175</f>
        <v>45.220225104343164</v>
      </c>
      <c r="AG14" s="11">
        <f>'[1]CytoD+LatrunB'!AC175</f>
        <v>79.435774734808092</v>
      </c>
      <c r="AH14" s="11">
        <f>'[1]CytoD+LatrunB'!AD175</f>
        <v>25.565161742337551</v>
      </c>
      <c r="AI14" s="11">
        <f>'[1]CytoD+LatrunB'!AE175</f>
        <v>61.171584262436106</v>
      </c>
      <c r="AJ14" s="11">
        <f>'[1]CytoD+LatrunB'!AF175</f>
        <v>27.882180970775565</v>
      </c>
      <c r="AK14" s="11">
        <f>'[1]CytoD+LatrunB'!AG175</f>
        <v>39.374704386209231</v>
      </c>
      <c r="AL14" s="11">
        <f>'[1]CytoD+LatrunB'!AH175</f>
        <v>54.032664344014272</v>
      </c>
      <c r="AM14" s="11">
        <f>'[1]CytoD+LatrunB'!AI175</f>
        <v>56.971201862142536</v>
      </c>
      <c r="AN14" s="11">
        <f>'[1]CytoD+LatrunB'!AJ175</f>
        <v>37.764308462100921</v>
      </c>
      <c r="AO14" s="11">
        <f>'[1]CytoD+LatrunB'!AK175</f>
        <v>35.203995038840681</v>
      </c>
      <c r="AP14" s="11">
        <f>'[1]CytoD+LatrunB'!AL175</f>
        <v>63.775867226825135</v>
      </c>
      <c r="AQ14" s="11">
        <f>'[1]CytoD+LatrunB'!AM175</f>
        <v>67.33562769673307</v>
      </c>
      <c r="AR14" s="11">
        <f>'[1]CytoD+LatrunB'!AN175</f>
        <v>50.809894800075632</v>
      </c>
      <c r="AS14" s="11">
        <f>'[1]CytoD+LatrunB'!AO175</f>
        <v>45.374212796462075</v>
      </c>
      <c r="AT14" s="11">
        <f>'[1]CytoD+LatrunB'!AP175</f>
        <v>65.828112494408927</v>
      </c>
      <c r="AU14" s="11">
        <f>'[1]CytoD+LatrunB'!AQ175</f>
        <v>56.135067700616382</v>
      </c>
      <c r="AV14" s="11">
        <f>'[1]CytoD+LatrunB'!AR175</f>
        <v>47.827726636513432</v>
      </c>
      <c r="AW14" s="11">
        <f>'[1]CytoD+LatrunB'!AS175</f>
        <v>54.441867572156198</v>
      </c>
      <c r="AX14" s="11">
        <f>'[1]CytoD+LatrunB'!AT175</f>
        <v>17.846639996293476</v>
      </c>
      <c r="AY14" s="11">
        <f>'[1]CytoD+LatrunB'!AU175</f>
        <v>64.331562731361018</v>
      </c>
      <c r="AZ14" s="11">
        <f>'[1]CytoD+LatrunB'!AV175</f>
        <v>56.697960875428329</v>
      </c>
      <c r="BA14" s="11">
        <f>'[1]CytoD+LatrunB'!AW175</f>
        <v>60.5392779041848</v>
      </c>
      <c r="BB14" s="11">
        <f>'[1]CytoD+LatrunB'!AX175</f>
        <v>47.674088472639433</v>
      </c>
      <c r="BC14" s="11">
        <f>'[1]CytoD+LatrunB'!AY175</f>
        <v>56.02064839165331</v>
      </c>
      <c r="BD14" s="11">
        <f>'[1]CytoD+LatrunB'!AZ175</f>
        <v>59.158480396418319</v>
      </c>
      <c r="BE14" s="11">
        <f>'[1]CytoD+LatrunB'!BA175</f>
        <v>41.256074421512665</v>
      </c>
      <c r="BF14" s="11">
        <f>'[1]CytoD+LatrunB'!BB175</f>
        <v>52.566396470526485</v>
      </c>
      <c r="BG14" s="11">
        <f>'[1]CytoD+LatrunB'!BC175</f>
        <v>38.335723831046622</v>
      </c>
      <c r="BH14" s="11">
        <f>'[1]CytoD+LatrunB'!BD175</f>
        <v>32.653475313399504</v>
      </c>
      <c r="BI14" s="11">
        <f>'[1]CytoD+LatrunB'!BE175</f>
        <v>32.652825210111807</v>
      </c>
      <c r="BJ14" s="11">
        <f>'[1]CytoD+LatrunB'!BF175</f>
        <v>31.340727741766205</v>
      </c>
      <c r="BK14" s="11">
        <f>'[1]CytoD+LatrunB'!BG175</f>
        <v>20.215157427733956</v>
      </c>
      <c r="BL14" s="11">
        <f>'[1]CytoD+LatrunB'!BH175</f>
        <v>10.212748241535031</v>
      </c>
      <c r="BM14" s="11">
        <f>'[1]CytoD+LatrunB'!BI175</f>
        <v>70.169167466479166</v>
      </c>
      <c r="BN14" s="11">
        <f>'[1]CytoD+LatrunB'!BJ175</f>
        <v>32.867721329404468</v>
      </c>
      <c r="BO14" s="11">
        <f>'[1]CytoD+LatrunB'!BK175</f>
        <v>35.312275799214014</v>
      </c>
      <c r="BP14" s="11">
        <f>'[1]CytoD+LatrunB'!BL175</f>
        <v>57.236554226210252</v>
      </c>
      <c r="BQ14" s="11">
        <f>'[1]CytoD+LatrunB'!BM175</f>
        <v>40.00526704332723</v>
      </c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</row>
    <row r="15" spans="1:133" s="12" customFormat="1">
      <c r="D15" s="13"/>
      <c r="E15" s="14"/>
      <c r="F15" s="15"/>
      <c r="G15" s="15"/>
      <c r="H15" s="15"/>
      <c r="I15" s="30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/>
      <c r="CC15" s="16"/>
      <c r="CD15" s="16"/>
      <c r="CE15" s="16"/>
      <c r="CF15" s="16"/>
      <c r="CG15" s="16"/>
      <c r="CH15" s="16"/>
      <c r="CI15" s="16"/>
      <c r="CJ15" s="16"/>
      <c r="CK15" s="16"/>
      <c r="CL15" s="16"/>
      <c r="CM15" s="16"/>
    </row>
    <row r="16" spans="1:133" s="20" customFormat="1">
      <c r="A16" s="20" t="s">
        <v>15</v>
      </c>
      <c r="B16" s="20" t="s">
        <v>18</v>
      </c>
      <c r="C16" s="20" t="s">
        <v>0</v>
      </c>
      <c r="D16" s="4">
        <v>20</v>
      </c>
      <c r="E16" s="5">
        <v>31.217693666494029</v>
      </c>
      <c r="F16" s="6">
        <v>12.003837532204329</v>
      </c>
      <c r="G16" s="6">
        <v>2.6841396712872201</v>
      </c>
      <c r="H16" s="6">
        <v>0.27605309578991938</v>
      </c>
      <c r="I16" s="29">
        <v>0.35027086232732219</v>
      </c>
      <c r="J16" s="2">
        <v>38.214734258149235</v>
      </c>
      <c r="K16" s="2">
        <v>33.515532687679162</v>
      </c>
      <c r="L16" s="2">
        <v>32.168379833578072</v>
      </c>
      <c r="M16" s="2">
        <v>34.146966396611255</v>
      </c>
      <c r="N16" s="2">
        <v>40.547939387987505</v>
      </c>
      <c r="O16" s="2">
        <v>13.068722949755443</v>
      </c>
      <c r="P16" s="2">
        <v>33.642437952040893</v>
      </c>
      <c r="Q16" s="2">
        <v>33.803488589448811</v>
      </c>
      <c r="R16" s="2">
        <v>36.719508711796664</v>
      </c>
      <c r="S16" s="2">
        <v>28.144341329755729</v>
      </c>
      <c r="T16" s="2">
        <v>-4.8805033640450413</v>
      </c>
      <c r="U16" s="2">
        <v>20.660398413670379</v>
      </c>
      <c r="V16" s="2">
        <v>38.808034852666275</v>
      </c>
      <c r="W16" s="2">
        <v>42.201114222099086</v>
      </c>
      <c r="X16" s="2">
        <v>39.441325581041021</v>
      </c>
      <c r="Y16" s="2">
        <v>23.060111684653201</v>
      </c>
      <c r="Z16" s="2">
        <v>47.233296328549322</v>
      </c>
      <c r="AA16" s="2">
        <v>41.15652238106437</v>
      </c>
      <c r="AB16" s="2">
        <v>32.50275207436718</v>
      </c>
      <c r="AC16" s="2">
        <v>20.198769059012086</v>
      </c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</row>
    <row r="17" spans="1:91" s="20" customFormat="1">
      <c r="D17" s="4"/>
      <c r="E17" s="5"/>
      <c r="F17" s="6"/>
      <c r="G17" s="6"/>
      <c r="H17" s="6"/>
      <c r="I17" s="29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</row>
    <row r="18" spans="1:91" s="7" customFormat="1">
      <c r="A18" s="7" t="s">
        <v>15</v>
      </c>
      <c r="B18" s="7" t="s">
        <v>19</v>
      </c>
      <c r="C18" s="7" t="s">
        <v>0</v>
      </c>
      <c r="D18" s="8">
        <f t="shared" si="0"/>
        <v>44</v>
      </c>
      <c r="E18" s="9">
        <f t="shared" si="1"/>
        <v>27.136495231225421</v>
      </c>
      <c r="F18" s="10">
        <f t="shared" si="2"/>
        <v>12.006082115020853</v>
      </c>
      <c r="G18" s="10">
        <f t="shared" si="3"/>
        <v>1.8099849808054886</v>
      </c>
      <c r="H18" s="10">
        <f>FTEST($J$10:$BS$10,J18:BS18)</f>
        <v>0.12180832895039048</v>
      </c>
      <c r="I18" s="27">
        <f>TTEST($J$10:$BS$10,J18:BS18,2,2)</f>
        <v>6.7496382290502263E-3</v>
      </c>
      <c r="J18" s="11">
        <f>'[1]Jaspla 5uM'!F175</f>
        <v>32.984404945583357</v>
      </c>
      <c r="K18" s="11">
        <f>'[1]Jaspla 5uM'!G175</f>
        <v>19.970352712144511</v>
      </c>
      <c r="L18" s="11">
        <f>'[1]Jaspla 5uM'!H175</f>
        <v>26.575635084951866</v>
      </c>
      <c r="M18" s="11">
        <f>'[1]Jaspla 5uM'!I175</f>
        <v>21.662945156222005</v>
      </c>
      <c r="N18" s="11">
        <f>'[1]Jaspla 5uM'!J175</f>
        <v>24.117376969231564</v>
      </c>
      <c r="O18" s="11">
        <f>'[1]Jaspla 5uM'!K175</f>
        <v>39.075016874766021</v>
      </c>
      <c r="P18" s="11">
        <f>'[1]Jaspla 5uM'!L175</f>
        <v>39.153607043181047</v>
      </c>
      <c r="Q18" s="11">
        <f>'[1]Jaspla 5uM'!M175</f>
        <v>49.328539039079246</v>
      </c>
      <c r="R18" s="11">
        <f>'[1]Jaspla 5uM'!N175</f>
        <v>36.925782579243823</v>
      </c>
      <c r="S18" s="11">
        <f>'[1]Jaspla 5uM'!O175</f>
        <v>35.886310489796422</v>
      </c>
      <c r="T18" s="11">
        <f>'[1]Jaspla 5uM'!P175</f>
        <v>1.9545042623454052</v>
      </c>
      <c r="U18" s="11">
        <f>'[1]Jaspla 5uM'!Q175</f>
        <v>37.76356016063032</v>
      </c>
      <c r="V18" s="11">
        <f>'[1]Jaspla 5uM'!R175</f>
        <v>33.638681438835299</v>
      </c>
      <c r="W18" s="11">
        <f>'[1]Jaspla 5uM'!S175</f>
        <v>38.050403495264803</v>
      </c>
      <c r="X18" s="11">
        <f>'[1]Jaspla 5uM'!T175</f>
        <v>28.707029759551396</v>
      </c>
      <c r="Y18" s="11">
        <f>'[1]Jaspla 5uM'!U175</f>
        <v>-4.4292712643082578E-2</v>
      </c>
      <c r="Z18" s="11">
        <f>'[1]Jaspla 5uM'!V175</f>
        <v>11.090236743676616</v>
      </c>
      <c r="AA18" s="11">
        <f>'[1]Jaspla 5uM'!W175</f>
        <v>33.054532917363915</v>
      </c>
      <c r="AB18" s="11">
        <f>'[1]Jaspla 5uM'!X175</f>
        <v>28.54993072965776</v>
      </c>
      <c r="AC18" s="11">
        <f>'[1]Jaspla 5uM'!Y175</f>
        <v>33.511784765221051</v>
      </c>
      <c r="AD18" s="11">
        <f>'[1]Jaspla 5uM'!Z175</f>
        <v>-6.3656924544980091</v>
      </c>
      <c r="AE18" s="11">
        <f>'[1]Jaspla 5uM'!AA175</f>
        <v>8.0642073580075628</v>
      </c>
      <c r="AF18" s="11">
        <f>'[1]Jaspla 5uM'!AB175</f>
        <v>22.945372934907116</v>
      </c>
      <c r="AG18" s="11">
        <f>'[1]Jaspla 5uM'!AC175</f>
        <v>19.034285429303686</v>
      </c>
      <c r="AH18" s="11">
        <f>'[1]Jaspla 5uM'!AD175</f>
        <v>33.009544066817632</v>
      </c>
      <c r="AI18" s="11">
        <f>'[1]Jaspla 5uM'!AE175</f>
        <v>36.025539872954965</v>
      </c>
      <c r="AJ18" s="11">
        <f>'[1]Jaspla 5uM'!AF175</f>
        <v>29.734823521785646</v>
      </c>
      <c r="AK18" s="11">
        <f>'[1]Jaspla 5uM'!AG175</f>
        <v>26.753914775107084</v>
      </c>
      <c r="AL18" s="11">
        <f>'[1]Jaspla 5uM'!AH175</f>
        <v>46.685286867897162</v>
      </c>
      <c r="AM18" s="11">
        <f>'[1]Jaspla 5uM'!AI175</f>
        <v>34.005519981696601</v>
      </c>
      <c r="AN18" s="11">
        <f>'[1]Jaspla 5uM'!AJ175</f>
        <v>9.010485342005861</v>
      </c>
      <c r="AO18" s="11">
        <f>'[1]Jaspla 5uM'!AK175</f>
        <v>33.153957982294642</v>
      </c>
      <c r="AP18" s="11">
        <f>'[1]Jaspla 5uM'!AL175</f>
        <v>28.653020181445957</v>
      </c>
      <c r="AQ18" s="11">
        <f>'[1]Jaspla 5uM'!AM175</f>
        <v>39.290168014758827</v>
      </c>
      <c r="AR18" s="11">
        <f>'[1]Jaspla 5uM'!AN175</f>
        <v>36.586027539133987</v>
      </c>
      <c r="AS18" s="11">
        <f>'[1]Jaspla 5uM'!AO175</f>
        <v>36.75160702406307</v>
      </c>
      <c r="AT18" s="11">
        <f>'[1]Jaspla 5uM'!AP175</f>
        <v>28.416884078610082</v>
      </c>
      <c r="AU18" s="11">
        <f>'[1]Jaspla 5uM'!AQ175</f>
        <v>17.734242464606933</v>
      </c>
      <c r="AV18" s="11">
        <f>'[1]Jaspla 5uM'!AR175</f>
        <v>17.270498095557151</v>
      </c>
      <c r="AW18" s="11">
        <f>'[1]Jaspla 5uM'!AS175</f>
        <v>34.135135781410668</v>
      </c>
      <c r="AX18" s="11">
        <f>'[1]Jaspla 5uM'!AT175</f>
        <v>24.828270229370393</v>
      </c>
      <c r="AY18" s="11">
        <f>'[1]Jaspla 5uM'!AU175</f>
        <v>21.517297848418647</v>
      </c>
      <c r="AZ18" s="11">
        <f>'[1]Jaspla 5uM'!AV175</f>
        <v>23.626054920354086</v>
      </c>
      <c r="BA18" s="11">
        <f>'[1]Jaspla 5uM'!AW175</f>
        <v>21.18299586380563</v>
      </c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</row>
    <row r="19" spans="1:91" s="12" customFormat="1">
      <c r="D19" s="13"/>
      <c r="E19" s="14"/>
      <c r="F19" s="15"/>
      <c r="G19" s="15"/>
      <c r="H19" s="15"/>
      <c r="I19" s="30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</row>
    <row r="20" spans="1:91" s="20" customFormat="1">
      <c r="A20" s="20" t="s">
        <v>15</v>
      </c>
      <c r="B20" s="20" t="s">
        <v>21</v>
      </c>
      <c r="C20" s="20" t="s">
        <v>0</v>
      </c>
      <c r="D20" s="4">
        <f t="shared" si="0"/>
        <v>42</v>
      </c>
      <c r="E20" s="5">
        <f t="shared" si="1"/>
        <v>64.082298737084514</v>
      </c>
      <c r="F20" s="6">
        <f t="shared" si="2"/>
        <v>33.442855206617516</v>
      </c>
      <c r="G20" s="6">
        <f t="shared" si="3"/>
        <v>5.1603445906782701</v>
      </c>
      <c r="H20" s="6">
        <f>FTEST($J$10:$BS$10,J20:BS20)</f>
        <v>2.2163512640507805E-8</v>
      </c>
      <c r="I20" s="28">
        <f>TTEST($J$10:$BS$10,J20:BS20,2,3)</f>
        <v>2.0303358382771242E-6</v>
      </c>
      <c r="J20" s="2">
        <f>'[1]Okadaic Acid'!F175</f>
        <v>84.707427240524055</v>
      </c>
      <c r="K20" s="2">
        <f>'[1]Okadaic Acid'!G175</f>
        <v>55.565160836142233</v>
      </c>
      <c r="L20" s="2">
        <f>'[1]Okadaic Acid'!H175</f>
        <v>98.119591267811884</v>
      </c>
      <c r="M20" s="2">
        <f>'[1]Okadaic Acid'!I175</f>
        <v>81.224039636215579</v>
      </c>
      <c r="N20" s="2">
        <f>'[1]Okadaic Acid'!J175</f>
        <v>96.910943411333761</v>
      </c>
      <c r="O20" s="2">
        <f>'[1]Okadaic Acid'!K175</f>
        <v>6.2290834556961805</v>
      </c>
      <c r="P20" s="2">
        <f>'[1]Okadaic Acid'!L175</f>
        <v>85.600946313475646</v>
      </c>
      <c r="Q20" s="2">
        <f>'[1]Okadaic Acid'!M175</f>
        <v>46.743992288765185</v>
      </c>
      <c r="R20" s="2">
        <f>'[1]Okadaic Acid'!N175</f>
        <v>71.707788120882356</v>
      </c>
      <c r="S20" s="2">
        <f>'[1]Okadaic Acid'!O175</f>
        <v>58.436314741899857</v>
      </c>
      <c r="T20" s="2">
        <f>'[1]Okadaic Acid'!P175</f>
        <v>56.844970753312474</v>
      </c>
      <c r="U20" s="2">
        <f>'[1]Okadaic Acid'!Q175</f>
        <v>48.084039678523837</v>
      </c>
      <c r="V20" s="2">
        <f>'[1]Okadaic Acid'!R175</f>
        <v>73.633660942254551</v>
      </c>
      <c r="W20" s="2">
        <f>'[1]Okadaic Acid'!S175</f>
        <v>69.802049081282178</v>
      </c>
      <c r="X20" s="2">
        <f>'[1]Okadaic Acid'!T175</f>
        <v>93.656709429722056</v>
      </c>
      <c r="Y20" s="2">
        <f>'[1]Okadaic Acid'!U175</f>
        <v>71.4253020174</v>
      </c>
      <c r="Z20" s="2">
        <f>'[1]Okadaic Acid'!V175</f>
        <v>58.06571255495561</v>
      </c>
      <c r="AA20" s="2">
        <f>'[1]Okadaic Acid'!W175</f>
        <v>63.459352708409405</v>
      </c>
      <c r="AB20" s="2">
        <f>'[1]Okadaic Acid'!X175</f>
        <v>47.547427548605178</v>
      </c>
      <c r="AC20" s="2">
        <f>'[1]Okadaic Acid'!Y175</f>
        <v>73.831500816405651</v>
      </c>
      <c r="AD20" s="2">
        <f>'[1]Okadaic Acid'!Z175</f>
        <v>60.765240863068783</v>
      </c>
      <c r="AE20" s="2">
        <f>'[1]Okadaic Acid'!AA175</f>
        <v>78.682114640901617</v>
      </c>
      <c r="AF20" s="2">
        <f>'[1]Okadaic Acid'!AB175</f>
        <v>68.983608173585822</v>
      </c>
      <c r="AG20" s="2">
        <f>'[1]Okadaic Acid'!AC175</f>
        <v>73.767795406867805</v>
      </c>
      <c r="AH20" s="2">
        <f>'[1]Okadaic Acid'!AD175</f>
        <v>86.307792736404792</v>
      </c>
      <c r="AI20" s="2">
        <f>'[1]Okadaic Acid'!AE175</f>
        <v>84.082864078146969</v>
      </c>
      <c r="AJ20" s="2">
        <f>'[1]Okadaic Acid'!AF175</f>
        <v>82.118243375474535</v>
      </c>
      <c r="AK20" s="2">
        <f>'[1]Okadaic Acid'!AG175</f>
        <v>38.657435348508812</v>
      </c>
      <c r="AL20" s="2">
        <f>'[1]Okadaic Acid'!AH175</f>
        <v>77.304643478538395</v>
      </c>
      <c r="AM20" s="2">
        <f>'[1]Okadaic Acid'!AI175</f>
        <v>83.667635002216286</v>
      </c>
      <c r="AN20" s="2">
        <f>'[1]Okadaic Acid'!AJ175</f>
        <v>82.712516050872111</v>
      </c>
      <c r="AO20" s="2">
        <f>'[1]Okadaic Acid'!AK175</f>
        <v>54.080802162706085</v>
      </c>
      <c r="AP20" s="2">
        <f>'[1]Okadaic Acid'!AL175</f>
        <v>73.055831208683813</v>
      </c>
      <c r="AQ20" s="2">
        <f>'[1]Okadaic Acid'!AM175</f>
        <v>61.352567763997413</v>
      </c>
      <c r="AR20" s="2">
        <f>'[1]Okadaic Acid'!AN175</f>
        <v>50.0620646249467</v>
      </c>
      <c r="AS20" s="2">
        <f>'[1]Okadaic Acid'!AO175</f>
        <v>52.260449959265507</v>
      </c>
      <c r="AT20" s="2">
        <f>'[1]Okadaic Acid'!AP175</f>
        <v>71.893828997591811</v>
      </c>
      <c r="AU20" s="2">
        <f>'[1]Okadaic Acid'!AQ175</f>
        <v>60.873266229628015</v>
      </c>
      <c r="AV20" s="2">
        <f>'[1]Okadaic Acid'!AR175</f>
        <v>128.75315814597903</v>
      </c>
      <c r="AW20" s="2">
        <f>'[1]Okadaic Acid'!AS175</f>
        <v>68.239487136891825</v>
      </c>
      <c r="AX20" s="2">
        <f>'[1]Okadaic Acid'!AT175</f>
        <v>-96.986295948151323</v>
      </c>
      <c r="AY20" s="2">
        <f>'[1]Okadaic Acid'!AU175</f>
        <v>9.2254846778071347</v>
      </c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</row>
    <row r="21" spans="1:91" s="20" customFormat="1">
      <c r="D21" s="4"/>
      <c r="E21" s="5"/>
      <c r="F21" s="6"/>
      <c r="G21" s="6"/>
      <c r="H21" s="6"/>
      <c r="I21" s="29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</row>
    <row r="22" spans="1:91" s="7" customFormat="1">
      <c r="A22" s="7" t="s">
        <v>15</v>
      </c>
      <c r="B22" s="7" t="s">
        <v>22</v>
      </c>
      <c r="C22" s="7" t="s">
        <v>0</v>
      </c>
      <c r="D22" s="8">
        <f t="shared" si="0"/>
        <v>45</v>
      </c>
      <c r="E22" s="9">
        <f t="shared" si="1"/>
        <v>37.801666676835829</v>
      </c>
      <c r="F22" s="10">
        <f t="shared" si="2"/>
        <v>16.90241307629427</v>
      </c>
      <c r="G22" s="10">
        <f t="shared" si="3"/>
        <v>2.5196629748250214</v>
      </c>
      <c r="H22" s="10">
        <f>FTEST($J$10:$BS$10,J22:BS22)</f>
        <v>0.39386370807491572</v>
      </c>
      <c r="I22" s="27">
        <f>TTEST($J$10:$BS$10,J22:BS22,2,2)</f>
        <v>0.31830606921083848</v>
      </c>
      <c r="J22" s="11">
        <f>'[1]Roscovitine 35C'!F175</f>
        <v>31.799815609091322</v>
      </c>
      <c r="K22" s="11">
        <f>'[1]Roscovitine 35C'!G175</f>
        <v>36.534600652939503</v>
      </c>
      <c r="L22" s="11">
        <f>'[1]Roscovitine 35C'!H175</f>
        <v>55.497919432057138</v>
      </c>
      <c r="M22" s="11">
        <f>'[1]Roscovitine 35C'!I175</f>
        <v>6.9050878185003874</v>
      </c>
      <c r="N22" s="11">
        <f>'[1]Roscovitine 35C'!J175</f>
        <v>44.712700478077146</v>
      </c>
      <c r="O22" s="11">
        <f>'[1]Roscovitine 35C'!K175</f>
        <v>26.196496387486924</v>
      </c>
      <c r="P22" s="11">
        <f>'[1]Roscovitine 35C'!L175</f>
        <v>34.515302098872176</v>
      </c>
      <c r="Q22" s="11">
        <f>'[1]Roscovitine 35C'!M175</f>
        <v>44.089363131824022</v>
      </c>
      <c r="R22" s="11">
        <f>'[1]Roscovitine 35C'!N175</f>
        <v>33.161479129369837</v>
      </c>
      <c r="S22" s="11">
        <f>'[1]Roscovitine 35C'!O175</f>
        <v>34.528453736302332</v>
      </c>
      <c r="T22" s="11">
        <f>'[1]Roscovitine 35C'!P175</f>
        <v>41.384075629525931</v>
      </c>
      <c r="U22" s="11">
        <f>'[1]Roscovitine 35C'!Q175</f>
        <v>41.609612071809764</v>
      </c>
      <c r="V22" s="11">
        <f>'[1]Roscovitine 35C'!R175</f>
        <v>43.337745141708126</v>
      </c>
      <c r="W22" s="11">
        <f>'[1]Roscovitine 35C'!S175</f>
        <v>35.987438384480853</v>
      </c>
      <c r="X22" s="11">
        <f>'[1]Roscovitine 35C'!T175</f>
        <v>31.577478443527141</v>
      </c>
      <c r="Y22" s="11">
        <f>'[1]Roscovitine 35C'!U175</f>
        <v>47.243286481544921</v>
      </c>
      <c r="Z22" s="11">
        <f>'[1]Roscovitine 35C'!V175</f>
        <v>39.966634770102125</v>
      </c>
      <c r="AA22" s="11">
        <f>'[1]Roscovitine 35C'!W175</f>
        <v>41.027327683031089</v>
      </c>
      <c r="AB22" s="11">
        <f>'[1]Roscovitine 35C'!X175</f>
        <v>44.438275327994091</v>
      </c>
      <c r="AC22" s="11">
        <f>'[1]Roscovitine 35C'!Y175</f>
        <v>37.812735175586027</v>
      </c>
      <c r="AD22" s="11">
        <f>'[1]Roscovitine 35C'!Z175</f>
        <v>34.402932551319637</v>
      </c>
      <c r="AE22" s="11">
        <f>'[1]Roscovitine 35C'!AA175</f>
        <v>53.194779310123046</v>
      </c>
      <c r="AF22" s="11">
        <f>'[1]Roscovitine 35C'!AB175</f>
        <v>31.748337639937017</v>
      </c>
      <c r="AG22" s="11">
        <f>'[1]Roscovitine 35C'!AC175</f>
        <v>47.66355370931602</v>
      </c>
      <c r="AH22" s="11">
        <f>'[1]Roscovitine 35C'!AD175</f>
        <v>52.602203992773006</v>
      </c>
      <c r="AI22" s="11">
        <f>'[1]Roscovitine 35C'!AE175</f>
        <v>31.155048680771824</v>
      </c>
      <c r="AJ22" s="11">
        <f>'[1]Roscovitine 35C'!AF175</f>
        <v>45.278537813286654</v>
      </c>
      <c r="AK22" s="11">
        <f>'[1]Roscovitine 35C'!AG175</f>
        <v>62.072451176180678</v>
      </c>
      <c r="AL22" s="11">
        <f>'[1]Roscovitine 35C'!AH175</f>
        <v>57.308710668763943</v>
      </c>
      <c r="AM22" s="11">
        <f>'[1]Roscovitine 35C'!AI175</f>
        <v>-5.1851175881520719</v>
      </c>
      <c r="AN22" s="11">
        <f>'[1]Roscovitine 35C'!AJ175</f>
        <v>53.633371936813823</v>
      </c>
      <c r="AO22" s="11">
        <f>'[1]Roscovitine 35C'!AK175</f>
        <v>20.964496400991276</v>
      </c>
      <c r="AP22" s="11">
        <f>'[1]Roscovitine 35C'!AL175</f>
        <v>47.50392853814958</v>
      </c>
      <c r="AQ22" s="11">
        <f>'[1]Roscovitine 35C'!AM175</f>
        <v>12.459361387993175</v>
      </c>
      <c r="AR22" s="11">
        <f>'[1]Roscovitine 35C'!AN175</f>
        <v>32.502635050711646</v>
      </c>
      <c r="AS22" s="11">
        <f>'[1]Roscovitine 35C'!AO175</f>
        <v>27.091769261183163</v>
      </c>
      <c r="AT22" s="11">
        <f>'[1]Roscovitine 35C'!AP175</f>
        <v>52.383894098179795</v>
      </c>
      <c r="AU22" s="11">
        <f>'[1]Roscovitine 35C'!AQ175</f>
        <v>38.686282660510173</v>
      </c>
      <c r="AV22" s="11">
        <f>'[1]Roscovitine 35C'!AR175</f>
        <v>27.341598973920494</v>
      </c>
      <c r="AW22" s="11">
        <f>'[1]Roscovitine 35C'!AS175</f>
        <v>-16.250692243939756</v>
      </c>
      <c r="AX22" s="11">
        <f>'[1]Roscovitine 35C'!AT175</f>
        <v>39.215683938379435</v>
      </c>
      <c r="AY22" s="11">
        <f>'[1]Roscovitine 35C'!AU175</f>
        <v>27.813579296579608</v>
      </c>
      <c r="AZ22" s="11">
        <f>'[1]Roscovitine 35C'!AV175</f>
        <v>85.611064286261524</v>
      </c>
      <c r="BA22" s="11">
        <f>'[1]Roscovitine 35C'!AW175</f>
        <v>51.490707867286666</v>
      </c>
      <c r="BB22" s="11">
        <f>'[1]Roscovitine 35C'!AX175</f>
        <v>38.060053466440849</v>
      </c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</row>
    <row r="23" spans="1:91" s="12" customFormat="1">
      <c r="D23" s="17"/>
      <c r="E23" s="18"/>
      <c r="F23" s="19"/>
      <c r="G23" s="19"/>
      <c r="H23" s="19"/>
      <c r="I23" s="31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</row>
    <row r="24" spans="1:91" s="20" customFormat="1"/>
    <row r="25" spans="1:91" s="20" customFormat="1">
      <c r="B25" s="3" t="s">
        <v>17</v>
      </c>
    </row>
    <row r="26" spans="1:91">
      <c r="B26" t="s">
        <v>3</v>
      </c>
    </row>
    <row r="27" spans="1:91">
      <c r="B27" t="s">
        <v>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FRAP F1s and F5s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</dc:creator>
  <cp:lastModifiedBy>Jason</cp:lastModifiedBy>
  <dcterms:created xsi:type="dcterms:W3CDTF">2016-07-18T15:38:41Z</dcterms:created>
  <dcterms:modified xsi:type="dcterms:W3CDTF">2016-07-19T16:04:57Z</dcterms:modified>
</cp:coreProperties>
</file>