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EM AZ data" sheetId="1" r:id="rId1"/>
  </sheets>
  <calcPr calcId="125725"/>
</workbook>
</file>

<file path=xl/calcChain.xml><?xml version="1.0" encoding="utf-8"?>
<calcChain xmlns="http://schemas.openxmlformats.org/spreadsheetml/2006/main">
  <c r="V11" i="1"/>
  <c r="U11"/>
  <c r="S296"/>
  <c r="R296"/>
  <c r="Q296"/>
  <c r="S295"/>
  <c r="R295"/>
  <c r="Q295"/>
  <c r="S294"/>
  <c r="R294"/>
  <c r="Q294"/>
  <c r="S293"/>
  <c r="R293"/>
  <c r="Q293"/>
  <c r="S292"/>
  <c r="R292"/>
  <c r="Q292"/>
  <c r="S291"/>
  <c r="R291"/>
  <c r="Q291"/>
  <c r="S290"/>
  <c r="R290"/>
  <c r="Q290"/>
  <c r="S289"/>
  <c r="R289"/>
  <c r="Q289"/>
  <c r="S288"/>
  <c r="R288"/>
  <c r="Q288"/>
  <c r="S287"/>
  <c r="R287"/>
  <c r="Q287"/>
  <c r="S286"/>
  <c r="R286"/>
  <c r="Q286"/>
  <c r="S285"/>
  <c r="R285"/>
  <c r="Q285"/>
  <c r="S284"/>
  <c r="R284"/>
  <c r="Q284"/>
  <c r="S283"/>
  <c r="R283"/>
  <c r="Q283"/>
  <c r="S282"/>
  <c r="R282"/>
  <c r="Q282"/>
  <c r="S281"/>
  <c r="R281"/>
  <c r="Q281"/>
  <c r="S280"/>
  <c r="R280"/>
  <c r="Q280"/>
  <c r="S279"/>
  <c r="R279"/>
  <c r="Q279"/>
  <c r="S278"/>
  <c r="R278"/>
  <c r="Q278"/>
  <c r="S277"/>
  <c r="R277"/>
  <c r="Q277"/>
  <c r="S276"/>
  <c r="R276"/>
  <c r="Q276"/>
  <c r="S275"/>
  <c r="R275"/>
  <c r="Q275"/>
  <c r="S274"/>
  <c r="R274"/>
  <c r="Q274"/>
  <c r="S273"/>
  <c r="R273"/>
  <c r="Q273"/>
  <c r="S272"/>
  <c r="R272"/>
  <c r="Q272"/>
  <c r="S271"/>
  <c r="R271"/>
  <c r="Q271"/>
  <c r="S270"/>
  <c r="R270"/>
  <c r="Q270"/>
  <c r="S269"/>
  <c r="R269"/>
  <c r="Q269"/>
  <c r="S268"/>
  <c r="R268"/>
  <c r="Q268"/>
  <c r="S267"/>
  <c r="R267"/>
  <c r="Q267"/>
  <c r="S266"/>
  <c r="R266"/>
  <c r="Q266"/>
  <c r="S265"/>
  <c r="R265"/>
  <c r="Q265"/>
  <c r="S264"/>
  <c r="R264"/>
  <c r="Q264"/>
  <c r="S263"/>
  <c r="R263"/>
  <c r="Q263"/>
  <c r="S262"/>
  <c r="R262"/>
  <c r="Q262"/>
  <c r="S261"/>
  <c r="R261"/>
  <c r="Q261"/>
  <c r="S260"/>
  <c r="R260"/>
  <c r="Q260"/>
  <c r="S259"/>
  <c r="R259"/>
  <c r="Q259"/>
  <c r="S258"/>
  <c r="R258"/>
  <c r="Q258"/>
  <c r="S257"/>
  <c r="R257"/>
  <c r="Q257"/>
  <c r="S256"/>
  <c r="R256"/>
  <c r="Q256"/>
  <c r="S255"/>
  <c r="R255"/>
  <c r="Q255"/>
  <c r="S254"/>
  <c r="R254"/>
  <c r="Q254"/>
  <c r="S253"/>
  <c r="R253"/>
  <c r="Q253"/>
  <c r="S252"/>
  <c r="R252"/>
  <c r="Q252"/>
  <c r="S251"/>
  <c r="R251"/>
  <c r="Q251"/>
  <c r="S250"/>
  <c r="R250"/>
  <c r="Q250"/>
  <c r="S249"/>
  <c r="R249"/>
  <c r="Q249"/>
  <c r="S248"/>
  <c r="R248"/>
  <c r="Q248"/>
  <c r="S247"/>
  <c r="R247"/>
  <c r="Q247"/>
  <c r="S246"/>
  <c r="R246"/>
  <c r="Q246"/>
  <c r="S245"/>
  <c r="R245"/>
  <c r="Q245"/>
  <c r="S244"/>
  <c r="T244" s="1"/>
  <c r="R244"/>
  <c r="Q244"/>
  <c r="S243"/>
  <c r="R243"/>
  <c r="Q243"/>
  <c r="S242"/>
  <c r="R242"/>
  <c r="Q242"/>
  <c r="S241"/>
  <c r="R241"/>
  <c r="Q241"/>
  <c r="S240"/>
  <c r="T240" s="1"/>
  <c r="R240"/>
  <c r="Q240"/>
  <c r="S239"/>
  <c r="R239"/>
  <c r="Q239"/>
  <c r="S238"/>
  <c r="R238"/>
  <c r="Q238"/>
  <c r="S237"/>
  <c r="R237"/>
  <c r="Q237"/>
  <c r="S236"/>
  <c r="T236" s="1"/>
  <c r="R236"/>
  <c r="Q236"/>
  <c r="S235"/>
  <c r="R235"/>
  <c r="Q235"/>
  <c r="S234"/>
  <c r="R234"/>
  <c r="Q234"/>
  <c r="S233"/>
  <c r="R233"/>
  <c r="Q233"/>
  <c r="S232"/>
  <c r="T232" s="1"/>
  <c r="R232"/>
  <c r="Q232"/>
  <c r="S231"/>
  <c r="R231"/>
  <c r="Q231"/>
  <c r="S230"/>
  <c r="R230"/>
  <c r="Q230"/>
  <c r="S229"/>
  <c r="R229"/>
  <c r="Q229"/>
  <c r="S228"/>
  <c r="T228" s="1"/>
  <c r="R228"/>
  <c r="Q228"/>
  <c r="S227"/>
  <c r="R227"/>
  <c r="Q227"/>
  <c r="S226"/>
  <c r="R226"/>
  <c r="Q226"/>
  <c r="S225"/>
  <c r="R225"/>
  <c r="Q225"/>
  <c r="S224"/>
  <c r="T224" s="1"/>
  <c r="R224"/>
  <c r="Q224"/>
  <c r="S223"/>
  <c r="R223"/>
  <c r="Q223"/>
  <c r="S222"/>
  <c r="R222"/>
  <c r="Q222"/>
  <c r="S221"/>
  <c r="R221"/>
  <c r="Q221"/>
  <c r="S220"/>
  <c r="T220" s="1"/>
  <c r="R220"/>
  <c r="Q220"/>
  <c r="S219"/>
  <c r="R219"/>
  <c r="Q219"/>
  <c r="S218"/>
  <c r="R218"/>
  <c r="Q218"/>
  <c r="S217"/>
  <c r="R217"/>
  <c r="Q217"/>
  <c r="S216"/>
  <c r="T216" s="1"/>
  <c r="R216"/>
  <c r="Q216"/>
  <c r="S215"/>
  <c r="R215"/>
  <c r="Q215"/>
  <c r="S214"/>
  <c r="R214"/>
  <c r="Q214"/>
  <c r="S213"/>
  <c r="R213"/>
  <c r="Q213"/>
  <c r="S212"/>
  <c r="T212" s="1"/>
  <c r="R212"/>
  <c r="Q212"/>
  <c r="S211"/>
  <c r="R211"/>
  <c r="Q211"/>
  <c r="S210"/>
  <c r="R210"/>
  <c r="Q210"/>
  <c r="S209"/>
  <c r="R209"/>
  <c r="Q209"/>
  <c r="S208"/>
  <c r="T208" s="1"/>
  <c r="R208"/>
  <c r="Q208"/>
  <c r="S207"/>
  <c r="R207"/>
  <c r="Q207"/>
  <c r="S206"/>
  <c r="R206"/>
  <c r="Q206"/>
  <c r="S205"/>
  <c r="R205"/>
  <c r="Q205"/>
  <c r="S204"/>
  <c r="T204" s="1"/>
  <c r="R204"/>
  <c r="Q204"/>
  <c r="S203"/>
  <c r="R203"/>
  <c r="Q203"/>
  <c r="S202"/>
  <c r="R202"/>
  <c r="Q202"/>
  <c r="S201"/>
  <c r="R201"/>
  <c r="Q201"/>
  <c r="S200"/>
  <c r="T200" s="1"/>
  <c r="R200"/>
  <c r="Q200"/>
  <c r="S199"/>
  <c r="R199"/>
  <c r="Q199"/>
  <c r="S198"/>
  <c r="R198"/>
  <c r="Q198"/>
  <c r="S197"/>
  <c r="R197"/>
  <c r="Q197"/>
  <c r="S196"/>
  <c r="T196" s="1"/>
  <c r="R196"/>
  <c r="Q196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K2"/>
  <c r="S168"/>
  <c r="R168"/>
  <c r="Q168"/>
  <c r="S167"/>
  <c r="R167"/>
  <c r="Q167"/>
  <c r="S166"/>
  <c r="R166"/>
  <c r="Q166"/>
  <c r="S165"/>
  <c r="R165"/>
  <c r="Q165"/>
  <c r="S164"/>
  <c r="R164"/>
  <c r="Q164"/>
  <c r="S163"/>
  <c r="R163"/>
  <c r="Q163"/>
  <c r="S162"/>
  <c r="R162"/>
  <c r="Q162"/>
  <c r="S161"/>
  <c r="R161"/>
  <c r="Q161"/>
  <c r="S160"/>
  <c r="R160"/>
  <c r="Q160"/>
  <c r="S159"/>
  <c r="R159"/>
  <c r="Q159"/>
  <c r="S158"/>
  <c r="R158"/>
  <c r="Q158"/>
  <c r="S157"/>
  <c r="R157"/>
  <c r="Q157"/>
  <c r="S156"/>
  <c r="R156"/>
  <c r="Q156"/>
  <c r="S155"/>
  <c r="R155"/>
  <c r="Q155"/>
  <c r="S154"/>
  <c r="R154"/>
  <c r="Q154"/>
  <c r="S153"/>
  <c r="R153"/>
  <c r="Q153"/>
  <c r="S152"/>
  <c r="R152"/>
  <c r="Q152"/>
  <c r="S151"/>
  <c r="R151"/>
  <c r="Q151"/>
  <c r="S150"/>
  <c r="R150"/>
  <c r="Q150"/>
  <c r="S149"/>
  <c r="R149"/>
  <c r="Q149"/>
  <c r="S148"/>
  <c r="R148"/>
  <c r="Q148"/>
  <c r="S147"/>
  <c r="R147"/>
  <c r="Q147"/>
  <c r="S146"/>
  <c r="R146"/>
  <c r="Q146"/>
  <c r="B119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94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P12"/>
  <c r="P13" s="1"/>
  <c r="P115" s="1"/>
  <c r="O12"/>
  <c r="O13" s="1"/>
  <c r="N12"/>
  <c r="N13" s="1"/>
  <c r="M12"/>
  <c r="M13" s="1"/>
  <c r="L12"/>
  <c r="L13" s="1"/>
  <c r="K12"/>
  <c r="K13" s="1"/>
  <c r="J12"/>
  <c r="J13" s="1"/>
  <c r="I12"/>
  <c r="I13" s="1"/>
  <c r="H12"/>
  <c r="H13" s="1"/>
  <c r="G12"/>
  <c r="G13" s="1"/>
  <c r="F12"/>
  <c r="F13" s="1"/>
  <c r="E12"/>
  <c r="E13" s="1"/>
  <c r="U13" s="1"/>
  <c r="D12"/>
  <c r="D13" s="1"/>
  <c r="C12"/>
  <c r="C13" s="1"/>
  <c r="V13" s="1"/>
  <c r="S11"/>
  <c r="R11"/>
  <c r="Q11"/>
  <c r="P42"/>
  <c r="P43" s="1"/>
  <c r="P44" s="1"/>
  <c r="P45" s="1"/>
  <c r="P46" s="1"/>
  <c r="P47" s="1"/>
  <c r="P48" s="1"/>
  <c r="P49" s="1"/>
  <c r="P50" s="1"/>
  <c r="P51" s="1"/>
  <c r="P52" s="1"/>
  <c r="P53" s="1"/>
  <c r="P54" s="1"/>
  <c r="P55" s="1"/>
  <c r="P56" s="1"/>
  <c r="P57" s="1"/>
  <c r="P58" s="1"/>
  <c r="P59" s="1"/>
  <c r="P60" s="1"/>
  <c r="P61" s="1"/>
  <c r="P62" s="1"/>
  <c r="P63" s="1"/>
  <c r="O42"/>
  <c r="O43" s="1"/>
  <c r="O44" s="1"/>
  <c r="O45" s="1"/>
  <c r="O46" s="1"/>
  <c r="O47" s="1"/>
  <c r="O48" s="1"/>
  <c r="O49" s="1"/>
  <c r="O50" s="1"/>
  <c r="O51" s="1"/>
  <c r="O52" s="1"/>
  <c r="O53" s="1"/>
  <c r="O54" s="1"/>
  <c r="O55" s="1"/>
  <c r="O56" s="1"/>
  <c r="O57" s="1"/>
  <c r="O58" s="1"/>
  <c r="O59" s="1"/>
  <c r="O60" s="1"/>
  <c r="O61" s="1"/>
  <c r="O62" s="1"/>
  <c r="O63" s="1"/>
  <c r="O64" s="1"/>
  <c r="N42"/>
  <c r="N43" s="1"/>
  <c r="N44" s="1"/>
  <c r="N45" s="1"/>
  <c r="N46" s="1"/>
  <c r="N47" s="1"/>
  <c r="N48" s="1"/>
  <c r="N49" s="1"/>
  <c r="N50" s="1"/>
  <c r="N51" s="1"/>
  <c r="N52" s="1"/>
  <c r="N53" s="1"/>
  <c r="N54" s="1"/>
  <c r="N55" s="1"/>
  <c r="N56" s="1"/>
  <c r="N57" s="1"/>
  <c r="N58" s="1"/>
  <c r="N59" s="1"/>
  <c r="N60" s="1"/>
  <c r="N61" s="1"/>
  <c r="N62" s="1"/>
  <c r="N63" s="1"/>
  <c r="N64" s="1"/>
  <c r="M42"/>
  <c r="M43" s="1"/>
  <c r="M44" s="1"/>
  <c r="M45" s="1"/>
  <c r="M46" s="1"/>
  <c r="M47" s="1"/>
  <c r="M48" s="1"/>
  <c r="M49" s="1"/>
  <c r="M50" s="1"/>
  <c r="M51" s="1"/>
  <c r="M52" s="1"/>
  <c r="M53" s="1"/>
  <c r="M54" s="1"/>
  <c r="M55" s="1"/>
  <c r="M56" s="1"/>
  <c r="M57" s="1"/>
  <c r="M58" s="1"/>
  <c r="M59" s="1"/>
  <c r="M60" s="1"/>
  <c r="M61" s="1"/>
  <c r="M62" s="1"/>
  <c r="M63" s="1"/>
  <c r="M64" s="1"/>
  <c r="L42"/>
  <c r="L43" s="1"/>
  <c r="L44" s="1"/>
  <c r="L45" s="1"/>
  <c r="L46" s="1"/>
  <c r="L47" s="1"/>
  <c r="L48" s="1"/>
  <c r="L49" s="1"/>
  <c r="L50" s="1"/>
  <c r="L51" s="1"/>
  <c r="L52" s="1"/>
  <c r="L53" s="1"/>
  <c r="L54" s="1"/>
  <c r="L55" s="1"/>
  <c r="L56" s="1"/>
  <c r="L57" s="1"/>
  <c r="L58" s="1"/>
  <c r="L59" s="1"/>
  <c r="L60" s="1"/>
  <c r="L61" s="1"/>
  <c r="L62" s="1"/>
  <c r="L63" s="1"/>
  <c r="L64" s="1"/>
  <c r="K42"/>
  <c r="K43" s="1"/>
  <c r="K44" s="1"/>
  <c r="K45" s="1"/>
  <c r="K46" s="1"/>
  <c r="K47" s="1"/>
  <c r="K48" s="1"/>
  <c r="K49" s="1"/>
  <c r="K50" s="1"/>
  <c r="K51" s="1"/>
  <c r="K52" s="1"/>
  <c r="K53" s="1"/>
  <c r="K54" s="1"/>
  <c r="K55" s="1"/>
  <c r="K56" s="1"/>
  <c r="K57" s="1"/>
  <c r="K58" s="1"/>
  <c r="K59" s="1"/>
  <c r="K60" s="1"/>
  <c r="K61" s="1"/>
  <c r="K62" s="1"/>
  <c r="K63" s="1"/>
  <c r="K64" s="1"/>
  <c r="J42"/>
  <c r="J43" s="1"/>
  <c r="J44" s="1"/>
  <c r="J45" s="1"/>
  <c r="J46" s="1"/>
  <c r="J47" s="1"/>
  <c r="J48" s="1"/>
  <c r="J49" s="1"/>
  <c r="J50" s="1"/>
  <c r="J51" s="1"/>
  <c r="J52" s="1"/>
  <c r="J53" s="1"/>
  <c r="J54" s="1"/>
  <c r="J55" s="1"/>
  <c r="J56" s="1"/>
  <c r="J57" s="1"/>
  <c r="J58" s="1"/>
  <c r="J59" s="1"/>
  <c r="J60" s="1"/>
  <c r="J61" s="1"/>
  <c r="J62" s="1"/>
  <c r="J63" s="1"/>
  <c r="J64" s="1"/>
  <c r="I42"/>
  <c r="I43" s="1"/>
  <c r="I44" s="1"/>
  <c r="I45" s="1"/>
  <c r="I46" s="1"/>
  <c r="I47" s="1"/>
  <c r="I48" s="1"/>
  <c r="I49" s="1"/>
  <c r="I50" s="1"/>
  <c r="I51" s="1"/>
  <c r="I52" s="1"/>
  <c r="I53" s="1"/>
  <c r="I54" s="1"/>
  <c r="I55" s="1"/>
  <c r="I56" s="1"/>
  <c r="I57" s="1"/>
  <c r="I58" s="1"/>
  <c r="I59" s="1"/>
  <c r="I60" s="1"/>
  <c r="I61" s="1"/>
  <c r="I62" s="1"/>
  <c r="I63" s="1"/>
  <c r="I64" s="1"/>
  <c r="H42"/>
  <c r="H43" s="1"/>
  <c r="H44" s="1"/>
  <c r="H45" s="1"/>
  <c r="H46" s="1"/>
  <c r="H47" s="1"/>
  <c r="H48" s="1"/>
  <c r="H49" s="1"/>
  <c r="H50" s="1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G42"/>
  <c r="G43" s="1"/>
  <c r="G44" s="1"/>
  <c r="G45" s="1"/>
  <c r="G46" s="1"/>
  <c r="G47" s="1"/>
  <c r="G48" s="1"/>
  <c r="G49" s="1"/>
  <c r="G50" s="1"/>
  <c r="G51" s="1"/>
  <c r="G52" s="1"/>
  <c r="G53" s="1"/>
  <c r="G54" s="1"/>
  <c r="G55" s="1"/>
  <c r="G56" s="1"/>
  <c r="G57" s="1"/>
  <c r="G58" s="1"/>
  <c r="G59" s="1"/>
  <c r="G60" s="1"/>
  <c r="G61" s="1"/>
  <c r="G62" s="1"/>
  <c r="G63" s="1"/>
  <c r="G64" s="1"/>
  <c r="F42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E42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D42"/>
  <c r="D43" s="1"/>
  <c r="D44" s="1"/>
  <c r="D45" s="1"/>
  <c r="D46" s="1"/>
  <c r="D47" s="1"/>
  <c r="D48" s="1"/>
  <c r="D49" s="1"/>
  <c r="D50" s="1"/>
  <c r="D51" s="1"/>
  <c r="D52" s="1"/>
  <c r="D53" s="1"/>
  <c r="D54" s="1"/>
  <c r="D55" s="1"/>
  <c r="D56" s="1"/>
  <c r="D57" s="1"/>
  <c r="D58" s="1"/>
  <c r="D59" s="1"/>
  <c r="D60" s="1"/>
  <c r="D61" s="1"/>
  <c r="D62" s="1"/>
  <c r="D63" s="1"/>
  <c r="D64" s="1"/>
  <c r="C42"/>
  <c r="S39"/>
  <c r="R39"/>
  <c r="Q39"/>
  <c r="S38"/>
  <c r="R38"/>
  <c r="Q38"/>
  <c r="S37"/>
  <c r="R37"/>
  <c r="Q37"/>
  <c r="S36"/>
  <c r="R36"/>
  <c r="Q36"/>
  <c r="S35"/>
  <c r="R35"/>
  <c r="Q35"/>
  <c r="S34"/>
  <c r="R34"/>
  <c r="Q34"/>
  <c r="S33"/>
  <c r="R33"/>
  <c r="Q33"/>
  <c r="S32"/>
  <c r="R32"/>
  <c r="Q32"/>
  <c r="S31"/>
  <c r="R31"/>
  <c r="Q31"/>
  <c r="S30"/>
  <c r="R30"/>
  <c r="Q30"/>
  <c r="S29"/>
  <c r="R29"/>
  <c r="Q29"/>
  <c r="S28"/>
  <c r="R28"/>
  <c r="Q28"/>
  <c r="S27"/>
  <c r="R27"/>
  <c r="Q27"/>
  <c r="S26"/>
  <c r="R26"/>
  <c r="Q26"/>
  <c r="S25"/>
  <c r="R25"/>
  <c r="Q25"/>
  <c r="S24"/>
  <c r="R24"/>
  <c r="Q24"/>
  <c r="S23"/>
  <c r="R23"/>
  <c r="Q23"/>
  <c r="S22"/>
  <c r="R22"/>
  <c r="Q22"/>
  <c r="S21"/>
  <c r="R21"/>
  <c r="Q21"/>
  <c r="S20"/>
  <c r="R20"/>
  <c r="Q20"/>
  <c r="S19"/>
  <c r="R19"/>
  <c r="Q19"/>
  <c r="S18"/>
  <c r="R18"/>
  <c r="Q18"/>
  <c r="S17"/>
  <c r="R17"/>
  <c r="Q17"/>
  <c r="T248" l="1"/>
  <c r="T252"/>
  <c r="T256"/>
  <c r="T260"/>
  <c r="T264"/>
  <c r="T268"/>
  <c r="T272"/>
  <c r="T276"/>
  <c r="T280"/>
  <c r="T284"/>
  <c r="T288"/>
  <c r="T292"/>
  <c r="T296"/>
  <c r="V12"/>
  <c r="T148"/>
  <c r="T152"/>
  <c r="T156"/>
  <c r="T160"/>
  <c r="T164"/>
  <c r="T168"/>
  <c r="T213"/>
  <c r="T217"/>
  <c r="T221"/>
  <c r="T225"/>
  <c r="T229"/>
  <c r="T233"/>
  <c r="T237"/>
  <c r="T241"/>
  <c r="T245"/>
  <c r="T249"/>
  <c r="T253"/>
  <c r="T261"/>
  <c r="T265"/>
  <c r="T269"/>
  <c r="T273"/>
  <c r="T277"/>
  <c r="T281"/>
  <c r="T285"/>
  <c r="T289"/>
  <c r="T293"/>
  <c r="U12"/>
  <c r="C184"/>
  <c r="I174"/>
  <c r="C180"/>
  <c r="J171"/>
  <c r="F171"/>
  <c r="T153"/>
  <c r="T157"/>
  <c r="T161"/>
  <c r="T165"/>
  <c r="C176"/>
  <c r="C192"/>
  <c r="G172"/>
  <c r="L173"/>
  <c r="D173"/>
  <c r="K172"/>
  <c r="E174"/>
  <c r="T149"/>
  <c r="C172"/>
  <c r="C188"/>
  <c r="N171"/>
  <c r="H173"/>
  <c r="T199"/>
  <c r="T203"/>
  <c r="T207"/>
  <c r="T211"/>
  <c r="T146"/>
  <c r="T150"/>
  <c r="T154"/>
  <c r="T158"/>
  <c r="T162"/>
  <c r="T166"/>
  <c r="C171"/>
  <c r="C175"/>
  <c r="C179"/>
  <c r="C183"/>
  <c r="C187"/>
  <c r="C191"/>
  <c r="E171"/>
  <c r="I171"/>
  <c r="M171"/>
  <c r="F172"/>
  <c r="J172"/>
  <c r="N172"/>
  <c r="G173"/>
  <c r="K173"/>
  <c r="D174"/>
  <c r="H174"/>
  <c r="L174"/>
  <c r="E175"/>
  <c r="I175"/>
  <c r="M175"/>
  <c r="F176"/>
  <c r="J176"/>
  <c r="N176"/>
  <c r="G177"/>
  <c r="K177"/>
  <c r="D178"/>
  <c r="H178"/>
  <c r="L178"/>
  <c r="E179"/>
  <c r="I179"/>
  <c r="M179"/>
  <c r="F180"/>
  <c r="J180"/>
  <c r="N180"/>
  <c r="G181"/>
  <c r="K181"/>
  <c r="D182"/>
  <c r="H182"/>
  <c r="L182"/>
  <c r="E183"/>
  <c r="I183"/>
  <c r="M183"/>
  <c r="F184"/>
  <c r="J184"/>
  <c r="N184"/>
  <c r="G185"/>
  <c r="K185"/>
  <c r="D186"/>
  <c r="H186"/>
  <c r="L186"/>
  <c r="E187"/>
  <c r="I187"/>
  <c r="M187"/>
  <c r="F188"/>
  <c r="J188"/>
  <c r="N188"/>
  <c r="G189"/>
  <c r="K189"/>
  <c r="D190"/>
  <c r="H190"/>
  <c r="L190"/>
  <c r="E191"/>
  <c r="I191"/>
  <c r="M191"/>
  <c r="F192"/>
  <c r="J192"/>
  <c r="N192"/>
  <c r="G193"/>
  <c r="K193"/>
  <c r="O171"/>
  <c r="O173"/>
  <c r="O175"/>
  <c r="O177"/>
  <c r="O179"/>
  <c r="O181"/>
  <c r="O183"/>
  <c r="O185"/>
  <c r="O187"/>
  <c r="O189"/>
  <c r="O191"/>
  <c r="O193"/>
  <c r="T147"/>
  <c r="T151"/>
  <c r="T155"/>
  <c r="T159"/>
  <c r="T163"/>
  <c r="T167"/>
  <c r="C174"/>
  <c r="C178"/>
  <c r="C182"/>
  <c r="C186"/>
  <c r="C190"/>
  <c r="D171"/>
  <c r="H171"/>
  <c r="L171"/>
  <c r="E172"/>
  <c r="I172"/>
  <c r="M172"/>
  <c r="F173"/>
  <c r="J173"/>
  <c r="N173"/>
  <c r="G174"/>
  <c r="K174"/>
  <c r="D175"/>
  <c r="H175"/>
  <c r="L175"/>
  <c r="E176"/>
  <c r="I176"/>
  <c r="M176"/>
  <c r="F177"/>
  <c r="J177"/>
  <c r="N177"/>
  <c r="G178"/>
  <c r="K178"/>
  <c r="D179"/>
  <c r="H179"/>
  <c r="L179"/>
  <c r="E180"/>
  <c r="I180"/>
  <c r="M180"/>
  <c r="F181"/>
  <c r="J181"/>
  <c r="N181"/>
  <c r="G182"/>
  <c r="K182"/>
  <c r="D183"/>
  <c r="H183"/>
  <c r="L183"/>
  <c r="E184"/>
  <c r="I184"/>
  <c r="M184"/>
  <c r="F185"/>
  <c r="J185"/>
  <c r="N185"/>
  <c r="G186"/>
  <c r="K186"/>
  <c r="D187"/>
  <c r="H187"/>
  <c r="L187"/>
  <c r="E188"/>
  <c r="I188"/>
  <c r="M188"/>
  <c r="F189"/>
  <c r="J189"/>
  <c r="N189"/>
  <c r="G190"/>
  <c r="K190"/>
  <c r="D191"/>
  <c r="H191"/>
  <c r="L191"/>
  <c r="E192"/>
  <c r="I192"/>
  <c r="M192"/>
  <c r="F193"/>
  <c r="J193"/>
  <c r="N193"/>
  <c r="P172"/>
  <c r="P174"/>
  <c r="P176"/>
  <c r="P178"/>
  <c r="P180"/>
  <c r="P182"/>
  <c r="P184"/>
  <c r="P186"/>
  <c r="P188"/>
  <c r="P190"/>
  <c r="T197"/>
  <c r="T201"/>
  <c r="T205"/>
  <c r="T209"/>
  <c r="T257"/>
  <c r="C173"/>
  <c r="C177"/>
  <c r="C181"/>
  <c r="C185"/>
  <c r="C189"/>
  <c r="C193"/>
  <c r="G171"/>
  <c r="K171"/>
  <c r="D172"/>
  <c r="H172"/>
  <c r="L172"/>
  <c r="E173"/>
  <c r="I173"/>
  <c r="M173"/>
  <c r="F174"/>
  <c r="J174"/>
  <c r="N174"/>
  <c r="G175"/>
  <c r="K175"/>
  <c r="D176"/>
  <c r="H176"/>
  <c r="L176"/>
  <c r="E177"/>
  <c r="I177"/>
  <c r="M177"/>
  <c r="F178"/>
  <c r="J178"/>
  <c r="N178"/>
  <c r="G179"/>
  <c r="K179"/>
  <c r="D180"/>
  <c r="H180"/>
  <c r="L180"/>
  <c r="E181"/>
  <c r="I181"/>
  <c r="M181"/>
  <c r="F182"/>
  <c r="J182"/>
  <c r="N182"/>
  <c r="G183"/>
  <c r="K183"/>
  <c r="D184"/>
  <c r="H184"/>
  <c r="L184"/>
  <c r="E185"/>
  <c r="I185"/>
  <c r="M185"/>
  <c r="F186"/>
  <c r="J186"/>
  <c r="N186"/>
  <c r="G187"/>
  <c r="K187"/>
  <c r="D188"/>
  <c r="H188"/>
  <c r="L188"/>
  <c r="E189"/>
  <c r="I189"/>
  <c r="M189"/>
  <c r="F190"/>
  <c r="J190"/>
  <c r="N190"/>
  <c r="G191"/>
  <c r="K191"/>
  <c r="D192"/>
  <c r="H192"/>
  <c r="L192"/>
  <c r="E193"/>
  <c r="I193"/>
  <c r="M193"/>
  <c r="O172"/>
  <c r="O174"/>
  <c r="O176"/>
  <c r="O178"/>
  <c r="O180"/>
  <c r="O182"/>
  <c r="O184"/>
  <c r="O186"/>
  <c r="O188"/>
  <c r="O190"/>
  <c r="O192"/>
  <c r="T198"/>
  <c r="T202"/>
  <c r="T206"/>
  <c r="T210"/>
  <c r="T214"/>
  <c r="T218"/>
  <c r="T222"/>
  <c r="T226"/>
  <c r="T230"/>
  <c r="T234"/>
  <c r="T238"/>
  <c r="T242"/>
  <c r="T246"/>
  <c r="T250"/>
  <c r="T254"/>
  <c r="T258"/>
  <c r="T262"/>
  <c r="T266"/>
  <c r="T270"/>
  <c r="T274"/>
  <c r="T278"/>
  <c r="T282"/>
  <c r="T286"/>
  <c r="T290"/>
  <c r="T294"/>
  <c r="M174"/>
  <c r="F175"/>
  <c r="J175"/>
  <c r="N175"/>
  <c r="G176"/>
  <c r="K176"/>
  <c r="D177"/>
  <c r="H177"/>
  <c r="L177"/>
  <c r="E178"/>
  <c r="I178"/>
  <c r="M178"/>
  <c r="F179"/>
  <c r="J179"/>
  <c r="N179"/>
  <c r="G180"/>
  <c r="K180"/>
  <c r="D181"/>
  <c r="H181"/>
  <c r="L181"/>
  <c r="E182"/>
  <c r="I182"/>
  <c r="M182"/>
  <c r="F183"/>
  <c r="J183"/>
  <c r="N183"/>
  <c r="G184"/>
  <c r="K184"/>
  <c r="D185"/>
  <c r="H185"/>
  <c r="L185"/>
  <c r="E186"/>
  <c r="I186"/>
  <c r="M186"/>
  <c r="F187"/>
  <c r="J187"/>
  <c r="N187"/>
  <c r="G188"/>
  <c r="K188"/>
  <c r="D189"/>
  <c r="H189"/>
  <c r="L189"/>
  <c r="E190"/>
  <c r="I190"/>
  <c r="M190"/>
  <c r="F191"/>
  <c r="J191"/>
  <c r="N191"/>
  <c r="G192"/>
  <c r="K192"/>
  <c r="D193"/>
  <c r="H193"/>
  <c r="L193"/>
  <c r="P171"/>
  <c r="P173"/>
  <c r="P175"/>
  <c r="P177"/>
  <c r="P179"/>
  <c r="P181"/>
  <c r="P183"/>
  <c r="P185"/>
  <c r="P187"/>
  <c r="P189"/>
  <c r="P191"/>
  <c r="T215"/>
  <c r="T219"/>
  <c r="T223"/>
  <c r="T227"/>
  <c r="T231"/>
  <c r="T235"/>
  <c r="T239"/>
  <c r="T243"/>
  <c r="T247"/>
  <c r="T251"/>
  <c r="T255"/>
  <c r="T259"/>
  <c r="T263"/>
  <c r="T267"/>
  <c r="T271"/>
  <c r="T275"/>
  <c r="T279"/>
  <c r="T283"/>
  <c r="T287"/>
  <c r="T291"/>
  <c r="T295"/>
  <c r="N115"/>
  <c r="T11"/>
  <c r="M115"/>
  <c r="J112"/>
  <c r="E115"/>
  <c r="I115"/>
  <c r="N112"/>
  <c r="M94"/>
  <c r="D114"/>
  <c r="H114"/>
  <c r="L114"/>
  <c r="O114"/>
  <c r="I94"/>
  <c r="C115"/>
  <c r="G113"/>
  <c r="K113"/>
  <c r="F112"/>
  <c r="E94"/>
  <c r="S12"/>
  <c r="P114"/>
  <c r="P140" s="1"/>
  <c r="P112"/>
  <c r="P110"/>
  <c r="P108"/>
  <c r="P106"/>
  <c r="P104"/>
  <c r="P102"/>
  <c r="P100"/>
  <c r="P98"/>
  <c r="P96"/>
  <c r="P94"/>
  <c r="P113"/>
  <c r="P111"/>
  <c r="P136" s="1"/>
  <c r="P85" s="1"/>
  <c r="P109"/>
  <c r="P107"/>
  <c r="P105"/>
  <c r="P103"/>
  <c r="P128" s="1"/>
  <c r="P77" s="1"/>
  <c r="P101"/>
  <c r="P99"/>
  <c r="P97"/>
  <c r="P95"/>
  <c r="P120" s="1"/>
  <c r="P69" s="1"/>
  <c r="P93"/>
  <c r="P118" s="1"/>
  <c r="P67" s="1"/>
  <c r="C100"/>
  <c r="K96"/>
  <c r="L97"/>
  <c r="F99"/>
  <c r="J99"/>
  <c r="D101"/>
  <c r="I102"/>
  <c r="G104"/>
  <c r="I106"/>
  <c r="K108"/>
  <c r="L109"/>
  <c r="J115"/>
  <c r="C94"/>
  <c r="C98"/>
  <c r="C102"/>
  <c r="C106"/>
  <c r="C110"/>
  <c r="C114"/>
  <c r="F93"/>
  <c r="F118" s="1"/>
  <c r="F67" s="1"/>
  <c r="J93"/>
  <c r="J118" s="1"/>
  <c r="J67" s="1"/>
  <c r="N93"/>
  <c r="N118" s="1"/>
  <c r="N67" s="1"/>
  <c r="G94"/>
  <c r="K94"/>
  <c r="D95"/>
  <c r="H95"/>
  <c r="L95"/>
  <c r="E96"/>
  <c r="I96"/>
  <c r="M96"/>
  <c r="F97"/>
  <c r="J97"/>
  <c r="N97"/>
  <c r="G98"/>
  <c r="K98"/>
  <c r="D99"/>
  <c r="H99"/>
  <c r="L99"/>
  <c r="E100"/>
  <c r="I100"/>
  <c r="M100"/>
  <c r="F101"/>
  <c r="J101"/>
  <c r="N101"/>
  <c r="G102"/>
  <c r="K102"/>
  <c r="D103"/>
  <c r="H103"/>
  <c r="L103"/>
  <c r="E104"/>
  <c r="I104"/>
  <c r="M104"/>
  <c r="F105"/>
  <c r="J105"/>
  <c r="N105"/>
  <c r="G106"/>
  <c r="K106"/>
  <c r="D107"/>
  <c r="H107"/>
  <c r="L107"/>
  <c r="E108"/>
  <c r="I108"/>
  <c r="M108"/>
  <c r="F109"/>
  <c r="J109"/>
  <c r="N109"/>
  <c r="G110"/>
  <c r="K110"/>
  <c r="D111"/>
  <c r="H111"/>
  <c r="L111"/>
  <c r="E112"/>
  <c r="I112"/>
  <c r="M112"/>
  <c r="F113"/>
  <c r="F138" s="1"/>
  <c r="F87" s="1"/>
  <c r="J113"/>
  <c r="N113"/>
  <c r="G114"/>
  <c r="G139" s="1"/>
  <c r="G88" s="1"/>
  <c r="K114"/>
  <c r="K139" s="1"/>
  <c r="K88" s="1"/>
  <c r="D115"/>
  <c r="D140" s="1"/>
  <c r="D89" s="1"/>
  <c r="H115"/>
  <c r="H140" s="1"/>
  <c r="H89" s="1"/>
  <c r="L115"/>
  <c r="L140" s="1"/>
  <c r="L89" s="1"/>
  <c r="C104"/>
  <c r="G96"/>
  <c r="E98"/>
  <c r="N99"/>
  <c r="H101"/>
  <c r="L101"/>
  <c r="F103"/>
  <c r="J103"/>
  <c r="D105"/>
  <c r="M106"/>
  <c r="M114"/>
  <c r="Q42"/>
  <c r="C93"/>
  <c r="C118" s="1"/>
  <c r="C97"/>
  <c r="C101"/>
  <c r="C105"/>
  <c r="C109"/>
  <c r="C113"/>
  <c r="E93"/>
  <c r="E118" s="1"/>
  <c r="E67" s="1"/>
  <c r="I93"/>
  <c r="I118" s="1"/>
  <c r="I67" s="1"/>
  <c r="M93"/>
  <c r="M118" s="1"/>
  <c r="M67" s="1"/>
  <c r="F94"/>
  <c r="F119" s="1"/>
  <c r="F68" s="1"/>
  <c r="J94"/>
  <c r="J119" s="1"/>
  <c r="J68" s="1"/>
  <c r="N94"/>
  <c r="N119" s="1"/>
  <c r="N68" s="1"/>
  <c r="G95"/>
  <c r="G120" s="1"/>
  <c r="G69" s="1"/>
  <c r="K95"/>
  <c r="K120" s="1"/>
  <c r="K69" s="1"/>
  <c r="D96"/>
  <c r="D121" s="1"/>
  <c r="D70" s="1"/>
  <c r="H96"/>
  <c r="H121" s="1"/>
  <c r="H70" s="1"/>
  <c r="L96"/>
  <c r="L121" s="1"/>
  <c r="L70" s="1"/>
  <c r="E97"/>
  <c r="E122" s="1"/>
  <c r="E71" s="1"/>
  <c r="I97"/>
  <c r="I122" s="1"/>
  <c r="I71" s="1"/>
  <c r="M97"/>
  <c r="M122" s="1"/>
  <c r="M71" s="1"/>
  <c r="F98"/>
  <c r="F123" s="1"/>
  <c r="F72" s="1"/>
  <c r="J98"/>
  <c r="J123" s="1"/>
  <c r="J72" s="1"/>
  <c r="N98"/>
  <c r="N123" s="1"/>
  <c r="N72" s="1"/>
  <c r="G99"/>
  <c r="G124" s="1"/>
  <c r="G73" s="1"/>
  <c r="K99"/>
  <c r="K124" s="1"/>
  <c r="K73" s="1"/>
  <c r="D100"/>
  <c r="D125" s="1"/>
  <c r="D74" s="1"/>
  <c r="H100"/>
  <c r="H125" s="1"/>
  <c r="H74" s="1"/>
  <c r="L100"/>
  <c r="L125" s="1"/>
  <c r="L74" s="1"/>
  <c r="E101"/>
  <c r="E126" s="1"/>
  <c r="E75" s="1"/>
  <c r="I101"/>
  <c r="I126" s="1"/>
  <c r="I75" s="1"/>
  <c r="M101"/>
  <c r="M126" s="1"/>
  <c r="M75" s="1"/>
  <c r="F102"/>
  <c r="F127" s="1"/>
  <c r="F76" s="1"/>
  <c r="J102"/>
  <c r="J127" s="1"/>
  <c r="J76" s="1"/>
  <c r="N102"/>
  <c r="N127" s="1"/>
  <c r="N76" s="1"/>
  <c r="G103"/>
  <c r="G128" s="1"/>
  <c r="G77" s="1"/>
  <c r="K103"/>
  <c r="K128" s="1"/>
  <c r="K77" s="1"/>
  <c r="D104"/>
  <c r="D129" s="1"/>
  <c r="D78" s="1"/>
  <c r="H104"/>
  <c r="H129" s="1"/>
  <c r="H78" s="1"/>
  <c r="L104"/>
  <c r="L129" s="1"/>
  <c r="L78" s="1"/>
  <c r="E105"/>
  <c r="E130" s="1"/>
  <c r="E79" s="1"/>
  <c r="I105"/>
  <c r="I130" s="1"/>
  <c r="I79" s="1"/>
  <c r="M105"/>
  <c r="M130" s="1"/>
  <c r="M79" s="1"/>
  <c r="F106"/>
  <c r="F131" s="1"/>
  <c r="F80" s="1"/>
  <c r="J106"/>
  <c r="J131" s="1"/>
  <c r="J80" s="1"/>
  <c r="N106"/>
  <c r="N131" s="1"/>
  <c r="N80" s="1"/>
  <c r="G107"/>
  <c r="G132" s="1"/>
  <c r="G81" s="1"/>
  <c r="K107"/>
  <c r="K132" s="1"/>
  <c r="K81" s="1"/>
  <c r="D108"/>
  <c r="D133" s="1"/>
  <c r="D82" s="1"/>
  <c r="H108"/>
  <c r="H133" s="1"/>
  <c r="H82" s="1"/>
  <c r="L108"/>
  <c r="L133" s="1"/>
  <c r="L82" s="1"/>
  <c r="E109"/>
  <c r="E134" s="1"/>
  <c r="E83" s="1"/>
  <c r="I109"/>
  <c r="I134" s="1"/>
  <c r="I83" s="1"/>
  <c r="M109"/>
  <c r="M134" s="1"/>
  <c r="M83" s="1"/>
  <c r="F110"/>
  <c r="F135" s="1"/>
  <c r="F84" s="1"/>
  <c r="J110"/>
  <c r="J135" s="1"/>
  <c r="J84" s="1"/>
  <c r="N110"/>
  <c r="N135" s="1"/>
  <c r="N84" s="1"/>
  <c r="G111"/>
  <c r="G136" s="1"/>
  <c r="G85" s="1"/>
  <c r="K111"/>
  <c r="K136" s="1"/>
  <c r="K85" s="1"/>
  <c r="D112"/>
  <c r="D137" s="1"/>
  <c r="D86" s="1"/>
  <c r="H112"/>
  <c r="H137" s="1"/>
  <c r="H86" s="1"/>
  <c r="L112"/>
  <c r="L137" s="1"/>
  <c r="L86" s="1"/>
  <c r="E113"/>
  <c r="E138" s="1"/>
  <c r="E87" s="1"/>
  <c r="I113"/>
  <c r="I138" s="1"/>
  <c r="I87" s="1"/>
  <c r="M113"/>
  <c r="M138" s="1"/>
  <c r="M87" s="1"/>
  <c r="F114"/>
  <c r="F139" s="1"/>
  <c r="F88" s="1"/>
  <c r="J114"/>
  <c r="J139" s="1"/>
  <c r="J88" s="1"/>
  <c r="N114"/>
  <c r="N139" s="1"/>
  <c r="N88" s="1"/>
  <c r="G115"/>
  <c r="G140" s="1"/>
  <c r="G89" s="1"/>
  <c r="K115"/>
  <c r="K140" s="1"/>
  <c r="K89" s="1"/>
  <c r="O93"/>
  <c r="O118" s="1"/>
  <c r="O67" s="1"/>
  <c r="O95"/>
  <c r="O97"/>
  <c r="O99"/>
  <c r="O101"/>
  <c r="O103"/>
  <c r="O105"/>
  <c r="O107"/>
  <c r="O109"/>
  <c r="O111"/>
  <c r="O113"/>
  <c r="O115"/>
  <c r="O140" s="1"/>
  <c r="O89" s="1"/>
  <c r="C108"/>
  <c r="C112"/>
  <c r="D93"/>
  <c r="D118" s="1"/>
  <c r="D67" s="1"/>
  <c r="H93"/>
  <c r="H118" s="1"/>
  <c r="H67" s="1"/>
  <c r="L93"/>
  <c r="L118" s="1"/>
  <c r="L67" s="1"/>
  <c r="F95"/>
  <c r="J95"/>
  <c r="J120" s="1"/>
  <c r="J69" s="1"/>
  <c r="D97"/>
  <c r="D122" s="1"/>
  <c r="D71" s="1"/>
  <c r="I98"/>
  <c r="I123" s="1"/>
  <c r="I72" s="1"/>
  <c r="K100"/>
  <c r="M102"/>
  <c r="M127" s="1"/>
  <c r="M76" s="1"/>
  <c r="K104"/>
  <c r="H105"/>
  <c r="H130" s="1"/>
  <c r="H79" s="1"/>
  <c r="L105"/>
  <c r="L130" s="1"/>
  <c r="L79" s="1"/>
  <c r="F107"/>
  <c r="F132" s="1"/>
  <c r="F81" s="1"/>
  <c r="J107"/>
  <c r="G108"/>
  <c r="G133" s="1"/>
  <c r="G82" s="1"/>
  <c r="D109"/>
  <c r="H109"/>
  <c r="H134" s="1"/>
  <c r="H83" s="1"/>
  <c r="E110"/>
  <c r="E135" s="1"/>
  <c r="E84" s="1"/>
  <c r="I110"/>
  <c r="M110"/>
  <c r="F111"/>
  <c r="F136" s="1"/>
  <c r="F85" s="1"/>
  <c r="J111"/>
  <c r="J136" s="1"/>
  <c r="J85" s="1"/>
  <c r="N111"/>
  <c r="G112"/>
  <c r="K112"/>
  <c r="K137" s="1"/>
  <c r="K86" s="1"/>
  <c r="D113"/>
  <c r="D138" s="1"/>
  <c r="D87" s="1"/>
  <c r="H113"/>
  <c r="L113"/>
  <c r="E114"/>
  <c r="E139" s="1"/>
  <c r="E88" s="1"/>
  <c r="F115"/>
  <c r="F140" s="1"/>
  <c r="F89" s="1"/>
  <c r="C96"/>
  <c r="N95"/>
  <c r="H97"/>
  <c r="H122" s="1"/>
  <c r="H71" s="1"/>
  <c r="M98"/>
  <c r="M123" s="1"/>
  <c r="M72" s="1"/>
  <c r="G100"/>
  <c r="E102"/>
  <c r="N103"/>
  <c r="N128" s="1"/>
  <c r="N77" s="1"/>
  <c r="E106"/>
  <c r="E131" s="1"/>
  <c r="E80" s="1"/>
  <c r="N107"/>
  <c r="I114"/>
  <c r="I139" s="1"/>
  <c r="I88" s="1"/>
  <c r="C95"/>
  <c r="C120" s="1"/>
  <c r="C99"/>
  <c r="C124" s="1"/>
  <c r="C103"/>
  <c r="C128" s="1"/>
  <c r="C107"/>
  <c r="C132" s="1"/>
  <c r="C111"/>
  <c r="C136" s="1"/>
  <c r="G93"/>
  <c r="G118" s="1"/>
  <c r="G67" s="1"/>
  <c r="K93"/>
  <c r="K118" s="1"/>
  <c r="K67" s="1"/>
  <c r="D94"/>
  <c r="H94"/>
  <c r="H119" s="1"/>
  <c r="H68" s="1"/>
  <c r="L94"/>
  <c r="L119" s="1"/>
  <c r="L68" s="1"/>
  <c r="E95"/>
  <c r="E120" s="1"/>
  <c r="E69" s="1"/>
  <c r="I95"/>
  <c r="I120" s="1"/>
  <c r="I69" s="1"/>
  <c r="M95"/>
  <c r="M120" s="1"/>
  <c r="M69" s="1"/>
  <c r="F96"/>
  <c r="F121" s="1"/>
  <c r="F70" s="1"/>
  <c r="J96"/>
  <c r="N96"/>
  <c r="N121" s="1"/>
  <c r="N70" s="1"/>
  <c r="G97"/>
  <c r="G122" s="1"/>
  <c r="G71" s="1"/>
  <c r="K97"/>
  <c r="K122" s="1"/>
  <c r="K71" s="1"/>
  <c r="D98"/>
  <c r="H98"/>
  <c r="L98"/>
  <c r="L123" s="1"/>
  <c r="L72" s="1"/>
  <c r="E99"/>
  <c r="E124" s="1"/>
  <c r="E73" s="1"/>
  <c r="I99"/>
  <c r="I124" s="1"/>
  <c r="I73" s="1"/>
  <c r="M99"/>
  <c r="F100"/>
  <c r="F125" s="1"/>
  <c r="F74" s="1"/>
  <c r="J100"/>
  <c r="J125" s="1"/>
  <c r="J74" s="1"/>
  <c r="N100"/>
  <c r="G101"/>
  <c r="K101"/>
  <c r="K126" s="1"/>
  <c r="K75" s="1"/>
  <c r="D102"/>
  <c r="D127" s="1"/>
  <c r="D76" s="1"/>
  <c r="H102"/>
  <c r="L102"/>
  <c r="E103"/>
  <c r="E128" s="1"/>
  <c r="E77" s="1"/>
  <c r="I103"/>
  <c r="I128" s="1"/>
  <c r="I77" s="1"/>
  <c r="M103"/>
  <c r="F104"/>
  <c r="F129" s="1"/>
  <c r="F78" s="1"/>
  <c r="J104"/>
  <c r="J129" s="1"/>
  <c r="J78" s="1"/>
  <c r="N104"/>
  <c r="G105"/>
  <c r="G130" s="1"/>
  <c r="G79" s="1"/>
  <c r="K105"/>
  <c r="D106"/>
  <c r="D131" s="1"/>
  <c r="D80" s="1"/>
  <c r="H106"/>
  <c r="H131" s="1"/>
  <c r="H80" s="1"/>
  <c r="L106"/>
  <c r="L131" s="1"/>
  <c r="L80" s="1"/>
  <c r="E107"/>
  <c r="I107"/>
  <c r="I132" s="1"/>
  <c r="I81" s="1"/>
  <c r="M107"/>
  <c r="M132" s="1"/>
  <c r="M81" s="1"/>
  <c r="F108"/>
  <c r="J108"/>
  <c r="N108"/>
  <c r="N133" s="1"/>
  <c r="N82" s="1"/>
  <c r="G109"/>
  <c r="G134" s="1"/>
  <c r="G83" s="1"/>
  <c r="K109"/>
  <c r="K134" s="1"/>
  <c r="K83" s="1"/>
  <c r="D110"/>
  <c r="D135" s="1"/>
  <c r="D84" s="1"/>
  <c r="H110"/>
  <c r="H135" s="1"/>
  <c r="H84" s="1"/>
  <c r="L110"/>
  <c r="L135" s="1"/>
  <c r="L84" s="1"/>
  <c r="E111"/>
  <c r="I111"/>
  <c r="M111"/>
  <c r="M136" s="1"/>
  <c r="M85" s="1"/>
  <c r="O94"/>
  <c r="O119" s="1"/>
  <c r="O68" s="1"/>
  <c r="O96"/>
  <c r="O121" s="1"/>
  <c r="O70" s="1"/>
  <c r="O98"/>
  <c r="O100"/>
  <c r="O125" s="1"/>
  <c r="O74" s="1"/>
  <c r="O102"/>
  <c r="O127" s="1"/>
  <c r="O76" s="1"/>
  <c r="O104"/>
  <c r="O129" s="1"/>
  <c r="O78" s="1"/>
  <c r="O106"/>
  <c r="O108"/>
  <c r="O133" s="1"/>
  <c r="O82" s="1"/>
  <c r="O110"/>
  <c r="O135" s="1"/>
  <c r="O84" s="1"/>
  <c r="O112"/>
  <c r="O137" s="1"/>
  <c r="O86" s="1"/>
  <c r="R12"/>
  <c r="Q13"/>
  <c r="S13"/>
  <c r="Q12"/>
  <c r="R13"/>
  <c r="S42"/>
  <c r="T42" s="1"/>
  <c r="T18"/>
  <c r="T22"/>
  <c r="T30"/>
  <c r="T34"/>
  <c r="T38"/>
  <c r="R42"/>
  <c r="T23"/>
  <c r="T35"/>
  <c r="T39"/>
  <c r="C43"/>
  <c r="C44" s="1"/>
  <c r="S44" s="1"/>
  <c r="T36"/>
  <c r="T37"/>
  <c r="T17"/>
  <c r="T25"/>
  <c r="T29"/>
  <c r="T33"/>
  <c r="T19"/>
  <c r="T27"/>
  <c r="T31"/>
  <c r="T20"/>
  <c r="T24"/>
  <c r="T28"/>
  <c r="T32"/>
  <c r="T21"/>
  <c r="T26"/>
  <c r="H126" l="1"/>
  <c r="H75" s="1"/>
  <c r="P122"/>
  <c r="P71" s="1"/>
  <c r="P130"/>
  <c r="P79" s="1"/>
  <c r="P138"/>
  <c r="P87" s="1"/>
  <c r="R184"/>
  <c r="Q184"/>
  <c r="R180"/>
  <c r="R172"/>
  <c r="R188"/>
  <c r="K129"/>
  <c r="K78" s="1"/>
  <c r="Q180"/>
  <c r="N129"/>
  <c r="N78" s="1"/>
  <c r="J132"/>
  <c r="J81" s="1"/>
  <c r="E136"/>
  <c r="E85" s="1"/>
  <c r="F133"/>
  <c r="F82" s="1"/>
  <c r="H127"/>
  <c r="H76" s="1"/>
  <c r="J121"/>
  <c r="J70" s="1"/>
  <c r="N132"/>
  <c r="N81" s="1"/>
  <c r="N136"/>
  <c r="N85" s="1"/>
  <c r="J138"/>
  <c r="J87" s="1"/>
  <c r="Q192"/>
  <c r="S180"/>
  <c r="R176"/>
  <c r="M128"/>
  <c r="M77" s="1"/>
  <c r="N125"/>
  <c r="N74" s="1"/>
  <c r="D123"/>
  <c r="D72" s="1"/>
  <c r="G125"/>
  <c r="G74" s="1"/>
  <c r="H138"/>
  <c r="H87" s="1"/>
  <c r="I135"/>
  <c r="I84" s="1"/>
  <c r="O131"/>
  <c r="O80" s="1"/>
  <c r="O123"/>
  <c r="O72" s="1"/>
  <c r="I136"/>
  <c r="I85" s="1"/>
  <c r="J133"/>
  <c r="J82" s="1"/>
  <c r="K130"/>
  <c r="K79" s="1"/>
  <c r="L127"/>
  <c r="L76" s="1"/>
  <c r="G126"/>
  <c r="G75" s="1"/>
  <c r="H123"/>
  <c r="H72" s="1"/>
  <c r="D119"/>
  <c r="D68" s="1"/>
  <c r="E127"/>
  <c r="E76" s="1"/>
  <c r="N120"/>
  <c r="N69" s="1"/>
  <c r="D134"/>
  <c r="D83" s="1"/>
  <c r="K125"/>
  <c r="K74" s="1"/>
  <c r="F120"/>
  <c r="F69" s="1"/>
  <c r="C126"/>
  <c r="C75" s="1"/>
  <c r="N138"/>
  <c r="N87" s="1"/>
  <c r="S184"/>
  <c r="T184" s="1"/>
  <c r="S188"/>
  <c r="S172"/>
  <c r="C85"/>
  <c r="C69"/>
  <c r="Q181"/>
  <c r="R181"/>
  <c r="S181"/>
  <c r="Q178"/>
  <c r="R178"/>
  <c r="S178"/>
  <c r="Q187"/>
  <c r="R187"/>
  <c r="S187"/>
  <c r="Q171"/>
  <c r="R171"/>
  <c r="S171"/>
  <c r="T171" s="1"/>
  <c r="O138"/>
  <c r="O87" s="1"/>
  <c r="O130"/>
  <c r="O79" s="1"/>
  <c r="O122"/>
  <c r="O71" s="1"/>
  <c r="C130"/>
  <c r="J128"/>
  <c r="J77" s="1"/>
  <c r="N124"/>
  <c r="N73" s="1"/>
  <c r="M137"/>
  <c r="M86" s="1"/>
  <c r="H136"/>
  <c r="H85" s="1"/>
  <c r="N134"/>
  <c r="N83" s="1"/>
  <c r="I133"/>
  <c r="I82" s="1"/>
  <c r="D132"/>
  <c r="D81" s="1"/>
  <c r="J130"/>
  <c r="J79" s="1"/>
  <c r="E129"/>
  <c r="E78" s="1"/>
  <c r="K127"/>
  <c r="K76" s="1"/>
  <c r="F126"/>
  <c r="F75" s="1"/>
  <c r="L124"/>
  <c r="L73" s="1"/>
  <c r="G123"/>
  <c r="G72" s="1"/>
  <c r="M121"/>
  <c r="M70" s="1"/>
  <c r="H120"/>
  <c r="H69" s="1"/>
  <c r="C135"/>
  <c r="C119"/>
  <c r="I131"/>
  <c r="I80" s="1"/>
  <c r="J124"/>
  <c r="J73" s="1"/>
  <c r="C125"/>
  <c r="P124"/>
  <c r="P73" s="1"/>
  <c r="P132"/>
  <c r="P81" s="1"/>
  <c r="P125"/>
  <c r="P74" s="1"/>
  <c r="P133"/>
  <c r="P82" s="1"/>
  <c r="G138"/>
  <c r="G87" s="1"/>
  <c r="L139"/>
  <c r="L88" s="1"/>
  <c r="N137"/>
  <c r="N86" s="1"/>
  <c r="M140"/>
  <c r="M89" s="1"/>
  <c r="S192"/>
  <c r="T192" s="1"/>
  <c r="S176"/>
  <c r="Q172"/>
  <c r="T172" s="1"/>
  <c r="C73"/>
  <c r="Q118"/>
  <c r="C67"/>
  <c r="R118"/>
  <c r="S118"/>
  <c r="Q185"/>
  <c r="R185"/>
  <c r="S185"/>
  <c r="T185" s="1"/>
  <c r="Q182"/>
  <c r="R182"/>
  <c r="S182"/>
  <c r="Q191"/>
  <c r="R191"/>
  <c r="S191"/>
  <c r="Q175"/>
  <c r="R175"/>
  <c r="S175"/>
  <c r="T175" s="1"/>
  <c r="O132"/>
  <c r="O81" s="1"/>
  <c r="O124"/>
  <c r="O73" s="1"/>
  <c r="C134"/>
  <c r="D130"/>
  <c r="D79" s="1"/>
  <c r="C129"/>
  <c r="L136"/>
  <c r="L85" s="1"/>
  <c r="G135"/>
  <c r="G84" s="1"/>
  <c r="M133"/>
  <c r="M82" s="1"/>
  <c r="H132"/>
  <c r="H81" s="1"/>
  <c r="N130"/>
  <c r="N79" s="1"/>
  <c r="I129"/>
  <c r="I78" s="1"/>
  <c r="D128"/>
  <c r="D77" s="1"/>
  <c r="J126"/>
  <c r="J75" s="1"/>
  <c r="E125"/>
  <c r="E74" s="1"/>
  <c r="K123"/>
  <c r="K72" s="1"/>
  <c r="F122"/>
  <c r="F71" s="1"/>
  <c r="L120"/>
  <c r="L69" s="1"/>
  <c r="G119"/>
  <c r="G68" s="1"/>
  <c r="C139"/>
  <c r="C123"/>
  <c r="K133"/>
  <c r="K82" s="1"/>
  <c r="D126"/>
  <c r="D75" s="1"/>
  <c r="K121"/>
  <c r="K70" s="1"/>
  <c r="P123"/>
  <c r="P72" s="1"/>
  <c r="P131"/>
  <c r="P80" s="1"/>
  <c r="P139"/>
  <c r="P88" s="1"/>
  <c r="K138"/>
  <c r="K87" s="1"/>
  <c r="O139"/>
  <c r="O88" s="1"/>
  <c r="M119"/>
  <c r="M68" s="1"/>
  <c r="J137"/>
  <c r="J86" s="1"/>
  <c r="Q188"/>
  <c r="T188" s="1"/>
  <c r="C77"/>
  <c r="Q189"/>
  <c r="R189"/>
  <c r="S189"/>
  <c r="Q173"/>
  <c r="R173"/>
  <c r="S173"/>
  <c r="Q186"/>
  <c r="R186"/>
  <c r="S186"/>
  <c r="Q179"/>
  <c r="R179"/>
  <c r="S179"/>
  <c r="T179" s="1"/>
  <c r="C121"/>
  <c r="C133"/>
  <c r="O134"/>
  <c r="O83" s="1"/>
  <c r="O126"/>
  <c r="O75" s="1"/>
  <c r="C138"/>
  <c r="C122"/>
  <c r="M131"/>
  <c r="M80" s="1"/>
  <c r="L126"/>
  <c r="L75" s="1"/>
  <c r="G121"/>
  <c r="G70" s="1"/>
  <c r="E137"/>
  <c r="E86" s="1"/>
  <c r="K135"/>
  <c r="K84" s="1"/>
  <c r="F134"/>
  <c r="F83" s="1"/>
  <c r="L132"/>
  <c r="L81" s="1"/>
  <c r="G131"/>
  <c r="G80" s="1"/>
  <c r="M129"/>
  <c r="M78" s="1"/>
  <c r="H128"/>
  <c r="H77" s="1"/>
  <c r="N126"/>
  <c r="N75" s="1"/>
  <c r="I125"/>
  <c r="I74" s="1"/>
  <c r="D124"/>
  <c r="D73" s="1"/>
  <c r="J122"/>
  <c r="J71" s="1"/>
  <c r="E121"/>
  <c r="E70" s="1"/>
  <c r="K119"/>
  <c r="K68" s="1"/>
  <c r="C127"/>
  <c r="L134"/>
  <c r="L83" s="1"/>
  <c r="I127"/>
  <c r="I76" s="1"/>
  <c r="L122"/>
  <c r="L71" s="1"/>
  <c r="P121"/>
  <c r="P70" s="1"/>
  <c r="P129"/>
  <c r="P78" s="1"/>
  <c r="P137"/>
  <c r="P86" s="1"/>
  <c r="F137"/>
  <c r="F86" s="1"/>
  <c r="I119"/>
  <c r="I68" s="1"/>
  <c r="D139"/>
  <c r="D88" s="1"/>
  <c r="E140"/>
  <c r="E89" s="1"/>
  <c r="N140"/>
  <c r="N89" s="1"/>
  <c r="Q176"/>
  <c r="C81"/>
  <c r="Q193"/>
  <c r="R193"/>
  <c r="S193"/>
  <c r="Q177"/>
  <c r="R177"/>
  <c r="S177"/>
  <c r="Q190"/>
  <c r="R190"/>
  <c r="S190"/>
  <c r="Q174"/>
  <c r="R174"/>
  <c r="S174"/>
  <c r="Q183"/>
  <c r="R183"/>
  <c r="S183"/>
  <c r="E132"/>
  <c r="E81" s="1"/>
  <c r="M124"/>
  <c r="M73" s="1"/>
  <c r="L138"/>
  <c r="L87" s="1"/>
  <c r="G137"/>
  <c r="G86" s="1"/>
  <c r="M135"/>
  <c r="M84" s="1"/>
  <c r="C137"/>
  <c r="O136"/>
  <c r="O85" s="1"/>
  <c r="O128"/>
  <c r="O77" s="1"/>
  <c r="O120"/>
  <c r="O69" s="1"/>
  <c r="M139"/>
  <c r="M88" s="1"/>
  <c r="F128"/>
  <c r="F77" s="1"/>
  <c r="E123"/>
  <c r="E72" s="1"/>
  <c r="I137"/>
  <c r="I86" s="1"/>
  <c r="D136"/>
  <c r="D85" s="1"/>
  <c r="J134"/>
  <c r="J83" s="1"/>
  <c r="E133"/>
  <c r="E82" s="1"/>
  <c r="K131"/>
  <c r="K80" s="1"/>
  <c r="F130"/>
  <c r="F79" s="1"/>
  <c r="L128"/>
  <c r="L77" s="1"/>
  <c r="G127"/>
  <c r="G76" s="1"/>
  <c r="M125"/>
  <c r="M74" s="1"/>
  <c r="H124"/>
  <c r="H73" s="1"/>
  <c r="N122"/>
  <c r="N71" s="1"/>
  <c r="I121"/>
  <c r="I70" s="1"/>
  <c r="D120"/>
  <c r="D69" s="1"/>
  <c r="C131"/>
  <c r="J140"/>
  <c r="J89" s="1"/>
  <c r="G129"/>
  <c r="G78" s="1"/>
  <c r="F124"/>
  <c r="F73" s="1"/>
  <c r="P126"/>
  <c r="P75" s="1"/>
  <c r="P134"/>
  <c r="P83" s="1"/>
  <c r="P119"/>
  <c r="P68" s="1"/>
  <c r="P127"/>
  <c r="P76" s="1"/>
  <c r="P135"/>
  <c r="P84" s="1"/>
  <c r="E119"/>
  <c r="E68" s="1"/>
  <c r="C140"/>
  <c r="H139"/>
  <c r="H88" s="1"/>
  <c r="I140"/>
  <c r="I89" s="1"/>
  <c r="R192"/>
  <c r="R43"/>
  <c r="R44"/>
  <c r="S115"/>
  <c r="Q43"/>
  <c r="R115"/>
  <c r="Q107"/>
  <c r="R107"/>
  <c r="S107"/>
  <c r="Q106"/>
  <c r="R106"/>
  <c r="S106"/>
  <c r="Q103"/>
  <c r="R103"/>
  <c r="S103"/>
  <c r="Q96"/>
  <c r="R96"/>
  <c r="S96"/>
  <c r="Q108"/>
  <c r="R108"/>
  <c r="S108"/>
  <c r="Q113"/>
  <c r="R113"/>
  <c r="S113"/>
  <c r="Q97"/>
  <c r="R97"/>
  <c r="S97"/>
  <c r="Q102"/>
  <c r="R102"/>
  <c r="S102"/>
  <c r="Q115"/>
  <c r="Q112"/>
  <c r="R112"/>
  <c r="S112"/>
  <c r="Q111"/>
  <c r="R111"/>
  <c r="S111"/>
  <c r="Q95"/>
  <c r="R95"/>
  <c r="S95"/>
  <c r="Q105"/>
  <c r="R105"/>
  <c r="S105"/>
  <c r="Q110"/>
  <c r="R110"/>
  <c r="S110"/>
  <c r="Q94"/>
  <c r="R94"/>
  <c r="S94"/>
  <c r="Q100"/>
  <c r="R100"/>
  <c r="S100"/>
  <c r="Q101"/>
  <c r="R101"/>
  <c r="S101"/>
  <c r="Q99"/>
  <c r="R99"/>
  <c r="S99"/>
  <c r="Q109"/>
  <c r="R109"/>
  <c r="S109"/>
  <c r="Q93"/>
  <c r="R93"/>
  <c r="S93"/>
  <c r="Q104"/>
  <c r="R104"/>
  <c r="S104"/>
  <c r="Q114"/>
  <c r="R114"/>
  <c r="S114"/>
  <c r="Q98"/>
  <c r="R98"/>
  <c r="S98"/>
  <c r="T13"/>
  <c r="T12"/>
  <c r="Q44"/>
  <c r="T44" s="1"/>
  <c r="C45"/>
  <c r="S43"/>
  <c r="T190" l="1"/>
  <c r="T177"/>
  <c r="T180"/>
  <c r="R132"/>
  <c r="T186"/>
  <c r="T181"/>
  <c r="Q131"/>
  <c r="R131"/>
  <c r="S131"/>
  <c r="C80"/>
  <c r="S137"/>
  <c r="C86"/>
  <c r="Q137"/>
  <c r="R137"/>
  <c r="Q81"/>
  <c r="R81"/>
  <c r="S81"/>
  <c r="Q139"/>
  <c r="R139"/>
  <c r="S139"/>
  <c r="C88"/>
  <c r="Q134"/>
  <c r="C83"/>
  <c r="R134"/>
  <c r="S134"/>
  <c r="Q126"/>
  <c r="Q128"/>
  <c r="S124"/>
  <c r="T176"/>
  <c r="S120"/>
  <c r="S136"/>
  <c r="Q75"/>
  <c r="R75"/>
  <c r="S75"/>
  <c r="Q138"/>
  <c r="C87"/>
  <c r="R138"/>
  <c r="S138"/>
  <c r="S121"/>
  <c r="C70"/>
  <c r="Q121"/>
  <c r="R121"/>
  <c r="Q77"/>
  <c r="R77"/>
  <c r="S77"/>
  <c r="Q123"/>
  <c r="R123"/>
  <c r="S123"/>
  <c r="C72"/>
  <c r="S125"/>
  <c r="C74"/>
  <c r="Q125"/>
  <c r="R125"/>
  <c r="Q135"/>
  <c r="R135"/>
  <c r="S135"/>
  <c r="C84"/>
  <c r="Q130"/>
  <c r="C79"/>
  <c r="R130"/>
  <c r="S130"/>
  <c r="Q124"/>
  <c r="Q120"/>
  <c r="Q136"/>
  <c r="T136" s="1"/>
  <c r="C89"/>
  <c r="R140"/>
  <c r="S140"/>
  <c r="Q140"/>
  <c r="Q122"/>
  <c r="C71"/>
  <c r="R122"/>
  <c r="S122"/>
  <c r="S133"/>
  <c r="C82"/>
  <c r="Q133"/>
  <c r="R133"/>
  <c r="S129"/>
  <c r="C78"/>
  <c r="Q129"/>
  <c r="R129"/>
  <c r="Q73"/>
  <c r="R73"/>
  <c r="S73"/>
  <c r="Q119"/>
  <c r="R119"/>
  <c r="S119"/>
  <c r="C68"/>
  <c r="Q69"/>
  <c r="R69"/>
  <c r="S69"/>
  <c r="Q85"/>
  <c r="R85"/>
  <c r="S85"/>
  <c r="T85" s="1"/>
  <c r="T43"/>
  <c r="T183"/>
  <c r="T193"/>
  <c r="R126"/>
  <c r="S132"/>
  <c r="T173"/>
  <c r="R128"/>
  <c r="T191"/>
  <c r="T118"/>
  <c r="T187"/>
  <c r="Q127"/>
  <c r="R127"/>
  <c r="S127"/>
  <c r="C76"/>
  <c r="Q67"/>
  <c r="R67"/>
  <c r="S67"/>
  <c r="T174"/>
  <c r="S126"/>
  <c r="Q132"/>
  <c r="T132" s="1"/>
  <c r="T189"/>
  <c r="S128"/>
  <c r="T182"/>
  <c r="R124"/>
  <c r="T178"/>
  <c r="R120"/>
  <c r="R136"/>
  <c r="T115"/>
  <c r="T93"/>
  <c r="T100"/>
  <c r="T95"/>
  <c r="T113"/>
  <c r="T106"/>
  <c r="T104"/>
  <c r="T101"/>
  <c r="T105"/>
  <c r="T97"/>
  <c r="T103"/>
  <c r="T114"/>
  <c r="T99"/>
  <c r="T110"/>
  <c r="T112"/>
  <c r="T102"/>
  <c r="T96"/>
  <c r="T98"/>
  <c r="T109"/>
  <c r="T94"/>
  <c r="T111"/>
  <c r="T108"/>
  <c r="T107"/>
  <c r="Q45"/>
  <c r="C46"/>
  <c r="R45"/>
  <c r="S45"/>
  <c r="T119" l="1"/>
  <c r="T140"/>
  <c r="T73"/>
  <c r="T129"/>
  <c r="T133"/>
  <c r="T120"/>
  <c r="T138"/>
  <c r="T127"/>
  <c r="T125"/>
  <c r="Q76"/>
  <c r="R76"/>
  <c r="S76"/>
  <c r="Q68"/>
  <c r="R68"/>
  <c r="S68"/>
  <c r="Q79"/>
  <c r="R79"/>
  <c r="S79"/>
  <c r="Q74"/>
  <c r="R74"/>
  <c r="S74"/>
  <c r="Q83"/>
  <c r="R83"/>
  <c r="S83"/>
  <c r="T128"/>
  <c r="T131"/>
  <c r="Q70"/>
  <c r="R70"/>
  <c r="S70"/>
  <c r="Q87"/>
  <c r="R87"/>
  <c r="S87"/>
  <c r="T87" s="1"/>
  <c r="Q86"/>
  <c r="R86"/>
  <c r="S86"/>
  <c r="Q89"/>
  <c r="R89"/>
  <c r="S89"/>
  <c r="Q84"/>
  <c r="R84"/>
  <c r="S84"/>
  <c r="Q72"/>
  <c r="R72"/>
  <c r="S72"/>
  <c r="T72" s="1"/>
  <c r="Q88"/>
  <c r="R88"/>
  <c r="S88"/>
  <c r="T122"/>
  <c r="T77"/>
  <c r="T121"/>
  <c r="T81"/>
  <c r="T137"/>
  <c r="Q78"/>
  <c r="R78"/>
  <c r="S78"/>
  <c r="Q82"/>
  <c r="R82"/>
  <c r="S82"/>
  <c r="Q71"/>
  <c r="R71"/>
  <c r="S71"/>
  <c r="Q80"/>
  <c r="R80"/>
  <c r="S80"/>
  <c r="T80" s="1"/>
  <c r="T67"/>
  <c r="T69"/>
  <c r="T124"/>
  <c r="T130"/>
  <c r="T135"/>
  <c r="T123"/>
  <c r="T75"/>
  <c r="T126"/>
  <c r="T134"/>
  <c r="T139"/>
  <c r="C47"/>
  <c r="S46"/>
  <c r="T46" s="1"/>
  <c r="R46"/>
  <c r="Q46"/>
  <c r="T45"/>
  <c r="T78" l="1"/>
  <c r="T88"/>
  <c r="T86"/>
  <c r="T68"/>
  <c r="T82"/>
  <c r="T89"/>
  <c r="T79"/>
  <c r="T83"/>
  <c r="T76"/>
  <c r="T71"/>
  <c r="T84"/>
  <c r="T70"/>
  <c r="T74"/>
  <c r="C48"/>
  <c r="S47"/>
  <c r="R47"/>
  <c r="Q47"/>
  <c r="T47" l="1"/>
  <c r="C49"/>
  <c r="R48"/>
  <c r="Q48"/>
  <c r="S48"/>
  <c r="C50" l="1"/>
  <c r="R49"/>
  <c r="Q49"/>
  <c r="S49"/>
  <c r="T48"/>
  <c r="C51" l="1"/>
  <c r="S50"/>
  <c r="T50" s="1"/>
  <c r="R50"/>
  <c r="Q50"/>
  <c r="T49"/>
  <c r="C52" l="1"/>
  <c r="S51"/>
  <c r="T51" s="1"/>
  <c r="R51"/>
  <c r="Q51"/>
  <c r="C53" l="1"/>
  <c r="R52"/>
  <c r="Q52"/>
  <c r="S52"/>
  <c r="C54" l="1"/>
  <c r="R53"/>
  <c r="Q53"/>
  <c r="S53"/>
  <c r="T52"/>
  <c r="C55" l="1"/>
  <c r="S54"/>
  <c r="T54" s="1"/>
  <c r="R54"/>
  <c r="Q54"/>
  <c r="T53"/>
  <c r="C56" l="1"/>
  <c r="S55"/>
  <c r="T55" s="1"/>
  <c r="R55"/>
  <c r="Q55"/>
  <c r="C57" l="1"/>
  <c r="R56"/>
  <c r="Q56"/>
  <c r="S56"/>
  <c r="C58" l="1"/>
  <c r="R57"/>
  <c r="Q57"/>
  <c r="S57"/>
  <c r="T56"/>
  <c r="C59" l="1"/>
  <c r="S58"/>
  <c r="T58" s="1"/>
  <c r="R58"/>
  <c r="Q58"/>
  <c r="T57"/>
  <c r="C60" l="1"/>
  <c r="S59"/>
  <c r="T59" s="1"/>
  <c r="Q59"/>
  <c r="R59"/>
  <c r="C61" l="1"/>
  <c r="R60"/>
  <c r="Q60"/>
  <c r="S60"/>
  <c r="C62" l="1"/>
  <c r="R61"/>
  <c r="Q61"/>
  <c r="S61"/>
  <c r="T60"/>
  <c r="C63" l="1"/>
  <c r="S62"/>
  <c r="T62" s="1"/>
  <c r="R62"/>
  <c r="Q62"/>
  <c r="T61"/>
  <c r="C64" l="1"/>
  <c r="S63"/>
  <c r="R63"/>
  <c r="Q63"/>
  <c r="T63" l="1"/>
  <c r="Q64"/>
  <c r="R64"/>
  <c r="S64"/>
  <c r="T64" l="1"/>
</calcChain>
</file>

<file path=xl/sharedStrings.xml><?xml version="1.0" encoding="utf-8"?>
<sst xmlns="http://schemas.openxmlformats.org/spreadsheetml/2006/main" count="46" uniqueCount="38">
  <si>
    <t>um</t>
  </si>
  <si>
    <t>COUNT</t>
  </si>
  <si>
    <t>AVERAGE</t>
  </si>
  <si>
    <t>STDEV</t>
  </si>
  <si>
    <t>SEM</t>
  </si>
  <si>
    <t>Physical determinants of vesicle mobility and supply at a central synapse</t>
  </si>
  <si>
    <t>Source data</t>
  </si>
  <si>
    <t>AZ area (um^2)</t>
  </si>
  <si>
    <t>diameter (if it was a disc) (nm)</t>
  </si>
  <si>
    <t>radius (um)</t>
  </si>
  <si>
    <t>AZ #</t>
  </si>
  <si>
    <t>vesicle count</t>
  </si>
  <si>
    <t>cumulative # vesicles</t>
  </si>
  <si>
    <t>EM series #</t>
  </si>
  <si>
    <r>
      <t>V = R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Symbol"/>
        <family val="1"/>
        <charset val="2"/>
      </rPr>
      <t>p</t>
    </r>
    <r>
      <rPr>
        <sz val="11"/>
        <rFont val="Calibri"/>
        <family val="2"/>
        <scheme val="minor"/>
      </rPr>
      <t>r + 2r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Symbol"/>
        <family val="1"/>
        <charset val="2"/>
      </rPr>
      <t>p</t>
    </r>
    <r>
      <rPr>
        <sz val="11"/>
        <rFont val="Calibri"/>
        <family val="2"/>
        <scheme val="minor"/>
      </rPr>
      <t>/3 + Rr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Symbol"/>
        <family val="1"/>
        <charset val="2"/>
      </rPr>
      <t>p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/2</t>
    </r>
  </si>
  <si>
    <t>volume of shell with width r surrounding AZ with radius R</t>
  </si>
  <si>
    <t>cumulative volume (um^3)</t>
  </si>
  <si>
    <t>um^3</t>
  </si>
  <si>
    <t>Figure 6C, top</t>
  </si>
  <si>
    <t>Figure 6C, bottom</t>
  </si>
  <si>
    <t>black circles</t>
  </si>
  <si>
    <t>Title: AZ area and vesicle densities from 3D AZ reconstructions</t>
  </si>
  <si>
    <t>Figure 6</t>
  </si>
  <si>
    <t>bin (um)</t>
  </si>
  <si>
    <t>vesicle radius</t>
  </si>
  <si>
    <t>vesicle volume</t>
  </si>
  <si>
    <t>vesicle volume fraction</t>
  </si>
  <si>
    <t>red circles</t>
  </si>
  <si>
    <t>assuming all space is diffusable</t>
  </si>
  <si>
    <t>blue line</t>
  </si>
  <si>
    <t>within diffusable voxels</t>
  </si>
  <si>
    <t>vesicle volume divided into 4.4 nm voxels</t>
  </si>
  <si>
    <t>vesicle density (#/um^3)</t>
  </si>
  <si>
    <t>volume of shell (um^3)</t>
  </si>
  <si>
    <t>Rothman et al. 2016</t>
  </si>
  <si>
    <t>MIN</t>
  </si>
  <si>
    <t>MAX</t>
  </si>
  <si>
    <t>densities computing using voxels...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</si>
</sst>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164" fontId="1" fillId="0" borderId="3" xfId="0" applyNumberFormat="1" applyFont="1" applyBorder="1"/>
    <xf numFmtId="164" fontId="1" fillId="0" borderId="0" xfId="0" applyNumberFormat="1" applyFont="1" applyBorder="1"/>
    <xf numFmtId="164" fontId="1" fillId="0" borderId="7" xfId="0" applyNumberFormat="1" applyFont="1" applyBorder="1"/>
    <xf numFmtId="0" fontId="2" fillId="0" borderId="0" xfId="0" applyFont="1"/>
    <xf numFmtId="0" fontId="1" fillId="0" borderId="2" xfId="0" applyFont="1" applyBorder="1"/>
    <xf numFmtId="165" fontId="2" fillId="0" borderId="3" xfId="0" applyNumberFormat="1" applyFont="1" applyBorder="1"/>
    <xf numFmtId="165" fontId="1" fillId="0" borderId="3" xfId="0" applyNumberFormat="1" applyFont="1" applyBorder="1"/>
    <xf numFmtId="165" fontId="1" fillId="0" borderId="4" xfId="0" applyNumberFormat="1" applyFont="1" applyBorder="1"/>
    <xf numFmtId="0" fontId="1" fillId="0" borderId="1" xfId="0" applyFont="1" applyBorder="1"/>
    <xf numFmtId="165" fontId="2" fillId="0" borderId="0" xfId="0" applyNumberFormat="1" applyFont="1" applyBorder="1"/>
    <xf numFmtId="165" fontId="1" fillId="0" borderId="0" xfId="0" applyNumberFormat="1" applyFont="1" applyBorder="1"/>
    <xf numFmtId="165" fontId="1" fillId="0" borderId="5" xfId="0" applyNumberFormat="1" applyFont="1" applyBorder="1"/>
    <xf numFmtId="0" fontId="1" fillId="0" borderId="6" xfId="0" applyFont="1" applyBorder="1"/>
    <xf numFmtId="165" fontId="2" fillId="0" borderId="7" xfId="0" applyNumberFormat="1" applyFont="1" applyBorder="1"/>
    <xf numFmtId="165" fontId="1" fillId="0" borderId="7" xfId="0" applyNumberFormat="1" applyFont="1" applyBorder="1"/>
    <xf numFmtId="165" fontId="1" fillId="0" borderId="8" xfId="0" applyNumberFormat="1" applyFont="1" applyBorder="1"/>
    <xf numFmtId="0" fontId="1" fillId="0" borderId="0" xfId="0" applyFont="1" applyAlignment="1">
      <alignment horizontal="center"/>
    </xf>
    <xf numFmtId="0" fontId="1" fillId="0" borderId="3" xfId="0" applyFont="1" applyBorder="1"/>
    <xf numFmtId="0" fontId="1" fillId="0" borderId="4" xfId="0" applyFont="1" applyBorder="1"/>
    <xf numFmtId="2" fontId="2" fillId="0" borderId="3" xfId="0" applyNumberFormat="1" applyFont="1" applyBorder="1"/>
    <xf numFmtId="2" fontId="1" fillId="0" borderId="3" xfId="0" applyNumberFormat="1" applyFont="1" applyBorder="1"/>
    <xf numFmtId="2" fontId="1" fillId="0" borderId="4" xfId="0" applyNumberFormat="1" applyFont="1" applyBorder="1"/>
    <xf numFmtId="0" fontId="1" fillId="0" borderId="0" xfId="0" applyFont="1" applyBorder="1"/>
    <xf numFmtId="0" fontId="1" fillId="0" borderId="5" xfId="0" applyFont="1" applyBorder="1"/>
    <xf numFmtId="2" fontId="2" fillId="0" borderId="0" xfId="0" applyNumberFormat="1" applyFont="1" applyBorder="1"/>
    <xf numFmtId="2" fontId="1" fillId="0" borderId="0" xfId="0" applyNumberFormat="1" applyFont="1" applyBorder="1"/>
    <xf numFmtId="2" fontId="1" fillId="0" borderId="5" xfId="0" applyNumberFormat="1" applyFont="1" applyBorder="1"/>
    <xf numFmtId="0" fontId="1" fillId="0" borderId="7" xfId="0" applyFont="1" applyBorder="1"/>
    <xf numFmtId="0" fontId="1" fillId="0" borderId="8" xfId="0" applyFont="1" applyBorder="1"/>
    <xf numFmtId="2" fontId="2" fillId="0" borderId="7" xfId="0" applyNumberFormat="1" applyFont="1" applyBorder="1"/>
    <xf numFmtId="2" fontId="1" fillId="0" borderId="7" xfId="0" applyNumberFormat="1" applyFont="1" applyBorder="1"/>
    <xf numFmtId="2" fontId="1" fillId="0" borderId="8" xfId="0" applyNumberFormat="1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165" fontId="1" fillId="0" borderId="9" xfId="0" applyNumberFormat="1" applyFont="1" applyBorder="1"/>
    <xf numFmtId="164" fontId="1" fillId="0" borderId="4" xfId="0" applyNumberFormat="1" applyFont="1" applyBorder="1"/>
    <xf numFmtId="164" fontId="2" fillId="0" borderId="3" xfId="0" applyNumberFormat="1" applyFont="1" applyBorder="1"/>
    <xf numFmtId="165" fontId="1" fillId="0" borderId="10" xfId="0" applyNumberFormat="1" applyFont="1" applyBorder="1"/>
    <xf numFmtId="164" fontId="1" fillId="0" borderId="5" xfId="0" applyNumberFormat="1" applyFont="1" applyBorder="1"/>
    <xf numFmtId="164" fontId="2" fillId="0" borderId="0" xfId="0" applyNumberFormat="1" applyFont="1" applyBorder="1"/>
    <xf numFmtId="165" fontId="1" fillId="0" borderId="11" xfId="0" applyNumberFormat="1" applyFont="1" applyBorder="1"/>
    <xf numFmtId="164" fontId="1" fillId="0" borderId="8" xfId="0" applyNumberFormat="1" applyFont="1" applyBorder="1"/>
    <xf numFmtId="164" fontId="2" fillId="0" borderId="7" xfId="0" applyNumberFormat="1" applyFont="1" applyBorder="1"/>
    <xf numFmtId="0" fontId="2" fillId="0" borderId="0" xfId="0" applyFont="1" applyAlignment="1">
      <alignment horizontal="center"/>
    </xf>
    <xf numFmtId="0" fontId="2" fillId="0" borderId="3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96"/>
  <sheetViews>
    <sheetView tabSelected="1" topLeftCell="A127" workbookViewId="0">
      <selection activeCell="A144" sqref="A144"/>
    </sheetView>
  </sheetViews>
  <sheetFormatPr defaultRowHeight="15"/>
  <cols>
    <col min="1" max="1" width="38.7109375" style="1" customWidth="1"/>
    <col min="2" max="17" width="9.140625" style="1"/>
    <col min="18" max="18" width="9.5703125" style="5" bestFit="1" customWidth="1"/>
    <col min="19" max="19" width="9.5703125" style="1" bestFit="1" customWidth="1"/>
    <col min="20" max="20" width="9.28515625" style="1" bestFit="1" customWidth="1"/>
    <col min="21" max="16384" width="9.140625" style="1"/>
  </cols>
  <sheetData>
    <row r="1" spans="1:22">
      <c r="A1" s="1" t="s">
        <v>5</v>
      </c>
      <c r="I1" s="1" t="s">
        <v>24</v>
      </c>
      <c r="K1" s="1">
        <v>2.1903500457801092E-2</v>
      </c>
      <c r="L1" s="1" t="s">
        <v>0</v>
      </c>
    </row>
    <row r="2" spans="1:22">
      <c r="A2" s="1" t="s">
        <v>34</v>
      </c>
      <c r="I2" s="1" t="s">
        <v>25</v>
      </c>
      <c r="K2" s="1">
        <f>4*PI()*K1*K1*K1/3</f>
        <v>4.4017886656563907E-5</v>
      </c>
      <c r="L2" s="1" t="s">
        <v>17</v>
      </c>
    </row>
    <row r="3" spans="1:22">
      <c r="A3" s="1" t="s">
        <v>22</v>
      </c>
    </row>
    <row r="4" spans="1:22">
      <c r="A4" s="1" t="s">
        <v>6</v>
      </c>
    </row>
    <row r="6" spans="1:22">
      <c r="A6" s="1" t="s">
        <v>21</v>
      </c>
      <c r="Q6" s="18"/>
      <c r="R6" s="46"/>
      <c r="S6" s="18"/>
      <c r="T6" s="18"/>
    </row>
    <row r="8" spans="1:22" s="5" customFormat="1">
      <c r="A8" s="5" t="s">
        <v>13</v>
      </c>
      <c r="C8" s="5">
        <v>1</v>
      </c>
      <c r="D8" s="5">
        <v>3</v>
      </c>
      <c r="E8" s="5">
        <v>4</v>
      </c>
      <c r="F8" s="5">
        <v>4</v>
      </c>
      <c r="G8" s="5">
        <v>4</v>
      </c>
      <c r="H8" s="5">
        <v>4</v>
      </c>
      <c r="I8" s="5">
        <v>5</v>
      </c>
      <c r="J8" s="5">
        <v>10</v>
      </c>
      <c r="K8" s="5">
        <v>10</v>
      </c>
      <c r="L8" s="5">
        <v>10</v>
      </c>
      <c r="M8" s="5">
        <v>10</v>
      </c>
      <c r="N8" s="5">
        <v>10</v>
      </c>
      <c r="O8" s="5">
        <v>16</v>
      </c>
      <c r="P8" s="5">
        <v>18</v>
      </c>
    </row>
    <row r="9" spans="1:22" s="5" customFormat="1">
      <c r="A9" s="5" t="s">
        <v>10</v>
      </c>
      <c r="C9" s="5">
        <v>1</v>
      </c>
      <c r="D9" s="5">
        <v>1</v>
      </c>
      <c r="E9" s="5">
        <v>1</v>
      </c>
      <c r="F9" s="5">
        <v>2</v>
      </c>
      <c r="G9" s="5">
        <v>3</v>
      </c>
      <c r="H9" s="5">
        <v>4</v>
      </c>
      <c r="I9" s="5">
        <v>1</v>
      </c>
      <c r="J9" s="5">
        <v>1</v>
      </c>
      <c r="K9" s="5">
        <v>2</v>
      </c>
      <c r="L9" s="5">
        <v>3</v>
      </c>
      <c r="M9" s="5">
        <v>4</v>
      </c>
      <c r="N9" s="5">
        <v>5</v>
      </c>
      <c r="O9" s="5">
        <v>1</v>
      </c>
      <c r="P9" s="5">
        <v>1</v>
      </c>
    </row>
    <row r="10" spans="1:22">
      <c r="Q10" s="18" t="s">
        <v>1</v>
      </c>
      <c r="R10" s="46" t="s">
        <v>2</v>
      </c>
      <c r="S10" s="18" t="s">
        <v>3</v>
      </c>
      <c r="T10" s="18" t="s">
        <v>4</v>
      </c>
      <c r="U10" s="1" t="s">
        <v>35</v>
      </c>
      <c r="V10" s="1" t="s">
        <v>36</v>
      </c>
    </row>
    <row r="11" spans="1:22">
      <c r="A11" s="1" t="s">
        <v>7</v>
      </c>
      <c r="C11" s="6">
        <v>1.5687372378809301E-2</v>
      </c>
      <c r="D11" s="19">
        <v>1.9090125659355153E-2</v>
      </c>
      <c r="E11" s="19">
        <v>9.9013934967107416E-3</v>
      </c>
      <c r="F11" s="19">
        <v>1.8680518753992719E-2</v>
      </c>
      <c r="G11" s="19">
        <v>1.1251534337116544E-2</v>
      </c>
      <c r="H11" s="19">
        <v>9.1364975010550398E-3</v>
      </c>
      <c r="I11" s="19">
        <v>3.8608768535405492E-2</v>
      </c>
      <c r="J11" s="19">
        <v>2.0592983513487668E-2</v>
      </c>
      <c r="K11" s="19">
        <v>1.2328632154708299E-2</v>
      </c>
      <c r="L11" s="19">
        <v>1.6584964109544516E-2</v>
      </c>
      <c r="M11" s="19">
        <v>2.1398699743109734E-2</v>
      </c>
      <c r="N11" s="19">
        <v>1.1181328422154132E-2</v>
      </c>
      <c r="O11" s="19">
        <v>1.5755752163960138E-2</v>
      </c>
      <c r="P11" s="20">
        <v>1.9581486575865021E-2</v>
      </c>
      <c r="Q11" s="6">
        <f>COUNT(C11:P11)</f>
        <v>14</v>
      </c>
      <c r="R11" s="7">
        <f>AVERAGE(C11:P11)</f>
        <v>1.7127146953233897E-2</v>
      </c>
      <c r="S11" s="8">
        <f>STDEV(C11:P11)</f>
        <v>7.4276988813501794E-3</v>
      </c>
      <c r="T11" s="8">
        <f>S11/SQRT(Q11)</f>
        <v>1.9851360275811745E-3</v>
      </c>
      <c r="U11" s="8">
        <f>MIN(C11:P11)</f>
        <v>9.1364975010550398E-3</v>
      </c>
      <c r="V11" s="9">
        <f>MAX(C11:P11)</f>
        <v>3.8608768535405492E-2</v>
      </c>
    </row>
    <row r="12" spans="1:22">
      <c r="A12" s="1" t="s">
        <v>8</v>
      </c>
      <c r="C12" s="10">
        <f>2*SQRT(C11/PI())</f>
        <v>0.14132863427375969</v>
      </c>
      <c r="D12" s="24">
        <f t="shared" ref="D12:N12" si="0">2*SQRT(D11/PI())</f>
        <v>0.15590478794268764</v>
      </c>
      <c r="E12" s="24">
        <f t="shared" si="0"/>
        <v>0.11228021084766311</v>
      </c>
      <c r="F12" s="24">
        <f t="shared" si="0"/>
        <v>0.15422313443109098</v>
      </c>
      <c r="G12" s="24">
        <f t="shared" si="0"/>
        <v>0.11969084533481381</v>
      </c>
      <c r="H12" s="24">
        <f t="shared" si="0"/>
        <v>0.10785615382868644</v>
      </c>
      <c r="I12" s="24">
        <f t="shared" si="0"/>
        <v>0.22171651014934582</v>
      </c>
      <c r="J12" s="24">
        <f t="shared" si="0"/>
        <v>0.16192529435962669</v>
      </c>
      <c r="K12" s="24">
        <f t="shared" si="0"/>
        <v>0.125288874174318</v>
      </c>
      <c r="L12" s="24">
        <f t="shared" si="0"/>
        <v>0.14531562941502704</v>
      </c>
      <c r="M12" s="24">
        <f t="shared" si="0"/>
        <v>0.16506262665679799</v>
      </c>
      <c r="N12" s="24">
        <f t="shared" si="0"/>
        <v>0.11931684503773078</v>
      </c>
      <c r="O12" s="24">
        <f t="shared" ref="O12:P12" si="1">2*SQRT(O11/PI())</f>
        <v>0.14163631847870328</v>
      </c>
      <c r="P12" s="25">
        <f t="shared" si="1"/>
        <v>0.15789845804532759</v>
      </c>
      <c r="Q12" s="10">
        <f>COUNT(C12:P12)</f>
        <v>14</v>
      </c>
      <c r="R12" s="11">
        <f>AVERAGE(C12:P12)</f>
        <v>0.14496030878396993</v>
      </c>
      <c r="S12" s="12">
        <f>STDEV(C12:P12)</f>
        <v>2.9231931082364947E-2</v>
      </c>
      <c r="T12" s="12">
        <f t="shared" ref="T12:T13" si="2">S12/SQRT(Q12)</f>
        <v>7.8125622045712561E-3</v>
      </c>
      <c r="U12" s="12">
        <f t="shared" ref="U12:U13" si="3">MIN(C12:P12)</f>
        <v>0.10785615382868644</v>
      </c>
      <c r="V12" s="13">
        <f t="shared" ref="V12:V13" si="4">MAX(C12:P12)</f>
        <v>0.22171651014934582</v>
      </c>
    </row>
    <row r="13" spans="1:22">
      <c r="A13" s="1" t="s">
        <v>9</v>
      </c>
      <c r="C13" s="14">
        <f>C12/2</f>
        <v>7.0664317136879845E-2</v>
      </c>
      <c r="D13" s="29">
        <f t="shared" ref="D13:N13" si="5">D12/2</f>
        <v>7.795239397134382E-2</v>
      </c>
      <c r="E13" s="29">
        <f t="shared" si="5"/>
        <v>5.6140105423831556E-2</v>
      </c>
      <c r="F13" s="29">
        <f t="shared" si="5"/>
        <v>7.711156721554549E-2</v>
      </c>
      <c r="G13" s="29">
        <f t="shared" si="5"/>
        <v>5.9845422667406903E-2</v>
      </c>
      <c r="H13" s="29">
        <f t="shared" si="5"/>
        <v>5.3928076914343218E-2</v>
      </c>
      <c r="I13" s="29">
        <f t="shared" si="5"/>
        <v>0.11085825507467291</v>
      </c>
      <c r="J13" s="29">
        <f t="shared" si="5"/>
        <v>8.0962647179813343E-2</v>
      </c>
      <c r="K13" s="29">
        <f t="shared" si="5"/>
        <v>6.2644437087158999E-2</v>
      </c>
      <c r="L13" s="29">
        <f t="shared" si="5"/>
        <v>7.2657814707513521E-2</v>
      </c>
      <c r="M13" s="29">
        <f t="shared" si="5"/>
        <v>8.2531313328398997E-2</v>
      </c>
      <c r="N13" s="29">
        <f t="shared" si="5"/>
        <v>5.9658422518865391E-2</v>
      </c>
      <c r="O13" s="29">
        <f t="shared" ref="O13:P13" si="6">O12/2</f>
        <v>7.0818159239351641E-2</v>
      </c>
      <c r="P13" s="30">
        <f t="shared" si="6"/>
        <v>7.8949229022663797E-2</v>
      </c>
      <c r="Q13" s="14">
        <f>COUNT(C13:P13)</f>
        <v>14</v>
      </c>
      <c r="R13" s="15">
        <f>AVERAGE(C13:P13)</f>
        <v>7.2480154391984963E-2</v>
      </c>
      <c r="S13" s="16">
        <f>STDEV(C13:P13)</f>
        <v>1.4615965541182474E-2</v>
      </c>
      <c r="T13" s="16">
        <f t="shared" si="2"/>
        <v>3.906281102285628E-3</v>
      </c>
      <c r="U13" s="16">
        <f t="shared" si="3"/>
        <v>5.3928076914343218E-2</v>
      </c>
      <c r="V13" s="17">
        <f t="shared" si="4"/>
        <v>0.11085825507467291</v>
      </c>
    </row>
    <row r="14" spans="1:22"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11"/>
      <c r="S14" s="12"/>
      <c r="T14" s="12"/>
    </row>
    <row r="16" spans="1:22">
      <c r="B16" s="18" t="s">
        <v>23</v>
      </c>
    </row>
    <row r="17" spans="1:20">
      <c r="B17" s="6">
        <v>1.0999999999999999E-2</v>
      </c>
      <c r="C17" s="6">
        <v>1</v>
      </c>
      <c r="D17" s="19">
        <v>0</v>
      </c>
      <c r="E17" s="19">
        <v>1</v>
      </c>
      <c r="F17" s="19">
        <v>3</v>
      </c>
      <c r="G17" s="19">
        <v>1</v>
      </c>
      <c r="H17" s="19">
        <v>0</v>
      </c>
      <c r="I17" s="19">
        <v>5</v>
      </c>
      <c r="J17" s="19">
        <v>3</v>
      </c>
      <c r="K17" s="19">
        <v>1</v>
      </c>
      <c r="L17" s="19">
        <v>0</v>
      </c>
      <c r="M17" s="19">
        <v>8</v>
      </c>
      <c r="N17" s="19">
        <v>3</v>
      </c>
      <c r="O17" s="19">
        <v>1</v>
      </c>
      <c r="P17" s="20">
        <v>6</v>
      </c>
      <c r="Q17" s="19">
        <f t="shared" ref="Q17:Q34" si="7">COUNT(C17:P17)</f>
        <v>14</v>
      </c>
      <c r="R17" s="21">
        <f t="shared" ref="R17:R34" si="8">AVERAGE(C17:P17)</f>
        <v>2.3571428571428572</v>
      </c>
      <c r="S17" s="22">
        <f t="shared" ref="S17:S34" si="9">STDEV(C17:P17)</f>
        <v>2.4684826500112562</v>
      </c>
      <c r="T17" s="23">
        <f>S17/SQRT(Q17)</f>
        <v>0.65972973868128082</v>
      </c>
    </row>
    <row r="18" spans="1:20">
      <c r="B18" s="10">
        <v>3.3000000000000002E-2</v>
      </c>
      <c r="C18" s="10">
        <v>7</v>
      </c>
      <c r="D18" s="24">
        <v>5</v>
      </c>
      <c r="E18" s="24">
        <v>5</v>
      </c>
      <c r="F18" s="24">
        <v>4</v>
      </c>
      <c r="G18" s="24">
        <v>3</v>
      </c>
      <c r="H18" s="24">
        <v>2</v>
      </c>
      <c r="I18" s="24">
        <v>16</v>
      </c>
      <c r="J18" s="24">
        <v>5</v>
      </c>
      <c r="K18" s="24">
        <v>5</v>
      </c>
      <c r="L18" s="24">
        <v>10</v>
      </c>
      <c r="M18" s="24">
        <v>12</v>
      </c>
      <c r="N18" s="24">
        <v>6</v>
      </c>
      <c r="O18" s="24">
        <v>7</v>
      </c>
      <c r="P18" s="25">
        <v>10</v>
      </c>
      <c r="Q18" s="24">
        <f t="shared" si="7"/>
        <v>14</v>
      </c>
      <c r="R18" s="26">
        <f t="shared" si="8"/>
        <v>6.9285714285714288</v>
      </c>
      <c r="S18" s="27">
        <f t="shared" si="9"/>
        <v>3.8323378226368807</v>
      </c>
      <c r="T18" s="28">
        <f t="shared" ref="T18:T39" si="10">S18/SQRT(Q18)</f>
        <v>1.0242353659058892</v>
      </c>
    </row>
    <row r="19" spans="1:20">
      <c r="B19" s="10">
        <v>5.5E-2</v>
      </c>
      <c r="C19" s="10">
        <v>8</v>
      </c>
      <c r="D19" s="24">
        <v>10</v>
      </c>
      <c r="E19" s="24">
        <v>10</v>
      </c>
      <c r="F19" s="24">
        <v>12</v>
      </c>
      <c r="G19" s="24">
        <v>6</v>
      </c>
      <c r="H19" s="24">
        <v>4</v>
      </c>
      <c r="I19" s="24">
        <v>12</v>
      </c>
      <c r="J19" s="24">
        <v>8</v>
      </c>
      <c r="K19" s="24">
        <v>10</v>
      </c>
      <c r="L19" s="24">
        <v>13</v>
      </c>
      <c r="M19" s="24">
        <v>22</v>
      </c>
      <c r="N19" s="24">
        <v>6</v>
      </c>
      <c r="O19" s="24">
        <v>12</v>
      </c>
      <c r="P19" s="25">
        <v>13</v>
      </c>
      <c r="Q19" s="24">
        <f t="shared" si="7"/>
        <v>14</v>
      </c>
      <c r="R19" s="26">
        <f t="shared" si="8"/>
        <v>10.428571428571429</v>
      </c>
      <c r="S19" s="27">
        <f t="shared" si="9"/>
        <v>4.362678882632439</v>
      </c>
      <c r="T19" s="28">
        <f t="shared" si="10"/>
        <v>1.1659749762374536</v>
      </c>
    </row>
    <row r="20" spans="1:20">
      <c r="B20" s="10">
        <v>7.6999999999999999E-2</v>
      </c>
      <c r="C20" s="10">
        <v>13</v>
      </c>
      <c r="D20" s="24">
        <v>13</v>
      </c>
      <c r="E20" s="24">
        <v>14</v>
      </c>
      <c r="F20" s="24">
        <v>11</v>
      </c>
      <c r="G20" s="24">
        <v>9</v>
      </c>
      <c r="H20" s="24">
        <v>3</v>
      </c>
      <c r="I20" s="24">
        <v>19</v>
      </c>
      <c r="J20" s="24">
        <v>3</v>
      </c>
      <c r="K20" s="24">
        <v>18</v>
      </c>
      <c r="L20" s="24">
        <v>18</v>
      </c>
      <c r="M20" s="24">
        <v>19</v>
      </c>
      <c r="N20" s="24">
        <v>13</v>
      </c>
      <c r="O20" s="24">
        <v>20</v>
      </c>
      <c r="P20" s="25">
        <v>16</v>
      </c>
      <c r="Q20" s="24">
        <f t="shared" si="7"/>
        <v>14</v>
      </c>
      <c r="R20" s="26">
        <f t="shared" si="8"/>
        <v>13.5</v>
      </c>
      <c r="S20" s="27">
        <f t="shared" si="9"/>
        <v>5.5296404111771205</v>
      </c>
      <c r="T20" s="28">
        <f t="shared" si="10"/>
        <v>1.4778585636203263</v>
      </c>
    </row>
    <row r="21" spans="1:20">
      <c r="B21" s="10">
        <v>9.9000000000000005E-2</v>
      </c>
      <c r="C21" s="10">
        <v>21</v>
      </c>
      <c r="D21" s="24">
        <v>10</v>
      </c>
      <c r="E21" s="24">
        <v>11</v>
      </c>
      <c r="F21" s="24">
        <v>8</v>
      </c>
      <c r="G21" s="24">
        <v>8</v>
      </c>
      <c r="H21" s="24">
        <v>10</v>
      </c>
      <c r="I21" s="24">
        <v>9</v>
      </c>
      <c r="J21" s="24">
        <v>1</v>
      </c>
      <c r="K21" s="24">
        <v>16</v>
      </c>
      <c r="L21" s="24">
        <v>18</v>
      </c>
      <c r="M21" s="24">
        <v>32</v>
      </c>
      <c r="N21" s="24">
        <v>8</v>
      </c>
      <c r="O21" s="24">
        <v>29</v>
      </c>
      <c r="P21" s="25">
        <v>29</v>
      </c>
      <c r="Q21" s="24">
        <f t="shared" si="7"/>
        <v>14</v>
      </c>
      <c r="R21" s="26">
        <f t="shared" si="8"/>
        <v>15</v>
      </c>
      <c r="S21" s="27">
        <f t="shared" si="9"/>
        <v>9.4949379225904451</v>
      </c>
      <c r="T21" s="28">
        <f t="shared" si="10"/>
        <v>2.5376289010728974</v>
      </c>
    </row>
    <row r="22" spans="1:20">
      <c r="B22" s="10">
        <v>0.121</v>
      </c>
      <c r="C22" s="10">
        <v>23</v>
      </c>
      <c r="D22" s="24">
        <v>18</v>
      </c>
      <c r="E22" s="24">
        <v>17</v>
      </c>
      <c r="F22" s="24">
        <v>10</v>
      </c>
      <c r="G22" s="24">
        <v>11</v>
      </c>
      <c r="H22" s="24">
        <v>4</v>
      </c>
      <c r="I22" s="24">
        <v>5</v>
      </c>
      <c r="J22" s="24">
        <v>1</v>
      </c>
      <c r="K22" s="24">
        <v>9</v>
      </c>
      <c r="L22" s="24">
        <v>22</v>
      </c>
      <c r="M22" s="24">
        <v>31</v>
      </c>
      <c r="N22" s="24">
        <v>13</v>
      </c>
      <c r="O22" s="24">
        <v>27</v>
      </c>
      <c r="P22" s="25">
        <v>27</v>
      </c>
      <c r="Q22" s="24">
        <f t="shared" si="7"/>
        <v>14</v>
      </c>
      <c r="R22" s="26">
        <f t="shared" si="8"/>
        <v>15.571428571428571</v>
      </c>
      <c r="S22" s="27">
        <f t="shared" si="9"/>
        <v>9.4601535661164355</v>
      </c>
      <c r="T22" s="28">
        <f t="shared" si="10"/>
        <v>2.5283323907625288</v>
      </c>
    </row>
    <row r="23" spans="1:20">
      <c r="B23" s="10">
        <v>0.14299999999999999</v>
      </c>
      <c r="C23" s="10">
        <v>16</v>
      </c>
      <c r="D23" s="24">
        <v>21</v>
      </c>
      <c r="E23" s="24">
        <v>24</v>
      </c>
      <c r="F23" s="24">
        <v>13</v>
      </c>
      <c r="G23" s="24">
        <v>11</v>
      </c>
      <c r="H23" s="24">
        <v>8</v>
      </c>
      <c r="I23" s="24">
        <v>10</v>
      </c>
      <c r="J23" s="24">
        <v>0</v>
      </c>
      <c r="K23" s="24">
        <v>15</v>
      </c>
      <c r="L23" s="24">
        <v>26</v>
      </c>
      <c r="M23" s="24">
        <v>25</v>
      </c>
      <c r="N23" s="24">
        <v>15</v>
      </c>
      <c r="O23" s="24">
        <v>51</v>
      </c>
      <c r="P23" s="25">
        <v>30</v>
      </c>
      <c r="Q23" s="24">
        <f t="shared" si="7"/>
        <v>14</v>
      </c>
      <c r="R23" s="26">
        <f t="shared" si="8"/>
        <v>18.928571428571427</v>
      </c>
      <c r="S23" s="27">
        <f t="shared" si="9"/>
        <v>12.287982157152797</v>
      </c>
      <c r="T23" s="28">
        <f t="shared" si="10"/>
        <v>3.2841013719183683</v>
      </c>
    </row>
    <row r="24" spans="1:20">
      <c r="B24" s="10">
        <v>0.16499999999999998</v>
      </c>
      <c r="C24" s="10">
        <v>17</v>
      </c>
      <c r="D24" s="24">
        <v>14</v>
      </c>
      <c r="E24" s="24">
        <v>27</v>
      </c>
      <c r="F24" s="24">
        <v>18</v>
      </c>
      <c r="G24" s="24">
        <v>8</v>
      </c>
      <c r="H24" s="24">
        <v>7</v>
      </c>
      <c r="I24" s="24">
        <v>3</v>
      </c>
      <c r="J24" s="24">
        <v>5</v>
      </c>
      <c r="K24" s="24">
        <v>17</v>
      </c>
      <c r="L24" s="24">
        <v>22</v>
      </c>
      <c r="M24" s="24">
        <v>41</v>
      </c>
      <c r="N24" s="24">
        <v>14</v>
      </c>
      <c r="O24" s="24">
        <v>43</v>
      </c>
      <c r="P24" s="25">
        <v>29</v>
      </c>
      <c r="Q24" s="24">
        <f t="shared" si="7"/>
        <v>14</v>
      </c>
      <c r="R24" s="26">
        <f t="shared" si="8"/>
        <v>18.928571428571427</v>
      </c>
      <c r="S24" s="27">
        <f t="shared" si="9"/>
        <v>12.431128952471173</v>
      </c>
      <c r="T24" s="28">
        <f t="shared" si="10"/>
        <v>3.3223589622109411</v>
      </c>
    </row>
    <row r="25" spans="1:20">
      <c r="B25" s="10">
        <v>0.18699999999999997</v>
      </c>
      <c r="C25" s="10">
        <v>17</v>
      </c>
      <c r="D25" s="24">
        <v>21</v>
      </c>
      <c r="E25" s="24">
        <v>31</v>
      </c>
      <c r="F25" s="24">
        <v>14</v>
      </c>
      <c r="G25" s="24">
        <v>17</v>
      </c>
      <c r="H25" s="24">
        <v>11</v>
      </c>
      <c r="I25" s="24">
        <v>8</v>
      </c>
      <c r="J25" s="24">
        <v>6</v>
      </c>
      <c r="K25" s="24">
        <v>30</v>
      </c>
      <c r="L25" s="24">
        <v>40</v>
      </c>
      <c r="M25" s="24">
        <v>39</v>
      </c>
      <c r="N25" s="24">
        <v>20</v>
      </c>
      <c r="O25" s="24">
        <v>64</v>
      </c>
      <c r="P25" s="25">
        <v>36</v>
      </c>
      <c r="Q25" s="24">
        <f t="shared" si="7"/>
        <v>14</v>
      </c>
      <c r="R25" s="26">
        <f t="shared" si="8"/>
        <v>25.285714285714285</v>
      </c>
      <c r="S25" s="27">
        <f t="shared" si="9"/>
        <v>15.832918830124745</v>
      </c>
      <c r="T25" s="28">
        <f t="shared" si="10"/>
        <v>4.2315255496377491</v>
      </c>
    </row>
    <row r="26" spans="1:20">
      <c r="B26" s="10">
        <v>0.20899999999999996</v>
      </c>
      <c r="C26" s="10">
        <v>13</v>
      </c>
      <c r="D26" s="24">
        <v>23</v>
      </c>
      <c r="E26" s="24">
        <v>32</v>
      </c>
      <c r="F26" s="24">
        <v>15</v>
      </c>
      <c r="G26" s="24">
        <v>14</v>
      </c>
      <c r="H26" s="24">
        <v>9</v>
      </c>
      <c r="I26" s="24">
        <v>11</v>
      </c>
      <c r="J26" s="24">
        <v>10</v>
      </c>
      <c r="K26" s="24">
        <v>25</v>
      </c>
      <c r="L26" s="24">
        <v>42</v>
      </c>
      <c r="M26" s="24">
        <v>38</v>
      </c>
      <c r="N26" s="24">
        <v>17</v>
      </c>
      <c r="O26" s="24">
        <v>65</v>
      </c>
      <c r="P26" s="25">
        <v>27</v>
      </c>
      <c r="Q26" s="24">
        <f t="shared" si="7"/>
        <v>14</v>
      </c>
      <c r="R26" s="26">
        <f t="shared" si="8"/>
        <v>24.357142857142858</v>
      </c>
      <c r="S26" s="27">
        <f t="shared" si="9"/>
        <v>15.726543670628198</v>
      </c>
      <c r="T26" s="28">
        <f t="shared" si="10"/>
        <v>4.203095592402069</v>
      </c>
    </row>
    <row r="27" spans="1:20">
      <c r="A27" s="1" t="s">
        <v>11</v>
      </c>
      <c r="B27" s="10">
        <v>0.23099999999999996</v>
      </c>
      <c r="C27" s="10">
        <v>22</v>
      </c>
      <c r="D27" s="24">
        <v>14</v>
      </c>
      <c r="E27" s="24">
        <v>20</v>
      </c>
      <c r="F27" s="24">
        <v>22</v>
      </c>
      <c r="G27" s="24">
        <v>13</v>
      </c>
      <c r="H27" s="24">
        <v>12</v>
      </c>
      <c r="I27" s="24">
        <v>18</v>
      </c>
      <c r="J27" s="24">
        <v>9</v>
      </c>
      <c r="K27" s="24">
        <v>23</v>
      </c>
      <c r="L27" s="24">
        <v>24</v>
      </c>
      <c r="M27" s="24">
        <v>41</v>
      </c>
      <c r="N27" s="24">
        <v>32</v>
      </c>
      <c r="O27" s="24">
        <v>60</v>
      </c>
      <c r="P27" s="25">
        <v>38</v>
      </c>
      <c r="Q27" s="24">
        <f t="shared" si="7"/>
        <v>14</v>
      </c>
      <c r="R27" s="26">
        <f t="shared" si="8"/>
        <v>24.857142857142858</v>
      </c>
      <c r="S27" s="27">
        <f t="shared" si="9"/>
        <v>13.827826698682307</v>
      </c>
      <c r="T27" s="28">
        <f t="shared" si="10"/>
        <v>3.6956421364396128</v>
      </c>
    </row>
    <row r="28" spans="1:20">
      <c r="B28" s="10">
        <v>0.25299999999999995</v>
      </c>
      <c r="C28" s="10">
        <v>8</v>
      </c>
      <c r="D28" s="24">
        <v>15</v>
      </c>
      <c r="E28" s="24">
        <v>25</v>
      </c>
      <c r="F28" s="24">
        <v>7</v>
      </c>
      <c r="G28" s="24">
        <v>21</v>
      </c>
      <c r="H28" s="24">
        <v>27</v>
      </c>
      <c r="I28" s="24">
        <v>23</v>
      </c>
      <c r="J28" s="24">
        <v>15</v>
      </c>
      <c r="K28" s="24">
        <v>26</v>
      </c>
      <c r="L28" s="24">
        <v>36</v>
      </c>
      <c r="M28" s="24">
        <v>46</v>
      </c>
      <c r="N28" s="24">
        <v>29</v>
      </c>
      <c r="O28" s="24">
        <v>69</v>
      </c>
      <c r="P28" s="25">
        <v>32</v>
      </c>
      <c r="Q28" s="24">
        <f t="shared" si="7"/>
        <v>14</v>
      </c>
      <c r="R28" s="26">
        <f t="shared" si="8"/>
        <v>27.071428571428573</v>
      </c>
      <c r="S28" s="27">
        <f t="shared" si="9"/>
        <v>16.031048172047438</v>
      </c>
      <c r="T28" s="28">
        <f t="shared" si="10"/>
        <v>4.2844778436192987</v>
      </c>
    </row>
    <row r="29" spans="1:20">
      <c r="B29" s="10">
        <v>0.27499999999999997</v>
      </c>
      <c r="C29" s="10">
        <v>15</v>
      </c>
      <c r="D29" s="24">
        <v>15</v>
      </c>
      <c r="E29" s="24">
        <v>24</v>
      </c>
      <c r="F29" s="24">
        <v>15</v>
      </c>
      <c r="G29" s="24">
        <v>16</v>
      </c>
      <c r="H29" s="24">
        <v>18</v>
      </c>
      <c r="I29" s="24">
        <v>22</v>
      </c>
      <c r="J29" s="24">
        <v>16</v>
      </c>
      <c r="K29" s="24">
        <v>22</v>
      </c>
      <c r="L29" s="24">
        <v>27</v>
      </c>
      <c r="M29" s="24">
        <v>38</v>
      </c>
      <c r="N29" s="24">
        <v>39</v>
      </c>
      <c r="O29" s="24">
        <v>62</v>
      </c>
      <c r="P29" s="25">
        <v>24</v>
      </c>
      <c r="Q29" s="24">
        <f t="shared" si="7"/>
        <v>14</v>
      </c>
      <c r="R29" s="26">
        <f t="shared" si="8"/>
        <v>25.214285714285715</v>
      </c>
      <c r="S29" s="27">
        <f t="shared" si="9"/>
        <v>13.20942886687426</v>
      </c>
      <c r="T29" s="28">
        <f t="shared" si="10"/>
        <v>3.5303683639146435</v>
      </c>
    </row>
    <row r="30" spans="1:20">
      <c r="B30" s="10">
        <v>0.29699999999999999</v>
      </c>
      <c r="C30" s="10">
        <v>15</v>
      </c>
      <c r="D30" s="24">
        <v>20</v>
      </c>
      <c r="E30" s="24">
        <v>14</v>
      </c>
      <c r="F30" s="24">
        <v>14</v>
      </c>
      <c r="G30" s="24">
        <v>15</v>
      </c>
      <c r="H30" s="24">
        <v>14</v>
      </c>
      <c r="I30" s="24">
        <v>17</v>
      </c>
      <c r="J30" s="24">
        <v>17</v>
      </c>
      <c r="K30" s="24">
        <v>27</v>
      </c>
      <c r="L30" s="24">
        <v>31</v>
      </c>
      <c r="M30" s="24">
        <v>28</v>
      </c>
      <c r="N30" s="24">
        <v>26</v>
      </c>
      <c r="O30" s="24">
        <v>64</v>
      </c>
      <c r="P30" s="25">
        <v>32</v>
      </c>
      <c r="Q30" s="24">
        <f t="shared" si="7"/>
        <v>14</v>
      </c>
      <c r="R30" s="26">
        <f t="shared" si="8"/>
        <v>23.857142857142858</v>
      </c>
      <c r="S30" s="27">
        <f t="shared" si="9"/>
        <v>13.352367366340482</v>
      </c>
      <c r="T30" s="28">
        <f t="shared" si="10"/>
        <v>3.5685702847990846</v>
      </c>
    </row>
    <row r="31" spans="1:20">
      <c r="B31" s="10">
        <v>0.31900000000000001</v>
      </c>
      <c r="C31" s="10">
        <v>8</v>
      </c>
      <c r="D31" s="24">
        <v>14</v>
      </c>
      <c r="E31" s="24">
        <v>15</v>
      </c>
      <c r="F31" s="24">
        <v>17</v>
      </c>
      <c r="G31" s="24">
        <v>9</v>
      </c>
      <c r="H31" s="24">
        <v>18</v>
      </c>
      <c r="I31" s="24">
        <v>25</v>
      </c>
      <c r="J31" s="24">
        <v>13</v>
      </c>
      <c r="K31" s="24">
        <v>26</v>
      </c>
      <c r="L31" s="24">
        <v>23</v>
      </c>
      <c r="M31" s="24">
        <v>27</v>
      </c>
      <c r="N31" s="24">
        <v>28</v>
      </c>
      <c r="O31" s="24">
        <v>67</v>
      </c>
      <c r="P31" s="25">
        <v>20</v>
      </c>
      <c r="Q31" s="24">
        <f t="shared" si="7"/>
        <v>14</v>
      </c>
      <c r="R31" s="26">
        <f t="shared" si="8"/>
        <v>22.142857142857142</v>
      </c>
      <c r="S31" s="27">
        <f t="shared" si="9"/>
        <v>14.453411324012711</v>
      </c>
      <c r="T31" s="28">
        <f t="shared" si="10"/>
        <v>3.8628366603267352</v>
      </c>
    </row>
    <row r="32" spans="1:20">
      <c r="B32" s="10">
        <v>0.34100000000000003</v>
      </c>
      <c r="C32" s="10">
        <v>14</v>
      </c>
      <c r="D32" s="24">
        <v>16</v>
      </c>
      <c r="E32" s="24">
        <v>8</v>
      </c>
      <c r="F32" s="24">
        <v>12</v>
      </c>
      <c r="G32" s="24">
        <v>17</v>
      </c>
      <c r="H32" s="24">
        <v>15</v>
      </c>
      <c r="I32" s="24">
        <v>22</v>
      </c>
      <c r="J32" s="24">
        <v>20</v>
      </c>
      <c r="K32" s="24">
        <v>36</v>
      </c>
      <c r="L32" s="24">
        <v>29</v>
      </c>
      <c r="M32" s="24">
        <v>27</v>
      </c>
      <c r="N32" s="24">
        <v>39</v>
      </c>
      <c r="O32" s="24">
        <v>55</v>
      </c>
      <c r="P32" s="25">
        <v>17</v>
      </c>
      <c r="Q32" s="24">
        <f t="shared" si="7"/>
        <v>14</v>
      </c>
      <c r="R32" s="26">
        <f t="shared" si="8"/>
        <v>23.357142857142858</v>
      </c>
      <c r="S32" s="27">
        <f t="shared" si="9"/>
        <v>12.773814217778872</v>
      </c>
      <c r="T32" s="28">
        <f t="shared" si="10"/>
        <v>3.413945451802165</v>
      </c>
    </row>
    <row r="33" spans="1:20">
      <c r="B33" s="10">
        <v>0.36300000000000004</v>
      </c>
      <c r="C33" s="10">
        <v>13</v>
      </c>
      <c r="D33" s="24">
        <v>8</v>
      </c>
      <c r="E33" s="24">
        <v>2</v>
      </c>
      <c r="F33" s="24">
        <v>12</v>
      </c>
      <c r="G33" s="24">
        <v>13</v>
      </c>
      <c r="H33" s="24">
        <v>22</v>
      </c>
      <c r="I33" s="24">
        <v>26</v>
      </c>
      <c r="J33" s="24">
        <v>31</v>
      </c>
      <c r="K33" s="24">
        <v>34</v>
      </c>
      <c r="L33" s="24">
        <v>25</v>
      </c>
      <c r="M33" s="24">
        <v>34</v>
      </c>
      <c r="N33" s="24">
        <v>42</v>
      </c>
      <c r="O33" s="24">
        <v>58</v>
      </c>
      <c r="P33" s="25">
        <v>21</v>
      </c>
      <c r="Q33" s="24">
        <f t="shared" si="7"/>
        <v>14</v>
      </c>
      <c r="R33" s="26">
        <f t="shared" si="8"/>
        <v>24.357142857142858</v>
      </c>
      <c r="S33" s="27">
        <f t="shared" si="9"/>
        <v>14.861448023750492</v>
      </c>
      <c r="T33" s="28">
        <f t="shared" si="10"/>
        <v>3.9718890554445019</v>
      </c>
    </row>
    <row r="34" spans="1:20">
      <c r="B34" s="10">
        <v>0.38500000000000006</v>
      </c>
      <c r="C34" s="10">
        <v>7</v>
      </c>
      <c r="D34" s="24">
        <v>8</v>
      </c>
      <c r="E34" s="24">
        <v>3</v>
      </c>
      <c r="F34" s="24">
        <v>9</v>
      </c>
      <c r="G34" s="24">
        <v>23</v>
      </c>
      <c r="H34" s="24">
        <v>26</v>
      </c>
      <c r="I34" s="24">
        <v>15</v>
      </c>
      <c r="J34" s="24">
        <v>21</v>
      </c>
      <c r="K34" s="24">
        <v>37</v>
      </c>
      <c r="L34" s="24">
        <v>21</v>
      </c>
      <c r="M34" s="24">
        <v>37</v>
      </c>
      <c r="N34" s="24">
        <v>44</v>
      </c>
      <c r="O34" s="24">
        <v>55</v>
      </c>
      <c r="P34" s="25">
        <v>14</v>
      </c>
      <c r="Q34" s="24">
        <f t="shared" si="7"/>
        <v>14</v>
      </c>
      <c r="R34" s="26">
        <f t="shared" si="8"/>
        <v>22.857142857142858</v>
      </c>
      <c r="S34" s="27">
        <f t="shared" si="9"/>
        <v>15.431521899406684</v>
      </c>
      <c r="T34" s="28">
        <f t="shared" si="10"/>
        <v>4.1242477074342041</v>
      </c>
    </row>
    <row r="35" spans="1:20">
      <c r="B35" s="10">
        <v>0.40700000000000008</v>
      </c>
      <c r="C35" s="10">
        <v>6</v>
      </c>
      <c r="D35" s="24">
        <v>12</v>
      </c>
      <c r="E35" s="24">
        <v>3</v>
      </c>
      <c r="F35" s="24">
        <v>10</v>
      </c>
      <c r="G35" s="24">
        <v>12</v>
      </c>
      <c r="H35" s="24">
        <v>23</v>
      </c>
      <c r="I35" s="24">
        <v>10</v>
      </c>
      <c r="J35" s="24">
        <v>30</v>
      </c>
      <c r="K35" s="24">
        <v>40</v>
      </c>
      <c r="L35" s="24">
        <v>23</v>
      </c>
      <c r="M35" s="24">
        <v>36</v>
      </c>
      <c r="N35" s="24">
        <v>52</v>
      </c>
      <c r="O35" s="24">
        <v>62</v>
      </c>
      <c r="P35" s="25">
        <v>7</v>
      </c>
      <c r="Q35" s="24">
        <f t="shared" ref="Q35:Q39" si="11">COUNT(C35:P35)</f>
        <v>14</v>
      </c>
      <c r="R35" s="26">
        <f t="shared" ref="R35:R39" si="12">AVERAGE(C35:P35)</f>
        <v>23.285714285714285</v>
      </c>
      <c r="S35" s="27">
        <f t="shared" ref="S35:S39" si="13">STDEV(C35:P35)</f>
        <v>18.382385261768615</v>
      </c>
      <c r="T35" s="28">
        <f t="shared" si="10"/>
        <v>4.9128991143729266</v>
      </c>
    </row>
    <row r="36" spans="1:20">
      <c r="B36" s="10">
        <v>0.4290000000000001</v>
      </c>
      <c r="C36" s="10">
        <v>8</v>
      </c>
      <c r="D36" s="24">
        <v>11</v>
      </c>
      <c r="E36" s="24">
        <v>4</v>
      </c>
      <c r="F36" s="24">
        <v>7</v>
      </c>
      <c r="G36" s="24">
        <v>15</v>
      </c>
      <c r="H36" s="24">
        <v>26</v>
      </c>
      <c r="I36" s="24">
        <v>4</v>
      </c>
      <c r="J36" s="24">
        <v>50</v>
      </c>
      <c r="K36" s="24">
        <v>30</v>
      </c>
      <c r="L36" s="24">
        <v>17</v>
      </c>
      <c r="M36" s="24">
        <v>53</v>
      </c>
      <c r="N36" s="24">
        <v>48</v>
      </c>
      <c r="O36" s="24">
        <v>47</v>
      </c>
      <c r="P36" s="25">
        <v>3</v>
      </c>
      <c r="Q36" s="24">
        <f t="shared" si="11"/>
        <v>14</v>
      </c>
      <c r="R36" s="26">
        <f t="shared" si="12"/>
        <v>23.071428571428573</v>
      </c>
      <c r="S36" s="27">
        <f t="shared" si="13"/>
        <v>19.084686917140527</v>
      </c>
      <c r="T36" s="28">
        <f t="shared" si="10"/>
        <v>5.1005971269847752</v>
      </c>
    </row>
    <row r="37" spans="1:20">
      <c r="B37" s="10">
        <v>0.45100000000000012</v>
      </c>
      <c r="C37" s="10">
        <v>7</v>
      </c>
      <c r="D37" s="24">
        <v>5</v>
      </c>
      <c r="E37" s="24">
        <v>1</v>
      </c>
      <c r="F37" s="24">
        <v>13</v>
      </c>
      <c r="G37" s="24">
        <v>12</v>
      </c>
      <c r="H37" s="24">
        <v>13</v>
      </c>
      <c r="I37" s="24">
        <v>6</v>
      </c>
      <c r="J37" s="24">
        <v>34</v>
      </c>
      <c r="K37" s="24">
        <v>44</v>
      </c>
      <c r="L37" s="24">
        <v>26</v>
      </c>
      <c r="M37" s="24">
        <v>60</v>
      </c>
      <c r="N37" s="24">
        <v>51</v>
      </c>
      <c r="O37" s="24">
        <v>52</v>
      </c>
      <c r="P37" s="25">
        <v>1</v>
      </c>
      <c r="Q37" s="24">
        <f t="shared" si="11"/>
        <v>14</v>
      </c>
      <c r="R37" s="26">
        <f t="shared" si="12"/>
        <v>23.214285714285715</v>
      </c>
      <c r="S37" s="27">
        <f t="shared" si="13"/>
        <v>20.980498532716489</v>
      </c>
      <c r="T37" s="28">
        <f t="shared" si="10"/>
        <v>5.6072740937956063</v>
      </c>
    </row>
    <row r="38" spans="1:20">
      <c r="B38" s="10">
        <v>0.47300000000000014</v>
      </c>
      <c r="C38" s="10">
        <v>11</v>
      </c>
      <c r="D38" s="24">
        <v>2</v>
      </c>
      <c r="E38" s="24">
        <v>1</v>
      </c>
      <c r="F38" s="24">
        <v>11</v>
      </c>
      <c r="G38" s="24">
        <v>12</v>
      </c>
      <c r="H38" s="24">
        <v>16</v>
      </c>
      <c r="I38" s="24">
        <v>2</v>
      </c>
      <c r="J38" s="24">
        <v>45</v>
      </c>
      <c r="K38" s="24">
        <v>39</v>
      </c>
      <c r="L38" s="24">
        <v>16</v>
      </c>
      <c r="M38" s="24">
        <v>44</v>
      </c>
      <c r="N38" s="24">
        <v>37</v>
      </c>
      <c r="O38" s="24">
        <v>40</v>
      </c>
      <c r="P38" s="25">
        <v>1</v>
      </c>
      <c r="Q38" s="24">
        <f t="shared" si="11"/>
        <v>14</v>
      </c>
      <c r="R38" s="26">
        <f t="shared" si="12"/>
        <v>19.785714285714285</v>
      </c>
      <c r="S38" s="27">
        <f t="shared" si="13"/>
        <v>17.272381562342954</v>
      </c>
      <c r="T38" s="28">
        <f t="shared" si="10"/>
        <v>4.6162381471370386</v>
      </c>
    </row>
    <row r="39" spans="1:20">
      <c r="B39" s="14">
        <v>0.49500000000000016</v>
      </c>
      <c r="C39" s="14">
        <v>5</v>
      </c>
      <c r="D39" s="29">
        <v>12</v>
      </c>
      <c r="E39" s="29">
        <v>2</v>
      </c>
      <c r="F39" s="29">
        <v>11</v>
      </c>
      <c r="G39" s="29">
        <v>8</v>
      </c>
      <c r="H39" s="29">
        <v>1</v>
      </c>
      <c r="I39" s="29">
        <v>3</v>
      </c>
      <c r="J39" s="29">
        <v>40</v>
      </c>
      <c r="K39" s="29">
        <v>35</v>
      </c>
      <c r="L39" s="29">
        <v>29</v>
      </c>
      <c r="M39" s="29">
        <v>48</v>
      </c>
      <c r="N39" s="29">
        <v>37</v>
      </c>
      <c r="O39" s="29">
        <v>37</v>
      </c>
      <c r="P39" s="30"/>
      <c r="Q39" s="29">
        <f t="shared" si="11"/>
        <v>13</v>
      </c>
      <c r="R39" s="31">
        <f t="shared" si="12"/>
        <v>20.615384615384617</v>
      </c>
      <c r="S39" s="32">
        <f t="shared" si="13"/>
        <v>17.202414857312242</v>
      </c>
      <c r="T39" s="33">
        <f t="shared" si="10"/>
        <v>4.7710914484494493</v>
      </c>
    </row>
    <row r="40" spans="1:20"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6"/>
      <c r="S40" s="27"/>
      <c r="T40" s="27"/>
    </row>
    <row r="42" spans="1:20">
      <c r="A42" s="1" t="s">
        <v>18</v>
      </c>
      <c r="B42" s="34">
        <v>1.0999999999999999E-2</v>
      </c>
      <c r="C42" s="19">
        <f>C17</f>
        <v>1</v>
      </c>
      <c r="D42" s="19">
        <f t="shared" ref="D42:N42" si="14">D17</f>
        <v>0</v>
      </c>
      <c r="E42" s="19">
        <f t="shared" si="14"/>
        <v>1</v>
      </c>
      <c r="F42" s="19">
        <f t="shared" si="14"/>
        <v>3</v>
      </c>
      <c r="G42" s="19">
        <f t="shared" si="14"/>
        <v>1</v>
      </c>
      <c r="H42" s="19">
        <f t="shared" si="14"/>
        <v>0</v>
      </c>
      <c r="I42" s="19">
        <f t="shared" si="14"/>
        <v>5</v>
      </c>
      <c r="J42" s="19">
        <f t="shared" si="14"/>
        <v>3</v>
      </c>
      <c r="K42" s="19">
        <f t="shared" si="14"/>
        <v>1</v>
      </c>
      <c r="L42" s="19">
        <f t="shared" si="14"/>
        <v>0</v>
      </c>
      <c r="M42" s="19">
        <f t="shared" si="14"/>
        <v>8</v>
      </c>
      <c r="N42" s="19">
        <f t="shared" si="14"/>
        <v>3</v>
      </c>
      <c r="O42" s="19">
        <f t="shared" ref="O42:P42" si="15">O17</f>
        <v>1</v>
      </c>
      <c r="P42" s="19">
        <f t="shared" si="15"/>
        <v>6</v>
      </c>
      <c r="Q42" s="6">
        <f t="shared" ref="Q42:Q59" si="16">COUNT(C42:P42)</f>
        <v>14</v>
      </c>
      <c r="R42" s="21">
        <f t="shared" ref="R42:R59" si="17">AVERAGE(C42:P42)</f>
        <v>2.3571428571428572</v>
      </c>
      <c r="S42" s="22">
        <f t="shared" ref="S42:S59" si="18">STDEV(C42:P42)</f>
        <v>2.4684826500112562</v>
      </c>
      <c r="T42" s="23">
        <f>S42/SQRT(Q42)</f>
        <v>0.65972973868128082</v>
      </c>
    </row>
    <row r="43" spans="1:20">
      <c r="B43" s="35">
        <v>3.3000000000000002E-2</v>
      </c>
      <c r="C43" s="24">
        <f t="shared" ref="C43:C64" si="19">C42+C18</f>
        <v>8</v>
      </c>
      <c r="D43" s="24">
        <f t="shared" ref="D43:D64" si="20">D42+D18</f>
        <v>5</v>
      </c>
      <c r="E43" s="24">
        <f t="shared" ref="E43:E64" si="21">E42+E18</f>
        <v>6</v>
      </c>
      <c r="F43" s="24">
        <f t="shared" ref="F43:F64" si="22">F42+F18</f>
        <v>7</v>
      </c>
      <c r="G43" s="24">
        <f t="shared" ref="G43:G64" si="23">G42+G18</f>
        <v>4</v>
      </c>
      <c r="H43" s="24">
        <f t="shared" ref="H43:H64" si="24">H42+H18</f>
        <v>2</v>
      </c>
      <c r="I43" s="24">
        <f t="shared" ref="I43:I64" si="25">I42+I18</f>
        <v>21</v>
      </c>
      <c r="J43" s="24">
        <f t="shared" ref="J43:J64" si="26">J42+J18</f>
        <v>8</v>
      </c>
      <c r="K43" s="24">
        <f t="shared" ref="K43:K64" si="27">K42+K18</f>
        <v>6</v>
      </c>
      <c r="L43" s="24">
        <f t="shared" ref="L43:L64" si="28">L42+L18</f>
        <v>10</v>
      </c>
      <c r="M43" s="24">
        <f t="shared" ref="M43:M64" si="29">M42+M18</f>
        <v>20</v>
      </c>
      <c r="N43" s="24">
        <f t="shared" ref="N43:N64" si="30">N42+N18</f>
        <v>9</v>
      </c>
      <c r="O43" s="24">
        <f t="shared" ref="O43:O64" si="31">O42+O18</f>
        <v>8</v>
      </c>
      <c r="P43" s="24">
        <f t="shared" ref="P43:P63" si="32">P42+P18</f>
        <v>16</v>
      </c>
      <c r="Q43" s="10">
        <f t="shared" si="16"/>
        <v>14</v>
      </c>
      <c r="R43" s="26">
        <f t="shared" si="17"/>
        <v>9.2857142857142865</v>
      </c>
      <c r="S43" s="27">
        <f t="shared" si="18"/>
        <v>5.7436060962613888</v>
      </c>
      <c r="T43" s="28">
        <f t="shared" ref="T43:T64" si="33">S43/SQRT(Q43)</f>
        <v>1.5350432983425906</v>
      </c>
    </row>
    <row r="44" spans="1:20">
      <c r="B44" s="35">
        <v>5.5E-2</v>
      </c>
      <c r="C44" s="24">
        <f t="shared" si="19"/>
        <v>16</v>
      </c>
      <c r="D44" s="24">
        <f t="shared" si="20"/>
        <v>15</v>
      </c>
      <c r="E44" s="24">
        <f t="shared" si="21"/>
        <v>16</v>
      </c>
      <c r="F44" s="24">
        <f t="shared" si="22"/>
        <v>19</v>
      </c>
      <c r="G44" s="24">
        <f t="shared" si="23"/>
        <v>10</v>
      </c>
      <c r="H44" s="24">
        <f t="shared" si="24"/>
        <v>6</v>
      </c>
      <c r="I44" s="24">
        <f t="shared" si="25"/>
        <v>33</v>
      </c>
      <c r="J44" s="24">
        <f t="shared" si="26"/>
        <v>16</v>
      </c>
      <c r="K44" s="24">
        <f t="shared" si="27"/>
        <v>16</v>
      </c>
      <c r="L44" s="24">
        <f t="shared" si="28"/>
        <v>23</v>
      </c>
      <c r="M44" s="24">
        <f t="shared" si="29"/>
        <v>42</v>
      </c>
      <c r="N44" s="24">
        <f t="shared" si="30"/>
        <v>15</v>
      </c>
      <c r="O44" s="24">
        <f t="shared" si="31"/>
        <v>20</v>
      </c>
      <c r="P44" s="24">
        <f t="shared" si="32"/>
        <v>29</v>
      </c>
      <c r="Q44" s="10">
        <f t="shared" si="16"/>
        <v>14</v>
      </c>
      <c r="R44" s="26">
        <f t="shared" si="17"/>
        <v>19.714285714285715</v>
      </c>
      <c r="S44" s="27">
        <f t="shared" si="18"/>
        <v>9.4170759092893963</v>
      </c>
      <c r="T44" s="28">
        <f t="shared" si="33"/>
        <v>2.5168194027002571</v>
      </c>
    </row>
    <row r="45" spans="1:20">
      <c r="B45" s="35">
        <v>7.6999999999999999E-2</v>
      </c>
      <c r="C45" s="24">
        <f t="shared" si="19"/>
        <v>29</v>
      </c>
      <c r="D45" s="24">
        <f t="shared" si="20"/>
        <v>28</v>
      </c>
      <c r="E45" s="24">
        <f t="shared" si="21"/>
        <v>30</v>
      </c>
      <c r="F45" s="24">
        <f t="shared" si="22"/>
        <v>30</v>
      </c>
      <c r="G45" s="24">
        <f t="shared" si="23"/>
        <v>19</v>
      </c>
      <c r="H45" s="24">
        <f t="shared" si="24"/>
        <v>9</v>
      </c>
      <c r="I45" s="24">
        <f t="shared" si="25"/>
        <v>52</v>
      </c>
      <c r="J45" s="24">
        <f t="shared" si="26"/>
        <v>19</v>
      </c>
      <c r="K45" s="24">
        <f t="shared" si="27"/>
        <v>34</v>
      </c>
      <c r="L45" s="24">
        <f t="shared" si="28"/>
        <v>41</v>
      </c>
      <c r="M45" s="24">
        <f t="shared" si="29"/>
        <v>61</v>
      </c>
      <c r="N45" s="24">
        <f t="shared" si="30"/>
        <v>28</v>
      </c>
      <c r="O45" s="24">
        <f t="shared" si="31"/>
        <v>40</v>
      </c>
      <c r="P45" s="24">
        <f t="shared" si="32"/>
        <v>45</v>
      </c>
      <c r="Q45" s="10">
        <f t="shared" si="16"/>
        <v>14</v>
      </c>
      <c r="R45" s="26">
        <f t="shared" si="17"/>
        <v>33.214285714285715</v>
      </c>
      <c r="S45" s="27">
        <f t="shared" si="18"/>
        <v>13.740331265901245</v>
      </c>
      <c r="T45" s="28">
        <f t="shared" si="33"/>
        <v>3.6722579984128814</v>
      </c>
    </row>
    <row r="46" spans="1:20">
      <c r="B46" s="35">
        <v>9.9000000000000005E-2</v>
      </c>
      <c r="C46" s="24">
        <f t="shared" si="19"/>
        <v>50</v>
      </c>
      <c r="D46" s="24">
        <f t="shared" si="20"/>
        <v>38</v>
      </c>
      <c r="E46" s="24">
        <f t="shared" si="21"/>
        <v>41</v>
      </c>
      <c r="F46" s="24">
        <f t="shared" si="22"/>
        <v>38</v>
      </c>
      <c r="G46" s="24">
        <f t="shared" si="23"/>
        <v>27</v>
      </c>
      <c r="H46" s="24">
        <f t="shared" si="24"/>
        <v>19</v>
      </c>
      <c r="I46" s="24">
        <f t="shared" si="25"/>
        <v>61</v>
      </c>
      <c r="J46" s="24">
        <f t="shared" si="26"/>
        <v>20</v>
      </c>
      <c r="K46" s="24">
        <f t="shared" si="27"/>
        <v>50</v>
      </c>
      <c r="L46" s="24">
        <f t="shared" si="28"/>
        <v>59</v>
      </c>
      <c r="M46" s="24">
        <f t="shared" si="29"/>
        <v>93</v>
      </c>
      <c r="N46" s="24">
        <f t="shared" si="30"/>
        <v>36</v>
      </c>
      <c r="O46" s="24">
        <f t="shared" si="31"/>
        <v>69</v>
      </c>
      <c r="P46" s="24">
        <f t="shared" si="32"/>
        <v>74</v>
      </c>
      <c r="Q46" s="10">
        <f t="shared" si="16"/>
        <v>14</v>
      </c>
      <c r="R46" s="26">
        <f t="shared" si="17"/>
        <v>48.214285714285715</v>
      </c>
      <c r="S46" s="27">
        <f t="shared" si="18"/>
        <v>21.300699054720717</v>
      </c>
      <c r="T46" s="28">
        <f t="shared" si="33"/>
        <v>5.6928512829674629</v>
      </c>
    </row>
    <row r="47" spans="1:20">
      <c r="B47" s="35">
        <v>0.121</v>
      </c>
      <c r="C47" s="24">
        <f t="shared" si="19"/>
        <v>73</v>
      </c>
      <c r="D47" s="24">
        <f t="shared" si="20"/>
        <v>56</v>
      </c>
      <c r="E47" s="24">
        <f t="shared" si="21"/>
        <v>58</v>
      </c>
      <c r="F47" s="24">
        <f t="shared" si="22"/>
        <v>48</v>
      </c>
      <c r="G47" s="24">
        <f t="shared" si="23"/>
        <v>38</v>
      </c>
      <c r="H47" s="24">
        <f t="shared" si="24"/>
        <v>23</v>
      </c>
      <c r="I47" s="24">
        <f t="shared" si="25"/>
        <v>66</v>
      </c>
      <c r="J47" s="24">
        <f t="shared" si="26"/>
        <v>21</v>
      </c>
      <c r="K47" s="24">
        <f t="shared" si="27"/>
        <v>59</v>
      </c>
      <c r="L47" s="24">
        <f t="shared" si="28"/>
        <v>81</v>
      </c>
      <c r="M47" s="24">
        <f t="shared" si="29"/>
        <v>124</v>
      </c>
      <c r="N47" s="24">
        <f t="shared" si="30"/>
        <v>49</v>
      </c>
      <c r="O47" s="24">
        <f t="shared" si="31"/>
        <v>96</v>
      </c>
      <c r="P47" s="24">
        <f t="shared" si="32"/>
        <v>101</v>
      </c>
      <c r="Q47" s="10">
        <f t="shared" si="16"/>
        <v>14</v>
      </c>
      <c r="R47" s="26">
        <f t="shared" si="17"/>
        <v>63.785714285714285</v>
      </c>
      <c r="S47" s="27">
        <f t="shared" si="18"/>
        <v>29.323601865623985</v>
      </c>
      <c r="T47" s="28">
        <f t="shared" si="33"/>
        <v>7.8370622519521511</v>
      </c>
    </row>
    <row r="48" spans="1:20">
      <c r="B48" s="35">
        <v>0.14299999999999999</v>
      </c>
      <c r="C48" s="24">
        <f t="shared" si="19"/>
        <v>89</v>
      </c>
      <c r="D48" s="24">
        <f t="shared" si="20"/>
        <v>77</v>
      </c>
      <c r="E48" s="24">
        <f t="shared" si="21"/>
        <v>82</v>
      </c>
      <c r="F48" s="24">
        <f t="shared" si="22"/>
        <v>61</v>
      </c>
      <c r="G48" s="24">
        <f t="shared" si="23"/>
        <v>49</v>
      </c>
      <c r="H48" s="24">
        <f t="shared" si="24"/>
        <v>31</v>
      </c>
      <c r="I48" s="24">
        <f t="shared" si="25"/>
        <v>76</v>
      </c>
      <c r="J48" s="24">
        <f t="shared" si="26"/>
        <v>21</v>
      </c>
      <c r="K48" s="24">
        <f t="shared" si="27"/>
        <v>74</v>
      </c>
      <c r="L48" s="24">
        <f t="shared" si="28"/>
        <v>107</v>
      </c>
      <c r="M48" s="24">
        <f t="shared" si="29"/>
        <v>149</v>
      </c>
      <c r="N48" s="24">
        <f t="shared" si="30"/>
        <v>64</v>
      </c>
      <c r="O48" s="24">
        <f t="shared" si="31"/>
        <v>147</v>
      </c>
      <c r="P48" s="24">
        <f t="shared" si="32"/>
        <v>131</v>
      </c>
      <c r="Q48" s="10">
        <f t="shared" si="16"/>
        <v>14</v>
      </c>
      <c r="R48" s="26">
        <f t="shared" si="17"/>
        <v>82.714285714285708</v>
      </c>
      <c r="S48" s="27">
        <f t="shared" si="18"/>
        <v>39.30439116479436</v>
      </c>
      <c r="T48" s="28">
        <f t="shared" si="33"/>
        <v>10.504540395314661</v>
      </c>
    </row>
    <row r="49" spans="1:20">
      <c r="B49" s="35">
        <v>0.16499999999999998</v>
      </c>
      <c r="C49" s="24">
        <f t="shared" si="19"/>
        <v>106</v>
      </c>
      <c r="D49" s="24">
        <f t="shared" si="20"/>
        <v>91</v>
      </c>
      <c r="E49" s="24">
        <f t="shared" si="21"/>
        <v>109</v>
      </c>
      <c r="F49" s="24">
        <f t="shared" si="22"/>
        <v>79</v>
      </c>
      <c r="G49" s="24">
        <f t="shared" si="23"/>
        <v>57</v>
      </c>
      <c r="H49" s="24">
        <f t="shared" si="24"/>
        <v>38</v>
      </c>
      <c r="I49" s="24">
        <f t="shared" si="25"/>
        <v>79</v>
      </c>
      <c r="J49" s="24">
        <f t="shared" si="26"/>
        <v>26</v>
      </c>
      <c r="K49" s="24">
        <f t="shared" si="27"/>
        <v>91</v>
      </c>
      <c r="L49" s="24">
        <f t="shared" si="28"/>
        <v>129</v>
      </c>
      <c r="M49" s="24">
        <f t="shared" si="29"/>
        <v>190</v>
      </c>
      <c r="N49" s="24">
        <f t="shared" si="30"/>
        <v>78</v>
      </c>
      <c r="O49" s="24">
        <f t="shared" si="31"/>
        <v>190</v>
      </c>
      <c r="P49" s="24">
        <f t="shared" si="32"/>
        <v>160</v>
      </c>
      <c r="Q49" s="10">
        <f t="shared" si="16"/>
        <v>14</v>
      </c>
      <c r="R49" s="26">
        <f t="shared" si="17"/>
        <v>101.64285714285714</v>
      </c>
      <c r="S49" s="27">
        <f t="shared" si="18"/>
        <v>50.700640479731071</v>
      </c>
      <c r="T49" s="28">
        <f t="shared" si="33"/>
        <v>13.550316140368261</v>
      </c>
    </row>
    <row r="50" spans="1:20">
      <c r="B50" s="35">
        <v>0.18699999999999997</v>
      </c>
      <c r="C50" s="24">
        <f t="shared" si="19"/>
        <v>123</v>
      </c>
      <c r="D50" s="24">
        <f t="shared" si="20"/>
        <v>112</v>
      </c>
      <c r="E50" s="24">
        <f t="shared" si="21"/>
        <v>140</v>
      </c>
      <c r="F50" s="24">
        <f t="shared" si="22"/>
        <v>93</v>
      </c>
      <c r="G50" s="24">
        <f t="shared" si="23"/>
        <v>74</v>
      </c>
      <c r="H50" s="24">
        <f t="shared" si="24"/>
        <v>49</v>
      </c>
      <c r="I50" s="24">
        <f t="shared" si="25"/>
        <v>87</v>
      </c>
      <c r="J50" s="24">
        <f t="shared" si="26"/>
        <v>32</v>
      </c>
      <c r="K50" s="24">
        <f t="shared" si="27"/>
        <v>121</v>
      </c>
      <c r="L50" s="24">
        <f t="shared" si="28"/>
        <v>169</v>
      </c>
      <c r="M50" s="24">
        <f t="shared" si="29"/>
        <v>229</v>
      </c>
      <c r="N50" s="24">
        <f t="shared" si="30"/>
        <v>98</v>
      </c>
      <c r="O50" s="24">
        <f t="shared" si="31"/>
        <v>254</v>
      </c>
      <c r="P50" s="24">
        <f t="shared" si="32"/>
        <v>196</v>
      </c>
      <c r="Q50" s="10">
        <f t="shared" si="16"/>
        <v>14</v>
      </c>
      <c r="R50" s="26">
        <f t="shared" si="17"/>
        <v>126.92857142857143</v>
      </c>
      <c r="S50" s="27">
        <f t="shared" si="18"/>
        <v>65.055555294880662</v>
      </c>
      <c r="T50" s="28">
        <f t="shared" si="33"/>
        <v>17.386828501412204</v>
      </c>
    </row>
    <row r="51" spans="1:20">
      <c r="B51" s="35">
        <v>0.20899999999999996</v>
      </c>
      <c r="C51" s="24">
        <f t="shared" si="19"/>
        <v>136</v>
      </c>
      <c r="D51" s="24">
        <f t="shared" si="20"/>
        <v>135</v>
      </c>
      <c r="E51" s="24">
        <f t="shared" si="21"/>
        <v>172</v>
      </c>
      <c r="F51" s="24">
        <f t="shared" si="22"/>
        <v>108</v>
      </c>
      <c r="G51" s="24">
        <f t="shared" si="23"/>
        <v>88</v>
      </c>
      <c r="H51" s="24">
        <f t="shared" si="24"/>
        <v>58</v>
      </c>
      <c r="I51" s="24">
        <f t="shared" si="25"/>
        <v>98</v>
      </c>
      <c r="J51" s="24">
        <f t="shared" si="26"/>
        <v>42</v>
      </c>
      <c r="K51" s="24">
        <f t="shared" si="27"/>
        <v>146</v>
      </c>
      <c r="L51" s="24">
        <f t="shared" si="28"/>
        <v>211</v>
      </c>
      <c r="M51" s="24">
        <f t="shared" si="29"/>
        <v>267</v>
      </c>
      <c r="N51" s="24">
        <f t="shared" si="30"/>
        <v>115</v>
      </c>
      <c r="O51" s="24">
        <f t="shared" si="31"/>
        <v>319</v>
      </c>
      <c r="P51" s="24">
        <f t="shared" si="32"/>
        <v>223</v>
      </c>
      <c r="Q51" s="10">
        <f t="shared" si="16"/>
        <v>14</v>
      </c>
      <c r="R51" s="26">
        <f t="shared" si="17"/>
        <v>151.28571428571428</v>
      </c>
      <c r="S51" s="27">
        <f t="shared" si="18"/>
        <v>79.354538982611814</v>
      </c>
      <c r="T51" s="28">
        <f t="shared" si="33"/>
        <v>21.208392639880728</v>
      </c>
    </row>
    <row r="52" spans="1:20">
      <c r="A52" s="1" t="s">
        <v>12</v>
      </c>
      <c r="B52" s="35">
        <v>0.23099999999999996</v>
      </c>
      <c r="C52" s="24">
        <f t="shared" si="19"/>
        <v>158</v>
      </c>
      <c r="D52" s="24">
        <f t="shared" si="20"/>
        <v>149</v>
      </c>
      <c r="E52" s="24">
        <f t="shared" si="21"/>
        <v>192</v>
      </c>
      <c r="F52" s="24">
        <f t="shared" si="22"/>
        <v>130</v>
      </c>
      <c r="G52" s="24">
        <f t="shared" si="23"/>
        <v>101</v>
      </c>
      <c r="H52" s="24">
        <f t="shared" si="24"/>
        <v>70</v>
      </c>
      <c r="I52" s="24">
        <f t="shared" si="25"/>
        <v>116</v>
      </c>
      <c r="J52" s="24">
        <f t="shared" si="26"/>
        <v>51</v>
      </c>
      <c r="K52" s="24">
        <f t="shared" si="27"/>
        <v>169</v>
      </c>
      <c r="L52" s="24">
        <f t="shared" si="28"/>
        <v>235</v>
      </c>
      <c r="M52" s="24">
        <f t="shared" si="29"/>
        <v>308</v>
      </c>
      <c r="N52" s="24">
        <f t="shared" si="30"/>
        <v>147</v>
      </c>
      <c r="O52" s="24">
        <f t="shared" si="31"/>
        <v>379</v>
      </c>
      <c r="P52" s="24">
        <f t="shared" si="32"/>
        <v>261</v>
      </c>
      <c r="Q52" s="10">
        <f t="shared" si="16"/>
        <v>14</v>
      </c>
      <c r="R52" s="26">
        <f t="shared" si="17"/>
        <v>176.14285714285714</v>
      </c>
      <c r="S52" s="27">
        <f t="shared" si="18"/>
        <v>91.877725720200985</v>
      </c>
      <c r="T52" s="28">
        <f t="shared" si="33"/>
        <v>24.555355080070012</v>
      </c>
    </row>
    <row r="53" spans="1:20">
      <c r="B53" s="35">
        <v>0.25299999999999995</v>
      </c>
      <c r="C53" s="24">
        <f t="shared" si="19"/>
        <v>166</v>
      </c>
      <c r="D53" s="24">
        <f t="shared" si="20"/>
        <v>164</v>
      </c>
      <c r="E53" s="24">
        <f t="shared" si="21"/>
        <v>217</v>
      </c>
      <c r="F53" s="24">
        <f t="shared" si="22"/>
        <v>137</v>
      </c>
      <c r="G53" s="24">
        <f t="shared" si="23"/>
        <v>122</v>
      </c>
      <c r="H53" s="24">
        <f t="shared" si="24"/>
        <v>97</v>
      </c>
      <c r="I53" s="24">
        <f t="shared" si="25"/>
        <v>139</v>
      </c>
      <c r="J53" s="24">
        <f t="shared" si="26"/>
        <v>66</v>
      </c>
      <c r="K53" s="24">
        <f t="shared" si="27"/>
        <v>195</v>
      </c>
      <c r="L53" s="24">
        <f t="shared" si="28"/>
        <v>271</v>
      </c>
      <c r="M53" s="24">
        <f t="shared" si="29"/>
        <v>354</v>
      </c>
      <c r="N53" s="24">
        <f t="shared" si="30"/>
        <v>176</v>
      </c>
      <c r="O53" s="24">
        <f t="shared" si="31"/>
        <v>448</v>
      </c>
      <c r="P53" s="24">
        <f t="shared" si="32"/>
        <v>293</v>
      </c>
      <c r="Q53" s="10">
        <f t="shared" si="16"/>
        <v>14</v>
      </c>
      <c r="R53" s="26">
        <f t="shared" si="17"/>
        <v>203.21428571428572</v>
      </c>
      <c r="S53" s="27">
        <f t="shared" si="18"/>
        <v>105.40995323857346</v>
      </c>
      <c r="T53" s="28">
        <f t="shared" si="33"/>
        <v>28.171995012471726</v>
      </c>
    </row>
    <row r="54" spans="1:20">
      <c r="B54" s="35">
        <v>0.27499999999999997</v>
      </c>
      <c r="C54" s="24">
        <f t="shared" si="19"/>
        <v>181</v>
      </c>
      <c r="D54" s="24">
        <f t="shared" si="20"/>
        <v>179</v>
      </c>
      <c r="E54" s="24">
        <f t="shared" si="21"/>
        <v>241</v>
      </c>
      <c r="F54" s="24">
        <f t="shared" si="22"/>
        <v>152</v>
      </c>
      <c r="G54" s="24">
        <f t="shared" si="23"/>
        <v>138</v>
      </c>
      <c r="H54" s="24">
        <f t="shared" si="24"/>
        <v>115</v>
      </c>
      <c r="I54" s="24">
        <f t="shared" si="25"/>
        <v>161</v>
      </c>
      <c r="J54" s="24">
        <f t="shared" si="26"/>
        <v>82</v>
      </c>
      <c r="K54" s="24">
        <f t="shared" si="27"/>
        <v>217</v>
      </c>
      <c r="L54" s="24">
        <f t="shared" si="28"/>
        <v>298</v>
      </c>
      <c r="M54" s="24">
        <f t="shared" si="29"/>
        <v>392</v>
      </c>
      <c r="N54" s="24">
        <f t="shared" si="30"/>
        <v>215</v>
      </c>
      <c r="O54" s="24">
        <f t="shared" si="31"/>
        <v>510</v>
      </c>
      <c r="P54" s="24">
        <f t="shared" si="32"/>
        <v>317</v>
      </c>
      <c r="Q54" s="10">
        <f t="shared" si="16"/>
        <v>14</v>
      </c>
      <c r="R54" s="26">
        <f t="shared" si="17"/>
        <v>228.42857142857142</v>
      </c>
      <c r="S54" s="27">
        <f t="shared" si="18"/>
        <v>116.60499678283634</v>
      </c>
      <c r="T54" s="28">
        <f t="shared" si="33"/>
        <v>31.163996253375089</v>
      </c>
    </row>
    <row r="55" spans="1:20">
      <c r="B55" s="35">
        <v>0.29699999999999999</v>
      </c>
      <c r="C55" s="24">
        <f t="shared" si="19"/>
        <v>196</v>
      </c>
      <c r="D55" s="24">
        <f t="shared" si="20"/>
        <v>199</v>
      </c>
      <c r="E55" s="24">
        <f t="shared" si="21"/>
        <v>255</v>
      </c>
      <c r="F55" s="24">
        <f t="shared" si="22"/>
        <v>166</v>
      </c>
      <c r="G55" s="24">
        <f t="shared" si="23"/>
        <v>153</v>
      </c>
      <c r="H55" s="24">
        <f t="shared" si="24"/>
        <v>129</v>
      </c>
      <c r="I55" s="24">
        <f t="shared" si="25"/>
        <v>178</v>
      </c>
      <c r="J55" s="24">
        <f t="shared" si="26"/>
        <v>99</v>
      </c>
      <c r="K55" s="24">
        <f t="shared" si="27"/>
        <v>244</v>
      </c>
      <c r="L55" s="24">
        <f t="shared" si="28"/>
        <v>329</v>
      </c>
      <c r="M55" s="24">
        <f t="shared" si="29"/>
        <v>420</v>
      </c>
      <c r="N55" s="24">
        <f t="shared" si="30"/>
        <v>241</v>
      </c>
      <c r="O55" s="24">
        <f t="shared" si="31"/>
        <v>574</v>
      </c>
      <c r="P55" s="24">
        <f t="shared" si="32"/>
        <v>349</v>
      </c>
      <c r="Q55" s="10">
        <f t="shared" si="16"/>
        <v>14</v>
      </c>
      <c r="R55" s="26">
        <f t="shared" si="17"/>
        <v>252.28571428571428</v>
      </c>
      <c r="S55" s="27">
        <f t="shared" si="18"/>
        <v>128.48072502635057</v>
      </c>
      <c r="T55" s="28">
        <f t="shared" si="33"/>
        <v>34.337918132351156</v>
      </c>
    </row>
    <row r="56" spans="1:20">
      <c r="B56" s="35">
        <v>0.31900000000000001</v>
      </c>
      <c r="C56" s="24">
        <f t="shared" si="19"/>
        <v>204</v>
      </c>
      <c r="D56" s="24">
        <f t="shared" si="20"/>
        <v>213</v>
      </c>
      <c r="E56" s="24">
        <f t="shared" si="21"/>
        <v>270</v>
      </c>
      <c r="F56" s="24">
        <f t="shared" si="22"/>
        <v>183</v>
      </c>
      <c r="G56" s="24">
        <f t="shared" si="23"/>
        <v>162</v>
      </c>
      <c r="H56" s="24">
        <f t="shared" si="24"/>
        <v>147</v>
      </c>
      <c r="I56" s="24">
        <f t="shared" si="25"/>
        <v>203</v>
      </c>
      <c r="J56" s="24">
        <f t="shared" si="26"/>
        <v>112</v>
      </c>
      <c r="K56" s="24">
        <f t="shared" si="27"/>
        <v>270</v>
      </c>
      <c r="L56" s="24">
        <f t="shared" si="28"/>
        <v>352</v>
      </c>
      <c r="M56" s="24">
        <f t="shared" si="29"/>
        <v>447</v>
      </c>
      <c r="N56" s="24">
        <f t="shared" si="30"/>
        <v>269</v>
      </c>
      <c r="O56" s="24">
        <f t="shared" si="31"/>
        <v>641</v>
      </c>
      <c r="P56" s="24">
        <f t="shared" si="32"/>
        <v>369</v>
      </c>
      <c r="Q56" s="10">
        <f t="shared" si="16"/>
        <v>14</v>
      </c>
      <c r="R56" s="26">
        <f t="shared" si="17"/>
        <v>274.42857142857144</v>
      </c>
      <c r="S56" s="27">
        <f t="shared" si="18"/>
        <v>140.50497625226075</v>
      </c>
      <c r="T56" s="28">
        <f t="shared" si="33"/>
        <v>37.551534448054902</v>
      </c>
    </row>
    <row r="57" spans="1:20">
      <c r="B57" s="35">
        <v>0.34100000000000003</v>
      </c>
      <c r="C57" s="24">
        <f t="shared" si="19"/>
        <v>218</v>
      </c>
      <c r="D57" s="24">
        <f t="shared" si="20"/>
        <v>229</v>
      </c>
      <c r="E57" s="24">
        <f t="shared" si="21"/>
        <v>278</v>
      </c>
      <c r="F57" s="24">
        <f t="shared" si="22"/>
        <v>195</v>
      </c>
      <c r="G57" s="24">
        <f t="shared" si="23"/>
        <v>179</v>
      </c>
      <c r="H57" s="24">
        <f t="shared" si="24"/>
        <v>162</v>
      </c>
      <c r="I57" s="24">
        <f t="shared" si="25"/>
        <v>225</v>
      </c>
      <c r="J57" s="24">
        <f t="shared" si="26"/>
        <v>132</v>
      </c>
      <c r="K57" s="24">
        <f t="shared" si="27"/>
        <v>306</v>
      </c>
      <c r="L57" s="24">
        <f t="shared" si="28"/>
        <v>381</v>
      </c>
      <c r="M57" s="24">
        <f t="shared" si="29"/>
        <v>474</v>
      </c>
      <c r="N57" s="24">
        <f t="shared" si="30"/>
        <v>308</v>
      </c>
      <c r="O57" s="24">
        <f t="shared" si="31"/>
        <v>696</v>
      </c>
      <c r="P57" s="24">
        <f t="shared" si="32"/>
        <v>386</v>
      </c>
      <c r="Q57" s="10">
        <f t="shared" si="16"/>
        <v>14</v>
      </c>
      <c r="R57" s="26">
        <f t="shared" si="17"/>
        <v>297.78571428571428</v>
      </c>
      <c r="S57" s="27">
        <f t="shared" si="18"/>
        <v>149.84308642526869</v>
      </c>
      <c r="T57" s="28">
        <f t="shared" si="33"/>
        <v>40.047249370008053</v>
      </c>
    </row>
    <row r="58" spans="1:20">
      <c r="B58" s="35">
        <v>0.36300000000000004</v>
      </c>
      <c r="C58" s="24">
        <f t="shared" si="19"/>
        <v>231</v>
      </c>
      <c r="D58" s="24">
        <f t="shared" si="20"/>
        <v>237</v>
      </c>
      <c r="E58" s="24">
        <f t="shared" si="21"/>
        <v>280</v>
      </c>
      <c r="F58" s="24">
        <f t="shared" si="22"/>
        <v>207</v>
      </c>
      <c r="G58" s="24">
        <f t="shared" si="23"/>
        <v>192</v>
      </c>
      <c r="H58" s="24">
        <f t="shared" si="24"/>
        <v>184</v>
      </c>
      <c r="I58" s="24">
        <f t="shared" si="25"/>
        <v>251</v>
      </c>
      <c r="J58" s="24">
        <f t="shared" si="26"/>
        <v>163</v>
      </c>
      <c r="K58" s="24">
        <f t="shared" si="27"/>
        <v>340</v>
      </c>
      <c r="L58" s="24">
        <f t="shared" si="28"/>
        <v>406</v>
      </c>
      <c r="M58" s="24">
        <f t="shared" si="29"/>
        <v>508</v>
      </c>
      <c r="N58" s="24">
        <f t="shared" si="30"/>
        <v>350</v>
      </c>
      <c r="O58" s="24">
        <f t="shared" si="31"/>
        <v>754</v>
      </c>
      <c r="P58" s="24">
        <f t="shared" si="32"/>
        <v>407</v>
      </c>
      <c r="Q58" s="10">
        <f t="shared" si="16"/>
        <v>14</v>
      </c>
      <c r="R58" s="26">
        <f t="shared" si="17"/>
        <v>322.14285714285717</v>
      </c>
      <c r="S58" s="27">
        <f t="shared" si="18"/>
        <v>160.13689198877373</v>
      </c>
      <c r="T58" s="28">
        <f t="shared" si="33"/>
        <v>42.798384628915429</v>
      </c>
    </row>
    <row r="59" spans="1:20">
      <c r="B59" s="35">
        <v>0.38500000000000006</v>
      </c>
      <c r="C59" s="24">
        <f t="shared" si="19"/>
        <v>238</v>
      </c>
      <c r="D59" s="24">
        <f t="shared" si="20"/>
        <v>245</v>
      </c>
      <c r="E59" s="24">
        <f t="shared" si="21"/>
        <v>283</v>
      </c>
      <c r="F59" s="24">
        <f t="shared" si="22"/>
        <v>216</v>
      </c>
      <c r="G59" s="24">
        <f t="shared" si="23"/>
        <v>215</v>
      </c>
      <c r="H59" s="24">
        <f t="shared" si="24"/>
        <v>210</v>
      </c>
      <c r="I59" s="24">
        <f t="shared" si="25"/>
        <v>266</v>
      </c>
      <c r="J59" s="24">
        <f t="shared" si="26"/>
        <v>184</v>
      </c>
      <c r="K59" s="24">
        <f t="shared" si="27"/>
        <v>377</v>
      </c>
      <c r="L59" s="24">
        <f t="shared" si="28"/>
        <v>427</v>
      </c>
      <c r="M59" s="24">
        <f t="shared" si="29"/>
        <v>545</v>
      </c>
      <c r="N59" s="24">
        <f t="shared" si="30"/>
        <v>394</v>
      </c>
      <c r="O59" s="24">
        <f t="shared" si="31"/>
        <v>809</v>
      </c>
      <c r="P59" s="24">
        <f t="shared" si="32"/>
        <v>421</v>
      </c>
      <c r="Q59" s="10">
        <f t="shared" si="16"/>
        <v>14</v>
      </c>
      <c r="R59" s="26">
        <f t="shared" si="17"/>
        <v>345</v>
      </c>
      <c r="S59" s="27">
        <f t="shared" si="18"/>
        <v>171.0694865566891</v>
      </c>
      <c r="T59" s="28">
        <f t="shared" si="33"/>
        <v>45.720243430461515</v>
      </c>
    </row>
    <row r="60" spans="1:20">
      <c r="B60" s="35">
        <v>0.40700000000000008</v>
      </c>
      <c r="C60" s="24">
        <f t="shared" si="19"/>
        <v>244</v>
      </c>
      <c r="D60" s="24">
        <f t="shared" si="20"/>
        <v>257</v>
      </c>
      <c r="E60" s="24">
        <f t="shared" si="21"/>
        <v>286</v>
      </c>
      <c r="F60" s="24">
        <f t="shared" si="22"/>
        <v>226</v>
      </c>
      <c r="G60" s="24">
        <f t="shared" si="23"/>
        <v>227</v>
      </c>
      <c r="H60" s="24">
        <f t="shared" si="24"/>
        <v>233</v>
      </c>
      <c r="I60" s="24">
        <f t="shared" si="25"/>
        <v>276</v>
      </c>
      <c r="J60" s="24">
        <f t="shared" si="26"/>
        <v>214</v>
      </c>
      <c r="K60" s="24">
        <f t="shared" si="27"/>
        <v>417</v>
      </c>
      <c r="L60" s="24">
        <f t="shared" si="28"/>
        <v>450</v>
      </c>
      <c r="M60" s="24">
        <f t="shared" si="29"/>
        <v>581</v>
      </c>
      <c r="N60" s="24">
        <f t="shared" si="30"/>
        <v>446</v>
      </c>
      <c r="O60" s="24">
        <f t="shared" si="31"/>
        <v>871</v>
      </c>
      <c r="P60" s="24">
        <f t="shared" si="32"/>
        <v>428</v>
      </c>
      <c r="Q60" s="10">
        <f t="shared" ref="Q60:Q64" si="34">COUNT(C60:P60)</f>
        <v>14</v>
      </c>
      <c r="R60" s="26">
        <f t="shared" ref="R60:R64" si="35">AVERAGE(C60:P60)</f>
        <v>368.28571428571428</v>
      </c>
      <c r="S60" s="27">
        <f t="shared" ref="S60:S64" si="36">STDEV(C60:P60)</f>
        <v>184.40274842413174</v>
      </c>
      <c r="T60" s="28">
        <f t="shared" si="33"/>
        <v>49.283707555897806</v>
      </c>
    </row>
    <row r="61" spans="1:20">
      <c r="B61" s="35">
        <v>0.4290000000000001</v>
      </c>
      <c r="C61" s="24">
        <f t="shared" si="19"/>
        <v>252</v>
      </c>
      <c r="D61" s="24">
        <f t="shared" si="20"/>
        <v>268</v>
      </c>
      <c r="E61" s="24">
        <f t="shared" si="21"/>
        <v>290</v>
      </c>
      <c r="F61" s="24">
        <f t="shared" si="22"/>
        <v>233</v>
      </c>
      <c r="G61" s="24">
        <f t="shared" si="23"/>
        <v>242</v>
      </c>
      <c r="H61" s="24">
        <f t="shared" si="24"/>
        <v>259</v>
      </c>
      <c r="I61" s="24">
        <f t="shared" si="25"/>
        <v>280</v>
      </c>
      <c r="J61" s="24">
        <f t="shared" si="26"/>
        <v>264</v>
      </c>
      <c r="K61" s="24">
        <f t="shared" si="27"/>
        <v>447</v>
      </c>
      <c r="L61" s="24">
        <f t="shared" si="28"/>
        <v>467</v>
      </c>
      <c r="M61" s="24">
        <f t="shared" si="29"/>
        <v>634</v>
      </c>
      <c r="N61" s="24">
        <f t="shared" si="30"/>
        <v>494</v>
      </c>
      <c r="O61" s="24">
        <f t="shared" si="31"/>
        <v>918</v>
      </c>
      <c r="P61" s="24">
        <f t="shared" si="32"/>
        <v>431</v>
      </c>
      <c r="Q61" s="10">
        <f t="shared" si="34"/>
        <v>14</v>
      </c>
      <c r="R61" s="26">
        <f t="shared" si="35"/>
        <v>391.35714285714283</v>
      </c>
      <c r="S61" s="27">
        <f t="shared" si="36"/>
        <v>195.24879873277939</v>
      </c>
      <c r="T61" s="28">
        <f t="shared" si="33"/>
        <v>52.182436431231615</v>
      </c>
    </row>
    <row r="62" spans="1:20">
      <c r="B62" s="35">
        <v>0.45100000000000012</v>
      </c>
      <c r="C62" s="24">
        <f t="shared" si="19"/>
        <v>259</v>
      </c>
      <c r="D62" s="24">
        <f t="shared" si="20"/>
        <v>273</v>
      </c>
      <c r="E62" s="24">
        <f t="shared" si="21"/>
        <v>291</v>
      </c>
      <c r="F62" s="24">
        <f t="shared" si="22"/>
        <v>246</v>
      </c>
      <c r="G62" s="24">
        <f t="shared" si="23"/>
        <v>254</v>
      </c>
      <c r="H62" s="24">
        <f t="shared" si="24"/>
        <v>272</v>
      </c>
      <c r="I62" s="24">
        <f t="shared" si="25"/>
        <v>286</v>
      </c>
      <c r="J62" s="24">
        <f t="shared" si="26"/>
        <v>298</v>
      </c>
      <c r="K62" s="24">
        <f t="shared" si="27"/>
        <v>491</v>
      </c>
      <c r="L62" s="24">
        <f t="shared" si="28"/>
        <v>493</v>
      </c>
      <c r="M62" s="24">
        <f t="shared" si="29"/>
        <v>694</v>
      </c>
      <c r="N62" s="24">
        <f t="shared" si="30"/>
        <v>545</v>
      </c>
      <c r="O62" s="24">
        <f t="shared" si="31"/>
        <v>970</v>
      </c>
      <c r="P62" s="24">
        <f t="shared" si="32"/>
        <v>432</v>
      </c>
      <c r="Q62" s="10">
        <f t="shared" si="34"/>
        <v>14</v>
      </c>
      <c r="R62" s="26">
        <f t="shared" si="35"/>
        <v>414.57142857142856</v>
      </c>
      <c r="S62" s="27">
        <f t="shared" si="36"/>
        <v>211.23254203173056</v>
      </c>
      <c r="T62" s="28">
        <f t="shared" si="33"/>
        <v>56.454271515718695</v>
      </c>
    </row>
    <row r="63" spans="1:20">
      <c r="B63" s="35">
        <v>0.47300000000000014</v>
      </c>
      <c r="C63" s="24">
        <f t="shared" si="19"/>
        <v>270</v>
      </c>
      <c r="D63" s="24">
        <f t="shared" si="20"/>
        <v>275</v>
      </c>
      <c r="E63" s="24">
        <f t="shared" si="21"/>
        <v>292</v>
      </c>
      <c r="F63" s="24">
        <f t="shared" si="22"/>
        <v>257</v>
      </c>
      <c r="G63" s="24">
        <f t="shared" si="23"/>
        <v>266</v>
      </c>
      <c r="H63" s="24">
        <f t="shared" si="24"/>
        <v>288</v>
      </c>
      <c r="I63" s="24">
        <f t="shared" si="25"/>
        <v>288</v>
      </c>
      <c r="J63" s="24">
        <f t="shared" si="26"/>
        <v>343</v>
      </c>
      <c r="K63" s="24">
        <f t="shared" si="27"/>
        <v>530</v>
      </c>
      <c r="L63" s="24">
        <f t="shared" si="28"/>
        <v>509</v>
      </c>
      <c r="M63" s="24">
        <f t="shared" si="29"/>
        <v>738</v>
      </c>
      <c r="N63" s="24">
        <f t="shared" si="30"/>
        <v>582</v>
      </c>
      <c r="O63" s="24">
        <f t="shared" si="31"/>
        <v>1010</v>
      </c>
      <c r="P63" s="24">
        <f t="shared" si="32"/>
        <v>433</v>
      </c>
      <c r="Q63" s="10">
        <f t="shared" si="34"/>
        <v>14</v>
      </c>
      <c r="R63" s="26">
        <f t="shared" si="35"/>
        <v>434.35714285714283</v>
      </c>
      <c r="S63" s="27">
        <f t="shared" si="36"/>
        <v>222.52799552238091</v>
      </c>
      <c r="T63" s="28">
        <f t="shared" si="33"/>
        <v>59.473108443593937</v>
      </c>
    </row>
    <row r="64" spans="1:20">
      <c r="B64" s="36">
        <v>0.49500000000000016</v>
      </c>
      <c r="C64" s="29">
        <f t="shared" si="19"/>
        <v>275</v>
      </c>
      <c r="D64" s="29">
        <f t="shared" si="20"/>
        <v>287</v>
      </c>
      <c r="E64" s="29">
        <f t="shared" si="21"/>
        <v>294</v>
      </c>
      <c r="F64" s="29">
        <f t="shared" si="22"/>
        <v>268</v>
      </c>
      <c r="G64" s="29">
        <f t="shared" si="23"/>
        <v>274</v>
      </c>
      <c r="H64" s="29">
        <f t="shared" si="24"/>
        <v>289</v>
      </c>
      <c r="I64" s="29">
        <f t="shared" si="25"/>
        <v>291</v>
      </c>
      <c r="J64" s="29">
        <f t="shared" si="26"/>
        <v>383</v>
      </c>
      <c r="K64" s="29">
        <f t="shared" si="27"/>
        <v>565</v>
      </c>
      <c r="L64" s="29">
        <f t="shared" si="28"/>
        <v>538</v>
      </c>
      <c r="M64" s="29">
        <f t="shared" si="29"/>
        <v>786</v>
      </c>
      <c r="N64" s="29">
        <f t="shared" si="30"/>
        <v>619</v>
      </c>
      <c r="O64" s="29">
        <f t="shared" si="31"/>
        <v>1047</v>
      </c>
      <c r="P64" s="29"/>
      <c r="Q64" s="14">
        <f t="shared" si="34"/>
        <v>13</v>
      </c>
      <c r="R64" s="31">
        <f t="shared" si="35"/>
        <v>455.07692307692309</v>
      </c>
      <c r="S64" s="32">
        <f t="shared" si="36"/>
        <v>244.91851078078381</v>
      </c>
      <c r="T64" s="33">
        <f t="shared" si="33"/>
        <v>67.928172994645834</v>
      </c>
    </row>
    <row r="65" spans="1:20"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6"/>
      <c r="S65" s="27"/>
      <c r="T65" s="27"/>
    </row>
    <row r="66" spans="1:20"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6"/>
      <c r="S66" s="27"/>
      <c r="T66" s="27"/>
    </row>
    <row r="67" spans="1:20">
      <c r="A67" s="1" t="s">
        <v>19</v>
      </c>
      <c r="B67" s="34">
        <v>1.0999999999999999E-2</v>
      </c>
      <c r="C67" s="19">
        <f>C17/C118</f>
        <v>1864.9719488722862</v>
      </c>
      <c r="D67" s="19">
        <f t="shared" ref="D67:N67" si="37">D17/D118</f>
        <v>0</v>
      </c>
      <c r="E67" s="19">
        <f t="shared" si="37"/>
        <v>2672.229972858464</v>
      </c>
      <c r="F67" s="19">
        <f t="shared" si="37"/>
        <v>4858.6992113559327</v>
      </c>
      <c r="G67" s="19">
        <f t="shared" si="37"/>
        <v>2422.6430039815091</v>
      </c>
      <c r="H67" s="19">
        <f t="shared" si="37"/>
        <v>0</v>
      </c>
      <c r="I67" s="19">
        <f t="shared" si="37"/>
        <v>4399.5773961752266</v>
      </c>
      <c r="J67" s="19">
        <f t="shared" si="37"/>
        <v>4486.1723157891674</v>
      </c>
      <c r="K67" s="19">
        <f t="shared" si="37"/>
        <v>2256.5530545679076</v>
      </c>
      <c r="L67" s="19">
        <f t="shared" si="37"/>
        <v>0</v>
      </c>
      <c r="M67" s="19">
        <f t="shared" si="37"/>
        <v>11590.944744355438</v>
      </c>
      <c r="N67" s="19">
        <f t="shared" si="37"/>
        <v>7303.1586679790507</v>
      </c>
      <c r="O67" s="19">
        <f t="shared" ref="O67:P82" si="38">O17/O118</f>
        <v>1858.4842557449481</v>
      </c>
      <c r="P67" s="20">
        <f t="shared" si="38"/>
        <v>9350.751499574797</v>
      </c>
      <c r="Q67" s="6">
        <f t="shared" ref="Q67:Q84" si="39">COUNT(C67:P67)</f>
        <v>14</v>
      </c>
      <c r="R67" s="21">
        <f t="shared" ref="R67:R84" si="40">AVERAGE(C67:P67)</f>
        <v>3790.2990050896233</v>
      </c>
      <c r="S67" s="22">
        <f t="shared" ref="S67:S84" si="41">STDEV(C67:P67)</f>
        <v>3531.3612303443283</v>
      </c>
      <c r="T67" s="23">
        <f>S67/SQRT(Q67)</f>
        <v>943.79598806321212</v>
      </c>
    </row>
    <row r="68" spans="1:20">
      <c r="A68" s="1" t="s">
        <v>20</v>
      </c>
      <c r="B68" s="35">
        <v>3.3000000000000002E-2</v>
      </c>
      <c r="C68" s="24">
        <f t="shared" ref="C68:N89" si="42">C18/C119</f>
        <v>6947.4538035585492</v>
      </c>
      <c r="D68" s="24">
        <f t="shared" si="42"/>
        <v>4406.6629197100738</v>
      </c>
      <c r="E68" s="24">
        <f t="shared" si="42"/>
        <v>6441.6302149712674</v>
      </c>
      <c r="F68" s="24">
        <f t="shared" si="42"/>
        <v>3572.6749009883097</v>
      </c>
      <c r="G68" s="24">
        <f t="shared" si="42"/>
        <v>3603.8029125216167</v>
      </c>
      <c r="H68" s="24">
        <f t="shared" si="42"/>
        <v>2689.8951794823747</v>
      </c>
      <c r="I68" s="24">
        <f t="shared" si="42"/>
        <v>8889.6937428199381</v>
      </c>
      <c r="J68" s="24">
        <f t="shared" si="42"/>
        <v>4204.2322467101149</v>
      </c>
      <c r="K68" s="24">
        <f t="shared" si="42"/>
        <v>5706.4207648518832</v>
      </c>
      <c r="L68" s="24">
        <f t="shared" si="42"/>
        <v>9600.665444586537</v>
      </c>
      <c r="M68" s="24">
        <f t="shared" si="42"/>
        <v>9850.247073610215</v>
      </c>
      <c r="N68" s="24">
        <f t="shared" si="42"/>
        <v>7232.6669766739196</v>
      </c>
      <c r="O68" s="24">
        <f t="shared" si="38"/>
        <v>6929.5263027558094</v>
      </c>
      <c r="P68" s="25">
        <f t="shared" si="38"/>
        <v>8676.0515559161649</v>
      </c>
      <c r="Q68" s="10">
        <f t="shared" si="39"/>
        <v>14</v>
      </c>
      <c r="R68" s="26">
        <f t="shared" si="40"/>
        <v>6339.4017170826264</v>
      </c>
      <c r="S68" s="27">
        <f t="shared" si="41"/>
        <v>2379.4701225639087</v>
      </c>
      <c r="T68" s="28">
        <f t="shared" ref="T68:T89" si="43">S68/SQRT(Q68)</f>
        <v>635.94014004993892</v>
      </c>
    </row>
    <row r="69" spans="1:20">
      <c r="B69" s="35">
        <v>5.5E-2</v>
      </c>
      <c r="C69" s="24">
        <f t="shared" si="42"/>
        <v>4960.5254734687469</v>
      </c>
      <c r="D69" s="24">
        <f t="shared" si="42"/>
        <v>5634.9813435495107</v>
      </c>
      <c r="E69" s="24">
        <f t="shared" si="42"/>
        <v>7622.0123171382738</v>
      </c>
      <c r="F69" s="24">
        <f t="shared" si="42"/>
        <v>6835.3631365767415</v>
      </c>
      <c r="G69" s="24">
        <f t="shared" si="42"/>
        <v>4329.1845549772643</v>
      </c>
      <c r="H69" s="24">
        <f t="shared" si="42"/>
        <v>3152.721194856796</v>
      </c>
      <c r="I69" s="24">
        <f t="shared" si="42"/>
        <v>4620.7019991521129</v>
      </c>
      <c r="J69" s="24">
        <f t="shared" si="42"/>
        <v>4339.2401669614974</v>
      </c>
      <c r="K69" s="24">
        <f t="shared" si="42"/>
        <v>6929.6952528981219</v>
      </c>
      <c r="L69" s="24">
        <f t="shared" si="42"/>
        <v>7848.885164614022</v>
      </c>
      <c r="M69" s="24">
        <f t="shared" si="42"/>
        <v>11701.506070961679</v>
      </c>
      <c r="N69" s="24">
        <f t="shared" si="42"/>
        <v>4341.01706679362</v>
      </c>
      <c r="O69" s="24">
        <f t="shared" si="38"/>
        <v>7425.4028204922006</v>
      </c>
      <c r="P69" s="25">
        <f t="shared" si="38"/>
        <v>7232.8982489557011</v>
      </c>
      <c r="Q69" s="10">
        <f t="shared" si="39"/>
        <v>14</v>
      </c>
      <c r="R69" s="26">
        <f t="shared" si="40"/>
        <v>6212.438200814021</v>
      </c>
      <c r="S69" s="27">
        <f t="shared" si="41"/>
        <v>2193.7639833644703</v>
      </c>
      <c r="T69" s="28">
        <f t="shared" si="43"/>
        <v>586.30808665673544</v>
      </c>
    </row>
    <row r="70" spans="1:20">
      <c r="B70" s="35">
        <v>7.6999999999999999E-2</v>
      </c>
      <c r="C70" s="24">
        <f t="shared" si="42"/>
        <v>5527.896986936631</v>
      </c>
      <c r="D70" s="24">
        <f t="shared" si="42"/>
        <v>5101.2023458951589</v>
      </c>
      <c r="E70" s="24">
        <f t="shared" si="42"/>
        <v>7065.0527032664049</v>
      </c>
      <c r="F70" s="24">
        <f t="shared" si="42"/>
        <v>4355.8325878570349</v>
      </c>
      <c r="G70" s="24">
        <f t="shared" si="42"/>
        <v>4341.0369647691714</v>
      </c>
      <c r="H70" s="24">
        <f t="shared" si="42"/>
        <v>1556.1991828513944</v>
      </c>
      <c r="I70" s="24">
        <f t="shared" si="42"/>
        <v>5385.5094220649453</v>
      </c>
      <c r="J70" s="24">
        <f t="shared" si="42"/>
        <v>1139.8997285758612</v>
      </c>
      <c r="K70" s="24">
        <f t="shared" si="42"/>
        <v>8396.5776868744324</v>
      </c>
      <c r="L70" s="24">
        <f t="shared" si="42"/>
        <v>7485.0778696992584</v>
      </c>
      <c r="M70" s="24">
        <f t="shared" si="42"/>
        <v>7100.7786406842215</v>
      </c>
      <c r="N70" s="24">
        <f t="shared" si="42"/>
        <v>6284.5458158630709</v>
      </c>
      <c r="O70" s="24">
        <f t="shared" si="38"/>
        <v>8489.7407592646086</v>
      </c>
      <c r="P70" s="25">
        <f t="shared" si="38"/>
        <v>6211.4334461503868</v>
      </c>
      <c r="Q70" s="10">
        <f t="shared" si="39"/>
        <v>14</v>
      </c>
      <c r="R70" s="26">
        <f t="shared" si="40"/>
        <v>5602.913152910899</v>
      </c>
      <c r="S70" s="27">
        <f t="shared" si="41"/>
        <v>2229.9324251462394</v>
      </c>
      <c r="T70" s="28">
        <f t="shared" si="43"/>
        <v>595.97450932536833</v>
      </c>
    </row>
    <row r="71" spans="1:20">
      <c r="B71" s="35">
        <v>9.9000000000000005E-2</v>
      </c>
      <c r="C71" s="24">
        <f t="shared" si="42"/>
        <v>6512.6568027651283</v>
      </c>
      <c r="D71" s="24">
        <f t="shared" si="42"/>
        <v>2893.5054897627397</v>
      </c>
      <c r="E71" s="24">
        <f t="shared" si="42"/>
        <v>3949.7497971823009</v>
      </c>
      <c r="F71" s="24">
        <f t="shared" si="42"/>
        <v>2333.0894678171699</v>
      </c>
      <c r="G71" s="24">
        <f t="shared" si="42"/>
        <v>2764.0161191481943</v>
      </c>
      <c r="H71" s="24">
        <f t="shared" si="42"/>
        <v>3675.6475386192278</v>
      </c>
      <c r="I71" s="24">
        <f t="shared" si="42"/>
        <v>1959.6017039341391</v>
      </c>
      <c r="J71" s="24">
        <f t="shared" si="42"/>
        <v>281.3899783953554</v>
      </c>
      <c r="K71" s="24">
        <f t="shared" si="42"/>
        <v>5372.3673644516375</v>
      </c>
      <c r="L71" s="24">
        <f t="shared" si="42"/>
        <v>5475.9685384472259</v>
      </c>
      <c r="M71" s="24">
        <f t="shared" si="42"/>
        <v>8875.9875559588527</v>
      </c>
      <c r="N71" s="24">
        <f t="shared" si="42"/>
        <v>2769.340097073622</v>
      </c>
      <c r="O71" s="24">
        <f t="shared" si="38"/>
        <v>8980.2692283949127</v>
      </c>
      <c r="P71" s="25">
        <f t="shared" si="38"/>
        <v>8313.6160487636589</v>
      </c>
      <c r="Q71" s="10">
        <f t="shared" si="39"/>
        <v>14</v>
      </c>
      <c r="R71" s="26">
        <f t="shared" si="40"/>
        <v>4582.6575521938694</v>
      </c>
      <c r="S71" s="27">
        <f t="shared" si="41"/>
        <v>2744.9561817832596</v>
      </c>
      <c r="T71" s="28">
        <f t="shared" si="43"/>
        <v>733.62039813858053</v>
      </c>
    </row>
    <row r="72" spans="1:20">
      <c r="B72" s="35">
        <v>0.121</v>
      </c>
      <c r="C72" s="24">
        <f t="shared" si="42"/>
        <v>5435.964803847738</v>
      </c>
      <c r="D72" s="24">
        <f t="shared" si="42"/>
        <v>4002.2955124120872</v>
      </c>
      <c r="E72" s="24">
        <f t="shared" si="42"/>
        <v>4567.1974193510159</v>
      </c>
      <c r="F72" s="24">
        <f t="shared" si="42"/>
        <v>2238.9813802164399</v>
      </c>
      <c r="G72" s="24">
        <f t="shared" si="42"/>
        <v>2857.7013253502801</v>
      </c>
      <c r="H72" s="24">
        <f t="shared" si="42"/>
        <v>1096.7163901529923</v>
      </c>
      <c r="I72" s="24">
        <f t="shared" si="42"/>
        <v>863.3548968212167</v>
      </c>
      <c r="J72" s="24">
        <f t="shared" si="42"/>
        <v>216.93997748453728</v>
      </c>
      <c r="K72" s="24">
        <f t="shared" si="42"/>
        <v>2280.5121392666938</v>
      </c>
      <c r="L72" s="24">
        <f t="shared" si="42"/>
        <v>5112.4725446418452</v>
      </c>
      <c r="M72" s="24">
        <f t="shared" si="42"/>
        <v>6640.2355446553056</v>
      </c>
      <c r="N72" s="24">
        <f t="shared" si="42"/>
        <v>3382.9586940963432</v>
      </c>
      <c r="O72" s="24">
        <f t="shared" si="38"/>
        <v>6372.9960646941936</v>
      </c>
      <c r="P72" s="25">
        <f t="shared" si="38"/>
        <v>5954.4567363328852</v>
      </c>
      <c r="Q72" s="10">
        <f t="shared" si="39"/>
        <v>14</v>
      </c>
      <c r="R72" s="26">
        <f t="shared" si="40"/>
        <v>3644.4845306659695</v>
      </c>
      <c r="S72" s="27">
        <f t="shared" si="41"/>
        <v>2123.064523820482</v>
      </c>
      <c r="T72" s="28">
        <f t="shared" si="43"/>
        <v>567.41286129647199</v>
      </c>
    </row>
    <row r="73" spans="1:20">
      <c r="B73" s="35">
        <v>0.14299999999999999</v>
      </c>
      <c r="C73" s="24">
        <f t="shared" si="42"/>
        <v>2978.697385336211</v>
      </c>
      <c r="D73" s="24">
        <f t="shared" si="42"/>
        <v>3701.9870706443226</v>
      </c>
      <c r="E73" s="24">
        <f t="shared" si="42"/>
        <v>5007.0824730646</v>
      </c>
      <c r="F73" s="24">
        <f t="shared" si="42"/>
        <v>2305.9824510581343</v>
      </c>
      <c r="G73" s="24">
        <f t="shared" si="42"/>
        <v>2227.6392964183296</v>
      </c>
      <c r="H73" s="24">
        <f t="shared" si="42"/>
        <v>1699.3437213563145</v>
      </c>
      <c r="I73" s="24">
        <f t="shared" si="42"/>
        <v>1403.7532804246798</v>
      </c>
      <c r="J73" s="24">
        <f t="shared" si="42"/>
        <v>0</v>
      </c>
      <c r="K73" s="24">
        <f t="shared" si="42"/>
        <v>2971.1396971213394</v>
      </c>
      <c r="L73" s="24">
        <f t="shared" si="42"/>
        <v>4767.9125405433006</v>
      </c>
      <c r="M73" s="24">
        <f t="shared" si="42"/>
        <v>4262.1441949194186</v>
      </c>
      <c r="N73" s="24">
        <f t="shared" si="42"/>
        <v>3042.218714303619</v>
      </c>
      <c r="O73" s="24">
        <f t="shared" si="38"/>
        <v>9483.5084049657034</v>
      </c>
      <c r="P73" s="25">
        <f t="shared" si="38"/>
        <v>5249.9035858082416</v>
      </c>
      <c r="Q73" s="10">
        <f t="shared" si="39"/>
        <v>14</v>
      </c>
      <c r="R73" s="26">
        <f t="shared" si="40"/>
        <v>3507.2366297117296</v>
      </c>
      <c r="S73" s="27">
        <f t="shared" si="41"/>
        <v>2271.1666084284857</v>
      </c>
      <c r="T73" s="28">
        <f t="shared" si="43"/>
        <v>606.99480835862596</v>
      </c>
    </row>
    <row r="74" spans="1:20">
      <c r="B74" s="35">
        <v>0.16499999999999998</v>
      </c>
      <c r="C74" s="24">
        <f t="shared" si="42"/>
        <v>2558.0534979620888</v>
      </c>
      <c r="D74" s="24">
        <f t="shared" si="42"/>
        <v>2005.257754626195</v>
      </c>
      <c r="E74" s="24">
        <f t="shared" si="42"/>
        <v>4501.4761322912391</v>
      </c>
      <c r="F74" s="24">
        <f t="shared" si="42"/>
        <v>2592.7219525795595</v>
      </c>
      <c r="G74" s="24">
        <f t="shared" si="42"/>
        <v>1298.5991134299256</v>
      </c>
      <c r="H74" s="24">
        <f t="shared" si="42"/>
        <v>1186.0476428847585</v>
      </c>
      <c r="I74" s="24">
        <f t="shared" si="42"/>
        <v>349.2447909361108</v>
      </c>
      <c r="J74" s="24">
        <f t="shared" si="42"/>
        <v>701.99515188663895</v>
      </c>
      <c r="K74" s="24">
        <f t="shared" si="42"/>
        <v>2705.0851454249446</v>
      </c>
      <c r="L74" s="24">
        <f t="shared" si="42"/>
        <v>3265.6233822265303</v>
      </c>
      <c r="M74" s="24">
        <f t="shared" si="42"/>
        <v>5697.2280594663334</v>
      </c>
      <c r="N74" s="24">
        <f t="shared" si="42"/>
        <v>2275.5937074571216</v>
      </c>
      <c r="O74" s="24">
        <f t="shared" si="38"/>
        <v>6463.546888230132</v>
      </c>
      <c r="P74" s="25">
        <f t="shared" si="38"/>
        <v>4126.2523233383727</v>
      </c>
      <c r="Q74" s="10">
        <f t="shared" si="39"/>
        <v>14</v>
      </c>
      <c r="R74" s="26">
        <f t="shared" si="40"/>
        <v>2837.6232530528537</v>
      </c>
      <c r="S74" s="27">
        <f t="shared" si="41"/>
        <v>1817.6582797606432</v>
      </c>
      <c r="T74" s="28">
        <f t="shared" si="43"/>
        <v>485.78960922123042</v>
      </c>
    </row>
    <row r="75" spans="1:20">
      <c r="B75" s="35">
        <v>0.18699999999999997</v>
      </c>
      <c r="C75" s="24">
        <f t="shared" si="42"/>
        <v>2110.8343653986894</v>
      </c>
      <c r="D75" s="24">
        <f t="shared" si="42"/>
        <v>2492.7384984394726</v>
      </c>
      <c r="E75" s="24">
        <f t="shared" si="42"/>
        <v>4225.3552558071642</v>
      </c>
      <c r="F75" s="24">
        <f t="shared" si="42"/>
        <v>1670.3817119716084</v>
      </c>
      <c r="G75" s="24">
        <f t="shared" si="42"/>
        <v>2261.5966642396056</v>
      </c>
      <c r="H75" s="24">
        <f t="shared" si="42"/>
        <v>1521.434814295653</v>
      </c>
      <c r="I75" s="24">
        <f t="shared" si="42"/>
        <v>785.08536262169832</v>
      </c>
      <c r="J75" s="24">
        <f t="shared" si="42"/>
        <v>699.32029599921191</v>
      </c>
      <c r="K75" s="24">
        <f t="shared" si="42"/>
        <v>3919.4375642833343</v>
      </c>
      <c r="L75" s="24">
        <f t="shared" si="42"/>
        <v>4905.3407571981397</v>
      </c>
      <c r="M75" s="24">
        <f t="shared" si="42"/>
        <v>4502.8513046550315</v>
      </c>
      <c r="N75" s="24">
        <f t="shared" si="42"/>
        <v>2663.9402302659369</v>
      </c>
      <c r="O75" s="24">
        <f t="shared" si="38"/>
        <v>7939.0300074646839</v>
      </c>
      <c r="P75" s="25">
        <f t="shared" si="38"/>
        <v>4247.4093759244133</v>
      </c>
      <c r="Q75" s="10">
        <f t="shared" si="39"/>
        <v>14</v>
      </c>
      <c r="R75" s="26">
        <f t="shared" si="40"/>
        <v>3138.9111577546173</v>
      </c>
      <c r="S75" s="27">
        <f t="shared" si="41"/>
        <v>1956.73913939098</v>
      </c>
      <c r="T75" s="28">
        <f t="shared" si="43"/>
        <v>522.9605324922818</v>
      </c>
    </row>
    <row r="76" spans="1:20">
      <c r="B76" s="35">
        <v>0.20899999999999996</v>
      </c>
      <c r="C76" s="24">
        <f t="shared" si="42"/>
        <v>1354.801259506311</v>
      </c>
      <c r="D76" s="24">
        <f t="shared" si="42"/>
        <v>2299.7470173917604</v>
      </c>
      <c r="E76" s="24">
        <f t="shared" si="42"/>
        <v>3632.6085661614788</v>
      </c>
      <c r="F76" s="24">
        <f t="shared" si="42"/>
        <v>1506.9422411236317</v>
      </c>
      <c r="G76" s="24">
        <f t="shared" si="42"/>
        <v>1554.3554734984514</v>
      </c>
      <c r="H76" s="24">
        <f t="shared" si="42"/>
        <v>1035.448448519556</v>
      </c>
      <c r="I76" s="24">
        <f t="shared" si="42"/>
        <v>922.52526497816564</v>
      </c>
      <c r="J76" s="24">
        <f t="shared" si="42"/>
        <v>983.20977229981963</v>
      </c>
      <c r="K76" s="24">
        <f t="shared" si="42"/>
        <v>2729.9534362670765</v>
      </c>
      <c r="L76" s="24">
        <f t="shared" si="42"/>
        <v>4327.3468288583836</v>
      </c>
      <c r="M76" s="24">
        <f t="shared" si="42"/>
        <v>3703.8184805204346</v>
      </c>
      <c r="N76" s="24">
        <f t="shared" si="42"/>
        <v>1889.5359471748964</v>
      </c>
      <c r="O76" s="24">
        <f t="shared" si="38"/>
        <v>6768.0210021352323</v>
      </c>
      <c r="P76" s="25">
        <f t="shared" si="38"/>
        <v>2684.6580384510844</v>
      </c>
      <c r="Q76" s="10">
        <f t="shared" si="39"/>
        <v>14</v>
      </c>
      <c r="R76" s="26">
        <f t="shared" si="40"/>
        <v>2528.0694126347344</v>
      </c>
      <c r="S76" s="27">
        <f t="shared" si="41"/>
        <v>1638.5212124938628</v>
      </c>
      <c r="T76" s="28">
        <f t="shared" si="43"/>
        <v>437.91321415096121</v>
      </c>
    </row>
    <row r="77" spans="1:20">
      <c r="A77" s="1" t="s">
        <v>32</v>
      </c>
      <c r="B77" s="35">
        <v>0.23099999999999996</v>
      </c>
      <c r="C77" s="24">
        <f t="shared" si="42"/>
        <v>1951.8901589422228</v>
      </c>
      <c r="D77" s="24">
        <f t="shared" si="42"/>
        <v>1195.4024393489176</v>
      </c>
      <c r="E77" s="24">
        <f t="shared" si="42"/>
        <v>1920.2447776506335</v>
      </c>
      <c r="F77" s="24">
        <f t="shared" si="42"/>
        <v>1886.7354772313734</v>
      </c>
      <c r="G77" s="24">
        <f t="shared" si="42"/>
        <v>1222.8514342916833</v>
      </c>
      <c r="H77" s="24">
        <f t="shared" si="42"/>
        <v>1166.4571621897533</v>
      </c>
      <c r="I77" s="24">
        <f t="shared" si="42"/>
        <v>1305.1595456322796</v>
      </c>
      <c r="J77" s="24">
        <f t="shared" si="42"/>
        <v>756.58314213987842</v>
      </c>
      <c r="K77" s="24">
        <f t="shared" si="42"/>
        <v>2130.6203701681829</v>
      </c>
      <c r="L77" s="24">
        <f t="shared" si="42"/>
        <v>2106.9521251117994</v>
      </c>
      <c r="M77" s="24">
        <f t="shared" si="42"/>
        <v>3418.948221375023</v>
      </c>
      <c r="N77" s="24">
        <f t="shared" si="42"/>
        <v>3013.1920966336256</v>
      </c>
      <c r="O77" s="24">
        <f t="shared" si="38"/>
        <v>5318.9854502206872</v>
      </c>
      <c r="P77" s="25">
        <f t="shared" si="38"/>
        <v>3227.9038741118652</v>
      </c>
      <c r="Q77" s="10">
        <f t="shared" si="39"/>
        <v>14</v>
      </c>
      <c r="R77" s="26">
        <f t="shared" si="40"/>
        <v>2187.2804482177085</v>
      </c>
      <c r="S77" s="27">
        <f t="shared" si="41"/>
        <v>1212.0349502053277</v>
      </c>
      <c r="T77" s="28">
        <f t="shared" si="43"/>
        <v>323.92996603313935</v>
      </c>
    </row>
    <row r="78" spans="1:20">
      <c r="A78" s="1" t="s">
        <v>28</v>
      </c>
      <c r="B78" s="35">
        <v>0.25299999999999995</v>
      </c>
      <c r="C78" s="24">
        <f t="shared" si="42"/>
        <v>611.59482268873148</v>
      </c>
      <c r="D78" s="24">
        <f t="shared" si="42"/>
        <v>1106.5389871758862</v>
      </c>
      <c r="E78" s="24">
        <f t="shared" si="42"/>
        <v>2056.7011588397017</v>
      </c>
      <c r="F78" s="24">
        <f t="shared" si="42"/>
        <v>518.4962682409581</v>
      </c>
      <c r="G78" s="24">
        <f t="shared" si="42"/>
        <v>1695.1013844049255</v>
      </c>
      <c r="H78" s="24">
        <f t="shared" si="42"/>
        <v>2246.8087925539808</v>
      </c>
      <c r="I78" s="24">
        <f t="shared" si="42"/>
        <v>1456.3553662248346</v>
      </c>
      <c r="J78" s="24">
        <f t="shared" si="42"/>
        <v>1090.5752068994607</v>
      </c>
      <c r="K78" s="24">
        <f t="shared" si="42"/>
        <v>2069.0592549816197</v>
      </c>
      <c r="L78" s="24">
        <f t="shared" si="42"/>
        <v>2725.2466069805496</v>
      </c>
      <c r="M78" s="24">
        <f t="shared" si="42"/>
        <v>3319.3562401573768</v>
      </c>
      <c r="N78" s="24">
        <f t="shared" si="42"/>
        <v>2343.0893115210852</v>
      </c>
      <c r="O78" s="24">
        <f t="shared" si="38"/>
        <v>5270.9936165786694</v>
      </c>
      <c r="P78" s="25">
        <f t="shared" si="38"/>
        <v>2349.2529989735426</v>
      </c>
      <c r="Q78" s="10">
        <f t="shared" si="39"/>
        <v>14</v>
      </c>
      <c r="R78" s="26">
        <f t="shared" si="40"/>
        <v>2061.3692868729513</v>
      </c>
      <c r="S78" s="27">
        <f t="shared" si="41"/>
        <v>1220.2869702218961</v>
      </c>
      <c r="T78" s="28">
        <f t="shared" si="43"/>
        <v>326.13541115105357</v>
      </c>
    </row>
    <row r="79" spans="1:20">
      <c r="B79" s="35">
        <v>0.27499999999999997</v>
      </c>
      <c r="C79" s="24">
        <f t="shared" si="42"/>
        <v>998.41640493945465</v>
      </c>
      <c r="D79" s="24">
        <f t="shared" si="42"/>
        <v>965.63427935140908</v>
      </c>
      <c r="E79" s="24">
        <f t="shared" si="42"/>
        <v>1710.7123645517586</v>
      </c>
      <c r="F79" s="24">
        <f t="shared" si="42"/>
        <v>969.32955600454159</v>
      </c>
      <c r="G79" s="24">
        <f t="shared" si="42"/>
        <v>1120.4328789285757</v>
      </c>
      <c r="H79" s="24">
        <f t="shared" si="42"/>
        <v>1296.7988657224967</v>
      </c>
      <c r="I79" s="24">
        <f t="shared" si="42"/>
        <v>1227.1248018091997</v>
      </c>
      <c r="J79" s="24">
        <f t="shared" si="42"/>
        <v>1016.0897990894273</v>
      </c>
      <c r="K79" s="24">
        <f t="shared" si="42"/>
        <v>1520.2794843949391</v>
      </c>
      <c r="L79" s="24">
        <f t="shared" si="42"/>
        <v>1780.7004637262028</v>
      </c>
      <c r="M79" s="24">
        <f t="shared" si="42"/>
        <v>2396.2619908426132</v>
      </c>
      <c r="N79" s="24">
        <f t="shared" si="42"/>
        <v>2733.4881655287968</v>
      </c>
      <c r="O79" s="24">
        <f t="shared" si="38"/>
        <v>4123.8534082234191</v>
      </c>
      <c r="P79" s="25">
        <f t="shared" si="38"/>
        <v>1538.051059104999</v>
      </c>
      <c r="Q79" s="10">
        <f t="shared" si="39"/>
        <v>14</v>
      </c>
      <c r="R79" s="26">
        <f t="shared" si="40"/>
        <v>1671.2266801584167</v>
      </c>
      <c r="S79" s="27">
        <f t="shared" si="41"/>
        <v>887.37784204450941</v>
      </c>
      <c r="T79" s="28">
        <f t="shared" si="43"/>
        <v>237.16170411038274</v>
      </c>
    </row>
    <row r="80" spans="1:20">
      <c r="B80" s="35">
        <v>0.29699999999999999</v>
      </c>
      <c r="C80" s="24">
        <f t="shared" si="42"/>
        <v>877.15017885522434</v>
      </c>
      <c r="D80" s="24">
        <f t="shared" si="42"/>
        <v>1133.421346039285</v>
      </c>
      <c r="E80" s="24">
        <f t="shared" si="42"/>
        <v>872.98636832777049</v>
      </c>
      <c r="F80" s="24">
        <f t="shared" si="42"/>
        <v>796.24835501777682</v>
      </c>
      <c r="G80" s="24">
        <f t="shared" si="42"/>
        <v>919.93176395072089</v>
      </c>
      <c r="H80" s="24">
        <f t="shared" si="42"/>
        <v>881.75486898211886</v>
      </c>
      <c r="I80" s="24">
        <f t="shared" si="42"/>
        <v>841.70367847888269</v>
      </c>
      <c r="J80" s="24">
        <f t="shared" si="42"/>
        <v>951.1619433937168</v>
      </c>
      <c r="K80" s="24">
        <f t="shared" si="42"/>
        <v>1635.3966527488656</v>
      </c>
      <c r="L80" s="24">
        <f t="shared" si="42"/>
        <v>1797.1912427977049</v>
      </c>
      <c r="M80" s="24">
        <f t="shared" si="42"/>
        <v>1556.267768612887</v>
      </c>
      <c r="N80" s="24">
        <f t="shared" si="42"/>
        <v>1595.8798400958005</v>
      </c>
      <c r="O80" s="24">
        <f t="shared" si="38"/>
        <v>3740.0086738825225</v>
      </c>
      <c r="P80" s="25">
        <f t="shared" si="38"/>
        <v>1805.789350317566</v>
      </c>
      <c r="Q80" s="10">
        <f t="shared" si="39"/>
        <v>14</v>
      </c>
      <c r="R80" s="26">
        <f t="shared" si="40"/>
        <v>1386.0637165357743</v>
      </c>
      <c r="S80" s="27">
        <f t="shared" si="41"/>
        <v>780.15959645546889</v>
      </c>
      <c r="T80" s="28">
        <f t="shared" si="43"/>
        <v>208.50642263858447</v>
      </c>
    </row>
    <row r="81" spans="2:20">
      <c r="B81" s="35">
        <v>0.31900000000000001</v>
      </c>
      <c r="C81" s="24">
        <f t="shared" si="42"/>
        <v>414.25698512705185</v>
      </c>
      <c r="D81" s="24">
        <f t="shared" si="42"/>
        <v>703.82343682731334</v>
      </c>
      <c r="E81" s="24">
        <f t="shared" si="42"/>
        <v>825.15627985452988</v>
      </c>
      <c r="F81" s="24">
        <f t="shared" si="42"/>
        <v>857.54202779150057</v>
      </c>
      <c r="G81" s="24">
        <f t="shared" si="42"/>
        <v>487.41584052036359</v>
      </c>
      <c r="H81" s="24">
        <f t="shared" si="42"/>
        <v>999.53737852441554</v>
      </c>
      <c r="I81" s="24">
        <f t="shared" si="42"/>
        <v>1106.1955139415445</v>
      </c>
      <c r="J81" s="24">
        <f t="shared" si="42"/>
        <v>645.70861736777863</v>
      </c>
      <c r="K81" s="24">
        <f t="shared" si="42"/>
        <v>1391.6919232020746</v>
      </c>
      <c r="L81" s="24">
        <f t="shared" si="42"/>
        <v>1181.3342764562385</v>
      </c>
      <c r="M81" s="24">
        <f t="shared" si="42"/>
        <v>1332.7213126088932</v>
      </c>
      <c r="N81" s="24">
        <f t="shared" si="42"/>
        <v>1517.5963363468095</v>
      </c>
      <c r="O81" s="24">
        <f t="shared" si="38"/>
        <v>3467.2190066940743</v>
      </c>
      <c r="P81" s="25">
        <f t="shared" si="38"/>
        <v>1001.4416758963641</v>
      </c>
      <c r="Q81" s="10">
        <f t="shared" si="39"/>
        <v>14</v>
      </c>
      <c r="R81" s="26">
        <f t="shared" si="40"/>
        <v>1137.9743293684965</v>
      </c>
      <c r="S81" s="27">
        <f t="shared" si="41"/>
        <v>747.65230767443904</v>
      </c>
      <c r="T81" s="28">
        <f t="shared" si="43"/>
        <v>199.8184842677606</v>
      </c>
    </row>
    <row r="82" spans="2:20">
      <c r="B82" s="35">
        <v>0.34100000000000003</v>
      </c>
      <c r="C82" s="24">
        <f t="shared" si="42"/>
        <v>646.46195088720958</v>
      </c>
      <c r="D82" s="24">
        <f t="shared" si="42"/>
        <v>718.42877119854029</v>
      </c>
      <c r="E82" s="24">
        <f t="shared" si="42"/>
        <v>391.12822637416707</v>
      </c>
      <c r="F82" s="24">
        <f t="shared" si="42"/>
        <v>540.55136756750824</v>
      </c>
      <c r="G82" s="24">
        <f t="shared" si="42"/>
        <v>818.97313149717377</v>
      </c>
      <c r="H82" s="24">
        <f t="shared" si="42"/>
        <v>739.89889410953549</v>
      </c>
      <c r="I82" s="24">
        <f t="shared" si="42"/>
        <v>875.21636792971253</v>
      </c>
      <c r="J82" s="24">
        <f t="shared" si="42"/>
        <v>887.8325515148091</v>
      </c>
      <c r="K82" s="24">
        <f t="shared" si="42"/>
        <v>1715.2134091738635</v>
      </c>
      <c r="L82" s="24">
        <f t="shared" si="42"/>
        <v>1328.8312279603219</v>
      </c>
      <c r="M82" s="24">
        <f t="shared" si="42"/>
        <v>1191.4931134664912</v>
      </c>
      <c r="N82" s="24">
        <f t="shared" si="42"/>
        <v>1880.2147583209387</v>
      </c>
      <c r="O82" s="24">
        <f t="shared" si="38"/>
        <v>2538.1606221720749</v>
      </c>
      <c r="P82" s="25">
        <f t="shared" si="38"/>
        <v>760.44129380469326</v>
      </c>
      <c r="Q82" s="10">
        <f t="shared" si="39"/>
        <v>14</v>
      </c>
      <c r="R82" s="26">
        <f t="shared" si="40"/>
        <v>1073.7746918555029</v>
      </c>
      <c r="S82" s="27">
        <f t="shared" si="41"/>
        <v>600.82645816932813</v>
      </c>
      <c r="T82" s="28">
        <f t="shared" si="43"/>
        <v>160.57762538417794</v>
      </c>
    </row>
    <row r="83" spans="2:20">
      <c r="B83" s="35">
        <v>0.36300000000000004</v>
      </c>
      <c r="C83" s="24">
        <f t="shared" si="42"/>
        <v>538.641224487964</v>
      </c>
      <c r="D83" s="24">
        <f t="shared" si="42"/>
        <v>322.7875894463823</v>
      </c>
      <c r="E83" s="24">
        <f t="shared" si="42"/>
        <v>87.478606060964978</v>
      </c>
      <c r="F83" s="24">
        <f t="shared" si="42"/>
        <v>485.6566148515347</v>
      </c>
      <c r="G83" s="24">
        <f t="shared" si="42"/>
        <v>560.71983106398034</v>
      </c>
      <c r="H83" s="24">
        <f t="shared" si="42"/>
        <v>970.37891850397796</v>
      </c>
      <c r="I83" s="24">
        <f t="shared" si="42"/>
        <v>935.01278609912254</v>
      </c>
      <c r="J83" s="24">
        <f t="shared" si="42"/>
        <v>1237.3062692995213</v>
      </c>
      <c r="K83" s="24">
        <f t="shared" si="42"/>
        <v>1451.205675819258</v>
      </c>
      <c r="L83" s="24">
        <f t="shared" si="42"/>
        <v>1028.3125236735946</v>
      </c>
      <c r="M83" s="24">
        <f t="shared" si="42"/>
        <v>1349.4316162158661</v>
      </c>
      <c r="N83" s="24">
        <f t="shared" si="42"/>
        <v>1812.8296188700795</v>
      </c>
      <c r="O83" s="24">
        <f t="shared" ref="O83:P89" si="44">O33/O134</f>
        <v>2401.8121311918098</v>
      </c>
      <c r="P83" s="25">
        <f t="shared" si="44"/>
        <v>844.27271333631847</v>
      </c>
      <c r="Q83" s="10">
        <f t="shared" si="39"/>
        <v>14</v>
      </c>
      <c r="R83" s="26">
        <f t="shared" si="40"/>
        <v>1001.8461513514552</v>
      </c>
      <c r="S83" s="27">
        <f t="shared" si="41"/>
        <v>620.14627228854488</v>
      </c>
      <c r="T83" s="28">
        <f t="shared" si="43"/>
        <v>165.741062899197</v>
      </c>
    </row>
    <row r="84" spans="2:20">
      <c r="B84" s="35">
        <v>0.38500000000000006</v>
      </c>
      <c r="C84" s="24">
        <f t="shared" si="42"/>
        <v>261.71087949388954</v>
      </c>
      <c r="D84" s="24">
        <f t="shared" si="42"/>
        <v>291.63888420089609</v>
      </c>
      <c r="E84" s="24">
        <f t="shared" si="42"/>
        <v>118.08409959035893</v>
      </c>
      <c r="F84" s="24">
        <f t="shared" si="42"/>
        <v>329.04497984512335</v>
      </c>
      <c r="G84" s="24">
        <f t="shared" si="42"/>
        <v>893.37481672434114</v>
      </c>
      <c r="H84" s="24">
        <f t="shared" si="42"/>
        <v>1031.5872588675875</v>
      </c>
      <c r="I84" s="24">
        <f t="shared" si="42"/>
        <v>490.01387590139353</v>
      </c>
      <c r="J84" s="24">
        <f t="shared" si="42"/>
        <v>757.68807126277807</v>
      </c>
      <c r="K84" s="24">
        <f t="shared" si="42"/>
        <v>1422.9261781639293</v>
      </c>
      <c r="L84" s="24">
        <f t="shared" si="42"/>
        <v>779.69908490467685</v>
      </c>
      <c r="M84" s="24">
        <f t="shared" si="42"/>
        <v>1327.8425121011369</v>
      </c>
      <c r="N84" s="24">
        <f t="shared" si="42"/>
        <v>1710.2059027009232</v>
      </c>
      <c r="O84" s="24">
        <f t="shared" si="44"/>
        <v>2055.1959971815122</v>
      </c>
      <c r="P84" s="25">
        <f t="shared" si="44"/>
        <v>508.62250887465149</v>
      </c>
      <c r="Q84" s="10">
        <f t="shared" si="39"/>
        <v>14</v>
      </c>
      <c r="R84" s="26">
        <f t="shared" si="40"/>
        <v>855.54536070094275</v>
      </c>
      <c r="S84" s="27">
        <f t="shared" si="41"/>
        <v>588.87067972358102</v>
      </c>
      <c r="T84" s="28">
        <f t="shared" si="43"/>
        <v>157.38230918873776</v>
      </c>
    </row>
    <row r="85" spans="2:20">
      <c r="B85" s="35">
        <v>0.40700000000000008</v>
      </c>
      <c r="C85" s="24">
        <f t="shared" si="42"/>
        <v>203.43707322867675</v>
      </c>
      <c r="D85" s="24">
        <f t="shared" si="42"/>
        <v>397.19218072257956</v>
      </c>
      <c r="E85" s="24">
        <f t="shared" si="42"/>
        <v>106.82878852958214</v>
      </c>
      <c r="F85" s="24">
        <f t="shared" si="42"/>
        <v>331.90880447367078</v>
      </c>
      <c r="G85" s="24">
        <f t="shared" si="42"/>
        <v>421.94880772209069</v>
      </c>
      <c r="H85" s="24">
        <f t="shared" si="42"/>
        <v>825.25990440853036</v>
      </c>
      <c r="I85" s="24">
        <f t="shared" si="42"/>
        <v>298.06742241927765</v>
      </c>
      <c r="J85" s="24">
        <f t="shared" si="42"/>
        <v>983.24674050337421</v>
      </c>
      <c r="K85" s="24">
        <f t="shared" si="42"/>
        <v>1393.2174999222334</v>
      </c>
      <c r="L85" s="24">
        <f t="shared" si="42"/>
        <v>774.69595938668954</v>
      </c>
      <c r="M85" s="24">
        <f t="shared" si="42"/>
        <v>1173.8806081390235</v>
      </c>
      <c r="N85" s="24">
        <f t="shared" si="42"/>
        <v>1829.6073499264323</v>
      </c>
      <c r="O85" s="24">
        <f t="shared" si="44"/>
        <v>2101.1073754580334</v>
      </c>
      <c r="P85" s="25">
        <f t="shared" si="44"/>
        <v>230.93943210755629</v>
      </c>
      <c r="Q85" s="10">
        <f t="shared" ref="Q85:Q89" si="45">COUNT(C85:P85)</f>
        <v>14</v>
      </c>
      <c r="R85" s="26">
        <f t="shared" ref="R85:R89" si="46">AVERAGE(C85:P85)</f>
        <v>790.80985335341086</v>
      </c>
      <c r="S85" s="27">
        <f t="shared" ref="S85:S89" si="47">STDEV(C85:P85)</f>
        <v>633.35291036133731</v>
      </c>
      <c r="T85" s="28">
        <f t="shared" si="43"/>
        <v>169.2706853920194</v>
      </c>
    </row>
    <row r="86" spans="2:20">
      <c r="B86" s="35">
        <v>0.4290000000000001</v>
      </c>
      <c r="C86" s="24">
        <f t="shared" si="42"/>
        <v>247.1192645812279</v>
      </c>
      <c r="D86" s="24">
        <f t="shared" si="42"/>
        <v>332.05770261928279</v>
      </c>
      <c r="E86" s="24">
        <f t="shared" si="42"/>
        <v>129.47992239073804</v>
      </c>
      <c r="F86" s="24">
        <f t="shared" si="42"/>
        <v>211.86800553525777</v>
      </c>
      <c r="G86" s="24">
        <f t="shared" si="42"/>
        <v>479.72872073652871</v>
      </c>
      <c r="H86" s="24">
        <f t="shared" si="42"/>
        <v>847.73549490140556</v>
      </c>
      <c r="I86" s="24">
        <f t="shared" si="42"/>
        <v>109.22592765899552</v>
      </c>
      <c r="J86" s="24">
        <f t="shared" si="42"/>
        <v>1495.2046461818479</v>
      </c>
      <c r="K86" s="24">
        <f t="shared" si="42"/>
        <v>950.80853067125599</v>
      </c>
      <c r="L86" s="24">
        <f t="shared" si="42"/>
        <v>521.81697527893846</v>
      </c>
      <c r="M86" s="24">
        <f t="shared" si="42"/>
        <v>1577.189226770294</v>
      </c>
      <c r="N86" s="24">
        <f t="shared" si="42"/>
        <v>1536.0635104678033</v>
      </c>
      <c r="O86" s="24">
        <f t="shared" si="44"/>
        <v>1451.1158941085089</v>
      </c>
      <c r="P86" s="25">
        <f t="shared" si="44"/>
        <v>90.278680248654524</v>
      </c>
      <c r="Q86" s="10">
        <f t="shared" si="45"/>
        <v>14</v>
      </c>
      <c r="R86" s="26">
        <f t="shared" si="46"/>
        <v>712.83517872505286</v>
      </c>
      <c r="S86" s="27">
        <f t="shared" si="47"/>
        <v>585.24841377153552</v>
      </c>
      <c r="T86" s="28">
        <f t="shared" si="43"/>
        <v>156.41421789185699</v>
      </c>
    </row>
    <row r="87" spans="2:20">
      <c r="B87" s="35">
        <v>0.45100000000000012</v>
      </c>
      <c r="C87" s="24">
        <f t="shared" si="42"/>
        <v>197.81430778703105</v>
      </c>
      <c r="D87" s="24">
        <f t="shared" si="42"/>
        <v>138.21594322585403</v>
      </c>
      <c r="E87" s="24">
        <f t="shared" si="42"/>
        <v>29.553334036913949</v>
      </c>
      <c r="F87" s="24">
        <f t="shared" si="42"/>
        <v>360.27121448231912</v>
      </c>
      <c r="G87" s="24">
        <f t="shared" si="42"/>
        <v>350.57294695071641</v>
      </c>
      <c r="H87" s="24">
        <f t="shared" si="42"/>
        <v>386.86231626096657</v>
      </c>
      <c r="I87" s="24">
        <f t="shared" si="42"/>
        <v>150.65144193164963</v>
      </c>
      <c r="J87" s="24">
        <f t="shared" si="42"/>
        <v>931.42717162338215</v>
      </c>
      <c r="K87" s="24">
        <f t="shared" si="42"/>
        <v>1274.3475084079807</v>
      </c>
      <c r="L87" s="24">
        <f t="shared" si="42"/>
        <v>730.30251015827855</v>
      </c>
      <c r="M87" s="24">
        <f t="shared" si="42"/>
        <v>1636.0158355017518</v>
      </c>
      <c r="N87" s="24">
        <f t="shared" si="42"/>
        <v>1490.7998422824655</v>
      </c>
      <c r="O87" s="24">
        <f t="shared" si="44"/>
        <v>1468.7899666522919</v>
      </c>
      <c r="P87" s="25">
        <f t="shared" si="44"/>
        <v>27.560582783433311</v>
      </c>
      <c r="Q87" s="10">
        <f t="shared" si="45"/>
        <v>14</v>
      </c>
      <c r="R87" s="26">
        <f t="shared" si="46"/>
        <v>655.22749443464545</v>
      </c>
      <c r="S87" s="27">
        <f t="shared" si="47"/>
        <v>591.97421087309158</v>
      </c>
      <c r="T87" s="28">
        <f t="shared" si="43"/>
        <v>158.21176277806987</v>
      </c>
    </row>
    <row r="88" spans="2:20">
      <c r="B88" s="35">
        <v>0.47300000000000014</v>
      </c>
      <c r="C88" s="24">
        <f t="shared" si="42"/>
        <v>285.46056699424054</v>
      </c>
      <c r="D88" s="24">
        <f t="shared" si="42"/>
        <v>50.816122598866627</v>
      </c>
      <c r="E88" s="24">
        <f t="shared" si="42"/>
        <v>27.089078711736114</v>
      </c>
      <c r="F88" s="24">
        <f t="shared" si="42"/>
        <v>280.16754470130007</v>
      </c>
      <c r="G88" s="24">
        <f t="shared" si="42"/>
        <v>321.49605824277319</v>
      </c>
      <c r="H88" s="24">
        <f t="shared" si="42"/>
        <v>436.30926516328418</v>
      </c>
      <c r="I88" s="24">
        <f t="shared" si="42"/>
        <v>46.332191020200405</v>
      </c>
      <c r="J88" s="24">
        <f t="shared" si="42"/>
        <v>1133.5066019250851</v>
      </c>
      <c r="K88" s="24">
        <f t="shared" si="42"/>
        <v>1036.2237208536596</v>
      </c>
      <c r="L88" s="24">
        <f t="shared" si="42"/>
        <v>412.81049642740879</v>
      </c>
      <c r="M88" s="24">
        <f t="shared" si="42"/>
        <v>1103.3474036667726</v>
      </c>
      <c r="N88" s="24">
        <f t="shared" si="42"/>
        <v>991.8308924936191</v>
      </c>
      <c r="O88" s="24">
        <f t="shared" si="44"/>
        <v>1037.5724866636822</v>
      </c>
      <c r="P88" s="25">
        <f t="shared" si="44"/>
        <v>25.335200114684884</v>
      </c>
      <c r="Q88" s="10">
        <f t="shared" si="45"/>
        <v>14</v>
      </c>
      <c r="R88" s="26">
        <f t="shared" si="46"/>
        <v>513.44983068409385</v>
      </c>
      <c r="S88" s="27">
        <f t="shared" si="47"/>
        <v>445.11463679127911</v>
      </c>
      <c r="T88" s="28">
        <f t="shared" si="43"/>
        <v>118.96189062223496</v>
      </c>
    </row>
    <row r="89" spans="2:20">
      <c r="B89" s="36">
        <v>0.49500000000000016</v>
      </c>
      <c r="C89" s="29">
        <f t="shared" si="42"/>
        <v>119.57282198444183</v>
      </c>
      <c r="D89" s="29">
        <f t="shared" si="42"/>
        <v>281.20361056523643</v>
      </c>
      <c r="E89" s="29">
        <f t="shared" si="42"/>
        <v>49.841543053478475</v>
      </c>
      <c r="F89" s="29">
        <f t="shared" ref="F89:N89" si="48">F39/F140</f>
        <v>258.37170191725426</v>
      </c>
      <c r="G89" s="29">
        <f t="shared" si="48"/>
        <v>197.26239670942996</v>
      </c>
      <c r="H89" s="29">
        <f t="shared" si="48"/>
        <v>25.079884414077341</v>
      </c>
      <c r="I89" s="29">
        <f t="shared" si="48"/>
        <v>64.322694635483671</v>
      </c>
      <c r="J89" s="29">
        <f t="shared" si="48"/>
        <v>929.5773111985435</v>
      </c>
      <c r="K89" s="29">
        <f t="shared" si="48"/>
        <v>856.17164390479991</v>
      </c>
      <c r="L89" s="29">
        <f t="shared" si="48"/>
        <v>689.66287456141174</v>
      </c>
      <c r="M89" s="29">
        <f t="shared" si="48"/>
        <v>1110.6833920259314</v>
      </c>
      <c r="N89" s="29">
        <f t="shared" si="48"/>
        <v>912.82573821340497</v>
      </c>
      <c r="O89" s="29">
        <f t="shared" si="44"/>
        <v>884.45732595639629</v>
      </c>
      <c r="P89" s="30"/>
      <c r="Q89" s="14">
        <f t="shared" si="45"/>
        <v>13</v>
      </c>
      <c r="R89" s="31">
        <f t="shared" si="46"/>
        <v>490.69484147229923</v>
      </c>
      <c r="S89" s="32">
        <f t="shared" si="47"/>
        <v>408.04875945141083</v>
      </c>
      <c r="T89" s="33">
        <f t="shared" si="43"/>
        <v>113.17236346857946</v>
      </c>
    </row>
    <row r="90" spans="2:20"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6"/>
      <c r="S90" s="27"/>
      <c r="T90" s="27"/>
    </row>
    <row r="92" spans="2:20" ht="17.25">
      <c r="D92" s="1" t="s">
        <v>14</v>
      </c>
      <c r="G92" s="1" t="s">
        <v>15</v>
      </c>
    </row>
    <row r="93" spans="2:20">
      <c r="B93" s="37">
        <v>2.1999999999999999E-2</v>
      </c>
      <c r="C93" s="2">
        <f>((C$13^2)*PI()*$B93)+(2*($B93^3)*PI()/3)+(C$13*($B93^2)*(PI()^2)/2)</f>
        <v>5.3620109439430513E-4</v>
      </c>
      <c r="D93" s="2">
        <f t="shared" ref="D93:N108" si="49">((D$13^2)*PI()*$B93)+(2*($B93^3)*PI()/3)+(D$13*($B93^2)*(PI()^2)/2)</f>
        <v>6.2846883188493233E-4</v>
      </c>
      <c r="E93" s="2">
        <f t="shared" si="49"/>
        <v>3.742192888175368E-4</v>
      </c>
      <c r="F93" s="2">
        <f t="shared" si="49"/>
        <v>6.1744921212416042E-4</v>
      </c>
      <c r="G93" s="2">
        <f t="shared" si="49"/>
        <v>4.1277233102712335E-4</v>
      </c>
      <c r="H93" s="2">
        <f t="shared" si="49"/>
        <v>3.521082701054667E-4</v>
      </c>
      <c r="I93" s="2">
        <f t="shared" si="49"/>
        <v>1.1364727903972664E-3</v>
      </c>
      <c r="J93" s="2">
        <f t="shared" si="49"/>
        <v>6.6872152668800619E-4</v>
      </c>
      <c r="K93" s="2">
        <f t="shared" si="49"/>
        <v>4.431537729528293E-4</v>
      </c>
      <c r="L93" s="2">
        <f t="shared" si="49"/>
        <v>5.6070947031047823E-4</v>
      </c>
      <c r="M93" s="2">
        <f t="shared" si="49"/>
        <v>6.901939554060805E-4</v>
      </c>
      <c r="N93" s="2">
        <f t="shared" si="49"/>
        <v>4.107811614656002E-4</v>
      </c>
      <c r="O93" s="2">
        <f t="shared" ref="O93:P115" si="50">((O$13^2)*PI()*$B93)+(2*($B93^3)*PI()/3)+(O$13*($B93^2)*(PI()^2)/2)</f>
        <v>5.3807289295499771E-4</v>
      </c>
      <c r="P93" s="38">
        <f t="shared" si="50"/>
        <v>6.416596570096891E-4</v>
      </c>
      <c r="Q93" s="6">
        <f t="shared" ref="Q93:Q110" si="51">COUNT(C93:P93)</f>
        <v>14</v>
      </c>
      <c r="R93" s="39">
        <f t="shared" ref="R93:R110" si="52">AVERAGE(C93:P93)</f>
        <v>5.7221316110989096E-4</v>
      </c>
      <c r="S93" s="2">
        <f t="shared" ref="S93:S110" si="53">STDEV(C93:P93)</f>
        <v>1.9807468891220101E-4</v>
      </c>
      <c r="T93" s="38">
        <f>S93/SQRT(Q93)</f>
        <v>5.2937687350091955E-5</v>
      </c>
    </row>
    <row r="94" spans="2:20">
      <c r="B94" s="40">
        <f>B93+0.022</f>
        <v>4.3999999999999997E-2</v>
      </c>
      <c r="C94" s="3">
        <f t="shared" ref="C94:C115" si="54">((C$13^2)*PI()*$B94)+(2*($B94^3)*PI()/3)+(C$13*($B94^2)*(PI()^2)/2)</f>
        <v>1.5437644691107424E-3</v>
      </c>
      <c r="D94" s="3">
        <f t="shared" si="49"/>
        <v>1.763114274729234E-3</v>
      </c>
      <c r="E94" s="3">
        <f t="shared" si="49"/>
        <v>1.1504203176160056E-3</v>
      </c>
      <c r="F94" s="3">
        <f t="shared" si="49"/>
        <v>1.7370584995220928E-3</v>
      </c>
      <c r="G94" s="3">
        <f t="shared" si="49"/>
        <v>1.2452262894764965E-3</v>
      </c>
      <c r="H94" s="3">
        <f t="shared" si="49"/>
        <v>1.0956316665765762E-3</v>
      </c>
      <c r="I94" s="3">
        <f t="shared" si="49"/>
        <v>2.9363098222323553E-3</v>
      </c>
      <c r="J94" s="3">
        <f t="shared" si="49"/>
        <v>1.8579993083596984E-3</v>
      </c>
      <c r="K94" s="3">
        <f t="shared" si="49"/>
        <v>1.3193597532052828E-3</v>
      </c>
      <c r="L94" s="3">
        <f t="shared" si="49"/>
        <v>1.6023039366230851E-3</v>
      </c>
      <c r="M94" s="3">
        <f t="shared" si="49"/>
        <v>1.9084375091286249E-3</v>
      </c>
      <c r="N94" s="3">
        <f t="shared" si="49"/>
        <v>1.2403506714887501E-3</v>
      </c>
      <c r="O94" s="3">
        <f t="shared" si="50"/>
        <v>1.5482429528068757E-3</v>
      </c>
      <c r="P94" s="41">
        <f t="shared" si="50"/>
        <v>1.7942576949018267E-3</v>
      </c>
      <c r="Q94" s="10">
        <f t="shared" si="51"/>
        <v>14</v>
      </c>
      <c r="R94" s="42">
        <f t="shared" si="52"/>
        <v>1.6244626546984033E-3</v>
      </c>
      <c r="S94" s="3">
        <f t="shared" si="53"/>
        <v>4.6562592664246567E-4</v>
      </c>
      <c r="T94" s="41">
        <f t="shared" ref="T94:T115" si="55">S94/SQRT(Q94)</f>
        <v>1.2444376342108878E-4</v>
      </c>
    </row>
    <row r="95" spans="2:20">
      <c r="B95" s="40">
        <f t="shared" ref="B95:B115" si="56">B94+0.022</f>
        <v>6.6000000000000003E-2</v>
      </c>
      <c r="C95" s="3">
        <f t="shared" si="54"/>
        <v>3.1564968384510091E-3</v>
      </c>
      <c r="D95" s="3">
        <f t="shared" si="49"/>
        <v>3.5377430428346021E-3</v>
      </c>
      <c r="E95" s="3">
        <f t="shared" si="49"/>
        <v>2.4624098006971028E-3</v>
      </c>
      <c r="F95" s="3">
        <f t="shared" si="49"/>
        <v>3.4926345764954942E-3</v>
      </c>
      <c r="G95" s="3">
        <f t="shared" si="49"/>
        <v>2.6311685896498165E-3</v>
      </c>
      <c r="H95" s="3">
        <f t="shared" si="49"/>
        <v>2.3643769037150252E-3</v>
      </c>
      <c r="I95" s="3">
        <f t="shared" si="49"/>
        <v>5.5333178098069639E-3</v>
      </c>
      <c r="J95" s="3">
        <f t="shared" si="49"/>
        <v>3.7016400593167737E-3</v>
      </c>
      <c r="K95" s="3">
        <f t="shared" si="49"/>
        <v>2.7624246550590581E-3</v>
      </c>
      <c r="L95" s="3">
        <f t="shared" si="49"/>
        <v>3.258590113239518E-3</v>
      </c>
      <c r="M95" s="3">
        <f t="shared" si="49"/>
        <v>3.7885373754693299E-3</v>
      </c>
      <c r="N95" s="3">
        <f t="shared" si="49"/>
        <v>2.6225152443711472E-3</v>
      </c>
      <c r="O95" s="3">
        <f t="shared" si="50"/>
        <v>3.1643168938573314E-3</v>
      </c>
      <c r="P95" s="41">
        <f t="shared" si="50"/>
        <v>3.5916008279781096E-3</v>
      </c>
      <c r="Q95" s="10">
        <f t="shared" si="51"/>
        <v>14</v>
      </c>
      <c r="R95" s="42">
        <f t="shared" si="52"/>
        <v>3.2905551950672342E-3</v>
      </c>
      <c r="S95" s="3">
        <f t="shared" si="53"/>
        <v>8.0278735681467298E-4</v>
      </c>
      <c r="T95" s="41">
        <f t="shared" si="55"/>
        <v>2.1455394597388208E-4</v>
      </c>
    </row>
    <row r="96" spans="2:20">
      <c r="B96" s="40">
        <f t="shared" si="56"/>
        <v>8.7999999999999995E-2</v>
      </c>
      <c r="C96" s="3">
        <f t="shared" si="54"/>
        <v>5.5082049167167997E-3</v>
      </c>
      <c r="D96" s="3">
        <f t="shared" si="49"/>
        <v>6.0861618505027304E-3</v>
      </c>
      <c r="E96" s="3">
        <f t="shared" si="49"/>
        <v>4.4439944523625239E-3</v>
      </c>
      <c r="F96" s="3">
        <f t="shared" si="49"/>
        <v>6.0179841573460603E-3</v>
      </c>
      <c r="G96" s="3">
        <f t="shared" si="49"/>
        <v>4.7044059458487778E-3</v>
      </c>
      <c r="H96" s="3">
        <f t="shared" si="49"/>
        <v>4.2921506958225088E-3</v>
      </c>
      <c r="I96" s="3">
        <f t="shared" si="49"/>
        <v>9.061303467422786E-3</v>
      </c>
      <c r="J96" s="3">
        <f t="shared" si="49"/>
        <v>6.333450493860927E-3</v>
      </c>
      <c r="K96" s="3">
        <f t="shared" si="49"/>
        <v>4.9061551928158489E-3</v>
      </c>
      <c r="L96" s="3">
        <f t="shared" si="49"/>
        <v>5.6633747144614714E-3</v>
      </c>
      <c r="M96" s="3">
        <f t="shared" si="49"/>
        <v>6.46430026872989E-3</v>
      </c>
      <c r="N96" s="3">
        <f t="shared" si="49"/>
        <v>4.6910815944144844E-3</v>
      </c>
      <c r="O96" s="3">
        <f t="shared" si="50"/>
        <v>5.5201014304080594E-3</v>
      </c>
      <c r="P96" s="41">
        <f t="shared" si="50"/>
        <v>6.1674957705402326E-3</v>
      </c>
      <c r="Q96" s="10">
        <f t="shared" si="51"/>
        <v>14</v>
      </c>
      <c r="R96" s="42">
        <f t="shared" si="52"/>
        <v>5.7042974965180798E-3</v>
      </c>
      <c r="S96" s="3">
        <f t="shared" si="53"/>
        <v>1.2096311380709107E-3</v>
      </c>
      <c r="T96" s="41">
        <f t="shared" si="55"/>
        <v>3.2328752021677088E-4</v>
      </c>
    </row>
    <row r="97" spans="1:20">
      <c r="B97" s="40">
        <f t="shared" si="56"/>
        <v>0.10999999999999999</v>
      </c>
      <c r="C97" s="3">
        <f t="shared" si="54"/>
        <v>8.7326954182098109E-3</v>
      </c>
      <c r="D97" s="3">
        <f t="shared" si="49"/>
        <v>9.542177412035318E-3</v>
      </c>
      <c r="E97" s="3">
        <f t="shared" si="49"/>
        <v>7.2289809869139666E-3</v>
      </c>
      <c r="F97" s="3">
        <f t="shared" si="49"/>
        <v>9.446913956375487E-3</v>
      </c>
      <c r="G97" s="3">
        <f t="shared" si="49"/>
        <v>7.5987450723750787E-3</v>
      </c>
      <c r="H97" s="3">
        <f t="shared" si="49"/>
        <v>7.0127597572007226E-3</v>
      </c>
      <c r="I97" s="3">
        <f t="shared" si="49"/>
        <v>1.3654073509381519E-2</v>
      </c>
      <c r="J97" s="3">
        <f t="shared" si="49"/>
        <v>9.8872373262938549E-3</v>
      </c>
      <c r="K97" s="3">
        <f t="shared" si="49"/>
        <v>7.8843580807773529E-3</v>
      </c>
      <c r="L97" s="3">
        <f t="shared" si="49"/>
        <v>8.9504644545906412E-3</v>
      </c>
      <c r="M97" s="3">
        <f t="shared" si="49"/>
        <v>1.0069532903212004E-2</v>
      </c>
      <c r="N97" s="3">
        <f t="shared" si="49"/>
        <v>7.5798564359204615E-3</v>
      </c>
      <c r="O97" s="3">
        <f t="shared" si="50"/>
        <v>8.749403276760756E-3</v>
      </c>
      <c r="P97" s="41">
        <f t="shared" si="50"/>
        <v>9.655749236889893E-3</v>
      </c>
      <c r="Q97" s="10">
        <f t="shared" si="51"/>
        <v>14</v>
      </c>
      <c r="R97" s="42">
        <f t="shared" si="52"/>
        <v>8.9994962733526331E-3</v>
      </c>
      <c r="S97" s="3">
        <f t="shared" si="53"/>
        <v>1.6861996240116308E-3</v>
      </c>
      <c r="T97" s="41">
        <f t="shared" si="55"/>
        <v>4.5065580562561152E-4</v>
      </c>
    </row>
    <row r="98" spans="1:20">
      <c r="B98" s="40">
        <f t="shared" si="56"/>
        <v>0.13199999999999998</v>
      </c>
      <c r="C98" s="3">
        <f t="shared" si="54"/>
        <v>1.296377505723174E-2</v>
      </c>
      <c r="D98" s="3">
        <f t="shared" si="49"/>
        <v>1.403959644173406E-2</v>
      </c>
      <c r="E98" s="3">
        <f t="shared" si="49"/>
        <v>1.0951176118653125E-2</v>
      </c>
      <c r="F98" s="3">
        <f t="shared" si="49"/>
        <v>1.3913230687885469E-2</v>
      </c>
      <c r="G98" s="3">
        <f t="shared" si="49"/>
        <v>1.1447992683530413E-2</v>
      </c>
      <c r="H98" s="3">
        <f t="shared" si="49"/>
        <v>1.0660010802151367E-2</v>
      </c>
      <c r="I98" s="3">
        <f t="shared" si="49"/>
        <v>1.9445434649984859E-2</v>
      </c>
      <c r="J98" s="3">
        <f t="shared" si="49"/>
        <v>1.4496807270917254E-2</v>
      </c>
      <c r="K98" s="3">
        <f t="shared" si="49"/>
        <v>1.1830840033245266E-2</v>
      </c>
      <c r="L98" s="3">
        <f t="shared" si="49"/>
        <v>1.3253666047928726E-2</v>
      </c>
      <c r="M98" s="3">
        <f t="shared" si="49"/>
        <v>1.4738041993217366E-2</v>
      </c>
      <c r="N98" s="3">
        <f t="shared" si="49"/>
        <v>1.1422646483190774E-2</v>
      </c>
      <c r="O98" s="3">
        <f t="shared" si="50"/>
        <v>1.2986029147217117E-2</v>
      </c>
      <c r="P98" s="41">
        <f t="shared" si="50"/>
        <v>1.4190167941328786E-2</v>
      </c>
      <c r="Q98" s="10">
        <f t="shared" si="51"/>
        <v>14</v>
      </c>
      <c r="R98" s="42">
        <f t="shared" si="52"/>
        <v>1.3309958239872594E-2</v>
      </c>
      <c r="S98" s="3">
        <f t="shared" si="53"/>
        <v>2.2325193001118352E-3</v>
      </c>
      <c r="T98" s="41">
        <f t="shared" si="55"/>
        <v>5.9666588074134554E-4</v>
      </c>
    </row>
    <row r="99" spans="1:20">
      <c r="B99" s="40">
        <f t="shared" si="56"/>
        <v>0.15399999999999997</v>
      </c>
      <c r="C99" s="3">
        <f t="shared" si="54"/>
        <v>1.833525054808428E-2</v>
      </c>
      <c r="D99" s="3">
        <f t="shared" si="49"/>
        <v>1.9712225653900649E-2</v>
      </c>
      <c r="E99" s="3">
        <f t="shared" si="49"/>
        <v>1.57443865618817E-2</v>
      </c>
      <c r="F99" s="3">
        <f t="shared" si="49"/>
        <v>1.9550741066177706E-2</v>
      </c>
      <c r="G99" s="3">
        <f t="shared" si="49"/>
        <v>1.6385955493616478E-2</v>
      </c>
      <c r="H99" s="3">
        <f t="shared" si="49"/>
        <v>1.5367710544976132E-2</v>
      </c>
      <c r="I99" s="3">
        <f t="shared" si="49"/>
        <v>2.6569193603534505E-2</v>
      </c>
      <c r="J99" s="3">
        <f t="shared" si="49"/>
        <v>2.029596704203282E-2</v>
      </c>
      <c r="K99" s="3">
        <f t="shared" si="49"/>
        <v>1.6879407764521286E-2</v>
      </c>
      <c r="L99" s="3">
        <f t="shared" si="49"/>
        <v>1.8706786208777422E-2</v>
      </c>
      <c r="M99" s="3">
        <f t="shared" si="49"/>
        <v>2.0603634253047669E-2</v>
      </c>
      <c r="N99" s="3">
        <f t="shared" si="49"/>
        <v>1.6353258450527115E-2</v>
      </c>
      <c r="O99" s="3">
        <f t="shared" si="50"/>
        <v>1.8363785756078839E-2</v>
      </c>
      <c r="P99" s="41">
        <f t="shared" si="50"/>
        <v>1.9904558598158609E-2</v>
      </c>
      <c r="Q99" s="10">
        <f t="shared" si="51"/>
        <v>14</v>
      </c>
      <c r="R99" s="42">
        <f t="shared" si="52"/>
        <v>1.8769490110379657E-2</v>
      </c>
      <c r="S99" s="3">
        <f t="shared" si="53"/>
        <v>2.8486075740352568E-3</v>
      </c>
      <c r="T99" s="41">
        <f t="shared" si="55"/>
        <v>7.6132239795780108E-4</v>
      </c>
    </row>
    <row r="100" spans="1:20">
      <c r="B100" s="40">
        <f t="shared" si="56"/>
        <v>0.17599999999999996</v>
      </c>
      <c r="C100" s="3">
        <f t="shared" si="54"/>
        <v>2.4980928605069133E-2</v>
      </c>
      <c r="D100" s="3">
        <f t="shared" si="49"/>
        <v>2.6693871762836791E-2</v>
      </c>
      <c r="E100" s="3">
        <f t="shared" si="49"/>
        <v>2.1742419030901385E-2</v>
      </c>
      <c r="F100" s="3">
        <f t="shared" si="49"/>
        <v>2.6493251805553897E-2</v>
      </c>
      <c r="G100" s="3">
        <f t="shared" si="49"/>
        <v>2.2546440216934974E-2</v>
      </c>
      <c r="H100" s="3">
        <f t="shared" si="49"/>
        <v>2.1269665699976723E-2</v>
      </c>
      <c r="I100" s="3">
        <f t="shared" si="49"/>
        <v>3.5159157084332149E-2</v>
      </c>
      <c r="J100" s="3">
        <f t="shared" si="49"/>
        <v>2.7418523353942251E-2</v>
      </c>
      <c r="K100" s="3">
        <f t="shared" si="49"/>
        <v>2.3163867988907107E-2</v>
      </c>
      <c r="L100" s="3">
        <f t="shared" si="49"/>
        <v>2.5443631651438422E-2</v>
      </c>
      <c r="M100" s="3">
        <f t="shared" si="49"/>
        <v>2.7800116397004623E-2</v>
      </c>
      <c r="N100" s="3">
        <f t="shared" si="49"/>
        <v>2.2505499052231186E-2</v>
      </c>
      <c r="O100" s="3">
        <f t="shared" si="50"/>
        <v>2.5016479817647624E-2</v>
      </c>
      <c r="P100" s="41">
        <f t="shared" si="50"/>
        <v>2.6932727921681061E-2</v>
      </c>
      <c r="Q100" s="10">
        <f t="shared" si="51"/>
        <v>14</v>
      </c>
      <c r="R100" s="42">
        <f t="shared" si="52"/>
        <v>2.5511898599175523E-2</v>
      </c>
      <c r="S100" s="3">
        <f t="shared" si="53"/>
        <v>3.5344763558431461E-3</v>
      </c>
      <c r="T100" s="41">
        <f t="shared" si="55"/>
        <v>9.4462854037273927E-4</v>
      </c>
    </row>
    <row r="101" spans="1:20">
      <c r="B101" s="40">
        <f t="shared" si="56"/>
        <v>0.19799999999999995</v>
      </c>
      <c r="C101" s="3">
        <f t="shared" si="54"/>
        <v>3.3034615942487994E-2</v>
      </c>
      <c r="D101" s="3">
        <f t="shared" si="49"/>
        <v>3.5118341482844172E-2</v>
      </c>
      <c r="E101" s="3">
        <f t="shared" si="49"/>
        <v>2.9079080240013874E-2</v>
      </c>
      <c r="F101" s="3">
        <f t="shared" si="49"/>
        <v>3.4874569620315723E-2</v>
      </c>
      <c r="G101" s="3">
        <f t="shared" si="49"/>
        <v>3.0063253567787586E-2</v>
      </c>
      <c r="H101" s="3">
        <f t="shared" si="49"/>
        <v>2.8499682981454826E-2</v>
      </c>
      <c r="I101" s="3">
        <f t="shared" si="49"/>
        <v>4.5349131806679488E-2</v>
      </c>
      <c r="J101" s="3">
        <f t="shared" si="49"/>
        <v>3.5998282920947242E-2</v>
      </c>
      <c r="K101" s="3">
        <f t="shared" si="49"/>
        <v>3.0818027420704427E-2</v>
      </c>
      <c r="L101" s="3">
        <f t="shared" si="49"/>
        <v>3.3598009090213425E-2</v>
      </c>
      <c r="M101" s="3">
        <f t="shared" si="49"/>
        <v>3.6461295139389907E-2</v>
      </c>
      <c r="N101" s="3">
        <f t="shared" si="49"/>
        <v>3.001317500260468E-2</v>
      </c>
      <c r="O101" s="3">
        <f t="shared" si="50"/>
        <v>3.307791804622516E-2</v>
      </c>
      <c r="P101" s="41">
        <f t="shared" si="50"/>
        <v>3.5408482626197835E-2</v>
      </c>
      <c r="Q101" s="10">
        <f t="shared" si="51"/>
        <v>14</v>
      </c>
      <c r="R101" s="42">
        <f t="shared" si="52"/>
        <v>3.3670990420561882E-2</v>
      </c>
      <c r="S101" s="3">
        <f t="shared" si="53"/>
        <v>4.2901340684628067E-3</v>
      </c>
      <c r="T101" s="41">
        <f t="shared" si="55"/>
        <v>1.1465865591081717E-3</v>
      </c>
    </row>
    <row r="102" spans="1:20">
      <c r="B102" s="40">
        <f t="shared" si="56"/>
        <v>0.21999999999999995</v>
      </c>
      <c r="C102" s="3">
        <f t="shared" si="54"/>
        <v>4.2630119274642553E-2</v>
      </c>
      <c r="D102" s="3">
        <f t="shared" si="49"/>
        <v>4.5119441528224495E-2</v>
      </c>
      <c r="E102" s="3">
        <f t="shared" si="49"/>
        <v>3.7888176903520865E-2</v>
      </c>
      <c r="F102" s="3">
        <f t="shared" si="49"/>
        <v>4.4828501224764908E-2</v>
      </c>
      <c r="G102" s="3">
        <f t="shared" si="49"/>
        <v>3.9070202260476028E-2</v>
      </c>
      <c r="H102" s="3">
        <f t="shared" si="49"/>
        <v>3.7191569103712144E-2</v>
      </c>
      <c r="I102" s="3">
        <f t="shared" si="49"/>
        <v>5.7272924484878224E-2</v>
      </c>
      <c r="J102" s="3">
        <f t="shared" si="49"/>
        <v>4.6169052457349494E-2</v>
      </c>
      <c r="K102" s="3">
        <f t="shared" si="49"/>
        <v>3.9975692774214949E-2</v>
      </c>
      <c r="L102" s="3">
        <f t="shared" si="49"/>
        <v>4.330372523940413E-2</v>
      </c>
      <c r="M102" s="3">
        <f t="shared" si="49"/>
        <v>4.6720977194505228E-2</v>
      </c>
      <c r="N102" s="3">
        <f t="shared" si="49"/>
        <v>3.9010093015949293E-2</v>
      </c>
      <c r="O102" s="3">
        <f t="shared" si="50"/>
        <v>4.2681907156113155E-2</v>
      </c>
      <c r="P102" s="41">
        <f t="shared" si="50"/>
        <v>4.5465629426010623E-2</v>
      </c>
      <c r="Q102" s="10">
        <f t="shared" si="51"/>
        <v>14</v>
      </c>
      <c r="R102" s="42">
        <f t="shared" si="52"/>
        <v>4.3380572288840437E-2</v>
      </c>
      <c r="S102" s="3">
        <f t="shared" si="53"/>
        <v>5.1155868363709561E-3</v>
      </c>
      <c r="T102" s="41">
        <f t="shared" si="55"/>
        <v>1.367198090999352E-3</v>
      </c>
    </row>
    <row r="103" spans="1:20">
      <c r="B103" s="40">
        <f t="shared" si="56"/>
        <v>0.24199999999999994</v>
      </c>
      <c r="C103" s="3">
        <f t="shared" si="54"/>
        <v>5.3901245315834512E-2</v>
      </c>
      <c r="D103" s="3">
        <f t="shared" si="49"/>
        <v>5.6830978613279445E-2</v>
      </c>
      <c r="E103" s="3">
        <f t="shared" si="49"/>
        <v>4.8303515735724042E-2</v>
      </c>
      <c r="F103" s="3">
        <f t="shared" si="49"/>
        <v>5.648885333320311E-2</v>
      </c>
      <c r="G103" s="3">
        <f t="shared" si="49"/>
        <v>4.9701093009301978E-2</v>
      </c>
      <c r="H103" s="3">
        <f t="shared" si="49"/>
        <v>4.7479130781050365E-2</v>
      </c>
      <c r="I103" s="3">
        <f t="shared" si="49"/>
        <v>7.1064341833230044E-2</v>
      </c>
      <c r="J103" s="3">
        <f t="shared" si="49"/>
        <v>5.8064638677450688E-2</v>
      </c>
      <c r="K103" s="3">
        <f t="shared" si="49"/>
        <v>5.0770670763740353E-2</v>
      </c>
      <c r="L103" s="3">
        <f t="shared" si="49"/>
        <v>5.4694586813312226E-2</v>
      </c>
      <c r="M103" s="3">
        <f t="shared" si="49"/>
        <v>5.8712969276652274E-2</v>
      </c>
      <c r="N103" s="3">
        <f t="shared" si="49"/>
        <v>4.963005980656672E-2</v>
      </c>
      <c r="O103" s="3">
        <f t="shared" si="50"/>
        <v>5.3962253861613275E-2</v>
      </c>
      <c r="P103" s="41">
        <f t="shared" si="50"/>
        <v>5.7237975035421135E-2</v>
      </c>
      <c r="Q103" s="10">
        <f t="shared" si="51"/>
        <v>14</v>
      </c>
      <c r="R103" s="42">
        <f t="shared" si="52"/>
        <v>5.4774450918312879E-2</v>
      </c>
      <c r="S103" s="3">
        <f t="shared" si="53"/>
        <v>6.0108392192493214E-3</v>
      </c>
      <c r="T103" s="41">
        <f t="shared" si="55"/>
        <v>1.606464354672481E-3</v>
      </c>
    </row>
    <row r="104" spans="1:20">
      <c r="A104" s="1" t="s">
        <v>16</v>
      </c>
      <c r="B104" s="40">
        <f t="shared" si="56"/>
        <v>0.26399999999999996</v>
      </c>
      <c r="C104" s="3">
        <f t="shared" si="54"/>
        <v>6.6981800780365586E-2</v>
      </c>
      <c r="D104" s="3">
        <f t="shared" si="49"/>
        <v>7.0386759452310765E-2</v>
      </c>
      <c r="E104" s="3">
        <f t="shared" si="49"/>
        <v>6.0458903450925153E-2</v>
      </c>
      <c r="F104" s="3">
        <f t="shared" si="49"/>
        <v>6.9989432659932085E-2</v>
      </c>
      <c r="G104" s="3">
        <f t="shared" si="49"/>
        <v>6.2089732528567171E-2</v>
      </c>
      <c r="H104" s="3">
        <f t="shared" si="49"/>
        <v>5.9496174727771217E-2</v>
      </c>
      <c r="I104" s="3">
        <f t="shared" si="49"/>
        <v>8.6857190566036663E-2</v>
      </c>
      <c r="J104" s="3">
        <f t="shared" si="49"/>
        <v>7.1818848295552559E-2</v>
      </c>
      <c r="K104" s="3">
        <f t="shared" si="49"/>
        <v>6.3336768103582353E-2</v>
      </c>
      <c r="L104" s="3">
        <f t="shared" si="49"/>
        <v>6.7904400526239431E-2</v>
      </c>
      <c r="M104" s="3">
        <f t="shared" si="49"/>
        <v>7.2571078100132774E-2</v>
      </c>
      <c r="N104" s="3">
        <f t="shared" si="49"/>
        <v>6.2006882088758687E-2</v>
      </c>
      <c r="O104" s="3">
        <f t="shared" si="50"/>
        <v>6.7052764877027285E-2</v>
      </c>
      <c r="P104" s="41">
        <f t="shared" si="50"/>
        <v>7.0859326168731057E-2</v>
      </c>
      <c r="Q104" s="10">
        <f t="shared" si="51"/>
        <v>14</v>
      </c>
      <c r="R104" s="42">
        <f t="shared" si="52"/>
        <v>6.7986433023280918E-2</v>
      </c>
      <c r="S104" s="3">
        <f t="shared" si="53"/>
        <v>6.975894681576192E-3</v>
      </c>
      <c r="T104" s="41">
        <f t="shared" si="55"/>
        <v>1.8643862760483294E-3</v>
      </c>
    </row>
    <row r="105" spans="1:20">
      <c r="A105" s="1" t="s">
        <v>28</v>
      </c>
      <c r="B105" s="40">
        <f t="shared" si="56"/>
        <v>0.28599999999999998</v>
      </c>
      <c r="C105" s="3">
        <f t="shared" si="54"/>
        <v>8.2005592382537448E-2</v>
      </c>
      <c r="D105" s="3">
        <f t="shared" si="49"/>
        <v>8.5920590759620094E-2</v>
      </c>
      <c r="E105" s="3">
        <f t="shared" si="49"/>
        <v>7.4488146763425842E-2</v>
      </c>
      <c r="F105" s="3">
        <f t="shared" si="49"/>
        <v>8.5464045919253481E-2</v>
      </c>
      <c r="G105" s="3">
        <f t="shared" si="49"/>
        <v>7.6369927532573254E-2</v>
      </c>
      <c r="H105" s="3">
        <f t="shared" si="49"/>
        <v>7.3376507658176354E-2</v>
      </c>
      <c r="I105" s="3">
        <f t="shared" si="49"/>
        <v>0.10478527739759977</v>
      </c>
      <c r="J105" s="3">
        <f t="shared" si="49"/>
        <v>8.7565488025956761E-2</v>
      </c>
      <c r="K105" s="3">
        <f t="shared" si="49"/>
        <v>7.7807791508042651E-2</v>
      </c>
      <c r="L105" s="3">
        <f t="shared" si="49"/>
        <v>8.3066973092487423E-2</v>
      </c>
      <c r="M105" s="3">
        <f t="shared" si="49"/>
        <v>8.8429110379248388E-2</v>
      </c>
      <c r="N105" s="3">
        <f t="shared" si="49"/>
        <v>7.6274366576826846E-2</v>
      </c>
      <c r="O105" s="3">
        <f t="shared" si="50"/>
        <v>8.2087246916656809E-2</v>
      </c>
      <c r="P105" s="41">
        <f t="shared" si="50"/>
        <v>8.6463489540242106E-2</v>
      </c>
      <c r="Q105" s="10">
        <f t="shared" si="51"/>
        <v>14</v>
      </c>
      <c r="R105" s="42">
        <f t="shared" si="52"/>
        <v>8.3150325318046225E-2</v>
      </c>
      <c r="S105" s="3">
        <f t="shared" si="53"/>
        <v>8.0107559027324908E-3</v>
      </c>
      <c r="T105" s="41">
        <f t="shared" si="55"/>
        <v>2.14096457122157E-3</v>
      </c>
    </row>
    <row r="106" spans="1:20">
      <c r="B106" s="40">
        <f t="shared" si="56"/>
        <v>0.308</v>
      </c>
      <c r="C106" s="3">
        <f t="shared" si="54"/>
        <v>9.9106426836651815E-2</v>
      </c>
      <c r="D106" s="3">
        <f t="shared" si="49"/>
        <v>0.10356627924950917</v>
      </c>
      <c r="E106" s="3">
        <f t="shared" si="49"/>
        <v>9.0525052387527838E-2</v>
      </c>
      <c r="F106" s="3">
        <f t="shared" si="49"/>
        <v>0.10304649982546901</v>
      </c>
      <c r="G106" s="3">
        <f t="shared" si="49"/>
        <v>9.2675484735621982E-2</v>
      </c>
      <c r="H106" s="3">
        <f t="shared" si="49"/>
        <v>8.9253936286567526E-2</v>
      </c>
      <c r="I106" s="3">
        <f t="shared" si="49"/>
        <v>0.12498240904222108</v>
      </c>
      <c r="J106" s="3">
        <f t="shared" si="49"/>
        <v>0.10543836458296504</v>
      </c>
      <c r="K106" s="3">
        <f t="shared" si="49"/>
        <v>9.4317547691422934E-2</v>
      </c>
      <c r="L106" s="3">
        <f t="shared" si="49"/>
        <v>0.10031611122635792</v>
      </c>
      <c r="M106" s="3">
        <f t="shared" si="49"/>
        <v>0.10642087282830084</v>
      </c>
      <c r="N106" s="3">
        <f t="shared" si="49"/>
        <v>9.2566319985072934E-2</v>
      </c>
      <c r="O106" s="3">
        <f t="shared" si="50"/>
        <v>9.9199506694803596E-2</v>
      </c>
      <c r="P106" s="41">
        <f t="shared" si="50"/>
        <v>0.10418427186425597</v>
      </c>
      <c r="Q106" s="10">
        <f t="shared" si="51"/>
        <v>14</v>
      </c>
      <c r="R106" s="42">
        <f t="shared" si="52"/>
        <v>0.10039993451691058</v>
      </c>
      <c r="S106" s="3">
        <f t="shared" si="53"/>
        <v>9.1154249874139722E-3</v>
      </c>
      <c r="T106" s="41">
        <f t="shared" si="55"/>
        <v>2.4361998026958035E-3</v>
      </c>
    </row>
    <row r="107" spans="1:20">
      <c r="B107" s="40">
        <f t="shared" si="56"/>
        <v>0.33</v>
      </c>
      <c r="C107" s="3">
        <f t="shared" si="54"/>
        <v>0.11841811085701037</v>
      </c>
      <c r="D107" s="3">
        <f t="shared" si="49"/>
        <v>0.12345763163627968</v>
      </c>
      <c r="E107" s="3">
        <f t="shared" si="49"/>
        <v>0.10870342703753282</v>
      </c>
      <c r="F107" s="3">
        <f t="shared" si="49"/>
        <v>0.12287060109288038</v>
      </c>
      <c r="G107" s="3">
        <f t="shared" si="49"/>
        <v>0.11114021085201498</v>
      </c>
      <c r="H107" s="3">
        <f t="shared" si="49"/>
        <v>0.10726226732724638</v>
      </c>
      <c r="I107" s="3">
        <f t="shared" si="49"/>
        <v>0.14758239221420227</v>
      </c>
      <c r="J107" s="3">
        <f t="shared" si="49"/>
        <v>0.12557128468087903</v>
      </c>
      <c r="K107" s="3">
        <f t="shared" si="49"/>
        <v>0.1129998433680249</v>
      </c>
      <c r="L107" s="3">
        <f t="shared" si="49"/>
        <v>0.11978562164215259</v>
      </c>
      <c r="M107" s="3">
        <f t="shared" si="49"/>
        <v>0.1266801721615918</v>
      </c>
      <c r="N107" s="3">
        <f t="shared" si="49"/>
        <v>0.11101654902779862</v>
      </c>
      <c r="O107" s="3">
        <f t="shared" si="50"/>
        <v>0.11852335092576932</v>
      </c>
      <c r="P107" s="41">
        <f t="shared" si="50"/>
        <v>0.12415547985507433</v>
      </c>
      <c r="Q107" s="10">
        <f t="shared" si="51"/>
        <v>14</v>
      </c>
      <c r="R107" s="42">
        <f t="shared" si="52"/>
        <v>0.11986906733417553</v>
      </c>
      <c r="S107" s="3">
        <f t="shared" si="53"/>
        <v>1.0289903611831056E-2</v>
      </c>
      <c r="T107" s="41">
        <f t="shared" si="55"/>
        <v>2.7500924184571092E-3</v>
      </c>
    </row>
    <row r="108" spans="1:20">
      <c r="B108" s="40">
        <f t="shared" si="56"/>
        <v>0.35200000000000004</v>
      </c>
      <c r="C108" s="3">
        <f t="shared" si="54"/>
        <v>0.14007445115791484</v>
      </c>
      <c r="D108" s="3">
        <f t="shared" si="49"/>
        <v>0.14572845463423328</v>
      </c>
      <c r="E108" s="3">
        <f t="shared" si="49"/>
        <v>0.12915707742774249</v>
      </c>
      <c r="F108" s="3">
        <f t="shared" si="49"/>
        <v>0.1450701564357893</v>
      </c>
      <c r="G108" s="3">
        <f t="shared" si="49"/>
        <v>0.13189791259605402</v>
      </c>
      <c r="H108" s="3">
        <f t="shared" si="49"/>
        <v>0.12753530749451467</v>
      </c>
      <c r="I108" s="3">
        <f t="shared" si="49"/>
        <v>0.17271903362784502</v>
      </c>
      <c r="J108" s="3">
        <f t="shared" si="49"/>
        <v>0.1480980550340005</v>
      </c>
      <c r="K108" s="3">
        <f t="shared" si="49"/>
        <v>0.13398848525215026</v>
      </c>
      <c r="L108" s="3">
        <f t="shared" si="49"/>
        <v>0.14160931105417318</v>
      </c>
      <c r="M108" s="3">
        <f t="shared" si="49"/>
        <v>0.14934081509342301</v>
      </c>
      <c r="N108" s="3">
        <f t="shared" si="49"/>
        <v>0.13175886041930562</v>
      </c>
      <c r="O108" s="3">
        <f t="shared" si="50"/>
        <v>0.14019258632385567</v>
      </c>
      <c r="P108" s="41">
        <f t="shared" si="50"/>
        <v>0.14651092022699891</v>
      </c>
      <c r="Q108" s="10">
        <f t="shared" si="51"/>
        <v>14</v>
      </c>
      <c r="R108" s="42">
        <f t="shared" si="52"/>
        <v>0.14169153048414293</v>
      </c>
      <c r="S108" s="3">
        <f t="shared" si="53"/>
        <v>1.1534193127446911E-2</v>
      </c>
      <c r="T108" s="41">
        <f t="shared" si="55"/>
        <v>3.0826427796992115E-3</v>
      </c>
    </row>
    <row r="109" spans="1:20">
      <c r="B109" s="40">
        <f t="shared" si="56"/>
        <v>0.37400000000000005</v>
      </c>
      <c r="C109" s="3">
        <f t="shared" si="54"/>
        <v>0.16420925445366683</v>
      </c>
      <c r="D109" s="3">
        <f t="shared" ref="D109:N115" si="57">((D$13^2)*PI()*$B109)+(2*($B109^3)*PI()/3)+(D$13*($B109^2)*(PI()^2)/2)</f>
        <v>0.17051255495767173</v>
      </c>
      <c r="E109" s="3">
        <f t="shared" si="57"/>
        <v>0.15201981027245853</v>
      </c>
      <c r="F109" s="3">
        <f t="shared" si="57"/>
        <v>0.16977897256849739</v>
      </c>
      <c r="G109" s="3">
        <f t="shared" si="57"/>
        <v>0.15508239668204071</v>
      </c>
      <c r="H109" s="3">
        <f t="shared" si="57"/>
        <v>0.15020686350267398</v>
      </c>
      <c r="I109" s="3">
        <f t="shared" si="57"/>
        <v>0.20052613999745106</v>
      </c>
      <c r="J109" s="3">
        <f t="shared" si="57"/>
        <v>0.17315248235663105</v>
      </c>
      <c r="K109" s="3">
        <f t="shared" si="57"/>
        <v>0.15741728005810068</v>
      </c>
      <c r="L109" s="3">
        <f t="shared" si="57"/>
        <v>0.1659209861767213</v>
      </c>
      <c r="M109" s="3">
        <f t="shared" si="57"/>
        <v>0.17453660833809609</v>
      </c>
      <c r="N109" s="3">
        <f t="shared" si="57"/>
        <v>0.15492706087389563</v>
      </c>
      <c r="O109" s="3">
        <f t="shared" si="50"/>
        <v>0.16434101960336436</v>
      </c>
      <c r="P109" s="41">
        <f t="shared" si="50"/>
        <v>0.17138439969433139</v>
      </c>
      <c r="Q109" s="10">
        <f t="shared" si="51"/>
        <v>14</v>
      </c>
      <c r="R109" s="42">
        <f t="shared" si="52"/>
        <v>0.16600113068111438</v>
      </c>
      <c r="S109" s="3">
        <f t="shared" si="53"/>
        <v>1.2848294635974719E-2</v>
      </c>
      <c r="T109" s="41">
        <f t="shared" si="55"/>
        <v>3.433851180867344E-3</v>
      </c>
    </row>
    <row r="110" spans="1:20">
      <c r="B110" s="40">
        <f t="shared" si="56"/>
        <v>0.39600000000000007</v>
      </c>
      <c r="C110" s="3">
        <f t="shared" si="54"/>
        <v>0.19095632745856816</v>
      </c>
      <c r="D110" s="3">
        <f t="shared" si="57"/>
        <v>0.19794373932089671</v>
      </c>
      <c r="E110" s="3">
        <f t="shared" si="57"/>
        <v>0.17742543228598268</v>
      </c>
      <c r="F110" s="3">
        <f t="shared" si="57"/>
        <v>0.19713085620530646</v>
      </c>
      <c r="G110" s="3">
        <f t="shared" si="57"/>
        <v>0.18082746982427689</v>
      </c>
      <c r="H110" s="3">
        <f t="shared" si="57"/>
        <v>0.17541074206602614</v>
      </c>
      <c r="I110" s="3">
        <f t="shared" si="57"/>
        <v>0.23113751803732208</v>
      </c>
      <c r="J110" s="3">
        <f t="shared" si="57"/>
        <v>0.20086837336307251</v>
      </c>
      <c r="K110" s="3">
        <f t="shared" si="57"/>
        <v>0.18342003450017785</v>
      </c>
      <c r="L110" s="3">
        <f t="shared" si="57"/>
        <v>0.19285445372409873</v>
      </c>
      <c r="M110" s="3">
        <f t="shared" si="57"/>
        <v>0.20240135860991285</v>
      </c>
      <c r="N110" s="3">
        <f t="shared" si="57"/>
        <v>0.18065495710587035</v>
      </c>
      <c r="O110" s="3">
        <f t="shared" si="50"/>
        <v>0.19110245747859708</v>
      </c>
      <c r="P110" s="41">
        <f t="shared" si="50"/>
        <v>0.19890972497137346</v>
      </c>
      <c r="Q110" s="10">
        <f t="shared" si="51"/>
        <v>14</v>
      </c>
      <c r="R110" s="42">
        <f t="shared" si="52"/>
        <v>0.19293167463939159</v>
      </c>
      <c r="S110" s="3">
        <f t="shared" si="53"/>
        <v>1.4232209044512551E-2</v>
      </c>
      <c r="T110" s="41">
        <f t="shared" si="55"/>
        <v>3.8037178643936633E-3</v>
      </c>
    </row>
    <row r="111" spans="1:20">
      <c r="B111" s="40">
        <f t="shared" si="56"/>
        <v>0.41800000000000009</v>
      </c>
      <c r="C111" s="3">
        <f t="shared" si="54"/>
        <v>0.2204494768869204</v>
      </c>
      <c r="D111" s="3">
        <f t="shared" si="57"/>
        <v>0.22815581443820987</v>
      </c>
      <c r="E111" s="3">
        <f t="shared" si="57"/>
        <v>0.20550775018261655</v>
      </c>
      <c r="F111" s="3">
        <f t="shared" si="57"/>
        <v>0.22725961406051806</v>
      </c>
      <c r="G111" s="3">
        <f t="shared" si="57"/>
        <v>0.20926693873706403</v>
      </c>
      <c r="H111" s="3">
        <f t="shared" si="57"/>
        <v>0.20328074989887276</v>
      </c>
      <c r="I111" s="3">
        <f t="shared" si="57"/>
        <v>0.26468697446175971</v>
      </c>
      <c r="J111" s="3">
        <f t="shared" si="57"/>
        <v>0.23137953476762643</v>
      </c>
      <c r="K111" s="3">
        <f t="shared" si="57"/>
        <v>0.21213055529268349</v>
      </c>
      <c r="L111" s="3">
        <f t="shared" si="57"/>
        <v>0.2225435204106071</v>
      </c>
      <c r="M111" s="3">
        <f t="shared" si="57"/>
        <v>0.23306887262317483</v>
      </c>
      <c r="N111" s="3">
        <f t="shared" si="57"/>
        <v>0.20907635582953141</v>
      </c>
      <c r="O111" s="3">
        <f t="shared" si="50"/>
        <v>0.22061070666385552</v>
      </c>
      <c r="P111" s="41">
        <f t="shared" si="50"/>
        <v>0.22922070277242679</v>
      </c>
      <c r="Q111" s="10">
        <f t="shared" ref="Q111:Q115" si="58">COUNT(C111:P111)</f>
        <v>14</v>
      </c>
      <c r="R111" s="42">
        <f t="shared" ref="R111:R115" si="59">AVERAGE(C111:P111)</f>
        <v>0.22261696907327619</v>
      </c>
      <c r="S111" s="3">
        <f t="shared" ref="S111:S115" si="60">STDEV(C111:P111)</f>
        <v>1.5685937106690417E-2</v>
      </c>
      <c r="T111" s="41">
        <f t="shared" si="55"/>
        <v>4.1922430316942618E-3</v>
      </c>
    </row>
    <row r="112" spans="1:20">
      <c r="B112" s="40">
        <f t="shared" si="56"/>
        <v>0.44000000000000011</v>
      </c>
      <c r="C112" s="3">
        <f t="shared" si="54"/>
        <v>0.25282250945302537</v>
      </c>
      <c r="D112" s="3">
        <f t="shared" si="57"/>
        <v>0.26128258702391294</v>
      </c>
      <c r="E112" s="3">
        <f t="shared" si="57"/>
        <v>0.23640057067666195</v>
      </c>
      <c r="F112" s="3">
        <f t="shared" si="57"/>
        <v>0.26029905284843408</v>
      </c>
      <c r="G112" s="3">
        <f t="shared" si="57"/>
        <v>0.24053461013470406</v>
      </c>
      <c r="H112" s="3">
        <f t="shared" si="57"/>
        <v>0.23395069371551558</v>
      </c>
      <c r="I112" s="3">
        <f t="shared" si="57"/>
        <v>0.3013083159850658</v>
      </c>
      <c r="J112" s="3">
        <f t="shared" si="57"/>
        <v>0.26481977328459461</v>
      </c>
      <c r="K112" s="3">
        <f t="shared" si="57"/>
        <v>0.24368264914991936</v>
      </c>
      <c r="L112" s="3">
        <f t="shared" si="57"/>
        <v>0.25512199295054816</v>
      </c>
      <c r="M112" s="3">
        <f t="shared" si="57"/>
        <v>0.26667295709218386</v>
      </c>
      <c r="N112" s="3">
        <f t="shared" si="57"/>
        <v>0.24032506375918058</v>
      </c>
      <c r="O112" s="3">
        <f t="shared" si="50"/>
        <v>0.25299957387344141</v>
      </c>
      <c r="P112" s="41">
        <f t="shared" si="50"/>
        <v>0.26245113981179313</v>
      </c>
      <c r="Q112" s="10">
        <f t="shared" si="58"/>
        <v>14</v>
      </c>
      <c r="R112" s="42">
        <f t="shared" si="59"/>
        <v>0.25519082069707005</v>
      </c>
      <c r="S112" s="3">
        <f t="shared" si="60"/>
        <v>1.720947945380567E-2</v>
      </c>
      <c r="T112" s="41">
        <f t="shared" si="55"/>
        <v>4.5994268514904539E-3</v>
      </c>
    </row>
    <row r="113" spans="2:20">
      <c r="B113" s="40">
        <f t="shared" si="56"/>
        <v>0.46200000000000013</v>
      </c>
      <c r="C113" s="3">
        <f t="shared" si="54"/>
        <v>0.28820923187118469</v>
      </c>
      <c r="D113" s="3">
        <f t="shared" si="57"/>
        <v>0.29745786379230765</v>
      </c>
      <c r="E113" s="3">
        <f t="shared" si="57"/>
        <v>0.27023770048242052</v>
      </c>
      <c r="F113" s="3">
        <f t="shared" si="57"/>
        <v>0.29638297928335605</v>
      </c>
      <c r="G113" s="3">
        <f t="shared" si="57"/>
        <v>0.27476429073149855</v>
      </c>
      <c r="H113" s="3">
        <f t="shared" si="57"/>
        <v>0.26755438023025629</v>
      </c>
      <c r="I113" s="3">
        <f t="shared" si="57"/>
        <v>0.34113534932154188</v>
      </c>
      <c r="J113" s="3">
        <f t="shared" si="57"/>
        <v>0.30132289562827874</v>
      </c>
      <c r="K113" s="3">
        <f t="shared" si="57"/>
        <v>0.27821012278618706</v>
      </c>
      <c r="L113" s="3">
        <f t="shared" si="57"/>
        <v>0.29072367805822363</v>
      </c>
      <c r="M113" s="3">
        <f t="shared" si="57"/>
        <v>0.3033474187312416</v>
      </c>
      <c r="N113" s="3">
        <f t="shared" si="57"/>
        <v>0.27453488760911959</v>
      </c>
      <c r="O113" s="3">
        <f t="shared" si="50"/>
        <v>0.28840286582165636</v>
      </c>
      <c r="P113" s="41">
        <f t="shared" si="50"/>
        <v>0.29873484280377416</v>
      </c>
      <c r="Q113" s="10">
        <f t="shared" si="58"/>
        <v>14</v>
      </c>
      <c r="R113" s="42">
        <f t="shared" si="59"/>
        <v>0.29078703622507479</v>
      </c>
      <c r="S113" s="3">
        <f t="shared" si="60"/>
        <v>1.8802836618675437E-2</v>
      </c>
      <c r="T113" s="41">
        <f t="shared" si="55"/>
        <v>5.025269466183608E-3</v>
      </c>
    </row>
    <row r="114" spans="2:20">
      <c r="B114" s="40">
        <f t="shared" si="56"/>
        <v>0.48400000000000015</v>
      </c>
      <c r="C114" s="3">
        <f t="shared" si="54"/>
        <v>0.32674345085570011</v>
      </c>
      <c r="D114" s="3">
        <f t="shared" si="57"/>
        <v>0.3368154514576957</v>
      </c>
      <c r="E114" s="3">
        <f t="shared" si="57"/>
        <v>0.30715294631419399</v>
      </c>
      <c r="F114" s="3">
        <f t="shared" si="57"/>
        <v>0.33564520007958576</v>
      </c>
      <c r="G114" s="3">
        <f t="shared" si="57"/>
        <v>0.31208978724174929</v>
      </c>
      <c r="H114" s="3">
        <f t="shared" si="57"/>
        <v>0.30422561615739657</v>
      </c>
      <c r="I114" s="3">
        <f t="shared" si="57"/>
        <v>0.38430188118548975</v>
      </c>
      <c r="J114" s="3">
        <f t="shared" si="57"/>
        <v>0.3410227085129805</v>
      </c>
      <c r="K114" s="3">
        <f t="shared" si="57"/>
        <v>0.31584678291578833</v>
      </c>
      <c r="L114" s="3">
        <f t="shared" si="57"/>
        <v>0.32948238244793515</v>
      </c>
      <c r="M114" s="3">
        <f t="shared" si="57"/>
        <v>0.3432260642546498</v>
      </c>
      <c r="N114" s="3">
        <f t="shared" si="57"/>
        <v>0.31183963409365001</v>
      </c>
      <c r="O114" s="3">
        <f t="shared" si="50"/>
        <v>0.32695438922280218</v>
      </c>
      <c r="P114" s="41">
        <f t="shared" si="50"/>
        <v>0.33820561846267161</v>
      </c>
      <c r="Q114" s="10">
        <f t="shared" si="58"/>
        <v>14</v>
      </c>
      <c r="R114" s="42">
        <f t="shared" si="59"/>
        <v>0.32953942237159201</v>
      </c>
      <c r="S114" s="3">
        <f t="shared" si="60"/>
        <v>2.0466009054111396E-2</v>
      </c>
      <c r="T114" s="41">
        <f t="shared" si="55"/>
        <v>5.469770996792734E-3</v>
      </c>
    </row>
    <row r="115" spans="2:20">
      <c r="B115" s="43">
        <f t="shared" si="56"/>
        <v>0.50600000000000012</v>
      </c>
      <c r="C115" s="4">
        <f t="shared" si="54"/>
        <v>0.36855897312087316</v>
      </c>
      <c r="D115" s="4">
        <f t="shared" si="57"/>
        <v>0.37948915673437855</v>
      </c>
      <c r="E115" s="4">
        <f t="shared" si="57"/>
        <v>0.34728011488628374</v>
      </c>
      <c r="F115" s="4">
        <f t="shared" si="57"/>
        <v>0.37821952195142466</v>
      </c>
      <c r="G115" s="4">
        <f t="shared" si="57"/>
        <v>0.35264490637975765</v>
      </c>
      <c r="H115" s="4">
        <f t="shared" si="57"/>
        <v>0.34409820821123793</v>
      </c>
      <c r="I115" s="4">
        <f t="shared" si="57"/>
        <v>0.43094171829121086</v>
      </c>
      <c r="J115" s="4">
        <f t="shared" si="57"/>
        <v>0.38405301865300134</v>
      </c>
      <c r="K115" s="4">
        <f t="shared" si="57"/>
        <v>0.35672643625302469</v>
      </c>
      <c r="L115" s="4">
        <f t="shared" si="57"/>
        <v>0.37153191283398418</v>
      </c>
      <c r="M115" s="4">
        <f t="shared" si="57"/>
        <v>0.3864427003767098</v>
      </c>
      <c r="N115" s="4">
        <f t="shared" si="57"/>
        <v>0.35237310992707349</v>
      </c>
      <c r="O115" s="4">
        <f t="shared" si="50"/>
        <v>0.36878795079118032</v>
      </c>
      <c r="P115" s="44">
        <f>((P$13^2)*PI()*$B115)+(2*($B115^3)*PI()/3)+(P$13*($B115^2)*(PI()^2)/2)</f>
        <v>0.38099727350278695</v>
      </c>
      <c r="Q115" s="14">
        <f t="shared" si="58"/>
        <v>14</v>
      </c>
      <c r="R115" s="45">
        <f t="shared" si="59"/>
        <v>0.37158178585092339</v>
      </c>
      <c r="S115" s="4">
        <f t="shared" si="60"/>
        <v>2.2198997147396211E-2</v>
      </c>
      <c r="T115" s="44">
        <f t="shared" si="55"/>
        <v>5.9329315468234778E-3</v>
      </c>
    </row>
    <row r="118" spans="2:20">
      <c r="B118" s="37">
        <v>2.1999999999999999E-2</v>
      </c>
      <c r="C118" s="2">
        <f>C93</f>
        <v>5.3620109439430513E-4</v>
      </c>
      <c r="D118" s="2">
        <f t="shared" ref="D118:N118" si="61">D93</f>
        <v>6.2846883188493233E-4</v>
      </c>
      <c r="E118" s="2">
        <f t="shared" si="61"/>
        <v>3.742192888175368E-4</v>
      </c>
      <c r="F118" s="2">
        <f t="shared" si="61"/>
        <v>6.1744921212416042E-4</v>
      </c>
      <c r="G118" s="2">
        <f t="shared" si="61"/>
        <v>4.1277233102712335E-4</v>
      </c>
      <c r="H118" s="2">
        <f t="shared" si="61"/>
        <v>3.521082701054667E-4</v>
      </c>
      <c r="I118" s="2">
        <f t="shared" si="61"/>
        <v>1.1364727903972664E-3</v>
      </c>
      <c r="J118" s="2">
        <f t="shared" si="61"/>
        <v>6.6872152668800619E-4</v>
      </c>
      <c r="K118" s="2">
        <f t="shared" si="61"/>
        <v>4.431537729528293E-4</v>
      </c>
      <c r="L118" s="2">
        <f t="shared" si="61"/>
        <v>5.6070947031047823E-4</v>
      </c>
      <c r="M118" s="2">
        <f t="shared" si="61"/>
        <v>6.901939554060805E-4</v>
      </c>
      <c r="N118" s="2">
        <f t="shared" si="61"/>
        <v>4.107811614656002E-4</v>
      </c>
      <c r="O118" s="2">
        <f t="shared" ref="O118:P118" si="62">O93</f>
        <v>5.3807289295499771E-4</v>
      </c>
      <c r="P118" s="2">
        <f t="shared" si="62"/>
        <v>6.416596570096891E-4</v>
      </c>
      <c r="Q118" s="6">
        <f t="shared" ref="Q118:Q135" si="63">COUNT(C118:P118)</f>
        <v>14</v>
      </c>
      <c r="R118" s="39">
        <f t="shared" ref="R118:R135" si="64">AVERAGE(C118:P118)</f>
        <v>5.7221316110989096E-4</v>
      </c>
      <c r="S118" s="2">
        <f t="shared" ref="S118:S135" si="65">STDEV(C118:P118)</f>
        <v>1.9807468891220101E-4</v>
      </c>
      <c r="T118" s="38">
        <f>S118/SQRT(Q118)</f>
        <v>5.2937687350091955E-5</v>
      </c>
    </row>
    <row r="119" spans="2:20">
      <c r="B119" s="40">
        <f>B118+0.022</f>
        <v>4.3999999999999997E-2</v>
      </c>
      <c r="C119" s="3">
        <f>C94-C93</f>
        <v>1.0075633747164373E-3</v>
      </c>
      <c r="D119" s="3">
        <f t="shared" ref="D119:N119" si="66">D94-D93</f>
        <v>1.1346454428443017E-3</v>
      </c>
      <c r="E119" s="3">
        <f t="shared" si="66"/>
        <v>7.7620102879846884E-4</v>
      </c>
      <c r="F119" s="3">
        <f t="shared" si="66"/>
        <v>1.1196092873979324E-3</v>
      </c>
      <c r="G119" s="3">
        <f t="shared" si="66"/>
        <v>8.3245395844937318E-4</v>
      </c>
      <c r="H119" s="3">
        <f t="shared" si="66"/>
        <v>7.4352339647110947E-4</v>
      </c>
      <c r="I119" s="3">
        <f t="shared" si="66"/>
        <v>1.7998370318350889E-3</v>
      </c>
      <c r="J119" s="3">
        <f t="shared" si="66"/>
        <v>1.1892777816716921E-3</v>
      </c>
      <c r="K119" s="3">
        <f t="shared" si="66"/>
        <v>8.7620598025245355E-4</v>
      </c>
      <c r="L119" s="3">
        <f t="shared" si="66"/>
        <v>1.0415944663126069E-3</v>
      </c>
      <c r="M119" s="3">
        <f t="shared" si="66"/>
        <v>1.2182435537225443E-3</v>
      </c>
      <c r="N119" s="3">
        <f t="shared" si="66"/>
        <v>8.2956951002314985E-4</v>
      </c>
      <c r="O119" s="3">
        <f t="shared" ref="O119:P119" si="67">O94-O93</f>
        <v>1.0101700598518781E-3</v>
      </c>
      <c r="P119" s="3">
        <f t="shared" si="67"/>
        <v>1.1525980378921377E-3</v>
      </c>
      <c r="Q119" s="10">
        <f t="shared" si="63"/>
        <v>14</v>
      </c>
      <c r="R119" s="42">
        <f t="shared" si="64"/>
        <v>1.0522494935885124E-3</v>
      </c>
      <c r="S119" s="3">
        <f t="shared" si="65"/>
        <v>2.6759578560489096E-4</v>
      </c>
      <c r="T119" s="41">
        <f t="shared" ref="T119:T140" si="68">S119/SQRT(Q119)</f>
        <v>7.1517981991294012E-5</v>
      </c>
    </row>
    <row r="120" spans="2:20">
      <c r="B120" s="40">
        <f t="shared" ref="B120:B140" si="69">B119+0.022</f>
        <v>6.6000000000000003E-2</v>
      </c>
      <c r="C120" s="3">
        <f t="shared" ref="C120:N140" si="70">C95-C94</f>
        <v>1.6127323693402667E-3</v>
      </c>
      <c r="D120" s="3">
        <f t="shared" si="70"/>
        <v>1.774628768105368E-3</v>
      </c>
      <c r="E120" s="3">
        <f t="shared" si="70"/>
        <v>1.3119894830810972E-3</v>
      </c>
      <c r="F120" s="3">
        <f t="shared" si="70"/>
        <v>1.7555760769734014E-3</v>
      </c>
      <c r="G120" s="3">
        <f t="shared" si="70"/>
        <v>1.38594230017332E-3</v>
      </c>
      <c r="H120" s="3">
        <f t="shared" si="70"/>
        <v>1.268745237138449E-3</v>
      </c>
      <c r="I120" s="3">
        <f t="shared" si="70"/>
        <v>2.5970079875746086E-3</v>
      </c>
      <c r="J120" s="3">
        <f t="shared" si="70"/>
        <v>1.8436407509570753E-3</v>
      </c>
      <c r="K120" s="3">
        <f t="shared" si="70"/>
        <v>1.4430649018537752E-3</v>
      </c>
      <c r="L120" s="3">
        <f t="shared" si="70"/>
        <v>1.6562861766164329E-3</v>
      </c>
      <c r="M120" s="3">
        <f t="shared" si="70"/>
        <v>1.880099866340705E-3</v>
      </c>
      <c r="N120" s="3">
        <f t="shared" si="70"/>
        <v>1.3821645728823971E-3</v>
      </c>
      <c r="O120" s="3">
        <f t="shared" ref="O120:P120" si="71">O95-O94</f>
        <v>1.6160739410504556E-3</v>
      </c>
      <c r="P120" s="3">
        <f t="shared" si="71"/>
        <v>1.7973431330762829E-3</v>
      </c>
      <c r="Q120" s="10">
        <f t="shared" si="63"/>
        <v>14</v>
      </c>
      <c r="R120" s="42">
        <f t="shared" si="64"/>
        <v>1.6660925403688307E-3</v>
      </c>
      <c r="S120" s="3">
        <f t="shared" si="65"/>
        <v>3.3723992480232622E-4</v>
      </c>
      <c r="T120" s="41">
        <f t="shared" si="68"/>
        <v>9.0131161125122313E-5</v>
      </c>
    </row>
    <row r="121" spans="2:20">
      <c r="B121" s="40">
        <f t="shared" si="69"/>
        <v>8.7999999999999995E-2</v>
      </c>
      <c r="C121" s="3">
        <f t="shared" si="70"/>
        <v>2.3517080782657906E-3</v>
      </c>
      <c r="D121" s="3">
        <f t="shared" si="70"/>
        <v>2.5484188076681283E-3</v>
      </c>
      <c r="E121" s="3">
        <f t="shared" si="70"/>
        <v>1.9815846516654211E-3</v>
      </c>
      <c r="F121" s="3">
        <f t="shared" si="70"/>
        <v>2.5253495808505661E-3</v>
      </c>
      <c r="G121" s="3">
        <f t="shared" si="70"/>
        <v>2.0732373561989613E-3</v>
      </c>
      <c r="H121" s="3">
        <f t="shared" si="70"/>
        <v>1.9277737921074836E-3</v>
      </c>
      <c r="I121" s="3">
        <f t="shared" si="70"/>
        <v>3.527985657615822E-3</v>
      </c>
      <c r="J121" s="3">
        <f t="shared" si="70"/>
        <v>2.6318104345441533E-3</v>
      </c>
      <c r="K121" s="3">
        <f t="shared" si="70"/>
        <v>2.1437305377567909E-3</v>
      </c>
      <c r="L121" s="3">
        <f t="shared" si="70"/>
        <v>2.4047846012219534E-3</v>
      </c>
      <c r="M121" s="3">
        <f t="shared" si="70"/>
        <v>2.6757628932605601E-3</v>
      </c>
      <c r="N121" s="3">
        <f t="shared" si="70"/>
        <v>2.0685663500433372E-3</v>
      </c>
      <c r="O121" s="3">
        <f t="shared" ref="O121:P121" si="72">O96-O95</f>
        <v>2.355784536550728E-3</v>
      </c>
      <c r="P121" s="3">
        <f t="shared" si="72"/>
        <v>2.575894942562123E-3</v>
      </c>
      <c r="Q121" s="10">
        <f t="shared" si="63"/>
        <v>14</v>
      </c>
      <c r="R121" s="42">
        <f t="shared" si="64"/>
        <v>2.4137423014508439E-3</v>
      </c>
      <c r="S121" s="3">
        <f t="shared" si="65"/>
        <v>4.0694393914789389E-4</v>
      </c>
      <c r="T121" s="41">
        <f t="shared" si="68"/>
        <v>1.0876034256540018E-4</v>
      </c>
    </row>
    <row r="122" spans="2:20">
      <c r="B122" s="40">
        <f t="shared" si="69"/>
        <v>0.10999999999999999</v>
      </c>
      <c r="C122" s="3">
        <f t="shared" si="70"/>
        <v>3.2244905014930112E-3</v>
      </c>
      <c r="D122" s="3">
        <f t="shared" si="70"/>
        <v>3.4560155615325876E-3</v>
      </c>
      <c r="E122" s="3">
        <f t="shared" si="70"/>
        <v>2.7849865345514428E-3</v>
      </c>
      <c r="F122" s="3">
        <f t="shared" si="70"/>
        <v>3.4289297990294267E-3</v>
      </c>
      <c r="G122" s="3">
        <f t="shared" si="70"/>
        <v>2.8943391265263008E-3</v>
      </c>
      <c r="H122" s="3">
        <f t="shared" si="70"/>
        <v>2.7206090613782138E-3</v>
      </c>
      <c r="I122" s="3">
        <f t="shared" si="70"/>
        <v>4.5927700419587329E-3</v>
      </c>
      <c r="J122" s="3">
        <f t="shared" si="70"/>
        <v>3.5537868324329279E-3</v>
      </c>
      <c r="K122" s="3">
        <f t="shared" si="70"/>
        <v>2.9782028879615039E-3</v>
      </c>
      <c r="L122" s="3">
        <f t="shared" si="70"/>
        <v>3.2870897401291697E-3</v>
      </c>
      <c r="M122" s="3">
        <f t="shared" si="70"/>
        <v>3.6052326344821143E-3</v>
      </c>
      <c r="N122" s="3">
        <f t="shared" si="70"/>
        <v>2.8887748415059771E-3</v>
      </c>
      <c r="O122" s="3">
        <f t="shared" ref="O122:P122" si="73">O97-O96</f>
        <v>3.2293018463526967E-3</v>
      </c>
      <c r="P122" s="3">
        <f t="shared" si="73"/>
        <v>3.4882534663496605E-3</v>
      </c>
      <c r="Q122" s="10">
        <f t="shared" si="63"/>
        <v>14</v>
      </c>
      <c r="R122" s="42">
        <f t="shared" si="64"/>
        <v>3.2951987768345551E-3</v>
      </c>
      <c r="S122" s="3">
        <f t="shared" si="65"/>
        <v>4.7668156316253414E-4</v>
      </c>
      <c r="T122" s="41">
        <f t="shared" si="68"/>
        <v>1.2739850656757465E-4</v>
      </c>
    </row>
    <row r="123" spans="2:20">
      <c r="B123" s="40">
        <f t="shared" si="69"/>
        <v>0.13199999999999998</v>
      </c>
      <c r="C123" s="3">
        <f t="shared" si="70"/>
        <v>4.2310796390219296E-3</v>
      </c>
      <c r="D123" s="3">
        <f t="shared" si="70"/>
        <v>4.4974190296987425E-3</v>
      </c>
      <c r="E123" s="3">
        <f t="shared" si="70"/>
        <v>3.7221951317391588E-3</v>
      </c>
      <c r="F123" s="3">
        <f t="shared" si="70"/>
        <v>4.4663167315099825E-3</v>
      </c>
      <c r="G123" s="3">
        <f t="shared" si="70"/>
        <v>3.8492476111553348E-3</v>
      </c>
      <c r="H123" s="3">
        <f t="shared" si="70"/>
        <v>3.6472510449506446E-3</v>
      </c>
      <c r="I123" s="3">
        <f t="shared" si="70"/>
        <v>5.7913611406033398E-3</v>
      </c>
      <c r="J123" s="3">
        <f t="shared" si="70"/>
        <v>4.6095699446233995E-3</v>
      </c>
      <c r="K123" s="3">
        <f t="shared" si="70"/>
        <v>3.9464819524679135E-3</v>
      </c>
      <c r="L123" s="3">
        <f t="shared" si="70"/>
        <v>4.3032015933380848E-3</v>
      </c>
      <c r="M123" s="3">
        <f t="shared" si="70"/>
        <v>4.668509090005362E-3</v>
      </c>
      <c r="N123" s="3">
        <f t="shared" si="70"/>
        <v>3.8427900472703122E-3</v>
      </c>
      <c r="O123" s="3">
        <f t="shared" ref="O123:P123" si="74">O98-O97</f>
        <v>4.2366258704563606E-3</v>
      </c>
      <c r="P123" s="3">
        <f t="shared" si="74"/>
        <v>4.5344187044388928E-3</v>
      </c>
      <c r="Q123" s="10">
        <f t="shared" si="63"/>
        <v>14</v>
      </c>
      <c r="R123" s="42">
        <f t="shared" si="64"/>
        <v>4.3104619665199611E-3</v>
      </c>
      <c r="S123" s="3">
        <f t="shared" si="65"/>
        <v>5.4643992902266524E-4</v>
      </c>
      <c r="T123" s="41">
        <f t="shared" si="68"/>
        <v>1.4604221406113455E-4</v>
      </c>
    </row>
    <row r="124" spans="2:20">
      <c r="B124" s="40">
        <f t="shared" si="69"/>
        <v>0.15399999999999997</v>
      </c>
      <c r="C124" s="3">
        <f t="shared" si="70"/>
        <v>5.3714754908525397E-3</v>
      </c>
      <c r="D124" s="3">
        <f t="shared" si="70"/>
        <v>5.6726292121665883E-3</v>
      </c>
      <c r="E124" s="3">
        <f t="shared" si="70"/>
        <v>4.7932104432285745E-3</v>
      </c>
      <c r="F124" s="3">
        <f t="shared" si="70"/>
        <v>5.6375103782922362E-3</v>
      </c>
      <c r="G124" s="3">
        <f t="shared" si="70"/>
        <v>4.9379628100860648E-3</v>
      </c>
      <c r="H124" s="3">
        <f t="shared" si="70"/>
        <v>4.7076997428247645E-3</v>
      </c>
      <c r="I124" s="3">
        <f t="shared" si="70"/>
        <v>7.1237589535496464E-3</v>
      </c>
      <c r="J124" s="3">
        <f t="shared" si="70"/>
        <v>5.7991597711155654E-3</v>
      </c>
      <c r="K124" s="3">
        <f t="shared" si="70"/>
        <v>5.0485677312760192E-3</v>
      </c>
      <c r="L124" s="3">
        <f t="shared" si="70"/>
        <v>5.453120160848696E-3</v>
      </c>
      <c r="M124" s="3">
        <f t="shared" si="70"/>
        <v>5.8655922598303024E-3</v>
      </c>
      <c r="N124" s="3">
        <f t="shared" si="70"/>
        <v>4.9306119673363409E-3</v>
      </c>
      <c r="O124" s="3">
        <f t="shared" ref="O124:P124" si="75">O99-O98</f>
        <v>5.3777566088617224E-3</v>
      </c>
      <c r="P124" s="3">
        <f t="shared" si="75"/>
        <v>5.7143906568298229E-3</v>
      </c>
      <c r="Q124" s="10">
        <f t="shared" si="63"/>
        <v>14</v>
      </c>
      <c r="R124" s="42">
        <f t="shared" si="64"/>
        <v>5.4595318705070641E-3</v>
      </c>
      <c r="S124" s="3">
        <f t="shared" si="65"/>
        <v>6.1621199251788426E-4</v>
      </c>
      <c r="T124" s="41">
        <f t="shared" si="68"/>
        <v>1.6468958240165932E-4</v>
      </c>
    </row>
    <row r="125" spans="2:20">
      <c r="B125" s="40">
        <f t="shared" si="69"/>
        <v>0.17599999999999996</v>
      </c>
      <c r="C125" s="3">
        <f t="shared" si="70"/>
        <v>6.6456780569848529E-3</v>
      </c>
      <c r="D125" s="3">
        <f t="shared" si="70"/>
        <v>6.9816461089361424E-3</v>
      </c>
      <c r="E125" s="3">
        <f t="shared" si="70"/>
        <v>5.9980324690196846E-3</v>
      </c>
      <c r="F125" s="3">
        <f t="shared" si="70"/>
        <v>6.9425107393761912E-3</v>
      </c>
      <c r="G125" s="3">
        <f t="shared" si="70"/>
        <v>6.1604847233184962E-3</v>
      </c>
      <c r="H125" s="3">
        <f t="shared" si="70"/>
        <v>5.9019551550005909E-3</v>
      </c>
      <c r="I125" s="3">
        <f t="shared" si="70"/>
        <v>8.5899634807976438E-3</v>
      </c>
      <c r="J125" s="3">
        <f t="shared" si="70"/>
        <v>7.1225563119094309E-3</v>
      </c>
      <c r="K125" s="3">
        <f t="shared" si="70"/>
        <v>6.2844602243858211E-3</v>
      </c>
      <c r="L125" s="3">
        <f t="shared" si="70"/>
        <v>6.7368454426609999E-3</v>
      </c>
      <c r="M125" s="3">
        <f t="shared" si="70"/>
        <v>7.1964821439569546E-3</v>
      </c>
      <c r="N125" s="3">
        <f t="shared" si="70"/>
        <v>6.1522406017040718E-3</v>
      </c>
      <c r="O125" s="3">
        <f t="shared" ref="O125:P125" si="76">O100-O99</f>
        <v>6.6526940615687855E-3</v>
      </c>
      <c r="P125" s="3">
        <f t="shared" si="76"/>
        <v>7.0281693235224527E-3</v>
      </c>
      <c r="Q125" s="10">
        <f t="shared" si="63"/>
        <v>14</v>
      </c>
      <c r="R125" s="42">
        <f t="shared" si="64"/>
        <v>6.7424084887958658E-3</v>
      </c>
      <c r="S125" s="3">
        <f t="shared" si="65"/>
        <v>6.8599357412206952E-4</v>
      </c>
      <c r="T125" s="41">
        <f t="shared" si="68"/>
        <v>1.8333949456380706E-4</v>
      </c>
    </row>
    <row r="126" spans="2:20">
      <c r="B126" s="40">
        <f t="shared" si="69"/>
        <v>0.19799999999999995</v>
      </c>
      <c r="C126" s="3">
        <f t="shared" si="70"/>
        <v>8.0536873374188606E-3</v>
      </c>
      <c r="D126" s="3">
        <f t="shared" si="70"/>
        <v>8.4244697200073805E-3</v>
      </c>
      <c r="E126" s="3">
        <f t="shared" si="70"/>
        <v>7.336661209112489E-3</v>
      </c>
      <c r="F126" s="3">
        <f t="shared" si="70"/>
        <v>8.3813178147618267E-3</v>
      </c>
      <c r="G126" s="3">
        <f t="shared" si="70"/>
        <v>7.5168133508526115E-3</v>
      </c>
      <c r="H126" s="3">
        <f t="shared" si="70"/>
        <v>7.230017281478103E-3</v>
      </c>
      <c r="I126" s="3">
        <f t="shared" si="70"/>
        <v>1.0189974722347339E-2</v>
      </c>
      <c r="J126" s="3">
        <f t="shared" si="70"/>
        <v>8.5797595670049909E-3</v>
      </c>
      <c r="K126" s="3">
        <f t="shared" si="70"/>
        <v>7.6541594317973208E-3</v>
      </c>
      <c r="L126" s="3">
        <f t="shared" si="70"/>
        <v>8.1543774387750033E-3</v>
      </c>
      <c r="M126" s="3">
        <f t="shared" si="70"/>
        <v>8.6611787423852837E-3</v>
      </c>
      <c r="N126" s="3">
        <f t="shared" si="70"/>
        <v>7.5076759503734936E-3</v>
      </c>
      <c r="O126" s="3">
        <f t="shared" ref="O126:P126" si="77">O101-O100</f>
        <v>8.061438228577536E-3</v>
      </c>
      <c r="P126" s="3">
        <f t="shared" si="77"/>
        <v>8.4757547045167733E-3</v>
      </c>
      <c r="Q126" s="10">
        <f t="shared" si="63"/>
        <v>14</v>
      </c>
      <c r="R126" s="42">
        <f t="shared" si="64"/>
        <v>8.1590918213863568E-3</v>
      </c>
      <c r="S126" s="3">
        <f t="shared" si="65"/>
        <v>7.5578203741027668E-4</v>
      </c>
      <c r="T126" s="41">
        <f t="shared" si="68"/>
        <v>2.0199124593337295E-4</v>
      </c>
    </row>
    <row r="127" spans="2:20">
      <c r="B127" s="40">
        <f t="shared" si="69"/>
        <v>0.21999999999999995</v>
      </c>
      <c r="C127" s="3">
        <f t="shared" si="70"/>
        <v>9.5955033321545591E-3</v>
      </c>
      <c r="D127" s="3">
        <f t="shared" si="70"/>
        <v>1.0001100045380323E-2</v>
      </c>
      <c r="E127" s="3">
        <f t="shared" si="70"/>
        <v>8.8090966635069913E-3</v>
      </c>
      <c r="F127" s="3">
        <f t="shared" si="70"/>
        <v>9.9539316044491843E-3</v>
      </c>
      <c r="G127" s="3">
        <f t="shared" si="70"/>
        <v>9.0069486926884421E-3</v>
      </c>
      <c r="H127" s="3">
        <f t="shared" si="70"/>
        <v>8.6918861222573182E-3</v>
      </c>
      <c r="I127" s="3">
        <f t="shared" si="70"/>
        <v>1.1923792678198736E-2</v>
      </c>
      <c r="J127" s="3">
        <f t="shared" si="70"/>
        <v>1.0170769536402252E-2</v>
      </c>
      <c r="K127" s="3">
        <f t="shared" si="70"/>
        <v>9.1576653535105218E-3</v>
      </c>
      <c r="L127" s="3">
        <f t="shared" si="70"/>
        <v>9.7057161491907046E-3</v>
      </c>
      <c r="M127" s="3">
        <f t="shared" si="70"/>
        <v>1.0259682055115321E-2</v>
      </c>
      <c r="N127" s="3">
        <f t="shared" si="70"/>
        <v>8.9969180133446132E-3</v>
      </c>
      <c r="O127" s="3">
        <f t="shared" ref="O127:P127" si="78">O102-O101</f>
        <v>9.6039891098879948E-3</v>
      </c>
      <c r="P127" s="3">
        <f t="shared" si="78"/>
        <v>1.0057146799812788E-2</v>
      </c>
      <c r="Q127" s="10">
        <f t="shared" si="63"/>
        <v>14</v>
      </c>
      <c r="R127" s="42">
        <f t="shared" si="64"/>
        <v>9.7095818682785533E-3</v>
      </c>
      <c r="S127" s="3">
        <f t="shared" si="65"/>
        <v>8.2557563719421443E-4</v>
      </c>
      <c r="T127" s="41">
        <f t="shared" si="68"/>
        <v>2.2064437008916684E-4</v>
      </c>
    </row>
    <row r="128" spans="2:20">
      <c r="B128" s="40">
        <f t="shared" si="69"/>
        <v>0.24199999999999994</v>
      </c>
      <c r="C128" s="3">
        <f t="shared" si="70"/>
        <v>1.1271126041191959E-2</v>
      </c>
      <c r="D128" s="3">
        <f t="shared" si="70"/>
        <v>1.171153708505495E-2</v>
      </c>
      <c r="E128" s="3">
        <f t="shared" si="70"/>
        <v>1.0415338832203178E-2</v>
      </c>
      <c r="F128" s="3">
        <f t="shared" si="70"/>
        <v>1.1660352108438202E-2</v>
      </c>
      <c r="G128" s="3">
        <f t="shared" si="70"/>
        <v>1.063089074882595E-2</v>
      </c>
      <c r="H128" s="3">
        <f t="shared" si="70"/>
        <v>1.0287561677338221E-2</v>
      </c>
      <c r="I128" s="3">
        <f t="shared" si="70"/>
        <v>1.379141734835182E-2</v>
      </c>
      <c r="J128" s="3">
        <f t="shared" si="70"/>
        <v>1.1895586220101194E-2</v>
      </c>
      <c r="K128" s="3">
        <f t="shared" si="70"/>
        <v>1.0794977989525403E-2</v>
      </c>
      <c r="L128" s="3">
        <f t="shared" si="70"/>
        <v>1.1390861573908097E-2</v>
      </c>
      <c r="M128" s="3">
        <f t="shared" si="70"/>
        <v>1.1991992082147046E-2</v>
      </c>
      <c r="N128" s="3">
        <f t="shared" si="70"/>
        <v>1.0619966790617427E-2</v>
      </c>
      <c r="O128" s="3">
        <f t="shared" ref="O128:P128" si="79">O103-O102</f>
        <v>1.128034670550012E-2</v>
      </c>
      <c r="P128" s="3">
        <f t="shared" si="79"/>
        <v>1.1772345609410512E-2</v>
      </c>
      <c r="Q128" s="10">
        <f t="shared" si="63"/>
        <v>14</v>
      </c>
      <c r="R128" s="42">
        <f t="shared" si="64"/>
        <v>1.1393878629472434E-2</v>
      </c>
      <c r="S128" s="3">
        <f t="shared" si="65"/>
        <v>8.9537317231788043E-4</v>
      </c>
      <c r="T128" s="41">
        <f t="shared" si="68"/>
        <v>2.392985460087439E-4</v>
      </c>
    </row>
    <row r="129" spans="1:20">
      <c r="A129" s="1" t="s">
        <v>33</v>
      </c>
      <c r="B129" s="40">
        <f t="shared" si="69"/>
        <v>0.26399999999999996</v>
      </c>
      <c r="C129" s="3">
        <f t="shared" si="70"/>
        <v>1.3080555464531074E-2</v>
      </c>
      <c r="D129" s="3">
        <f t="shared" si="70"/>
        <v>1.355578083903132E-2</v>
      </c>
      <c r="E129" s="3">
        <f t="shared" si="70"/>
        <v>1.215538771520111E-2</v>
      </c>
      <c r="F129" s="3">
        <f t="shared" si="70"/>
        <v>1.3500579326728976E-2</v>
      </c>
      <c r="G129" s="3">
        <f t="shared" si="70"/>
        <v>1.2388639519265193E-2</v>
      </c>
      <c r="H129" s="3">
        <f t="shared" si="70"/>
        <v>1.2017043946720853E-2</v>
      </c>
      <c r="I129" s="3">
        <f t="shared" si="70"/>
        <v>1.5792848732806619E-2</v>
      </c>
      <c r="J129" s="3">
        <f t="shared" si="70"/>
        <v>1.3754209618101872E-2</v>
      </c>
      <c r="K129" s="3">
        <f t="shared" si="70"/>
        <v>1.2566097339842E-2</v>
      </c>
      <c r="L129" s="3">
        <f t="shared" si="70"/>
        <v>1.3209813712927204E-2</v>
      </c>
      <c r="M129" s="3">
        <f t="shared" si="70"/>
        <v>1.38581088234805E-2</v>
      </c>
      <c r="N129" s="3">
        <f t="shared" si="70"/>
        <v>1.2376822282191967E-2</v>
      </c>
      <c r="O129" s="3">
        <f t="shared" ref="O129:P129" si="80">O104-O103</f>
        <v>1.3090511015414009E-2</v>
      </c>
      <c r="P129" s="3">
        <f t="shared" si="80"/>
        <v>1.3621351133309922E-2</v>
      </c>
      <c r="Q129" s="10">
        <f t="shared" si="63"/>
        <v>14</v>
      </c>
      <c r="R129" s="42">
        <f t="shared" si="64"/>
        <v>1.3211982104968042E-2</v>
      </c>
      <c r="S129" s="3">
        <f t="shared" si="65"/>
        <v>9.6517378901722921E-4</v>
      </c>
      <c r="T129" s="41">
        <f t="shared" si="68"/>
        <v>2.5795354551406497E-4</v>
      </c>
    </row>
    <row r="130" spans="1:20">
      <c r="A130" s="1" t="s">
        <v>28</v>
      </c>
      <c r="B130" s="40">
        <f t="shared" si="69"/>
        <v>0.28599999999999998</v>
      </c>
      <c r="C130" s="3">
        <f t="shared" si="70"/>
        <v>1.5023791602171863E-2</v>
      </c>
      <c r="D130" s="3">
        <f t="shared" si="70"/>
        <v>1.5533831307309329E-2</v>
      </c>
      <c r="E130" s="3">
        <f t="shared" si="70"/>
        <v>1.4029243312500689E-2</v>
      </c>
      <c r="F130" s="3">
        <f t="shared" si="70"/>
        <v>1.5474613259321396E-2</v>
      </c>
      <c r="G130" s="3">
        <f t="shared" si="70"/>
        <v>1.4280195004006083E-2</v>
      </c>
      <c r="H130" s="3">
        <f t="shared" si="70"/>
        <v>1.3880332930405137E-2</v>
      </c>
      <c r="I130" s="3">
        <f t="shared" si="70"/>
        <v>1.7928086831563106E-2</v>
      </c>
      <c r="J130" s="3">
        <f t="shared" si="70"/>
        <v>1.5746639730404202E-2</v>
      </c>
      <c r="K130" s="3">
        <f t="shared" si="70"/>
        <v>1.4471023404460298E-2</v>
      </c>
      <c r="L130" s="3">
        <f t="shared" si="70"/>
        <v>1.5162572566247992E-2</v>
      </c>
      <c r="M130" s="3">
        <f t="shared" si="70"/>
        <v>1.5858032279115614E-2</v>
      </c>
      <c r="N130" s="3">
        <f t="shared" si="70"/>
        <v>1.4267484488068159E-2</v>
      </c>
      <c r="O130" s="3">
        <f t="shared" ref="O130:P130" si="81">O105-O104</f>
        <v>1.5034482039629524E-2</v>
      </c>
      <c r="P130" s="3">
        <f t="shared" si="81"/>
        <v>1.5604163371511048E-2</v>
      </c>
      <c r="Q130" s="10">
        <f t="shared" si="63"/>
        <v>14</v>
      </c>
      <c r="R130" s="42">
        <f t="shared" si="64"/>
        <v>1.516389229476532E-2</v>
      </c>
      <c r="S130" s="3">
        <f t="shared" si="65"/>
        <v>1.0349768638121949E-3</v>
      </c>
      <c r="T130" s="41">
        <f t="shared" si="68"/>
        <v>2.7660920197307334E-4</v>
      </c>
    </row>
    <row r="131" spans="1:20">
      <c r="B131" s="40">
        <f t="shared" si="69"/>
        <v>0.308</v>
      </c>
      <c r="C131" s="3">
        <f t="shared" si="70"/>
        <v>1.7100834454114366E-2</v>
      </c>
      <c r="D131" s="3">
        <f t="shared" si="70"/>
        <v>1.764568848988908E-2</v>
      </c>
      <c r="E131" s="3">
        <f t="shared" si="70"/>
        <v>1.6036905624101996E-2</v>
      </c>
      <c r="F131" s="3">
        <f t="shared" si="70"/>
        <v>1.7582453906215531E-2</v>
      </c>
      <c r="G131" s="3">
        <f t="shared" si="70"/>
        <v>1.6305557203048729E-2</v>
      </c>
      <c r="H131" s="3">
        <f t="shared" si="70"/>
        <v>1.5877428628391171E-2</v>
      </c>
      <c r="I131" s="3">
        <f t="shared" si="70"/>
        <v>2.0197131644621308E-2</v>
      </c>
      <c r="J131" s="3">
        <f t="shared" si="70"/>
        <v>1.7872876557008283E-2</v>
      </c>
      <c r="K131" s="3">
        <f t="shared" si="70"/>
        <v>1.6509756183380284E-2</v>
      </c>
      <c r="L131" s="3">
        <f t="shared" si="70"/>
        <v>1.7249138133870495E-2</v>
      </c>
      <c r="M131" s="3">
        <f t="shared" si="70"/>
        <v>1.7991762449052456E-2</v>
      </c>
      <c r="N131" s="3">
        <f t="shared" si="70"/>
        <v>1.6291953408246088E-2</v>
      </c>
      <c r="O131" s="3">
        <f t="shared" ref="O131:P131" si="82">O106-O105</f>
        <v>1.7112259778146788E-2</v>
      </c>
      <c r="P131" s="3">
        <f t="shared" si="82"/>
        <v>1.7720782324013862E-2</v>
      </c>
      <c r="Q131" s="10">
        <f t="shared" si="63"/>
        <v>14</v>
      </c>
      <c r="R131" s="42">
        <f t="shared" si="64"/>
        <v>1.7249609198864316E-2</v>
      </c>
      <c r="S131" s="3">
        <f t="shared" si="65"/>
        <v>1.1047819307757134E-3</v>
      </c>
      <c r="T131" s="41">
        <f t="shared" si="68"/>
        <v>2.9526539086152323E-4</v>
      </c>
    </row>
    <row r="132" spans="1:20">
      <c r="B132" s="40">
        <f t="shared" si="69"/>
        <v>0.33</v>
      </c>
      <c r="C132" s="3">
        <f t="shared" si="70"/>
        <v>1.9311684020358558E-2</v>
      </c>
      <c r="D132" s="3">
        <f t="shared" si="70"/>
        <v>1.9891352386770506E-2</v>
      </c>
      <c r="E132" s="3">
        <f t="shared" si="70"/>
        <v>1.8178374650004978E-2</v>
      </c>
      <c r="F132" s="3">
        <f t="shared" si="70"/>
        <v>1.9824101267411368E-2</v>
      </c>
      <c r="G132" s="3">
        <f t="shared" si="70"/>
        <v>1.8464726116392993E-2</v>
      </c>
      <c r="H132" s="3">
        <f t="shared" si="70"/>
        <v>1.8008331040678852E-2</v>
      </c>
      <c r="I132" s="3">
        <f t="shared" si="70"/>
        <v>2.2599983171981197E-2</v>
      </c>
      <c r="J132" s="3">
        <f t="shared" si="70"/>
        <v>2.0132920097913981E-2</v>
      </c>
      <c r="K132" s="3">
        <f t="shared" si="70"/>
        <v>1.868229567660197E-2</v>
      </c>
      <c r="L132" s="3">
        <f t="shared" si="70"/>
        <v>1.9469510415794672E-2</v>
      </c>
      <c r="M132" s="3">
        <f t="shared" si="70"/>
        <v>2.0259299333290959E-2</v>
      </c>
      <c r="N132" s="3">
        <f t="shared" si="70"/>
        <v>1.8450229042725683E-2</v>
      </c>
      <c r="O132" s="3">
        <f t="shared" ref="O132:P132" si="83">O107-O106</f>
        <v>1.9323844230965725E-2</v>
      </c>
      <c r="P132" s="3">
        <f t="shared" si="83"/>
        <v>1.9971207990818363E-2</v>
      </c>
      <c r="Q132" s="10">
        <f t="shared" si="63"/>
        <v>14</v>
      </c>
      <c r="R132" s="42">
        <f t="shared" si="64"/>
        <v>1.9469132817264985E-2</v>
      </c>
      <c r="S132" s="3">
        <f t="shared" si="65"/>
        <v>1.1745886347278608E-3</v>
      </c>
      <c r="T132" s="41">
        <f t="shared" si="68"/>
        <v>3.1392201725358708E-4</v>
      </c>
    </row>
    <row r="133" spans="1:20">
      <c r="B133" s="40">
        <f t="shared" si="69"/>
        <v>0.35200000000000004</v>
      </c>
      <c r="C133" s="3">
        <f t="shared" si="70"/>
        <v>2.1656340300904464E-2</v>
      </c>
      <c r="D133" s="3">
        <f t="shared" si="70"/>
        <v>2.2270822997953604E-2</v>
      </c>
      <c r="E133" s="3">
        <f t="shared" si="70"/>
        <v>2.0453650390209674E-2</v>
      </c>
      <c r="F133" s="3">
        <f t="shared" si="70"/>
        <v>2.2199555342908919E-2</v>
      </c>
      <c r="G133" s="3">
        <f t="shared" si="70"/>
        <v>2.0757701744039042E-2</v>
      </c>
      <c r="H133" s="3">
        <f t="shared" si="70"/>
        <v>2.0273040167268289E-2</v>
      </c>
      <c r="I133" s="3">
        <f t="shared" si="70"/>
        <v>2.5136641413642746E-2</v>
      </c>
      <c r="J133" s="3">
        <f t="shared" si="70"/>
        <v>2.2526770353121478E-2</v>
      </c>
      <c r="K133" s="3">
        <f t="shared" si="70"/>
        <v>2.0988641884125359E-2</v>
      </c>
      <c r="L133" s="3">
        <f t="shared" si="70"/>
        <v>2.1823689412020592E-2</v>
      </c>
      <c r="M133" s="3">
        <f t="shared" si="70"/>
        <v>2.2660642931831204E-2</v>
      </c>
      <c r="N133" s="3">
        <f t="shared" si="70"/>
        <v>2.0742311391507007E-2</v>
      </c>
      <c r="O133" s="3">
        <f t="shared" ref="O133:P133" si="84">O108-O107</f>
        <v>2.1669235398086351E-2</v>
      </c>
      <c r="P133" s="3">
        <f t="shared" si="84"/>
        <v>2.2355440371924579E-2</v>
      </c>
      <c r="Q133" s="10">
        <f t="shared" si="63"/>
        <v>14</v>
      </c>
      <c r="R133" s="42">
        <f t="shared" si="64"/>
        <v>2.1822463149967379E-2</v>
      </c>
      <c r="S133" s="3">
        <f t="shared" si="65"/>
        <v>1.2443967001790526E-3</v>
      </c>
      <c r="T133" s="41">
        <f t="shared" si="68"/>
        <v>3.3257900752157641E-4</v>
      </c>
    </row>
    <row r="134" spans="1:20">
      <c r="B134" s="40">
        <f t="shared" si="69"/>
        <v>0.37400000000000005</v>
      </c>
      <c r="C134" s="3">
        <f t="shared" si="70"/>
        <v>2.4134803295751989E-2</v>
      </c>
      <c r="D134" s="3">
        <f t="shared" si="70"/>
        <v>2.4784100323438446E-2</v>
      </c>
      <c r="E134" s="3">
        <f t="shared" si="70"/>
        <v>2.2862732844716044E-2</v>
      </c>
      <c r="F134" s="3">
        <f t="shared" si="70"/>
        <v>2.4708816132708089E-2</v>
      </c>
      <c r="G134" s="3">
        <f t="shared" si="70"/>
        <v>2.3184484085986695E-2</v>
      </c>
      <c r="H134" s="3">
        <f t="shared" si="70"/>
        <v>2.2671556008159316E-2</v>
      </c>
      <c r="I134" s="3">
        <f t="shared" si="70"/>
        <v>2.7807106369606038E-2</v>
      </c>
      <c r="J134" s="3">
        <f t="shared" si="70"/>
        <v>2.5054427322630551E-2</v>
      </c>
      <c r="K134" s="3">
        <f t="shared" si="70"/>
        <v>2.342879480595042E-2</v>
      </c>
      <c r="L134" s="3">
        <f t="shared" si="70"/>
        <v>2.4311675122548115E-2</v>
      </c>
      <c r="M134" s="3">
        <f t="shared" si="70"/>
        <v>2.5195793244673081E-2</v>
      </c>
      <c r="N134" s="3">
        <f t="shared" si="70"/>
        <v>2.3168200454590004E-2</v>
      </c>
      <c r="O134" s="3">
        <f t="shared" ref="O134:P134" si="85">O109-O108</f>
        <v>2.4148433279508691E-2</v>
      </c>
      <c r="P134" s="3">
        <f t="shared" si="85"/>
        <v>2.4873479467332482E-2</v>
      </c>
      <c r="Q134" s="10">
        <f t="shared" si="63"/>
        <v>14</v>
      </c>
      <c r="R134" s="42">
        <f t="shared" si="64"/>
        <v>2.4309600196971422E-2</v>
      </c>
      <c r="S134" s="3">
        <f t="shared" si="65"/>
        <v>1.3142059101687871E-3</v>
      </c>
      <c r="T134" s="41">
        <f t="shared" si="68"/>
        <v>3.5123630368035809E-4</v>
      </c>
    </row>
    <row r="135" spans="1:20">
      <c r="B135" s="40">
        <f t="shared" si="69"/>
        <v>0.39600000000000007</v>
      </c>
      <c r="C135" s="3">
        <f t="shared" si="70"/>
        <v>2.6747073004901339E-2</v>
      </c>
      <c r="D135" s="3">
        <f t="shared" si="70"/>
        <v>2.7431184363224975E-2</v>
      </c>
      <c r="E135" s="3">
        <f t="shared" si="70"/>
        <v>2.5405622013524143E-2</v>
      </c>
      <c r="F135" s="3">
        <f t="shared" si="70"/>
        <v>2.7351883636809071E-2</v>
      </c>
      <c r="G135" s="3">
        <f t="shared" si="70"/>
        <v>2.5745073142236174E-2</v>
      </c>
      <c r="H135" s="3">
        <f t="shared" si="70"/>
        <v>2.5203878563352156E-2</v>
      </c>
      <c r="I135" s="3">
        <f t="shared" si="70"/>
        <v>3.0611378039871018E-2</v>
      </c>
      <c r="J135" s="3">
        <f t="shared" si="70"/>
        <v>2.7715891006441451E-2</v>
      </c>
      <c r="K135" s="3">
        <f t="shared" si="70"/>
        <v>2.6002754442077169E-2</v>
      </c>
      <c r="L135" s="3">
        <f t="shared" si="70"/>
        <v>2.6933467547377438E-2</v>
      </c>
      <c r="M135" s="3">
        <f t="shared" si="70"/>
        <v>2.7864750271816757E-2</v>
      </c>
      <c r="N135" s="3">
        <f t="shared" si="70"/>
        <v>2.5727896231974717E-2</v>
      </c>
      <c r="O135" s="3">
        <f t="shared" ref="O135:P135" si="86">O110-O109</f>
        <v>2.6761437875232719E-2</v>
      </c>
      <c r="P135" s="3">
        <f t="shared" si="86"/>
        <v>2.7525325277042073E-2</v>
      </c>
      <c r="Q135" s="10">
        <f t="shared" si="63"/>
        <v>14</v>
      </c>
      <c r="R135" s="42">
        <f t="shared" si="64"/>
        <v>2.6930543958277226E-2</v>
      </c>
      <c r="S135" s="3">
        <f t="shared" si="65"/>
        <v>1.3840160915068647E-3</v>
      </c>
      <c r="T135" s="41">
        <f t="shared" si="68"/>
        <v>3.6989385944290426E-4</v>
      </c>
    </row>
    <row r="136" spans="1:20">
      <c r="B136" s="40">
        <f t="shared" si="69"/>
        <v>0.41800000000000009</v>
      </c>
      <c r="C136" s="3">
        <f t="shared" si="70"/>
        <v>2.9493149428352239E-2</v>
      </c>
      <c r="D136" s="3">
        <f t="shared" si="70"/>
        <v>3.0212075117313164E-2</v>
      </c>
      <c r="E136" s="3">
        <f t="shared" si="70"/>
        <v>2.8082317896633874E-2</v>
      </c>
      <c r="F136" s="3">
        <f t="shared" si="70"/>
        <v>3.0128757855211602E-2</v>
      </c>
      <c r="G136" s="3">
        <f t="shared" si="70"/>
        <v>2.8439468912787147E-2</v>
      </c>
      <c r="H136" s="3">
        <f t="shared" si="70"/>
        <v>2.7870007832846627E-2</v>
      </c>
      <c r="I136" s="3">
        <f t="shared" si="70"/>
        <v>3.3549456424437629E-2</v>
      </c>
      <c r="J136" s="3">
        <f t="shared" si="70"/>
        <v>3.0511161404553927E-2</v>
      </c>
      <c r="K136" s="3">
        <f t="shared" si="70"/>
        <v>2.8710520792505634E-2</v>
      </c>
      <c r="L136" s="3">
        <f t="shared" si="70"/>
        <v>2.9689066686508364E-2</v>
      </c>
      <c r="M136" s="3">
        <f t="shared" si="70"/>
        <v>3.0667514013261982E-2</v>
      </c>
      <c r="N136" s="3">
        <f t="shared" si="70"/>
        <v>2.8421398723661062E-2</v>
      </c>
      <c r="O136" s="3">
        <f t="shared" ref="O136:P136" si="87">O111-O110</f>
        <v>2.9508249185258434E-2</v>
      </c>
      <c r="P136" s="3">
        <f t="shared" si="87"/>
        <v>3.0310977801053324E-2</v>
      </c>
      <c r="Q136" s="10">
        <f t="shared" ref="Q136:Q140" si="88">COUNT(C136:P136)</f>
        <v>14</v>
      </c>
      <c r="R136" s="42">
        <f t="shared" ref="R136:R140" si="89">AVERAGE(C136:P136)</f>
        <v>2.9685294433884641E-2</v>
      </c>
      <c r="S136" s="3">
        <f t="shared" ref="S136:S140" si="90">STDEV(C136:P136)</f>
        <v>1.4538271042660628E-3</v>
      </c>
      <c r="T136" s="41">
        <f t="shared" si="68"/>
        <v>3.8855163741209164E-4</v>
      </c>
    </row>
    <row r="137" spans="1:20">
      <c r="B137" s="40">
        <f t="shared" si="69"/>
        <v>0.44000000000000011</v>
      </c>
      <c r="C137" s="3">
        <f t="shared" si="70"/>
        <v>3.2373032566104964E-2</v>
      </c>
      <c r="D137" s="3">
        <f t="shared" si="70"/>
        <v>3.3126772585703068E-2</v>
      </c>
      <c r="E137" s="3">
        <f t="shared" si="70"/>
        <v>3.0892820494045403E-2</v>
      </c>
      <c r="F137" s="3">
        <f t="shared" si="70"/>
        <v>3.3039438787916015E-2</v>
      </c>
      <c r="G137" s="3">
        <f t="shared" si="70"/>
        <v>3.1267671397640029E-2</v>
      </c>
      <c r="H137" s="3">
        <f t="shared" si="70"/>
        <v>3.0669943816642814E-2</v>
      </c>
      <c r="I137" s="3">
        <f t="shared" si="70"/>
        <v>3.6621341523306095E-2</v>
      </c>
      <c r="J137" s="3">
        <f t="shared" si="70"/>
        <v>3.3440238516968174E-2</v>
      </c>
      <c r="K137" s="3">
        <f t="shared" si="70"/>
        <v>3.1552093857235869E-2</v>
      </c>
      <c r="L137" s="3">
        <f t="shared" si="70"/>
        <v>3.2578472539941061E-2</v>
      </c>
      <c r="M137" s="3">
        <f t="shared" si="70"/>
        <v>3.3604084469009032E-2</v>
      </c>
      <c r="N137" s="3">
        <f t="shared" si="70"/>
        <v>3.1248707929649178E-2</v>
      </c>
      <c r="O137" s="3">
        <f t="shared" ref="O137:P137" si="91">O112-O111</f>
        <v>3.2388867209585892E-2</v>
      </c>
      <c r="P137" s="3">
        <f t="shared" si="91"/>
        <v>3.3230437039366345E-2</v>
      </c>
      <c r="Q137" s="10">
        <f t="shared" si="88"/>
        <v>14</v>
      </c>
      <c r="R137" s="42">
        <f t="shared" si="89"/>
        <v>3.2573851623793858E-2</v>
      </c>
      <c r="S137" s="3">
        <f t="shared" si="90"/>
        <v>1.5236388341627232E-3</v>
      </c>
      <c r="T137" s="41">
        <f t="shared" si="68"/>
        <v>4.0720960704432785E-4</v>
      </c>
    </row>
    <row r="138" spans="1:20">
      <c r="B138" s="40">
        <f t="shared" si="69"/>
        <v>0.46200000000000013</v>
      </c>
      <c r="C138" s="3">
        <f t="shared" si="70"/>
        <v>3.5386722418159322E-2</v>
      </c>
      <c r="D138" s="3">
        <f t="shared" si="70"/>
        <v>3.6175276768394715E-2</v>
      </c>
      <c r="E138" s="3">
        <f t="shared" si="70"/>
        <v>3.3837129805758565E-2</v>
      </c>
      <c r="F138" s="3">
        <f t="shared" si="70"/>
        <v>3.6083926434921976E-2</v>
      </c>
      <c r="G138" s="3">
        <f t="shared" si="70"/>
        <v>3.4229680596794487E-2</v>
      </c>
      <c r="H138" s="3">
        <f t="shared" si="70"/>
        <v>3.3603686514740716E-2</v>
      </c>
      <c r="I138" s="3">
        <f t="shared" si="70"/>
        <v>3.9827033336476081E-2</v>
      </c>
      <c r="J138" s="3">
        <f t="shared" si="70"/>
        <v>3.6503122343684136E-2</v>
      </c>
      <c r="K138" s="3">
        <f t="shared" si="70"/>
        <v>3.4527473636267708E-2</v>
      </c>
      <c r="L138" s="3">
        <f t="shared" si="70"/>
        <v>3.5601685107675474E-2</v>
      </c>
      <c r="M138" s="3">
        <f t="shared" si="70"/>
        <v>3.6674461639057743E-2</v>
      </c>
      <c r="N138" s="3">
        <f t="shared" si="70"/>
        <v>3.4209823849939008E-2</v>
      </c>
      <c r="O138" s="3">
        <f t="shared" ref="O138:P138" si="92">O113-O112</f>
        <v>3.5403291948214954E-2</v>
      </c>
      <c r="P138" s="3">
        <f t="shared" si="92"/>
        <v>3.6283702991981026E-2</v>
      </c>
      <c r="Q138" s="10">
        <f t="shared" si="88"/>
        <v>14</v>
      </c>
      <c r="R138" s="42">
        <f t="shared" si="89"/>
        <v>3.559621552800471E-2</v>
      </c>
      <c r="S138" s="3">
        <f t="shared" si="90"/>
        <v>1.5934511869398803E-3</v>
      </c>
      <c r="T138" s="41">
        <f t="shared" si="68"/>
        <v>4.2586774314837912E-4</v>
      </c>
    </row>
    <row r="139" spans="1:20">
      <c r="B139" s="40">
        <f t="shared" si="69"/>
        <v>0.48400000000000015</v>
      </c>
      <c r="C139" s="3">
        <f t="shared" si="70"/>
        <v>3.8534218984515423E-2</v>
      </c>
      <c r="D139" s="3">
        <f t="shared" si="70"/>
        <v>3.935758766538805E-2</v>
      </c>
      <c r="E139" s="3">
        <f t="shared" si="70"/>
        <v>3.6915245831773469E-2</v>
      </c>
      <c r="F139" s="3">
        <f t="shared" si="70"/>
        <v>3.9262220796229708E-2</v>
      </c>
      <c r="G139" s="3">
        <f t="shared" si="70"/>
        <v>3.7325496510250744E-2</v>
      </c>
      <c r="H139" s="3">
        <f t="shared" si="70"/>
        <v>3.6671235927140278E-2</v>
      </c>
      <c r="I139" s="3">
        <f t="shared" si="70"/>
        <v>4.3166531863947866E-2</v>
      </c>
      <c r="J139" s="3">
        <f t="shared" si="70"/>
        <v>3.9699812884701757E-2</v>
      </c>
      <c r="K139" s="3">
        <f t="shared" si="70"/>
        <v>3.7636660129601263E-2</v>
      </c>
      <c r="L139" s="3">
        <f t="shared" si="70"/>
        <v>3.8758704389711518E-2</v>
      </c>
      <c r="M139" s="3">
        <f t="shared" si="70"/>
        <v>3.9878645523408196E-2</v>
      </c>
      <c r="N139" s="3">
        <f t="shared" si="70"/>
        <v>3.7304746484530416E-2</v>
      </c>
      <c r="O139" s="3">
        <f t="shared" ref="O139:P139" si="93">O114-O113</f>
        <v>3.8551523401145815E-2</v>
      </c>
      <c r="P139" s="3">
        <f t="shared" si="93"/>
        <v>3.947077565889745E-2</v>
      </c>
      <c r="Q139" s="10">
        <f t="shared" si="88"/>
        <v>14</v>
      </c>
      <c r="R139" s="42">
        <f t="shared" si="89"/>
        <v>3.8752386146517277E-2</v>
      </c>
      <c r="S139" s="3">
        <f t="shared" si="90"/>
        <v>1.6632640841649001E-3</v>
      </c>
      <c r="T139" s="41">
        <f t="shared" si="68"/>
        <v>4.4452602476224238E-4</v>
      </c>
    </row>
    <row r="140" spans="1:20">
      <c r="B140" s="43">
        <f t="shared" si="69"/>
        <v>0.50600000000000012</v>
      </c>
      <c r="C140" s="4">
        <f t="shared" si="70"/>
        <v>4.1815522265173044E-2</v>
      </c>
      <c r="D140" s="4">
        <f t="shared" si="70"/>
        <v>4.267370527668285E-2</v>
      </c>
      <c r="E140" s="4">
        <f t="shared" si="70"/>
        <v>4.0127168572089755E-2</v>
      </c>
      <c r="F140" s="4">
        <f t="shared" si="70"/>
        <v>4.2574321871838905E-2</v>
      </c>
      <c r="G140" s="4">
        <f t="shared" si="70"/>
        <v>4.0555119138008355E-2</v>
      </c>
      <c r="H140" s="4">
        <f t="shared" si="70"/>
        <v>3.987259205384136E-2</v>
      </c>
      <c r="I140" s="4">
        <f t="shared" si="70"/>
        <v>4.6639837105721116E-2</v>
      </c>
      <c r="J140" s="4">
        <f t="shared" si="70"/>
        <v>4.3030310140020844E-2</v>
      </c>
      <c r="K140" s="4">
        <f t="shared" si="70"/>
        <v>4.0879653337236366E-2</v>
      </c>
      <c r="L140" s="4">
        <f t="shared" si="70"/>
        <v>4.2049530386049028E-2</v>
      </c>
      <c r="M140" s="4">
        <f t="shared" si="70"/>
        <v>4.3216636122060004E-2</v>
      </c>
      <c r="N140" s="4">
        <f t="shared" si="70"/>
        <v>4.0533475833423482E-2</v>
      </c>
      <c r="O140" s="4">
        <f t="shared" ref="O140" si="94">O115-O114</f>
        <v>4.1833561568378141E-2</v>
      </c>
      <c r="P140" s="4">
        <f>P115-P114</f>
        <v>4.2791655040115339E-2</v>
      </c>
      <c r="Q140" s="14">
        <f t="shared" si="88"/>
        <v>14</v>
      </c>
      <c r="R140" s="45">
        <f t="shared" si="89"/>
        <v>4.2042363479331324E-2</v>
      </c>
      <c r="S140" s="4">
        <f t="shared" si="90"/>
        <v>1.7330774600423928E-3</v>
      </c>
      <c r="T140" s="44">
        <f t="shared" si="68"/>
        <v>4.6318443430135996E-4</v>
      </c>
    </row>
    <row r="143" spans="1:20" s="19" customFormat="1">
      <c r="A143" s="19" t="s">
        <v>37</v>
      </c>
      <c r="R143" s="47"/>
    </row>
    <row r="146" spans="1:20">
      <c r="B146" s="34">
        <v>1.0999999999999999E-2</v>
      </c>
      <c r="C146" s="19">
        <v>1739.1546317166101</v>
      </c>
      <c r="D146" s="19">
        <v>1878.28700225394</v>
      </c>
      <c r="E146" s="19">
        <v>2236.0559550642201</v>
      </c>
      <c r="F146" s="19">
        <v>3183.5372919558299</v>
      </c>
      <c r="G146" s="19">
        <v>2041.61630679776</v>
      </c>
      <c r="H146" s="19">
        <v>0</v>
      </c>
      <c r="I146" s="19">
        <v>3640.0910896394098</v>
      </c>
      <c r="J146" s="19">
        <v>4205.1201542998697</v>
      </c>
      <c r="K146" s="19">
        <v>2236.0559550642201</v>
      </c>
      <c r="L146" s="19">
        <v>1490.7039700428099</v>
      </c>
      <c r="M146" s="19">
        <v>6058.99032985142</v>
      </c>
      <c r="N146" s="19">
        <v>5217.46389514984</v>
      </c>
      <c r="O146" s="19">
        <v>2184.0546537836499</v>
      </c>
      <c r="P146" s="19">
        <v>4649.2252531038102</v>
      </c>
      <c r="Q146" s="6">
        <f t="shared" ref="Q146:Q163" si="95">COUNT(C146:P146)</f>
        <v>14</v>
      </c>
      <c r="R146" s="39">
        <f t="shared" ref="R146:R163" si="96">AVERAGE(C146:P146)</f>
        <v>2911.4540349088138</v>
      </c>
      <c r="S146" s="2">
        <f t="shared" ref="S146:S163" si="97">STDEV(C146:P146)</f>
        <v>1656.1748401004863</v>
      </c>
      <c r="T146" s="38">
        <f>S146/SQRT(Q146)</f>
        <v>442.63134458936685</v>
      </c>
    </row>
    <row r="147" spans="1:20">
      <c r="B147" s="35">
        <v>3.3000000000000002E-2</v>
      </c>
      <c r="C147" s="24">
        <v>5478.3370899073198</v>
      </c>
      <c r="D147" s="24">
        <v>4899.8791363146202</v>
      </c>
      <c r="E147" s="24">
        <v>5809.1350585173404</v>
      </c>
      <c r="F147" s="24">
        <v>5290.9493021237704</v>
      </c>
      <c r="G147" s="24">
        <v>3201.62557202376</v>
      </c>
      <c r="H147" s="24">
        <v>4618.7385301326403</v>
      </c>
      <c r="I147" s="24">
        <v>5986.5721187376803</v>
      </c>
      <c r="J147" s="24">
        <v>4307.9977115915999</v>
      </c>
      <c r="K147" s="24">
        <v>6508.9153543453403</v>
      </c>
      <c r="L147" s="24">
        <v>6355.1063986035497</v>
      </c>
      <c r="M147" s="24">
        <v>9175.5399535393608</v>
      </c>
      <c r="N147" s="24">
        <v>4558.9490345969398</v>
      </c>
      <c r="O147" s="24">
        <v>6367.0745839116598</v>
      </c>
      <c r="P147" s="24">
        <v>6567.4370708179704</v>
      </c>
      <c r="Q147" s="10">
        <f t="shared" si="95"/>
        <v>14</v>
      </c>
      <c r="R147" s="42">
        <f t="shared" si="96"/>
        <v>5651.8754939402525</v>
      </c>
      <c r="S147" s="3">
        <f t="shared" si="97"/>
        <v>1412.2881492007486</v>
      </c>
      <c r="T147" s="41">
        <f t="shared" ref="T147:T168" si="98">S147/SQRT(Q147)</f>
        <v>377.4498846935914</v>
      </c>
    </row>
    <row r="148" spans="1:20">
      <c r="B148" s="35">
        <v>5.5E-2</v>
      </c>
      <c r="C148" s="24">
        <v>5305.89548659305</v>
      </c>
      <c r="D148" s="24">
        <v>4495.8997394376202</v>
      </c>
      <c r="E148" s="24">
        <v>4342.86012081835</v>
      </c>
      <c r="F148" s="24">
        <v>4896.0087736477199</v>
      </c>
      <c r="G148" s="24">
        <v>3726.7599251070201</v>
      </c>
      <c r="H148" s="24">
        <v>2262.9963882577599</v>
      </c>
      <c r="I148" s="24">
        <v>3791.57314119587</v>
      </c>
      <c r="J148" s="24">
        <v>5962.8158801712398</v>
      </c>
      <c r="K148" s="24">
        <v>8107.7136787939799</v>
      </c>
      <c r="L148" s="24">
        <v>6674.1162516637496</v>
      </c>
      <c r="M148" s="24">
        <v>5397.3764432584703</v>
      </c>
      <c r="N148" s="24">
        <v>7169.0343597478604</v>
      </c>
      <c r="O148" s="24">
        <v>6508.9153543453403</v>
      </c>
      <c r="P148" s="24">
        <v>5758.8988276653899</v>
      </c>
      <c r="Q148" s="10">
        <f t="shared" si="95"/>
        <v>14</v>
      </c>
      <c r="R148" s="42">
        <f t="shared" si="96"/>
        <v>5314.3474550502442</v>
      </c>
      <c r="S148" s="3">
        <f t="shared" si="97"/>
        <v>1546.2733153695044</v>
      </c>
      <c r="T148" s="41">
        <f t="shared" si="98"/>
        <v>413.25892660169563</v>
      </c>
    </row>
    <row r="149" spans="1:20">
      <c r="B149" s="35">
        <v>7.6999999999999999E-2</v>
      </c>
      <c r="C149" s="24">
        <v>4999.2429717785699</v>
      </c>
      <c r="D149" s="24">
        <v>4067.1568946443699</v>
      </c>
      <c r="E149" s="24">
        <v>4589.7990656581496</v>
      </c>
      <c r="F149" s="24">
        <v>3318.52827253348</v>
      </c>
      <c r="G149" s="24">
        <v>7583.14628239168</v>
      </c>
      <c r="H149" s="24">
        <v>4268.83409603168</v>
      </c>
      <c r="I149" s="24">
        <v>4695.7175056348797</v>
      </c>
      <c r="J149" s="24">
        <v>2387.65296896687</v>
      </c>
      <c r="K149" s="24">
        <v>8187.4048816197401</v>
      </c>
      <c r="L149" s="24">
        <v>5328.4737652594304</v>
      </c>
      <c r="M149" s="24">
        <v>6119.7320875442001</v>
      </c>
      <c r="N149" s="24">
        <v>4802.4383580356398</v>
      </c>
      <c r="O149" s="24">
        <v>7397.3631938083699</v>
      </c>
      <c r="P149" s="24">
        <v>6508.9153543453804</v>
      </c>
      <c r="Q149" s="10">
        <f t="shared" si="95"/>
        <v>14</v>
      </c>
      <c r="R149" s="42">
        <f t="shared" si="96"/>
        <v>5303.8861213037453</v>
      </c>
      <c r="S149" s="3">
        <f t="shared" si="97"/>
        <v>1670.596355496823</v>
      </c>
      <c r="T149" s="41">
        <f t="shared" si="98"/>
        <v>446.48565670445095</v>
      </c>
    </row>
    <row r="150" spans="1:20">
      <c r="B150" s="35">
        <v>9.9000000000000005E-2</v>
      </c>
      <c r="C150" s="24">
        <v>6020.1506482498498</v>
      </c>
      <c r="D150" s="24">
        <v>3079.1590200884398</v>
      </c>
      <c r="E150" s="24">
        <v>3572.8285368961101</v>
      </c>
      <c r="F150" s="24">
        <v>2377.5784838657601</v>
      </c>
      <c r="G150" s="24">
        <v>2633.1126199821601</v>
      </c>
      <c r="H150" s="24">
        <v>6037.3510786733796</v>
      </c>
      <c r="I150" s="24">
        <v>1836.9555034268401</v>
      </c>
      <c r="J150" s="24">
        <v>2086.9855580599301</v>
      </c>
      <c r="K150" s="24">
        <v>5156.0819669716202</v>
      </c>
      <c r="L150" s="24">
        <v>5366.5342921541496</v>
      </c>
      <c r="M150" s="24">
        <v>6273.6306755445403</v>
      </c>
      <c r="N150" s="24">
        <v>4550.9156442276199</v>
      </c>
      <c r="O150" s="24">
        <v>5431.1913318186498</v>
      </c>
      <c r="P150" s="24">
        <v>5353.78717982123</v>
      </c>
      <c r="Q150" s="10">
        <f t="shared" si="95"/>
        <v>14</v>
      </c>
      <c r="R150" s="42">
        <f t="shared" si="96"/>
        <v>4269.7330385557343</v>
      </c>
      <c r="S150" s="3">
        <f t="shared" si="97"/>
        <v>1608.6439973460879</v>
      </c>
      <c r="T150" s="41">
        <f t="shared" si="98"/>
        <v>429.92819252568216</v>
      </c>
    </row>
    <row r="151" spans="1:20">
      <c r="B151" s="35">
        <v>0.121</v>
      </c>
      <c r="C151" s="24">
        <v>5510.8665102805398</v>
      </c>
      <c r="D151" s="24">
        <v>4822.6287895709702</v>
      </c>
      <c r="E151" s="24">
        <v>3075.7974927739201</v>
      </c>
      <c r="F151" s="24">
        <v>3304.90381628262</v>
      </c>
      <c r="G151" s="24">
        <v>3913.09792136239</v>
      </c>
      <c r="H151" s="24">
        <v>2714.2875755114701</v>
      </c>
      <c r="I151" s="24">
        <v>1156.58066641253</v>
      </c>
      <c r="J151" s="24">
        <v>0</v>
      </c>
      <c r="K151" s="24">
        <v>2894.6203801858801</v>
      </c>
      <c r="L151" s="24">
        <v>4160.7623467650601</v>
      </c>
      <c r="M151" s="24">
        <v>4095.9529644166701</v>
      </c>
      <c r="N151" s="24">
        <v>4283.8124612809397</v>
      </c>
      <c r="O151" s="24">
        <v>5290.9493021237804</v>
      </c>
      <c r="P151" s="24">
        <v>5648.98346542538</v>
      </c>
      <c r="Q151" s="10">
        <f t="shared" si="95"/>
        <v>14</v>
      </c>
      <c r="R151" s="42">
        <f t="shared" si="96"/>
        <v>3633.8031208851535</v>
      </c>
      <c r="S151" s="3">
        <f t="shared" si="97"/>
        <v>1614.5527164212663</v>
      </c>
      <c r="T151" s="41">
        <f t="shared" si="98"/>
        <v>431.50736412382599</v>
      </c>
    </row>
    <row r="152" spans="1:20">
      <c r="B152" s="35">
        <v>0.14299999999999999</v>
      </c>
      <c r="C152" s="24">
        <v>2509.9603593593902</v>
      </c>
      <c r="D152" s="24">
        <v>4655.2371823104204</v>
      </c>
      <c r="E152" s="24">
        <v>5072.0293614871098</v>
      </c>
      <c r="F152" s="24">
        <v>3521.78812922616</v>
      </c>
      <c r="G152" s="24">
        <v>3668.5293012772399</v>
      </c>
      <c r="H152" s="24">
        <v>2268.4625631086201</v>
      </c>
      <c r="I152" s="24">
        <v>2171.43006040919</v>
      </c>
      <c r="J152" s="24">
        <v>903.02259723747102</v>
      </c>
      <c r="K152" s="24">
        <v>4220.8696679864197</v>
      </c>
      <c r="L152" s="24">
        <v>4585.3299331696498</v>
      </c>
      <c r="M152" s="24">
        <v>3311.5074087692601</v>
      </c>
      <c r="N152" s="24">
        <v>3524.93539296989</v>
      </c>
      <c r="O152" s="24">
        <v>7977.8210975017901</v>
      </c>
      <c r="P152" s="24">
        <v>4767.2258940455204</v>
      </c>
      <c r="Q152" s="10">
        <f t="shared" si="95"/>
        <v>14</v>
      </c>
      <c r="R152" s="42">
        <f t="shared" si="96"/>
        <v>3797.010639204153</v>
      </c>
      <c r="S152" s="3">
        <f t="shared" si="97"/>
        <v>1686.9739160692893</v>
      </c>
      <c r="T152" s="41">
        <f t="shared" si="98"/>
        <v>450.86274388254424</v>
      </c>
    </row>
    <row r="153" spans="1:20">
      <c r="B153" s="35">
        <v>0.16499999999999998</v>
      </c>
      <c r="C153" s="24">
        <v>3939.0124771330002</v>
      </c>
      <c r="D153" s="24">
        <v>2912.0728717115298</v>
      </c>
      <c r="E153" s="24">
        <v>3612.09038894987</v>
      </c>
      <c r="F153" s="24">
        <v>3594.8076598161701</v>
      </c>
      <c r="G153" s="24">
        <v>2945.0493066699601</v>
      </c>
      <c r="H153" s="24">
        <v>3802.2004094209401</v>
      </c>
      <c r="I153" s="24">
        <v>1277.7462600367001</v>
      </c>
      <c r="J153" s="24">
        <v>3276.0819806754698</v>
      </c>
      <c r="K153" s="24">
        <v>4980.30644537033</v>
      </c>
      <c r="L153" s="24">
        <v>3801.6303643820202</v>
      </c>
      <c r="M153" s="24">
        <v>3927.53739708693</v>
      </c>
      <c r="N153" s="24">
        <v>3738.97881010739</v>
      </c>
      <c r="O153" s="24">
        <v>5605.11955605617</v>
      </c>
      <c r="P153" s="24">
        <v>5217.46389514981</v>
      </c>
      <c r="Q153" s="10">
        <f t="shared" si="95"/>
        <v>14</v>
      </c>
      <c r="R153" s="42">
        <f t="shared" si="96"/>
        <v>3759.2927016118783</v>
      </c>
      <c r="S153" s="3">
        <f t="shared" si="97"/>
        <v>1070.9424026014321</v>
      </c>
      <c r="T153" s="41">
        <f t="shared" si="98"/>
        <v>286.22139653593433</v>
      </c>
    </row>
    <row r="154" spans="1:20">
      <c r="B154" s="35">
        <v>0.18699999999999997</v>
      </c>
      <c r="C154" s="24">
        <v>3612.0903889499</v>
      </c>
      <c r="D154" s="24">
        <v>3360.0840827440702</v>
      </c>
      <c r="E154" s="24">
        <v>4046.8293510671601</v>
      </c>
      <c r="F154" s="24">
        <v>2633.1126199821701</v>
      </c>
      <c r="G154" s="24">
        <v>4230.3761312025999</v>
      </c>
      <c r="H154" s="24">
        <v>3570.8878369846898</v>
      </c>
      <c r="I154" s="24">
        <v>2691.8125828480202</v>
      </c>
      <c r="J154" s="24">
        <v>2314.7903196791599</v>
      </c>
      <c r="K154" s="24">
        <v>5883.2655523035501</v>
      </c>
      <c r="L154" s="24">
        <v>4257.7749403424496</v>
      </c>
      <c r="M154" s="24">
        <v>4844.35100229617</v>
      </c>
      <c r="N154" s="24">
        <v>3317.0631386383102</v>
      </c>
      <c r="O154" s="24">
        <v>5398.4462899270202</v>
      </c>
      <c r="P154" s="24">
        <v>3492.1670692636098</v>
      </c>
      <c r="Q154" s="10">
        <f t="shared" si="95"/>
        <v>14</v>
      </c>
      <c r="R154" s="42">
        <f t="shared" si="96"/>
        <v>3832.3608075877773</v>
      </c>
      <c r="S154" s="3">
        <f t="shared" si="97"/>
        <v>1031.4892482505534</v>
      </c>
      <c r="T154" s="41">
        <f t="shared" si="98"/>
        <v>275.6770975067559</v>
      </c>
    </row>
    <row r="155" spans="1:20">
      <c r="B155" s="35">
        <v>0.20899999999999996</v>
      </c>
      <c r="C155" s="24">
        <v>4062.4528038571498</v>
      </c>
      <c r="D155" s="24">
        <v>2542.5204768242702</v>
      </c>
      <c r="E155" s="24">
        <v>4053.8568393969699</v>
      </c>
      <c r="F155" s="24">
        <v>3895.0652120473501</v>
      </c>
      <c r="G155" s="24">
        <v>2513.5227524079601</v>
      </c>
      <c r="H155" s="24">
        <v>2392.7222958649099</v>
      </c>
      <c r="I155" s="24">
        <v>2218.4492152605699</v>
      </c>
      <c r="J155" s="24">
        <v>3247.0387007049699</v>
      </c>
      <c r="K155" s="24">
        <v>4481.0027886773896</v>
      </c>
      <c r="L155" s="24">
        <v>4258.6459478310899</v>
      </c>
      <c r="M155" s="24">
        <v>4433.7246834320003</v>
      </c>
      <c r="N155" s="24">
        <v>3970.6434790294602</v>
      </c>
      <c r="O155" s="24">
        <v>6168.9633609030998</v>
      </c>
      <c r="P155" s="24">
        <v>3957.0653137372101</v>
      </c>
      <c r="Q155" s="10">
        <f t="shared" si="95"/>
        <v>14</v>
      </c>
      <c r="R155" s="42">
        <f t="shared" si="96"/>
        <v>3728.2624192838857</v>
      </c>
      <c r="S155" s="3">
        <f t="shared" si="97"/>
        <v>1068.2694960147112</v>
      </c>
      <c r="T155" s="41">
        <f t="shared" si="98"/>
        <v>285.50703220205139</v>
      </c>
    </row>
    <row r="156" spans="1:20">
      <c r="A156" s="1" t="s">
        <v>32</v>
      </c>
      <c r="B156" s="35">
        <v>0.23099999999999996</v>
      </c>
      <c r="C156" s="24">
        <v>3247.0387007049699</v>
      </c>
      <c r="D156" s="24">
        <v>2850.6885363044498</v>
      </c>
      <c r="E156" s="24">
        <v>3049.99242585211</v>
      </c>
      <c r="F156" s="24">
        <v>3347.05231009612</v>
      </c>
      <c r="G156" s="24">
        <v>3903.5304447820499</v>
      </c>
      <c r="H156" s="24">
        <v>3848.9487751105598</v>
      </c>
      <c r="I156" s="24">
        <v>4074.3752760389202</v>
      </c>
      <c r="J156" s="24">
        <v>2702.5712262646698</v>
      </c>
      <c r="K156" s="24">
        <v>4677.7262508239901</v>
      </c>
      <c r="L156" s="24">
        <v>2990.1974682108398</v>
      </c>
      <c r="M156" s="24">
        <v>4067.1568946443099</v>
      </c>
      <c r="N156" s="24">
        <v>4688.3918933015402</v>
      </c>
      <c r="O156" s="24">
        <v>3900.59601107043</v>
      </c>
      <c r="P156" s="24">
        <v>5956.2198449055304</v>
      </c>
      <c r="Q156" s="10">
        <f t="shared" si="95"/>
        <v>14</v>
      </c>
      <c r="R156" s="42">
        <f t="shared" si="96"/>
        <v>3807.4632898650348</v>
      </c>
      <c r="S156" s="3">
        <f t="shared" si="97"/>
        <v>886.3407014401464</v>
      </c>
      <c r="T156" s="41">
        <f t="shared" si="98"/>
        <v>236.8845166244229</v>
      </c>
    </row>
    <row r="157" spans="1:20">
      <c r="A157" s="1" t="s">
        <v>30</v>
      </c>
      <c r="B157" s="35">
        <v>0.25299999999999995</v>
      </c>
      <c r="C157" s="24">
        <v>3695.7035923978101</v>
      </c>
      <c r="D157" s="24">
        <v>2127.9686581426699</v>
      </c>
      <c r="E157" s="24">
        <v>2727.8027003687698</v>
      </c>
      <c r="F157" s="24">
        <v>3170.1046451543298</v>
      </c>
      <c r="G157" s="24">
        <v>5134.2697100335699</v>
      </c>
      <c r="H157" s="24">
        <v>4368.1093075673198</v>
      </c>
      <c r="I157" s="24">
        <v>4402.2351615326697</v>
      </c>
      <c r="J157" s="24">
        <v>3774.3355837254298</v>
      </c>
      <c r="K157" s="24">
        <v>4049.37496339986</v>
      </c>
      <c r="L157" s="24">
        <v>4138.5984795425402</v>
      </c>
      <c r="M157" s="24">
        <v>3464.8012662936299</v>
      </c>
      <c r="N157" s="24">
        <v>3498.2422678081698</v>
      </c>
      <c r="O157" s="24">
        <v>4223.1292341897397</v>
      </c>
      <c r="P157" s="24">
        <v>3052.9432699173799</v>
      </c>
      <c r="Q157" s="10">
        <f t="shared" si="95"/>
        <v>14</v>
      </c>
      <c r="R157" s="42">
        <f t="shared" si="96"/>
        <v>3701.9727742909922</v>
      </c>
      <c r="S157" s="3">
        <f t="shared" si="97"/>
        <v>774.70418992279997</v>
      </c>
      <c r="T157" s="41">
        <f t="shared" si="98"/>
        <v>207.04840391352622</v>
      </c>
    </row>
    <row r="158" spans="1:20">
      <c r="B158" s="35">
        <v>0.27499999999999997</v>
      </c>
      <c r="C158" s="24">
        <v>3096.07747624276</v>
      </c>
      <c r="D158" s="24">
        <v>2865.18356276024</v>
      </c>
      <c r="E158" s="24">
        <v>3424.6467081768701</v>
      </c>
      <c r="F158" s="24">
        <v>2631.2210160885002</v>
      </c>
      <c r="G158" s="24">
        <v>2928.2870859192899</v>
      </c>
      <c r="H158" s="24">
        <v>4304.4077134986201</v>
      </c>
      <c r="I158" s="24">
        <v>3118.92675651023</v>
      </c>
      <c r="J158" s="24">
        <v>2970.52688920941</v>
      </c>
      <c r="K158" s="24">
        <v>3889.0911856484699</v>
      </c>
      <c r="L158" s="24">
        <v>2571.58680483833</v>
      </c>
      <c r="M158" s="24">
        <v>3734.7122741227299</v>
      </c>
      <c r="N158" s="24">
        <v>4506.9143374445703</v>
      </c>
      <c r="O158" s="24">
        <v>4265.8044054027796</v>
      </c>
      <c r="P158" s="24">
        <v>4541.6266030319703</v>
      </c>
      <c r="Q158" s="10">
        <f t="shared" si="95"/>
        <v>14</v>
      </c>
      <c r="R158" s="42">
        <f t="shared" si="96"/>
        <v>3489.2152013496266</v>
      </c>
      <c r="S158" s="3">
        <f t="shared" si="97"/>
        <v>705.92055124366334</v>
      </c>
      <c r="T158" s="41">
        <f t="shared" si="98"/>
        <v>188.66520321688469</v>
      </c>
    </row>
    <row r="159" spans="1:20">
      <c r="B159" s="35">
        <v>0.29699999999999999</v>
      </c>
      <c r="C159" s="24">
        <v>2328.4549614718298</v>
      </c>
      <c r="D159" s="24">
        <v>2796.0489525671501</v>
      </c>
      <c r="E159" s="24">
        <v>2550.38969954607</v>
      </c>
      <c r="F159" s="24">
        <v>3115.64194686674</v>
      </c>
      <c r="G159" s="24">
        <v>2707.0655243127799</v>
      </c>
      <c r="H159" s="24">
        <v>2099.7110797554201</v>
      </c>
      <c r="I159" s="24">
        <v>2722.1550757303298</v>
      </c>
      <c r="J159" s="24">
        <v>3386.3347396405302</v>
      </c>
      <c r="K159" s="24">
        <v>3349.2992194256899</v>
      </c>
      <c r="L159" s="24">
        <v>3268.4808623908102</v>
      </c>
      <c r="M159" s="24">
        <v>2461.0678750706502</v>
      </c>
      <c r="N159" s="24">
        <v>3491.68737598486</v>
      </c>
      <c r="O159" s="24">
        <v>4123.7179227954202</v>
      </c>
      <c r="P159" s="24">
        <v>5109.78640388032</v>
      </c>
      <c r="Q159" s="10">
        <f t="shared" si="95"/>
        <v>14</v>
      </c>
      <c r="R159" s="42">
        <f t="shared" si="96"/>
        <v>3107.8458313884717</v>
      </c>
      <c r="S159" s="3">
        <f t="shared" si="97"/>
        <v>789.7556132662412</v>
      </c>
      <c r="T159" s="41">
        <f t="shared" si="98"/>
        <v>211.07106600884396</v>
      </c>
    </row>
    <row r="160" spans="1:20">
      <c r="B160" s="35">
        <v>0.31900000000000001</v>
      </c>
      <c r="C160" s="24">
        <v>1861.7382180931099</v>
      </c>
      <c r="D160" s="24">
        <v>2575.3478093061299</v>
      </c>
      <c r="E160" s="24">
        <v>2366.0592082656199</v>
      </c>
      <c r="F160" s="24">
        <v>3100.9455225890601</v>
      </c>
      <c r="G160" s="24">
        <v>2810.4044921505501</v>
      </c>
      <c r="H160" s="24">
        <v>3379.4936593584098</v>
      </c>
      <c r="I160" s="24">
        <v>3685.8065193366001</v>
      </c>
      <c r="J160" s="24">
        <v>3555.7771757591399</v>
      </c>
      <c r="K160" s="24">
        <v>3226.0654618865101</v>
      </c>
      <c r="L160" s="24">
        <v>3134.34790240148</v>
      </c>
      <c r="M160" s="24">
        <v>2944.6828702748999</v>
      </c>
      <c r="N160" s="24">
        <v>3037.0312225498801</v>
      </c>
      <c r="O160" s="24">
        <v>4990.9572290429596</v>
      </c>
      <c r="P160" s="24">
        <v>3984.2451562962401</v>
      </c>
      <c r="Q160" s="10">
        <f t="shared" si="95"/>
        <v>14</v>
      </c>
      <c r="R160" s="42">
        <f t="shared" si="96"/>
        <v>3189.4930319507562</v>
      </c>
      <c r="S160" s="3">
        <f t="shared" si="97"/>
        <v>751.95897872457726</v>
      </c>
      <c r="T160" s="41">
        <f t="shared" si="98"/>
        <v>200.96949052112882</v>
      </c>
    </row>
    <row r="161" spans="1:20">
      <c r="B161" s="35">
        <v>0.34100000000000003</v>
      </c>
      <c r="C161" s="24">
        <v>3462.2801884865398</v>
      </c>
      <c r="D161" s="24">
        <v>3060.3454211876801</v>
      </c>
      <c r="E161" s="24">
        <v>1478.96614350705</v>
      </c>
      <c r="F161" s="24">
        <v>1998.17766197228</v>
      </c>
      <c r="G161" s="24">
        <v>3691.9646235949899</v>
      </c>
      <c r="H161" s="24">
        <v>2887.0595875512599</v>
      </c>
      <c r="I161" s="24">
        <v>3996.35532394453</v>
      </c>
      <c r="J161" s="24">
        <v>3786.86895615714</v>
      </c>
      <c r="K161" s="24">
        <v>4521.8020424631504</v>
      </c>
      <c r="L161" s="24">
        <v>3643.22909919943</v>
      </c>
      <c r="M161" s="24">
        <v>3026.00897946547</v>
      </c>
      <c r="N161" s="24">
        <v>4324.2734998762098</v>
      </c>
      <c r="O161" s="24">
        <v>4039.32688656756</v>
      </c>
      <c r="P161" s="24">
        <v>3577.6895281027601</v>
      </c>
      <c r="Q161" s="10">
        <f t="shared" si="95"/>
        <v>14</v>
      </c>
      <c r="R161" s="42">
        <f t="shared" si="96"/>
        <v>3392.4534244340034</v>
      </c>
      <c r="S161" s="3">
        <f t="shared" si="97"/>
        <v>849.41815370619679</v>
      </c>
      <c r="T161" s="41">
        <f t="shared" si="98"/>
        <v>227.01655066247673</v>
      </c>
    </row>
    <row r="162" spans="1:20">
      <c r="B162" s="35">
        <v>0.36300000000000004</v>
      </c>
      <c r="C162" s="24">
        <v>1878.28700225395</v>
      </c>
      <c r="D162" s="24">
        <v>2007.67019243296</v>
      </c>
      <c r="E162" s="24">
        <v>0</v>
      </c>
      <c r="F162" s="24">
        <v>2920.7812236006398</v>
      </c>
      <c r="G162" s="24">
        <v>3991.3598797896502</v>
      </c>
      <c r="H162" s="24">
        <v>4119.0504435393304</v>
      </c>
      <c r="I162" s="24">
        <v>2990.9028698310999</v>
      </c>
      <c r="J162" s="24">
        <v>4235.6394296550498</v>
      </c>
      <c r="K162" s="24">
        <v>4248.50631462197</v>
      </c>
      <c r="L162" s="24">
        <v>2905.92925805811</v>
      </c>
      <c r="M162" s="24">
        <v>3551.82191749907</v>
      </c>
      <c r="N162" s="24">
        <v>5229.5693798253096</v>
      </c>
      <c r="O162" s="24">
        <v>3803.3848955297299</v>
      </c>
      <c r="P162" s="24">
        <v>5602.8447510416299</v>
      </c>
      <c r="Q162" s="10">
        <f t="shared" si="95"/>
        <v>14</v>
      </c>
      <c r="R162" s="42">
        <f t="shared" si="96"/>
        <v>3391.8391112627501</v>
      </c>
      <c r="S162" s="3">
        <f t="shared" si="97"/>
        <v>1444.48532186742</v>
      </c>
      <c r="T162" s="41">
        <f t="shared" si="98"/>
        <v>386.05494104655475</v>
      </c>
    </row>
    <row r="163" spans="1:20">
      <c r="B163" s="35">
        <v>0.38500000000000006</v>
      </c>
      <c r="C163" s="24">
        <v>2279.4745172984799</v>
      </c>
      <c r="D163" s="24">
        <v>2140.4980082666102</v>
      </c>
      <c r="E163" s="24">
        <v>2471.4302661236002</v>
      </c>
      <c r="F163" s="24">
        <v>1892.48060680499</v>
      </c>
      <c r="G163" s="24">
        <v>4312.3936276238701</v>
      </c>
      <c r="H163" s="24">
        <v>3324.40177390077</v>
      </c>
      <c r="I163" s="24">
        <v>2493.3013304255801</v>
      </c>
      <c r="J163" s="24">
        <v>2949.0013320411799</v>
      </c>
      <c r="K163" s="24">
        <v>4644.7386666110297</v>
      </c>
      <c r="L163" s="24">
        <v>3422.5346250982702</v>
      </c>
      <c r="M163" s="24">
        <v>3014.3021099360799</v>
      </c>
      <c r="N163" s="24">
        <v>3670.9192226461</v>
      </c>
      <c r="O163" s="24">
        <v>4099.7371916617403</v>
      </c>
      <c r="P163" s="24">
        <v>4544.2427473886</v>
      </c>
      <c r="Q163" s="10">
        <f t="shared" si="95"/>
        <v>14</v>
      </c>
      <c r="R163" s="42">
        <f t="shared" si="96"/>
        <v>3232.8182875590642</v>
      </c>
      <c r="S163" s="3">
        <f t="shared" si="97"/>
        <v>920.70743258002085</v>
      </c>
      <c r="T163" s="41">
        <f t="shared" si="98"/>
        <v>246.06941186933611</v>
      </c>
    </row>
    <row r="164" spans="1:20">
      <c r="B164" s="35">
        <v>0.40700000000000008</v>
      </c>
      <c r="C164" s="24">
        <v>1023.58964700488</v>
      </c>
      <c r="D164" s="24">
        <v>2803.4134361999299</v>
      </c>
      <c r="E164" s="24">
        <v>2645.4746510618802</v>
      </c>
      <c r="F164" s="24">
        <v>2822.5624350810799</v>
      </c>
      <c r="G164" s="24">
        <v>2313.1613328250601</v>
      </c>
      <c r="H164" s="24">
        <v>4727.2323882229903</v>
      </c>
      <c r="I164" s="24">
        <v>2221.6297876121898</v>
      </c>
      <c r="J164" s="24">
        <v>3713.5747182959899</v>
      </c>
      <c r="K164" s="24">
        <v>4103.0541311372099</v>
      </c>
      <c r="L164" s="24">
        <v>2683.2671460770398</v>
      </c>
      <c r="M164" s="24">
        <v>3700.1901545339801</v>
      </c>
      <c r="N164" s="24">
        <v>5981.1373814789704</v>
      </c>
      <c r="O164" s="24">
        <v>4601.4259894573797</v>
      </c>
      <c r="P164" s="24">
        <v>2253.9444027047298</v>
      </c>
      <c r="Q164" s="10">
        <f t="shared" ref="Q164:Q168" si="99">COUNT(C164:P164)</f>
        <v>14</v>
      </c>
      <c r="R164" s="42">
        <f t="shared" ref="R164:R168" si="100">AVERAGE(C164:P164)</f>
        <v>3256.6898286923788</v>
      </c>
      <c r="S164" s="3">
        <f t="shared" ref="S164:S168" si="101">STDEV(C164:P164)</f>
        <v>1287.9724039474486</v>
      </c>
      <c r="T164" s="41">
        <f t="shared" si="98"/>
        <v>344.22510422792584</v>
      </c>
    </row>
    <row r="165" spans="1:20">
      <c r="B165" s="35">
        <v>0.4290000000000001</v>
      </c>
      <c r="C165" s="24">
        <v>2564.21433754805</v>
      </c>
      <c r="D165" s="24">
        <v>2615.99861038155</v>
      </c>
      <c r="E165" s="24">
        <v>1619.21293297753</v>
      </c>
      <c r="F165" s="24">
        <v>1605.37350619996</v>
      </c>
      <c r="G165" s="24">
        <v>3516.6166341758899</v>
      </c>
      <c r="H165" s="24">
        <v>2944.50932696573</v>
      </c>
      <c r="I165" s="24">
        <v>1098.4134516105</v>
      </c>
      <c r="J165" s="24">
        <v>3213.79905328617</v>
      </c>
      <c r="K165" s="24">
        <v>3440.0860847141398</v>
      </c>
      <c r="L165" s="24">
        <v>2718.2156327842699</v>
      </c>
      <c r="M165" s="24">
        <v>3724.1897458482799</v>
      </c>
      <c r="N165" s="24">
        <v>4752.5413698394004</v>
      </c>
      <c r="O165" s="24">
        <v>3238.4258659550201</v>
      </c>
      <c r="P165" s="24">
        <v>1235.7151330618001</v>
      </c>
      <c r="Q165" s="10">
        <f t="shared" si="99"/>
        <v>14</v>
      </c>
      <c r="R165" s="42">
        <f t="shared" si="100"/>
        <v>2734.807977524878</v>
      </c>
      <c r="S165" s="3">
        <f t="shared" si="101"/>
        <v>1044.197832900154</v>
      </c>
      <c r="T165" s="41">
        <f t="shared" si="98"/>
        <v>279.07360962315738</v>
      </c>
    </row>
    <row r="166" spans="1:20">
      <c r="B166" s="35">
        <v>0.45100000000000012</v>
      </c>
      <c r="C166" s="24">
        <v>3213.79905328622</v>
      </c>
      <c r="D166" s="24">
        <v>1733.8033866959499</v>
      </c>
      <c r="E166" s="24">
        <v>1998.17766197227</v>
      </c>
      <c r="F166" s="24">
        <v>3710.9013722342502</v>
      </c>
      <c r="G166" s="24">
        <v>3089.2878326545101</v>
      </c>
      <c r="H166" s="24">
        <v>3125.2695544990602</v>
      </c>
      <c r="I166" s="24">
        <v>2572.9958934985498</v>
      </c>
      <c r="J166" s="24">
        <v>2968.5570437921101</v>
      </c>
      <c r="K166" s="24">
        <v>5571.1902609226599</v>
      </c>
      <c r="L166" s="24">
        <v>2457.8135704424599</v>
      </c>
      <c r="M166" s="24">
        <v>5660.3725449926997</v>
      </c>
      <c r="N166" s="24">
        <v>4775.3059379337001</v>
      </c>
      <c r="O166" s="24">
        <v>4809.8495283411903</v>
      </c>
      <c r="P166" s="24">
        <v>1841.4578453470001</v>
      </c>
      <c r="Q166" s="10">
        <f t="shared" si="99"/>
        <v>14</v>
      </c>
      <c r="R166" s="42">
        <f t="shared" si="100"/>
        <v>3394.9129633294733</v>
      </c>
      <c r="S166" s="3">
        <f t="shared" si="101"/>
        <v>1328.2042560161485</v>
      </c>
      <c r="T166" s="41">
        <f t="shared" si="98"/>
        <v>354.97751897624352</v>
      </c>
    </row>
    <row r="167" spans="1:20">
      <c r="B167" s="35">
        <v>0.47300000000000014</v>
      </c>
      <c r="C167" s="24">
        <v>3191.2643242178601</v>
      </c>
      <c r="D167" s="24">
        <v>1299.8525967155299</v>
      </c>
      <c r="E167" s="24">
        <v>929.845050620763</v>
      </c>
      <c r="F167" s="24">
        <v>4069.6218382169</v>
      </c>
      <c r="G167" s="24">
        <v>1615.2345228228</v>
      </c>
      <c r="H167" s="24">
        <v>2272.12137369428</v>
      </c>
      <c r="I167" s="24">
        <v>3306.8433138273499</v>
      </c>
      <c r="J167" s="24">
        <v>4197.2893905115498</v>
      </c>
      <c r="K167" s="24">
        <v>4461.2176058406203</v>
      </c>
      <c r="L167" s="24">
        <v>2328.4549614718098</v>
      </c>
      <c r="M167" s="24">
        <v>3843.9361906591798</v>
      </c>
      <c r="N167" s="24">
        <v>3980.33328083592</v>
      </c>
      <c r="O167" s="24">
        <v>3268.8908317683399</v>
      </c>
      <c r="P167" s="24"/>
      <c r="Q167" s="10">
        <f t="shared" si="99"/>
        <v>13</v>
      </c>
      <c r="R167" s="42">
        <f t="shared" si="100"/>
        <v>2981.9157908617617</v>
      </c>
      <c r="S167" s="3">
        <f t="shared" si="101"/>
        <v>1178.2478196558855</v>
      </c>
      <c r="T167" s="41">
        <f t="shared" si="98"/>
        <v>326.78714838253404</v>
      </c>
    </row>
    <row r="168" spans="1:20">
      <c r="B168" s="36">
        <v>0.49500000000000016</v>
      </c>
      <c r="C168" s="29">
        <v>5076.4513574430803</v>
      </c>
      <c r="D168" s="29">
        <v>3491.2397811411702</v>
      </c>
      <c r="E168" s="29">
        <v>1381.09338401025</v>
      </c>
      <c r="F168" s="29">
        <v>4152.6753451192799</v>
      </c>
      <c r="G168" s="29">
        <v>3612.09038894991</v>
      </c>
      <c r="H168" s="29">
        <v>690.54669200512899</v>
      </c>
      <c r="I168" s="29">
        <v>911.78980691938796</v>
      </c>
      <c r="J168" s="29">
        <v>3556.7202026449299</v>
      </c>
      <c r="K168" s="29">
        <v>4014.4735151800201</v>
      </c>
      <c r="L168" s="29">
        <v>3552.8757924096899</v>
      </c>
      <c r="M168" s="29">
        <v>4019.6803550181098</v>
      </c>
      <c r="N168" s="29">
        <v>3570.4764443766899</v>
      </c>
      <c r="O168" s="29">
        <v>4120.9530072545604</v>
      </c>
      <c r="P168" s="29"/>
      <c r="Q168" s="14">
        <f t="shared" si="99"/>
        <v>13</v>
      </c>
      <c r="R168" s="45">
        <f t="shared" si="100"/>
        <v>3242.3896978824773</v>
      </c>
      <c r="S168" s="4">
        <f t="shared" si="101"/>
        <v>1356.2830183848012</v>
      </c>
      <c r="T168" s="44">
        <f t="shared" si="98"/>
        <v>376.16522821749766</v>
      </c>
    </row>
    <row r="171" spans="1:20">
      <c r="A171" s="1" t="s">
        <v>19</v>
      </c>
      <c r="B171" s="34">
        <v>1.0999999999999999E-2</v>
      </c>
      <c r="C171" s="19">
        <f t="shared" ref="C171:C193" si="102">C146*$K$2</f>
        <v>7.6553911457139884E-2</v>
      </c>
      <c r="D171" s="19">
        <f t="shared" ref="D171:N171" si="103">D146*$K$2</f>
        <v>8.2678224373711126E-2</v>
      </c>
      <c r="E171" s="19">
        <f t="shared" si="103"/>
        <v>9.8426457587751592E-2</v>
      </c>
      <c r="F171" s="19">
        <f t="shared" si="103"/>
        <v>0.14013258368425613</v>
      </c>
      <c r="G171" s="19">
        <f t="shared" si="103"/>
        <v>8.9867635188816408E-2</v>
      </c>
      <c r="H171" s="19">
        <f t="shared" si="103"/>
        <v>0</v>
      </c>
      <c r="I171" s="19">
        <f t="shared" si="103"/>
        <v>0.16022911700331574</v>
      </c>
      <c r="J171" s="19">
        <f t="shared" si="103"/>
        <v>0.18510050232920419</v>
      </c>
      <c r="K171" s="19">
        <f t="shared" si="103"/>
        <v>9.8426457587751592E-2</v>
      </c>
      <c r="L171" s="19">
        <f t="shared" si="103"/>
        <v>6.5617638391834252E-2</v>
      </c>
      <c r="M171" s="19">
        <f t="shared" si="103"/>
        <v>0.26670394959261656</v>
      </c>
      <c r="N171" s="19">
        <f t="shared" si="103"/>
        <v>0.2296617343714201</v>
      </c>
      <c r="O171" s="19">
        <f t="shared" ref="O171:P186" si="104">O146*$K$2</f>
        <v>9.6137470201989622E-2</v>
      </c>
      <c r="P171" s="19">
        <f t="shared" si="104"/>
        <v>0.20464907023195816</v>
      </c>
      <c r="Q171" s="6">
        <f t="shared" ref="Q171:Q188" si="105">COUNT(C171:P171)</f>
        <v>14</v>
      </c>
      <c r="R171" s="39">
        <f t="shared" ref="R171:R188" si="106">AVERAGE(C171:P171)</f>
        <v>0.1281560537144118</v>
      </c>
      <c r="S171" s="2">
        <f t="shared" ref="S171:S188" si="107">STDEV(C171:P171)</f>
        <v>7.2901316394996085E-2</v>
      </c>
      <c r="T171" s="38">
        <f>S171/SQRT(Q171)</f>
        <v>1.9483696356777238E-2</v>
      </c>
    </row>
    <row r="172" spans="1:20">
      <c r="A172" s="1" t="s">
        <v>27</v>
      </c>
      <c r="B172" s="35">
        <v>3.3000000000000002E-2</v>
      </c>
      <c r="C172" s="24">
        <f t="shared" si="102"/>
        <v>0.24114482108999055</v>
      </c>
      <c r="D172" s="24">
        <f t="shared" ref="D172:N172" si="108">D147*$K$2</f>
        <v>0.21568232445315921</v>
      </c>
      <c r="E172" s="24">
        <f t="shared" si="108"/>
        <v>0.25570584857848805</v>
      </c>
      <c r="F172" s="24">
        <f t="shared" si="108"/>
        <v>0.23289640668651002</v>
      </c>
      <c r="G172" s="24">
        <f t="shared" si="108"/>
        <v>0.14092879154609844</v>
      </c>
      <c r="H172" s="24">
        <f t="shared" si="108"/>
        <v>0.20330710911568314</v>
      </c>
      <c r="I172" s="24">
        <f t="shared" si="108"/>
        <v>0.26351625298394088</v>
      </c>
      <c r="J172" s="24">
        <f t="shared" si="108"/>
        <v>0.18962895498557572</v>
      </c>
      <c r="K172" s="24">
        <f t="shared" si="108"/>
        <v>0.28650869832474168</v>
      </c>
      <c r="L172" s="24">
        <f t="shared" si="108"/>
        <v>0.27973835314413509</v>
      </c>
      <c r="M172" s="24">
        <f t="shared" si="108"/>
        <v>0.40388787768766926</v>
      </c>
      <c r="N172" s="24">
        <f t="shared" si="108"/>
        <v>0.20067530187793955</v>
      </c>
      <c r="O172" s="24">
        <f t="shared" si="104"/>
        <v>0.28026516736851226</v>
      </c>
      <c r="P172" s="24">
        <f t="shared" si="104"/>
        <v>0.28908470060738151</v>
      </c>
      <c r="Q172" s="10">
        <f t="shared" si="105"/>
        <v>14</v>
      </c>
      <c r="R172" s="42">
        <f t="shared" si="106"/>
        <v>0.24878361488927322</v>
      </c>
      <c r="S172" s="3">
        <f t="shared" si="107"/>
        <v>6.2165939677926822E-2</v>
      </c>
      <c r="T172" s="41">
        <f t="shared" ref="T172:T193" si="109">S172/SQRT(Q172)</f>
        <v>1.6614546242975581E-2</v>
      </c>
    </row>
    <row r="173" spans="1:20">
      <c r="B173" s="35">
        <v>5.5E-2</v>
      </c>
      <c r="C173" s="24">
        <f t="shared" si="102"/>
        <v>0.23355430614042688</v>
      </c>
      <c r="D173" s="24">
        <f t="shared" ref="D173:N173" si="110">D148*$K$2</f>
        <v>0.19790000514984038</v>
      </c>
      <c r="E173" s="24">
        <f t="shared" si="110"/>
        <v>0.19116352456349356</v>
      </c>
      <c r="F173" s="24">
        <f t="shared" si="110"/>
        <v>0.21551195926796779</v>
      </c>
      <c r="G173" s="24">
        <f t="shared" si="110"/>
        <v>0.16404409597958541</v>
      </c>
      <c r="H173" s="24">
        <f t="shared" si="110"/>
        <v>9.9612318522543569E-2</v>
      </c>
      <c r="I173" s="24">
        <f t="shared" si="110"/>
        <v>0.16689703677923179</v>
      </c>
      <c r="J173" s="24">
        <f t="shared" si="110"/>
        <v>0.26247055356733701</v>
      </c>
      <c r="K173" s="24">
        <f t="shared" si="110"/>
        <v>0.35688442175702617</v>
      </c>
      <c r="L173" s="24">
        <f t="shared" si="110"/>
        <v>0.29378049269846607</v>
      </c>
      <c r="M173" s="24">
        <f t="shared" si="110"/>
        <v>0.23758110452215939</v>
      </c>
      <c r="N173" s="24">
        <f t="shared" si="110"/>
        <v>0.31556574188439351</v>
      </c>
      <c r="O173" s="24">
        <f t="shared" si="104"/>
        <v>0.28650869832474168</v>
      </c>
      <c r="P173" s="24">
        <f t="shared" si="104"/>
        <v>0.2534945558627939</v>
      </c>
      <c r="Q173" s="10">
        <f t="shared" si="105"/>
        <v>14</v>
      </c>
      <c r="R173" s="42">
        <f t="shared" si="106"/>
        <v>0.2339263439300005</v>
      </c>
      <c r="S173" s="3">
        <f t="shared" si="107"/>
        <v>6.8063683536004227E-2</v>
      </c>
      <c r="T173" s="41">
        <f t="shared" si="109"/>
        <v>1.8190784590966722E-2</v>
      </c>
    </row>
    <row r="174" spans="1:20">
      <c r="B174" s="35">
        <v>7.6999999999999999E-2</v>
      </c>
      <c r="C174" s="24">
        <f t="shared" si="102"/>
        <v>0.2200561105003728</v>
      </c>
      <c r="D174" s="24">
        <f t="shared" ref="D174:N174" si="111">D149*$K$2</f>
        <v>0.1790276512029183</v>
      </c>
      <c r="E174" s="24">
        <f t="shared" si="111"/>
        <v>0.20203325504854336</v>
      </c>
      <c r="F174" s="24">
        <f t="shared" si="111"/>
        <v>0.14607460136698155</v>
      </c>
      <c r="G174" s="24">
        <f t="shared" si="111"/>
        <v>0.33379407355846091</v>
      </c>
      <c r="H174" s="24">
        <f t="shared" si="111"/>
        <v>0.18790505539479793</v>
      </c>
      <c r="I174" s="24">
        <f t="shared" si="111"/>
        <v>0.20669556093427913</v>
      </c>
      <c r="J174" s="24">
        <f t="shared" si="111"/>
        <v>0.10509943776319199</v>
      </c>
      <c r="K174" s="24">
        <f t="shared" si="111"/>
        <v>0.36039226009053577</v>
      </c>
      <c r="L174" s="24">
        <f t="shared" si="111"/>
        <v>0.23454815425166392</v>
      </c>
      <c r="M174" s="24">
        <f t="shared" si="111"/>
        <v>0.26937767339805785</v>
      </c>
      <c r="N174" s="24">
        <f t="shared" si="111"/>
        <v>0.21139318731914766</v>
      </c>
      <c r="O174" s="24">
        <f t="shared" si="104"/>
        <v>0.32561629462249442</v>
      </c>
      <c r="P174" s="24">
        <f t="shared" si="104"/>
        <v>0.28650869832474346</v>
      </c>
      <c r="Q174" s="10">
        <f t="shared" si="105"/>
        <v>14</v>
      </c>
      <c r="R174" s="42">
        <f t="shared" si="106"/>
        <v>0.23346585812687062</v>
      </c>
      <c r="S174" s="3">
        <f t="shared" si="107"/>
        <v>7.3536121025127979E-2</v>
      </c>
      <c r="T174" s="41">
        <f t="shared" si="109"/>
        <v>1.9653355030598046E-2</v>
      </c>
    </row>
    <row r="175" spans="1:20">
      <c r="B175" s="35">
        <v>9.9000000000000005E-2</v>
      </c>
      <c r="C175" s="24">
        <f t="shared" si="102"/>
        <v>0.26499430889010162</v>
      </c>
      <c r="D175" s="24">
        <f t="shared" ref="D175:N175" si="112">D150*$K$2</f>
        <v>0.13553807274378932</v>
      </c>
      <c r="E175" s="24">
        <f t="shared" si="112"/>
        <v>0.15726836158043003</v>
      </c>
      <c r="F175" s="24">
        <f t="shared" si="112"/>
        <v>0.10465598021988809</v>
      </c>
      <c r="G175" s="24">
        <f t="shared" si="112"/>
        <v>0.11590405286034276</v>
      </c>
      <c r="H175" s="24">
        <f t="shared" si="112"/>
        <v>0.26575143548692864</v>
      </c>
      <c r="I175" s="24">
        <f t="shared" si="112"/>
        <v>8.0858899142993934E-2</v>
      </c>
      <c r="J175" s="24">
        <f t="shared" si="112"/>
        <v>9.1864693748567774E-2</v>
      </c>
      <c r="K175" s="24">
        <f t="shared" si="112"/>
        <v>0.22695983161410987</v>
      </c>
      <c r="L175" s="24">
        <f t="shared" si="112"/>
        <v>0.23622349821060479</v>
      </c>
      <c r="M175" s="24">
        <f t="shared" si="112"/>
        <v>0.27615196400126202</v>
      </c>
      <c r="N175" s="24">
        <f t="shared" si="112"/>
        <v>0.20032168901119488</v>
      </c>
      <c r="O175" s="24">
        <f t="shared" si="104"/>
        <v>0.23906956445410571</v>
      </c>
      <c r="P175" s="24">
        <f t="shared" si="104"/>
        <v>0.23566239726473584</v>
      </c>
      <c r="Q175" s="10">
        <f t="shared" si="105"/>
        <v>14</v>
      </c>
      <c r="R175" s="42">
        <f t="shared" si="106"/>
        <v>0.18794462494493255</v>
      </c>
      <c r="S175" s="3">
        <f t="shared" si="107"/>
        <v>7.080910914594192E-2</v>
      </c>
      <c r="T175" s="41">
        <f t="shared" si="109"/>
        <v>1.8924530449056846E-2</v>
      </c>
    </row>
    <row r="176" spans="1:20">
      <c r="B176" s="35">
        <v>0.121</v>
      </c>
      <c r="C176" s="24">
        <f t="shared" si="102"/>
        <v>0.24257669742898269</v>
      </c>
      <c r="D176" s="24">
        <f t="shared" ref="D176:N176" si="113">D151*$K$2</f>
        <v>0.21228192744601695</v>
      </c>
      <c r="E176" s="24">
        <f t="shared" si="113"/>
        <v>0.13539010541546587</v>
      </c>
      <c r="F176" s="24">
        <f t="shared" si="113"/>
        <v>0.14547488159597388</v>
      </c>
      <c r="G176" s="24">
        <f t="shared" si="113"/>
        <v>0.17224630077856551</v>
      </c>
      <c r="H176" s="24">
        <f t="shared" si="113"/>
        <v>0.11947720285218354</v>
      </c>
      <c r="I176" s="24">
        <f t="shared" si="113"/>
        <v>5.0910236683319898E-2</v>
      </c>
      <c r="J176" s="24">
        <f t="shared" si="113"/>
        <v>0</v>
      </c>
      <c r="K176" s="24">
        <f t="shared" si="113"/>
        <v>0.12741507180880199</v>
      </c>
      <c r="L176" s="24">
        <f t="shared" si="113"/>
        <v>0.18314796538480327</v>
      </c>
      <c r="M176" s="24">
        <f t="shared" si="113"/>
        <v>0.18029519333830993</v>
      </c>
      <c r="N176" s="24">
        <f t="shared" si="113"/>
        <v>0.18856437137864046</v>
      </c>
      <c r="O176" s="24">
        <f t="shared" si="104"/>
        <v>0.23289640668651046</v>
      </c>
      <c r="P176" s="24">
        <f t="shared" si="104"/>
        <v>0.24865631390589799</v>
      </c>
      <c r="Q176" s="10">
        <f t="shared" si="105"/>
        <v>14</v>
      </c>
      <c r="R176" s="42">
        <f t="shared" si="106"/>
        <v>0.15995233390739089</v>
      </c>
      <c r="S176" s="3">
        <f t="shared" si="107"/>
        <v>7.1069198472478709E-2</v>
      </c>
      <c r="T176" s="41">
        <f t="shared" si="109"/>
        <v>1.8994042245475233E-2</v>
      </c>
    </row>
    <row r="177" spans="1:20">
      <c r="B177" s="35">
        <v>0.14299999999999999</v>
      </c>
      <c r="C177" s="24">
        <f t="shared" si="102"/>
        <v>0.11048315061075005</v>
      </c>
      <c r="D177" s="24">
        <f t="shared" ref="D177:N177" si="114">D152*$K$2</f>
        <v>0.20491370265036202</v>
      </c>
      <c r="E177" s="24">
        <f t="shared" si="114"/>
        <v>0.22326001355270381</v>
      </c>
      <c r="F177" s="24">
        <f t="shared" si="114"/>
        <v>0.15502167070070935</v>
      </c>
      <c r="G177" s="24">
        <f t="shared" si="114"/>
        <v>0.16148090697990514</v>
      </c>
      <c r="H177" s="24">
        <f t="shared" si="114"/>
        <v>9.9852927987573684E-2</v>
      </c>
      <c r="I177" s="24">
        <f t="shared" si="114"/>
        <v>9.5581762281747445E-2</v>
      </c>
      <c r="J177" s="24">
        <f t="shared" si="114"/>
        <v>3.9749146333514958E-2</v>
      </c>
      <c r="K177" s="24">
        <f t="shared" si="114"/>
        <v>0.18579376263755476</v>
      </c>
      <c r="L177" s="24">
        <f t="shared" si="114"/>
        <v>0.2018365332812114</v>
      </c>
      <c r="M177" s="24">
        <f t="shared" si="114"/>
        <v>0.14576555778157693</v>
      </c>
      <c r="N177" s="24">
        <f t="shared" si="114"/>
        <v>0.15516020659945917</v>
      </c>
      <c r="O177" s="24">
        <f t="shared" si="104"/>
        <v>0.35116682483617806</v>
      </c>
      <c r="P177" s="24">
        <f t="shared" si="104"/>
        <v>0.20984320907033224</v>
      </c>
      <c r="Q177" s="10">
        <f t="shared" si="105"/>
        <v>14</v>
      </c>
      <c r="R177" s="42">
        <f t="shared" si="106"/>
        <v>0.16713638395025562</v>
      </c>
      <c r="S177" s="3">
        <f t="shared" si="107"/>
        <v>7.4257026630117809E-2</v>
      </c>
      <c r="T177" s="41">
        <f t="shared" si="109"/>
        <v>1.9846025157889257E-2</v>
      </c>
    </row>
    <row r="178" spans="1:20">
      <c r="B178" s="35">
        <v>0.16499999999999998</v>
      </c>
      <c r="C178" s="24">
        <f t="shared" si="102"/>
        <v>0.17338700475723143</v>
      </c>
      <c r="D178" s="24">
        <f t="shared" ref="D178:N178" si="115">D153*$K$2</f>
        <v>0.12818329360265268</v>
      </c>
      <c r="E178" s="24">
        <f t="shared" si="115"/>
        <v>0.15899658533405922</v>
      </c>
      <c r="F178" s="24">
        <f t="shared" si="115"/>
        <v>0.15823583612193592</v>
      </c>
      <c r="G178" s="24">
        <f t="shared" si="115"/>
        <v>0.12963484657899041</v>
      </c>
      <c r="H178" s="24">
        <f t="shared" si="115"/>
        <v>0.16736482666743183</v>
      </c>
      <c r="I178" s="24">
        <f t="shared" si="115"/>
        <v>5.6243690050143895E-2</v>
      </c>
      <c r="J178" s="24">
        <f t="shared" si="115"/>
        <v>0.14420620530298423</v>
      </c>
      <c r="K178" s="24">
        <f t="shared" si="115"/>
        <v>0.21922256462726589</v>
      </c>
      <c r="L178" s="24">
        <f t="shared" si="115"/>
        <v>0.1673397344895195</v>
      </c>
      <c r="M178" s="24">
        <f t="shared" si="115"/>
        <v>0.17288189598438852</v>
      </c>
      <c r="N178" s="24">
        <f t="shared" si="115"/>
        <v>0.16458194547460128</v>
      </c>
      <c r="O178" s="24">
        <f t="shared" si="104"/>
        <v>0.24672551731497031</v>
      </c>
      <c r="P178" s="24">
        <f t="shared" si="104"/>
        <v>0.22966173437141876</v>
      </c>
      <c r="Q178" s="10">
        <f t="shared" si="105"/>
        <v>14</v>
      </c>
      <c r="R178" s="42">
        <f t="shared" si="106"/>
        <v>0.16547612004839959</v>
      </c>
      <c r="S178" s="3">
        <f t="shared" si="107"/>
        <v>4.7140621293418138E-2</v>
      </c>
      <c r="T178" s="41">
        <f t="shared" si="109"/>
        <v>1.2598860991402209E-2</v>
      </c>
    </row>
    <row r="179" spans="1:20">
      <c r="B179" s="35">
        <v>0.18699999999999997</v>
      </c>
      <c r="C179" s="24">
        <f t="shared" si="102"/>
        <v>0.15899658533406053</v>
      </c>
      <c r="D179" s="24">
        <f t="shared" ref="D179:N179" si="116">D154*$K$2</f>
        <v>0.14790380031075298</v>
      </c>
      <c r="E179" s="24">
        <f t="shared" si="116"/>
        <v>0.17813287569373032</v>
      </c>
      <c r="F179" s="24">
        <f t="shared" si="116"/>
        <v>0.11590405286034319</v>
      </c>
      <c r="G179" s="24">
        <f t="shared" si="116"/>
        <v>0.18621221705790936</v>
      </c>
      <c r="H179" s="24">
        <f t="shared" si="116"/>
        <v>0.15718293607169473</v>
      </c>
      <c r="I179" s="24">
        <f t="shared" si="116"/>
        <v>0.11848790117251669</v>
      </c>
      <c r="J179" s="24">
        <f t="shared" si="116"/>
        <v>0.10189217792534859</v>
      </c>
      <c r="K179" s="24">
        <f t="shared" si="116"/>
        <v>0.25896891625176455</v>
      </c>
      <c r="L179" s="24">
        <f t="shared" si="116"/>
        <v>0.1874182547331521</v>
      </c>
      <c r="M179" s="24">
        <f t="shared" si="116"/>
        <v>0.21323809334368457</v>
      </c>
      <c r="N179" s="24">
        <f t="shared" si="116"/>
        <v>0.14601010926924726</v>
      </c>
      <c r="O179" s="24">
        <f t="shared" si="104"/>
        <v>0.23762819691155551</v>
      </c>
      <c r="P179" s="24">
        <f t="shared" si="104"/>
        <v>0.15371781424063052</v>
      </c>
      <c r="Q179" s="10">
        <f t="shared" si="105"/>
        <v>14</v>
      </c>
      <c r="R179" s="42">
        <f t="shared" si="106"/>
        <v>0.16869242365545647</v>
      </c>
      <c r="S179" s="3">
        <f t="shared" si="107"/>
        <v>4.5403976816957327E-2</v>
      </c>
      <c r="T179" s="41">
        <f t="shared" si="109"/>
        <v>1.213472323186294E-2</v>
      </c>
    </row>
    <row r="180" spans="1:20">
      <c r="B180" s="35">
        <v>0.20899999999999996</v>
      </c>
      <c r="C180" s="24">
        <f t="shared" si="102"/>
        <v>0.17882058706782428</v>
      </c>
      <c r="D180" s="24">
        <f t="shared" ref="D180:N180" si="117">D155*$K$2</f>
        <v>0.11191637817084354</v>
      </c>
      <c r="E180" s="24">
        <f t="shared" si="117"/>
        <v>0.17844221087851223</v>
      </c>
      <c r="F180" s="24">
        <f t="shared" si="117"/>
        <v>0.17145253902382532</v>
      </c>
      <c r="G180" s="24">
        <f t="shared" si="117"/>
        <v>0.11063995962418813</v>
      </c>
      <c r="H180" s="24">
        <f t="shared" si="117"/>
        <v>0.10532257882001497</v>
      </c>
      <c r="I180" s="24">
        <f t="shared" si="117"/>
        <v>9.765144611068291E-2</v>
      </c>
      <c r="J180" s="24">
        <f t="shared" si="117"/>
        <v>0.14292778149710789</v>
      </c>
      <c r="K180" s="24">
        <f t="shared" si="117"/>
        <v>0.19724427285974813</v>
      </c>
      <c r="L180" s="24">
        <f t="shared" si="117"/>
        <v>0.18745659464206407</v>
      </c>
      <c r="M180" s="24">
        <f t="shared" si="117"/>
        <v>0.19516319058171949</v>
      </c>
      <c r="N180" s="24">
        <f t="shared" si="117"/>
        <v>0.17477933461354336</v>
      </c>
      <c r="O180" s="24">
        <f t="shared" si="104"/>
        <v>0.2715447300087282</v>
      </c>
      <c r="P180" s="24">
        <f t="shared" si="104"/>
        <v>0.17418165247270501</v>
      </c>
      <c r="Q180" s="10">
        <f t="shared" si="105"/>
        <v>14</v>
      </c>
      <c r="R180" s="42">
        <f t="shared" si="106"/>
        <v>0.16411023259796484</v>
      </c>
      <c r="S180" s="3">
        <f t="shared" si="107"/>
        <v>4.7022965594240185E-2</v>
      </c>
      <c r="T180" s="41">
        <f t="shared" si="109"/>
        <v>1.2567416183121835E-2</v>
      </c>
    </row>
    <row r="181" spans="1:20">
      <c r="A181" s="1" t="s">
        <v>26</v>
      </c>
      <c r="B181" s="35">
        <v>0.23099999999999996</v>
      </c>
      <c r="C181" s="24">
        <f t="shared" si="102"/>
        <v>0.14292778149710789</v>
      </c>
      <c r="D181" s="24">
        <f t="shared" ref="D181:N181" si="118">D156*$K$2</f>
        <v>0.12548128488421534</v>
      </c>
      <c r="E181" s="24">
        <f t="shared" si="118"/>
        <v>0.13425422090453656</v>
      </c>
      <c r="F181" s="24">
        <f t="shared" si="118"/>
        <v>0.1473301692194014</v>
      </c>
      <c r="G181" s="24">
        <f t="shared" si="118"/>
        <v>0.17182516067886278</v>
      </c>
      <c r="H181" s="24">
        <f t="shared" si="118"/>
        <v>0.1694225909297371</v>
      </c>
      <c r="I181" s="24">
        <f t="shared" si="118"/>
        <v>0.17934538909698747</v>
      </c>
      <c r="J181" s="24">
        <f t="shared" si="118"/>
        <v>0.11896147391900916</v>
      </c>
      <c r="K181" s="24">
        <f t="shared" si="118"/>
        <v>0.20590362391920403</v>
      </c>
      <c r="L181" s="24">
        <f t="shared" si="118"/>
        <v>0.13162217323644909</v>
      </c>
      <c r="M181" s="24">
        <f t="shared" si="118"/>
        <v>0.17902765120291567</v>
      </c>
      <c r="N181" s="24">
        <f t="shared" si="118"/>
        <v>0.20637310296090025</v>
      </c>
      <c r="O181" s="24">
        <f t="shared" si="104"/>
        <v>0.17169599310834349</v>
      </c>
      <c r="P181" s="24">
        <f t="shared" si="104"/>
        <v>0.26218021003462827</v>
      </c>
      <c r="Q181" s="10">
        <f t="shared" si="105"/>
        <v>14</v>
      </c>
      <c r="R181" s="42">
        <f t="shared" si="106"/>
        <v>0.16759648754230702</v>
      </c>
      <c r="S181" s="3">
        <f t="shared" si="107"/>
        <v>3.9014844535091651E-2</v>
      </c>
      <c r="T181" s="41">
        <f t="shared" si="109"/>
        <v>1.0427155803468759E-2</v>
      </c>
    </row>
    <row r="182" spans="1:20">
      <c r="A182" s="1" t="s">
        <v>30</v>
      </c>
      <c r="B182" s="35">
        <v>0.25299999999999995</v>
      </c>
      <c r="C182" s="24">
        <f t="shared" si="102"/>
        <v>0.16267706184642286</v>
      </c>
      <c r="D182" s="24">
        <f t="shared" ref="D182:N182" si="119">D157*$K$2</f>
        <v>9.3668683202844438E-2</v>
      </c>
      <c r="E182" s="24">
        <f t="shared" si="119"/>
        <v>0.12007211008630146</v>
      </c>
      <c r="F182" s="24">
        <f t="shared" si="119"/>
        <v>0.13954130695985004</v>
      </c>
      <c r="G182" s="24">
        <f t="shared" si="119"/>
        <v>0.22599970216048693</v>
      </c>
      <c r="H182" s="24">
        <f t="shared" si="119"/>
        <v>0.19227494040398013</v>
      </c>
      <c r="I182" s="24">
        <f t="shared" si="119"/>
        <v>0.19377708837588536</v>
      </c>
      <c r="J182" s="24">
        <f t="shared" si="119"/>
        <v>0.16613827592826194</v>
      </c>
      <c r="K182" s="24">
        <f t="shared" si="119"/>
        <v>0.17824492816886267</v>
      </c>
      <c r="L182" s="24">
        <f t="shared" si="119"/>
        <v>0.18217235878953125</v>
      </c>
      <c r="M182" s="24">
        <f t="shared" si="119"/>
        <v>0.15251322942723211</v>
      </c>
      <c r="N182" s="24">
        <f t="shared" si="119"/>
        <v>0.15398523164158109</v>
      </c>
      <c r="O182" s="24">
        <f t="shared" si="104"/>
        <v>0.1858932239665855</v>
      </c>
      <c r="P182" s="24">
        <f t="shared" si="104"/>
        <v>0.13438411082414281</v>
      </c>
      <c r="Q182" s="10">
        <f t="shared" si="105"/>
        <v>14</v>
      </c>
      <c r="R182" s="42">
        <f t="shared" si="106"/>
        <v>0.1629530179844263</v>
      </c>
      <c r="S182" s="3">
        <f t="shared" si="107"/>
        <v>3.4100841224387175E-2</v>
      </c>
      <c r="T182" s="41">
        <f t="shared" si="109"/>
        <v>9.1138331758881148E-3</v>
      </c>
    </row>
    <row r="183" spans="1:20">
      <c r="B183" s="35">
        <v>0.27499999999999997</v>
      </c>
      <c r="C183" s="24">
        <f t="shared" si="102"/>
        <v>0.13628278742919425</v>
      </c>
      <c r="D183" s="24">
        <f t="shared" ref="D183:N183" si="120">D158*$K$2</f>
        <v>0.1261193253158302</v>
      </c>
      <c r="E183" s="24">
        <f t="shared" si="120"/>
        <v>0.15074571063930417</v>
      </c>
      <c r="F183" s="24">
        <f t="shared" si="120"/>
        <v>0.11582078845455251</v>
      </c>
      <c r="G183" s="24">
        <f t="shared" si="120"/>
        <v>0.12889700904587512</v>
      </c>
      <c r="H183" s="24">
        <f t="shared" si="120"/>
        <v>0.18947093085642167</v>
      </c>
      <c r="I183" s="24">
        <f t="shared" si="120"/>
        <v>0.13728856445819179</v>
      </c>
      <c r="J183" s="24">
        <f t="shared" si="120"/>
        <v>0.13075631591949519</v>
      </c>
      <c r="K183" s="24">
        <f t="shared" si="120"/>
        <v>0.17118957500691609</v>
      </c>
      <c r="L183" s="24">
        <f t="shared" si="120"/>
        <v>0.11319581650288893</v>
      </c>
      <c r="M183" s="24">
        <f t="shared" si="120"/>
        <v>0.16439414157721235</v>
      </c>
      <c r="N183" s="24">
        <f t="shared" si="120"/>
        <v>0.19838484447647792</v>
      </c>
      <c r="O183" s="24">
        <f t="shared" si="104"/>
        <v>0.18777169481609055</v>
      </c>
      <c r="P183" s="24">
        <f t="shared" si="104"/>
        <v>0.19991280504869663</v>
      </c>
      <c r="Q183" s="10">
        <f t="shared" si="105"/>
        <v>14</v>
      </c>
      <c r="R183" s="42">
        <f t="shared" si="106"/>
        <v>0.15358787925336767</v>
      </c>
      <c r="S183" s="3">
        <f t="shared" si="107"/>
        <v>3.1073130813182605E-2</v>
      </c>
      <c r="T183" s="41">
        <f t="shared" si="109"/>
        <v>8.3046435312384044E-3</v>
      </c>
    </row>
    <row r="184" spans="1:20">
      <c r="B184" s="35">
        <v>0.29699999999999999</v>
      </c>
      <c r="C184" s="24">
        <f t="shared" si="102"/>
        <v>0.10249366657898089</v>
      </c>
      <c r="D184" s="24">
        <f t="shared" ref="D184:N184" si="121">D159*$K$2</f>
        <v>0.12307616588030504</v>
      </c>
      <c r="E184" s="24">
        <f t="shared" si="121"/>
        <v>0.11226276472468699</v>
      </c>
      <c r="F184" s="24">
        <f t="shared" si="121"/>
        <v>0.13714397407961626</v>
      </c>
      <c r="G184" s="24">
        <f t="shared" si="121"/>
        <v>0.11915930342109168</v>
      </c>
      <c r="H184" s="24">
        <f t="shared" si="121"/>
        <v>9.2424844320205493E-2</v>
      </c>
      <c r="I184" s="24">
        <f t="shared" si="121"/>
        <v>0.11982351358508779</v>
      </c>
      <c r="J184" s="24">
        <f t="shared" si="121"/>
        <v>0.14905929875068172</v>
      </c>
      <c r="K184" s="24">
        <f t="shared" si="121"/>
        <v>0.14742907341959799</v>
      </c>
      <c r="L184" s="24">
        <f t="shared" si="121"/>
        <v>0.14387162013986693</v>
      </c>
      <c r="M184" s="24">
        <f t="shared" si="121"/>
        <v>0.10833100677897047</v>
      </c>
      <c r="N184" s="24">
        <f t="shared" si="121"/>
        <v>0.15369669915625661</v>
      </c>
      <c r="O184" s="24">
        <f t="shared" si="104"/>
        <v>0.18151734812924997</v>
      </c>
      <c r="P184" s="24">
        <f t="shared" si="104"/>
        <v>0.2249219987652552</v>
      </c>
      <c r="Q184" s="10">
        <f t="shared" si="105"/>
        <v>14</v>
      </c>
      <c r="R184" s="42">
        <f t="shared" si="106"/>
        <v>0.13680080555213237</v>
      </c>
      <c r="S184" s="3">
        <f t="shared" si="107"/>
        <v>3.4763373071138505E-2</v>
      </c>
      <c r="T184" s="41">
        <f t="shared" si="109"/>
        <v>9.2909022600574081E-3</v>
      </c>
    </row>
    <row r="185" spans="1:20">
      <c r="B185" s="35">
        <v>0.31900000000000001</v>
      </c>
      <c r="C185" s="24">
        <f t="shared" si="102"/>
        <v>8.1949781868215762E-2</v>
      </c>
      <c r="D185" s="24">
        <f t="shared" ref="D185:N185" si="122">D160*$K$2</f>
        <v>0.11336136797126738</v>
      </c>
      <c r="E185" s="24">
        <f t="shared" si="122"/>
        <v>0.10414892605215539</v>
      </c>
      <c r="F185" s="24">
        <f t="shared" si="122"/>
        <v>0.13649706854150459</v>
      </c>
      <c r="G185" s="24">
        <f t="shared" si="122"/>
        <v>0.12370806639458097</v>
      </c>
      <c r="H185" s="24">
        <f t="shared" si="122"/>
        <v>0.14875816885421489</v>
      </c>
      <c r="I185" s="24">
        <f t="shared" si="122"/>
        <v>0.1622414136061828</v>
      </c>
      <c r="J185" s="24">
        <f t="shared" si="122"/>
        <v>0.15651779669856275</v>
      </c>
      <c r="K185" s="24">
        <f t="shared" si="122"/>
        <v>0.1420045838479759</v>
      </c>
      <c r="L185" s="24">
        <f t="shared" si="122"/>
        <v>0.13796737071014717</v>
      </c>
      <c r="M185" s="24">
        <f t="shared" si="122"/>
        <v>0.12961871682328582</v>
      </c>
      <c r="N185" s="24">
        <f t="shared" si="122"/>
        <v>0.13368369612664635</v>
      </c>
      <c r="O185" s="24">
        <f t="shared" si="104"/>
        <v>0.21969138961577125</v>
      </c>
      <c r="P185" s="24">
        <f t="shared" si="104"/>
        <v>0.17537805170181164</v>
      </c>
      <c r="Q185" s="10">
        <f t="shared" si="105"/>
        <v>14</v>
      </c>
      <c r="R185" s="42">
        <f t="shared" si="106"/>
        <v>0.14039474277230876</v>
      </c>
      <c r="S185" s="3">
        <f t="shared" si="107"/>
        <v>3.3099645095884069E-2</v>
      </c>
      <c r="T185" s="41">
        <f t="shared" si="109"/>
        <v>8.8462522551864629E-3</v>
      </c>
    </row>
    <row r="186" spans="1:20">
      <c r="B186" s="35">
        <v>0.34100000000000003</v>
      </c>
      <c r="C186" s="24">
        <f t="shared" si="102"/>
        <v>0.15240225691006723</v>
      </c>
      <c r="D186" s="24">
        <f t="shared" ref="D186:N186" si="123">D161*$K$2</f>
        <v>0.13470993787977364</v>
      </c>
      <c r="E186" s="24">
        <f t="shared" si="123"/>
        <v>6.510096407378875E-2</v>
      </c>
      <c r="F186" s="24">
        <f t="shared" si="123"/>
        <v>8.7955557844373686E-2</v>
      </c>
      <c r="G186" s="24">
        <f t="shared" si="123"/>
        <v>0.16251248034144788</v>
      </c>
      <c r="H186" s="24">
        <f t="shared" si="123"/>
        <v>0.12708226169557751</v>
      </c>
      <c r="I186" s="24">
        <f t="shared" si="123"/>
        <v>0.17591111568874607</v>
      </c>
      <c r="J186" s="24">
        <f t="shared" si="123"/>
        <v>0.16668996849538548</v>
      </c>
      <c r="K186" s="24">
        <f t="shared" si="123"/>
        <v>0.19904016978856212</v>
      </c>
      <c r="L186" s="24">
        <f t="shared" si="123"/>
        <v>0.16036724555245593</v>
      </c>
      <c r="M186" s="24">
        <f t="shared" si="123"/>
        <v>0.13319852027985568</v>
      </c>
      <c r="N186" s="24">
        <f t="shared" si="123"/>
        <v>0.19034538078953392</v>
      </c>
      <c r="O186" s="24">
        <f t="shared" si="104"/>
        <v>0.17780263306174202</v>
      </c>
      <c r="P186" s="24">
        <f t="shared" si="104"/>
        <v>0.15748233214040291</v>
      </c>
      <c r="Q186" s="10">
        <f t="shared" si="105"/>
        <v>14</v>
      </c>
      <c r="R186" s="42">
        <f t="shared" si="106"/>
        <v>0.14932863032440807</v>
      </c>
      <c r="S186" s="3">
        <f t="shared" si="107"/>
        <v>3.7389592013867143E-2</v>
      </c>
      <c r="T186" s="41">
        <f t="shared" si="109"/>
        <v>9.9927887962249981E-3</v>
      </c>
    </row>
    <row r="187" spans="1:20">
      <c r="B187" s="35">
        <v>0.36300000000000004</v>
      </c>
      <c r="C187" s="24">
        <f t="shared" si="102"/>
        <v>8.267822437371157E-2</v>
      </c>
      <c r="D187" s="24">
        <f t="shared" ref="D187:N187" si="124">D162*$K$2</f>
        <v>8.8373398974275888E-2</v>
      </c>
      <c r="E187" s="24">
        <f t="shared" si="124"/>
        <v>0</v>
      </c>
      <c r="F187" s="24">
        <f t="shared" si="124"/>
        <v>0.128566616849073</v>
      </c>
      <c r="G187" s="24">
        <f t="shared" si="124"/>
        <v>0.17569122679413737</v>
      </c>
      <c r="H187" s="24">
        <f t="shared" si="124"/>
        <v>0.18131189555638352</v>
      </c>
      <c r="I187" s="24">
        <f t="shared" si="124"/>
        <v>0.13165322352501707</v>
      </c>
      <c r="J187" s="24">
        <f t="shared" si="124"/>
        <v>0.18644389633262898</v>
      </c>
      <c r="K187" s="24">
        <f t="shared" si="124"/>
        <v>0.18701026941672591</v>
      </c>
      <c r="L187" s="24">
        <f t="shared" si="124"/>
        <v>0.12791286471319474</v>
      </c>
      <c r="M187" s="24">
        <f t="shared" si="124"/>
        <v>0.15634369458877354</v>
      </c>
      <c r="N187" s="24">
        <f t="shared" si="124"/>
        <v>0.23019459222378769</v>
      </c>
      <c r="O187" s="24">
        <f t="shared" ref="O187:P193" si="125">O162*$K$2</f>
        <v>0.16741696524271479</v>
      </c>
      <c r="P187" s="24">
        <f t="shared" si="125"/>
        <v>0.24662538520567448</v>
      </c>
      <c r="Q187" s="10">
        <f t="shared" si="105"/>
        <v>14</v>
      </c>
      <c r="R187" s="42">
        <f t="shared" si="106"/>
        <v>0.14930158955686415</v>
      </c>
      <c r="S187" s="3">
        <f t="shared" si="107"/>
        <v>6.358319117503039E-2</v>
      </c>
      <c r="T187" s="41">
        <f t="shared" si="109"/>
        <v>1.6993322638193725E-2</v>
      </c>
    </row>
    <row r="188" spans="1:20">
      <c r="B188" s="35">
        <v>0.38500000000000006</v>
      </c>
      <c r="C188" s="24">
        <f t="shared" si="102"/>
        <v>0.10033765093897021</v>
      </c>
      <c r="D188" s="24">
        <f t="shared" ref="D188:N188" si="126">D163*$K$2</f>
        <v>9.4220198716480436E-2</v>
      </c>
      <c r="E188" s="24">
        <f t="shared" si="126"/>
        <v>0.10878713733383021</v>
      </c>
      <c r="F188" s="24">
        <f t="shared" si="126"/>
        <v>8.3302996850087338E-2</v>
      </c>
      <c r="G188" s="24">
        <f t="shared" si="126"/>
        <v>0.18982245391923597</v>
      </c>
      <c r="H188" s="24">
        <f t="shared" si="126"/>
        <v>0.1463331404844441</v>
      </c>
      <c r="I188" s="24">
        <f t="shared" si="126"/>
        <v>0.10974985536333318</v>
      </c>
      <c r="J188" s="24">
        <f t="shared" si="126"/>
        <v>0.12980880638384465</v>
      </c>
      <c r="K188" s="24">
        <f t="shared" si="126"/>
        <v>0.20445158017624407</v>
      </c>
      <c r="L188" s="24">
        <f t="shared" si="126"/>
        <v>0.1506527412057411</v>
      </c>
      <c r="M188" s="24">
        <f t="shared" si="126"/>
        <v>0.13268320862380781</v>
      </c>
      <c r="N188" s="24">
        <f t="shared" si="126"/>
        <v>0.1615861062678377</v>
      </c>
      <c r="O188" s="24">
        <f t="shared" si="125"/>
        <v>0.18046176702426611</v>
      </c>
      <c r="P188" s="24">
        <f t="shared" si="125"/>
        <v>0.20002796219446398</v>
      </c>
      <c r="Q188" s="10">
        <f t="shared" si="105"/>
        <v>14</v>
      </c>
      <c r="R188" s="42">
        <f t="shared" si="106"/>
        <v>0.14230182896304192</v>
      </c>
      <c r="S188" s="3">
        <f t="shared" si="107"/>
        <v>4.0527595411163235E-2</v>
      </c>
      <c r="T188" s="41">
        <f t="shared" si="109"/>
        <v>1.0831455481311758E-2</v>
      </c>
    </row>
    <row r="189" spans="1:20">
      <c r="B189" s="35">
        <v>0.40700000000000008</v>
      </c>
      <c r="C189" s="24">
        <f t="shared" si="102"/>
        <v>4.5056253064693068E-2</v>
      </c>
      <c r="D189" s="24">
        <f t="shared" ref="D189:N189" si="127">D164*$K$2</f>
        <v>0.12340033488613687</v>
      </c>
      <c r="E189" s="24">
        <f t="shared" si="127"/>
        <v>0.1164482033432548</v>
      </c>
      <c r="F189" s="24">
        <f t="shared" si="127"/>
        <v>0.12424323334847399</v>
      </c>
      <c r="G189" s="24">
        <f t="shared" si="127"/>
        <v>0.1018204733666398</v>
      </c>
      <c r="H189" s="24">
        <f t="shared" si="127"/>
        <v>0.2080827794640375</v>
      </c>
      <c r="I189" s="24">
        <f t="shared" si="127"/>
        <v>9.7791448183959517E-2</v>
      </c>
      <c r="J189" s="24">
        <f t="shared" si="127"/>
        <v>0.16346371104063412</v>
      </c>
      <c r="K189" s="24">
        <f t="shared" si="127"/>
        <v>0.180607771690144</v>
      </c>
      <c r="L189" s="24">
        <f t="shared" si="127"/>
        <v>0.11811174910530084</v>
      </c>
      <c r="M189" s="24">
        <f t="shared" si="127"/>
        <v>0.16287455083001043</v>
      </c>
      <c r="N189" s="24">
        <f t="shared" si="127"/>
        <v>0.26327702733527875</v>
      </c>
      <c r="O189" s="24">
        <f t="shared" si="125"/>
        <v>0.20254504766250236</v>
      </c>
      <c r="P189" s="24">
        <f t="shared" si="125"/>
        <v>9.9213869248453435E-2</v>
      </c>
      <c r="Q189" s="10">
        <f t="shared" ref="Q189:Q193" si="128">COUNT(C189:P189)</f>
        <v>14</v>
      </c>
      <c r="R189" s="42">
        <f t="shared" ref="R189:R193" si="129">AVERAGE(C189:P189)</f>
        <v>0.14335260375496567</v>
      </c>
      <c r="S189" s="3">
        <f t="shared" ref="S189:S193" si="130">STDEV(C189:P189)</f>
        <v>5.6693823293740862E-2</v>
      </c>
      <c r="T189" s="41">
        <f t="shared" si="109"/>
        <v>1.5152061622248717E-2</v>
      </c>
    </row>
    <row r="190" spans="1:20">
      <c r="B190" s="35">
        <v>0.4290000000000001</v>
      </c>
      <c r="C190" s="24">
        <f t="shared" si="102"/>
        <v>0.11287129607332617</v>
      </c>
      <c r="D190" s="24">
        <f t="shared" ref="D190:N190" si="131">D165*$K$2</f>
        <v>0.11515073032550376</v>
      </c>
      <c r="E190" s="24">
        <f t="shared" si="131"/>
        <v>7.1274331356647333E-2</v>
      </c>
      <c r="F190" s="24">
        <f t="shared" si="131"/>
        <v>7.0665149037360431E-2</v>
      </c>
      <c r="G190" s="24">
        <f t="shared" si="131"/>
        <v>0.15479403241774159</v>
      </c>
      <c r="H190" s="24">
        <f t="shared" si="131"/>
        <v>0.12961107781357278</v>
      </c>
      <c r="I190" s="24">
        <f t="shared" si="131"/>
        <v>4.8349838815036135E-2</v>
      </c>
      <c r="J190" s="24">
        <f t="shared" si="131"/>
        <v>0.141464642464523</v>
      </c>
      <c r="K190" s="24">
        <f t="shared" si="131"/>
        <v>0.15142531936576972</v>
      </c>
      <c r="L190" s="24">
        <f t="shared" si="131"/>
        <v>0.11965010763199813</v>
      </c>
      <c r="M190" s="24">
        <f t="shared" si="131"/>
        <v>0.16393096212028713</v>
      </c>
      <c r="N190" s="24">
        <f t="shared" si="131"/>
        <v>0.2091968273482217</v>
      </c>
      <c r="O190" s="24">
        <f t="shared" si="125"/>
        <v>0.14254866271329289</v>
      </c>
      <c r="P190" s="24">
        <f t="shared" si="125"/>
        <v>5.4393568666915103E-2</v>
      </c>
      <c r="Q190" s="10">
        <f t="shared" si="128"/>
        <v>14</v>
      </c>
      <c r="R190" s="42">
        <f t="shared" si="129"/>
        <v>0.12038046758215684</v>
      </c>
      <c r="S190" s="3">
        <f t="shared" si="130"/>
        <v>4.5963381855628663E-2</v>
      </c>
      <c r="T190" s="41">
        <f t="shared" si="109"/>
        <v>1.2284230517230309E-2</v>
      </c>
    </row>
    <row r="191" spans="1:20">
      <c r="B191" s="35">
        <v>0.45100000000000012</v>
      </c>
      <c r="C191" s="24">
        <f t="shared" si="102"/>
        <v>0.14146464246452523</v>
      </c>
      <c r="D191" s="24">
        <f t="shared" ref="D191:N191" si="132">D166*$K$2</f>
        <v>7.6318360960348969E-2</v>
      </c>
      <c r="E191" s="24">
        <f t="shared" si="132"/>
        <v>8.7955557844373256E-2</v>
      </c>
      <c r="F191" s="24">
        <f t="shared" si="132"/>
        <v>0.1633460359966947</v>
      </c>
      <c r="G191" s="24">
        <f t="shared" si="132"/>
        <v>0.1359839216672882</v>
      </c>
      <c r="H191" s="24">
        <f t="shared" si="132"/>
        <v>0.13756776102114962</v>
      </c>
      <c r="I191" s="24">
        <f t="shared" si="132"/>
        <v>0.11325784160782354</v>
      </c>
      <c r="J191" s="24">
        <f t="shared" si="132"/>
        <v>0.13066960748718551</v>
      </c>
      <c r="K191" s="24">
        <f t="shared" si="132"/>
        <v>0.24523202144744635</v>
      </c>
      <c r="L191" s="24">
        <f t="shared" si="132"/>
        <v>0.10818775916670084</v>
      </c>
      <c r="M191" s="24">
        <f t="shared" si="132"/>
        <v>0.24915763711941483</v>
      </c>
      <c r="N191" s="24">
        <f t="shared" si="132"/>
        <v>0.21019887552638222</v>
      </c>
      <c r="O191" s="24">
        <f t="shared" si="125"/>
        <v>0.21171941137364989</v>
      </c>
      <c r="P191" s="24">
        <f t="shared" si="125"/>
        <v>8.1057082719324644E-2</v>
      </c>
      <c r="Q191" s="10">
        <f t="shared" si="128"/>
        <v>14</v>
      </c>
      <c r="R191" s="42">
        <f t="shared" si="129"/>
        <v>0.14943689402873628</v>
      </c>
      <c r="S191" s="3">
        <f t="shared" si="130"/>
        <v>5.8464744398084599E-2</v>
      </c>
      <c r="T191" s="41">
        <f t="shared" si="109"/>
        <v>1.5625360195924545E-2</v>
      </c>
    </row>
    <row r="192" spans="1:20">
      <c r="B192" s="35">
        <v>0.47300000000000014</v>
      </c>
      <c r="C192" s="24">
        <f t="shared" si="102"/>
        <v>0.14047271131455777</v>
      </c>
      <c r="D192" s="24">
        <f t="shared" ref="D192:N192" si="133">D167*$K$2</f>
        <v>5.7216764272464471E-2</v>
      </c>
      <c r="E192" s="24">
        <f t="shared" si="133"/>
        <v>4.0929814046391677E-2</v>
      </c>
      <c r="F192" s="24">
        <f t="shared" si="133"/>
        <v>0.17913615280970877</v>
      </c>
      <c r="G192" s="24">
        <f t="shared" si="133"/>
        <v>7.1099210149383099E-2</v>
      </c>
      <c r="H192" s="24">
        <f t="shared" si="133"/>
        <v>0.1000139810972311</v>
      </c>
      <c r="I192" s="24">
        <f t="shared" si="133"/>
        <v>0.14556025417906848</v>
      </c>
      <c r="J192" s="24">
        <f t="shared" si="133"/>
        <v>0.18475580865633559</v>
      </c>
      <c r="K192" s="24">
        <f t="shared" si="133"/>
        <v>0.19637337092415982</v>
      </c>
      <c r="L192" s="24">
        <f t="shared" si="133"/>
        <v>0.10249366657898</v>
      </c>
      <c r="M192" s="24">
        <f t="shared" si="133"/>
        <v>0.1692019475554998</v>
      </c>
      <c r="N192" s="24">
        <f t="shared" si="133"/>
        <v>0.17520585921118467</v>
      </c>
      <c r="O192" s="24">
        <f t="shared" si="125"/>
        <v>0.1438896661254597</v>
      </c>
      <c r="P192" s="24"/>
      <c r="Q192" s="10">
        <f t="shared" si="128"/>
        <v>13</v>
      </c>
      <c r="R192" s="42">
        <f t="shared" si="129"/>
        <v>0.13125763130157114</v>
      </c>
      <c r="S192" s="3">
        <f t="shared" si="130"/>
        <v>5.1863978978956372E-2</v>
      </c>
      <c r="T192" s="41">
        <f t="shared" si="109"/>
        <v>1.438447965832413E-2</v>
      </c>
    </row>
    <row r="193" spans="1:20">
      <c r="B193" s="36">
        <v>0.49500000000000016</v>
      </c>
      <c r="C193" s="29">
        <f t="shared" si="102"/>
        <v>0.2234546604694895</v>
      </c>
      <c r="D193" s="29">
        <f>D168*$K$2</f>
        <v>0.153676996977159</v>
      </c>
      <c r="E193" s="29">
        <f>E168*$K$2</f>
        <v>6.079281203949348E-2</v>
      </c>
      <c r="F193" s="29">
        <f t="shared" ref="F193:N193" si="134">F168*$K$2</f>
        <v>0.18279199266296786</v>
      </c>
      <c r="G193" s="29">
        <f t="shared" si="134"/>
        <v>0.15899658533406097</v>
      </c>
      <c r="H193" s="29">
        <f t="shared" si="134"/>
        <v>3.0396406019746913E-2</v>
      </c>
      <c r="I193" s="29">
        <f t="shared" si="134"/>
        <v>4.0135060375587908E-2</v>
      </c>
      <c r="J193" s="29">
        <f t="shared" si="134"/>
        <v>0.15655930674913554</v>
      </c>
      <c r="K193" s="29">
        <f t="shared" si="134"/>
        <v>0.1767086401769718</v>
      </c>
      <c r="L193" s="29">
        <f t="shared" si="134"/>
        <v>0.1563900839351394</v>
      </c>
      <c r="M193" s="29">
        <f t="shared" si="134"/>
        <v>0.17693783426280371</v>
      </c>
      <c r="N193" s="29">
        <f t="shared" si="134"/>
        <v>0.15716482743850443</v>
      </c>
      <c r="O193" s="29">
        <f t="shared" si="125"/>
        <v>0.18139564239035741</v>
      </c>
      <c r="P193" s="29"/>
      <c r="Q193" s="14">
        <f t="shared" si="128"/>
        <v>13</v>
      </c>
      <c r="R193" s="45">
        <f t="shared" si="129"/>
        <v>0.14272314221780136</v>
      </c>
      <c r="S193" s="4">
        <f t="shared" si="130"/>
        <v>5.9700712177484579E-2</v>
      </c>
      <c r="T193" s="44">
        <f t="shared" si="109"/>
        <v>1.6557998379818313E-2</v>
      </c>
    </row>
    <row r="196" spans="1:20">
      <c r="A196" s="1" t="s">
        <v>19</v>
      </c>
      <c r="B196" s="34">
        <f>0.005/2</f>
        <v>2.5000000000000001E-3</v>
      </c>
      <c r="C196" s="19">
        <v>9.4650205761316802E-2</v>
      </c>
      <c r="D196" s="19">
        <v>8.6705202312138702E-3</v>
      </c>
      <c r="E196" s="19">
        <v>1.4999999999999999E-2</v>
      </c>
      <c r="F196" s="19">
        <v>5.9016393442622897E-2</v>
      </c>
      <c r="G196" s="19">
        <v>7.5040783034257694E-2</v>
      </c>
      <c r="H196" s="19">
        <v>0</v>
      </c>
      <c r="I196" s="19">
        <v>0.136539953452288</v>
      </c>
      <c r="J196" s="19">
        <v>3.6834924965893502E-2</v>
      </c>
      <c r="K196" s="19">
        <v>6.4197530864197494E-2</v>
      </c>
      <c r="L196" s="19">
        <v>2.2522522522522501E-3</v>
      </c>
      <c r="M196" s="19">
        <v>0.18729641693811</v>
      </c>
      <c r="N196" s="19">
        <v>0.104201680672268</v>
      </c>
      <c r="O196" s="19">
        <v>3.5955056179775201E-2</v>
      </c>
      <c r="P196" s="20">
        <v>0.108247422680412</v>
      </c>
      <c r="Q196" s="6">
        <f t="shared" ref="Q196:Q259" si="135">COUNT(C196:P196)</f>
        <v>14</v>
      </c>
      <c r="R196" s="39">
        <f t="shared" ref="R196:R259" si="136">AVERAGE(C196:P196)</f>
        <v>6.6278795748186264E-2</v>
      </c>
      <c r="S196" s="2">
        <f t="shared" ref="S196:S259" si="137">STDEV(C196:P196)</f>
        <v>5.5433373239604532E-2</v>
      </c>
      <c r="T196" s="38">
        <f t="shared" ref="T196:T259" si="138">S196/SQRT(Q196)</f>
        <v>1.4815192175411659E-2</v>
      </c>
    </row>
    <row r="197" spans="1:20">
      <c r="A197" s="1" t="s">
        <v>29</v>
      </c>
      <c r="B197" s="35">
        <f>B196+0.005</f>
        <v>7.4999999999999997E-3</v>
      </c>
      <c r="C197" s="24">
        <v>9.7744360902255606E-2</v>
      </c>
      <c r="D197" s="24">
        <v>3.99636693914623E-2</v>
      </c>
      <c r="E197" s="24">
        <v>4.3143297380585498E-2</v>
      </c>
      <c r="F197" s="24">
        <v>0.10025445292620799</v>
      </c>
      <c r="G197" s="24">
        <v>8.2184225041367895E-2</v>
      </c>
      <c r="H197" s="24">
        <v>3.9087947882736097E-2</v>
      </c>
      <c r="I197" s="24">
        <v>0.14866519715895099</v>
      </c>
      <c r="J197" s="24">
        <v>6.1131763733994197E-2</v>
      </c>
      <c r="K197" s="24">
        <v>7.3692551505546697E-2</v>
      </c>
      <c r="L197" s="24">
        <v>2.05338809034907E-2</v>
      </c>
      <c r="M197" s="24">
        <v>0.193294918805657</v>
      </c>
      <c r="N197" s="24">
        <v>0.14125799573560699</v>
      </c>
      <c r="O197" s="24">
        <v>7.9320113314447493E-2</v>
      </c>
      <c r="P197" s="25">
        <v>0.153460695270905</v>
      </c>
      <c r="Q197" s="10">
        <f t="shared" si="135"/>
        <v>14</v>
      </c>
      <c r="R197" s="42">
        <f t="shared" si="136"/>
        <v>9.0981076425229596E-2</v>
      </c>
      <c r="S197" s="3">
        <f t="shared" si="137"/>
        <v>5.1372665083168526E-2</v>
      </c>
      <c r="T197" s="41">
        <f t="shared" si="138"/>
        <v>1.3729922270478661E-2</v>
      </c>
    </row>
    <row r="198" spans="1:20">
      <c r="B198" s="35">
        <f t="shared" ref="B198:B261" si="139">B197+0.005</f>
        <v>1.2500000000000001E-2</v>
      </c>
      <c r="C198" s="24">
        <v>0.14890613973182701</v>
      </c>
      <c r="D198" s="24">
        <v>0.114432109308283</v>
      </c>
      <c r="E198" s="24">
        <v>8.2815734989648004E-2</v>
      </c>
      <c r="F198" s="24">
        <v>0.14584323040380001</v>
      </c>
      <c r="G198" s="24">
        <v>0.106305367378843</v>
      </c>
      <c r="H198" s="24">
        <v>7.4702886247877701E-2</v>
      </c>
      <c r="I198" s="24">
        <v>0.15646715982963399</v>
      </c>
      <c r="J198" s="24">
        <v>0.12590506838294399</v>
      </c>
      <c r="K198" s="24">
        <v>8.5039370078740101E-2</v>
      </c>
      <c r="L198" s="24">
        <v>8.1447963800904896E-2</v>
      </c>
      <c r="M198" s="24">
        <v>0.23586800573888</v>
      </c>
      <c r="N198" s="24">
        <v>0.19482576557550099</v>
      </c>
      <c r="O198" s="24">
        <v>0.136335595311536</v>
      </c>
      <c r="P198" s="25">
        <v>0.232195121951219</v>
      </c>
      <c r="Q198" s="10">
        <f t="shared" si="135"/>
        <v>14</v>
      </c>
      <c r="R198" s="42">
        <f t="shared" si="136"/>
        <v>0.13722067990925985</v>
      </c>
      <c r="S198" s="3">
        <f t="shared" si="137"/>
        <v>5.3318253634571447E-2</v>
      </c>
      <c r="T198" s="41">
        <f t="shared" si="138"/>
        <v>1.4249902682977201E-2</v>
      </c>
    </row>
    <row r="199" spans="1:20">
      <c r="B199" s="35">
        <f t="shared" si="139"/>
        <v>1.7500000000000002E-2</v>
      </c>
      <c r="C199" s="24">
        <v>0.187096774193548</v>
      </c>
      <c r="D199" s="24">
        <v>0.183079056865464</v>
      </c>
      <c r="E199" s="24">
        <v>0.12007062978222401</v>
      </c>
      <c r="F199" s="24">
        <v>0.166263115415657</v>
      </c>
      <c r="G199" s="24">
        <v>0.126669965363681</v>
      </c>
      <c r="H199" s="24">
        <v>8.4112149532710206E-2</v>
      </c>
      <c r="I199" s="24">
        <v>0.18512497459865801</v>
      </c>
      <c r="J199" s="24">
        <v>0.20564343736639501</v>
      </c>
      <c r="K199" s="24">
        <v>0.13397790055248601</v>
      </c>
      <c r="L199" s="24">
        <v>0.17023445463812401</v>
      </c>
      <c r="M199" s="24">
        <v>0.29341792228390101</v>
      </c>
      <c r="N199" s="24">
        <v>0.24940730203888001</v>
      </c>
      <c r="O199" s="24">
        <v>0.17127071823204401</v>
      </c>
      <c r="P199" s="25">
        <v>0.27745289148797903</v>
      </c>
      <c r="Q199" s="10">
        <f t="shared" si="135"/>
        <v>14</v>
      </c>
      <c r="R199" s="42">
        <f t="shared" si="136"/>
        <v>0.18241580659655363</v>
      </c>
      <c r="S199" s="3">
        <f t="shared" si="137"/>
        <v>5.9451634394132723E-2</v>
      </c>
      <c r="T199" s="41">
        <f t="shared" si="138"/>
        <v>1.5889117641899316E-2</v>
      </c>
    </row>
    <row r="200" spans="1:20">
      <c r="B200" s="35">
        <f t="shared" si="139"/>
        <v>2.2500000000000003E-2</v>
      </c>
      <c r="C200" s="24">
        <v>0.22198368398454199</v>
      </c>
      <c r="D200" s="24">
        <v>0.20114942528735599</v>
      </c>
      <c r="E200" s="24">
        <v>0.182275931520644</v>
      </c>
      <c r="F200" s="24">
        <v>0.18817204301075199</v>
      </c>
      <c r="G200" s="24">
        <v>0.124782608695652</v>
      </c>
      <c r="H200" s="24">
        <v>8.8596491228070104E-2</v>
      </c>
      <c r="I200" s="24">
        <v>0.21343365755184401</v>
      </c>
      <c r="J200" s="24">
        <v>0.22716150081566</v>
      </c>
      <c r="K200" s="24">
        <v>0.17012914093206</v>
      </c>
      <c r="L200" s="24">
        <v>0.21205906480721901</v>
      </c>
      <c r="M200" s="24">
        <v>0.33425206715108902</v>
      </c>
      <c r="N200" s="24">
        <v>0.26761168384879702</v>
      </c>
      <c r="O200" s="24">
        <v>0.22531645569620201</v>
      </c>
      <c r="P200" s="25">
        <v>0.29552955295529498</v>
      </c>
      <c r="Q200" s="10">
        <f t="shared" si="135"/>
        <v>14</v>
      </c>
      <c r="R200" s="42">
        <f t="shared" si="136"/>
        <v>0.21088952196322733</v>
      </c>
      <c r="S200" s="3">
        <f t="shared" si="137"/>
        <v>6.3041241740536019E-2</v>
      </c>
      <c r="T200" s="41">
        <f t="shared" si="138"/>
        <v>1.6848480559277023E-2</v>
      </c>
    </row>
    <row r="201" spans="1:20">
      <c r="B201" s="35">
        <f t="shared" si="139"/>
        <v>2.7500000000000004E-2</v>
      </c>
      <c r="C201" s="24">
        <v>0.24403874813710799</v>
      </c>
      <c r="D201" s="24">
        <v>0.21310116086235401</v>
      </c>
      <c r="E201" s="24">
        <v>0.20380787537862299</v>
      </c>
      <c r="F201" s="24">
        <v>0.19060128429655501</v>
      </c>
      <c r="G201" s="24">
        <v>0.121101660591332</v>
      </c>
      <c r="H201" s="24">
        <v>0.113360323886639</v>
      </c>
      <c r="I201" s="24">
        <v>0.24332200097134499</v>
      </c>
      <c r="J201" s="24">
        <v>0.25487199082919298</v>
      </c>
      <c r="K201" s="24">
        <v>0.193707865168539</v>
      </c>
      <c r="L201" s="24">
        <v>0.252585919252585</v>
      </c>
      <c r="M201" s="24">
        <v>0.33996342021033299</v>
      </c>
      <c r="N201" s="24">
        <v>0.266893167232918</v>
      </c>
      <c r="O201" s="24">
        <v>0.25362318840579701</v>
      </c>
      <c r="P201" s="25">
        <v>0.29480929165471698</v>
      </c>
      <c r="Q201" s="10">
        <f t="shared" si="135"/>
        <v>14</v>
      </c>
      <c r="R201" s="42">
        <f t="shared" si="136"/>
        <v>0.22755627834843128</v>
      </c>
      <c r="S201" s="3">
        <f t="shared" si="137"/>
        <v>6.1353762496524869E-2</v>
      </c>
      <c r="T201" s="41">
        <f t="shared" si="138"/>
        <v>1.6397482760821164E-2</v>
      </c>
    </row>
    <row r="202" spans="1:20">
      <c r="B202" s="35">
        <f t="shared" si="139"/>
        <v>3.2500000000000001E-2</v>
      </c>
      <c r="C202" s="24">
        <v>0.23157186132615201</v>
      </c>
      <c r="D202" s="24">
        <v>0.220783764870538</v>
      </c>
      <c r="E202" s="24">
        <v>0.240075614366729</v>
      </c>
      <c r="F202" s="24">
        <v>0.18507312153302999</v>
      </c>
      <c r="G202" s="24">
        <v>0.112850382235165</v>
      </c>
      <c r="H202" s="24">
        <v>0.14050991501416399</v>
      </c>
      <c r="I202" s="24">
        <v>0.26045683773361</v>
      </c>
      <c r="J202" s="24">
        <v>0.27418791477471099</v>
      </c>
      <c r="K202" s="24">
        <v>0.20221289584128099</v>
      </c>
      <c r="L202" s="24">
        <v>0.263861245379584</v>
      </c>
      <c r="M202" s="24">
        <v>0.328189300411522</v>
      </c>
      <c r="N202" s="24">
        <v>0.25404312668463602</v>
      </c>
      <c r="O202" s="24">
        <v>0.245356500898741</v>
      </c>
      <c r="P202" s="25">
        <v>0.28861360042171802</v>
      </c>
      <c r="Q202" s="10">
        <f t="shared" si="135"/>
        <v>14</v>
      </c>
      <c r="R202" s="42">
        <f t="shared" si="136"/>
        <v>0.23198472010654148</v>
      </c>
      <c r="S202" s="3">
        <f t="shared" si="137"/>
        <v>5.722707644088653E-2</v>
      </c>
      <c r="T202" s="41">
        <f t="shared" si="138"/>
        <v>1.5294579520608578E-2</v>
      </c>
    </row>
    <row r="203" spans="1:20">
      <c r="B203" s="35">
        <f t="shared" si="139"/>
        <v>3.7499999999999999E-2</v>
      </c>
      <c r="C203" s="24">
        <v>0.24852071005917101</v>
      </c>
      <c r="D203" s="24">
        <v>0.231987577639751</v>
      </c>
      <c r="E203" s="24">
        <v>0.24233232221098699</v>
      </c>
      <c r="F203" s="24">
        <v>0.204220558202859</v>
      </c>
      <c r="G203" s="24">
        <v>0.116176967240797</v>
      </c>
      <c r="H203" s="24">
        <v>0.152475247524752</v>
      </c>
      <c r="I203" s="24">
        <v>0.26159217877094898</v>
      </c>
      <c r="J203" s="24">
        <v>0.26799738219895203</v>
      </c>
      <c r="K203" s="24">
        <v>0.220850925625202</v>
      </c>
      <c r="L203" s="24">
        <v>0.26770503772207299</v>
      </c>
      <c r="M203" s="24">
        <v>0.30769230769230699</v>
      </c>
      <c r="N203" s="24">
        <v>0.216789396170839</v>
      </c>
      <c r="O203" s="24">
        <v>0.24228842604798301</v>
      </c>
      <c r="P203" s="25">
        <v>0.260748315128979</v>
      </c>
      <c r="Q203" s="10">
        <f t="shared" si="135"/>
        <v>14</v>
      </c>
      <c r="R203" s="42">
        <f t="shared" si="136"/>
        <v>0.23152695373111437</v>
      </c>
      <c r="S203" s="3">
        <f t="shared" si="137"/>
        <v>4.9108265035730132E-2</v>
      </c>
      <c r="T203" s="41">
        <f t="shared" si="138"/>
        <v>1.3124735901613723E-2</v>
      </c>
    </row>
    <row r="204" spans="1:20">
      <c r="B204" s="35">
        <f t="shared" si="139"/>
        <v>4.2499999999999996E-2</v>
      </c>
      <c r="C204" s="24">
        <v>0.245052083333333</v>
      </c>
      <c r="D204" s="24">
        <v>0.22950377562027999</v>
      </c>
      <c r="E204" s="24">
        <v>0.25235294117647</v>
      </c>
      <c r="F204" s="24">
        <v>0.21042868920032901</v>
      </c>
      <c r="G204" s="24">
        <v>0.12718863561281701</v>
      </c>
      <c r="H204" s="24">
        <v>0.17467248908296901</v>
      </c>
      <c r="I204" s="24">
        <v>0.23420267289477001</v>
      </c>
      <c r="J204" s="24">
        <v>0.25430383569918402</v>
      </c>
      <c r="K204" s="24">
        <v>0.25328759291023401</v>
      </c>
      <c r="L204" s="24">
        <v>0.249324324324324</v>
      </c>
      <c r="M204" s="24">
        <v>0.28131905490395998</v>
      </c>
      <c r="N204" s="24">
        <v>0.20468458876763301</v>
      </c>
      <c r="O204" s="24">
        <v>0.23890632003585799</v>
      </c>
      <c r="P204" s="25">
        <v>0.26766363242306002</v>
      </c>
      <c r="Q204" s="10">
        <f t="shared" si="135"/>
        <v>14</v>
      </c>
      <c r="R204" s="42">
        <f t="shared" si="136"/>
        <v>0.23020647399894437</v>
      </c>
      <c r="S204" s="3">
        <f t="shared" si="137"/>
        <v>4.0226935557485778E-2</v>
      </c>
      <c r="T204" s="41">
        <f t="shared" si="138"/>
        <v>1.0751100755424714E-2</v>
      </c>
    </row>
    <row r="205" spans="1:20">
      <c r="B205" s="35">
        <f t="shared" si="139"/>
        <v>4.7499999999999994E-2</v>
      </c>
      <c r="C205" s="24">
        <v>0.23950559701492499</v>
      </c>
      <c r="D205" s="24">
        <v>0.23668353820197599</v>
      </c>
      <c r="E205" s="24">
        <v>0.249076517150395</v>
      </c>
      <c r="F205" s="24">
        <v>0.23113905325443701</v>
      </c>
      <c r="G205" s="24">
        <v>0.135240572171651</v>
      </c>
      <c r="H205" s="24">
        <v>0.18532634587899</v>
      </c>
      <c r="I205" s="24">
        <v>0.21747076023391801</v>
      </c>
      <c r="J205" s="24">
        <v>0.246764452113891</v>
      </c>
      <c r="K205" s="24">
        <v>0.26484018264840098</v>
      </c>
      <c r="L205" s="24">
        <v>0.247403787416004</v>
      </c>
      <c r="M205" s="24">
        <v>0.28284870160161701</v>
      </c>
      <c r="N205" s="24">
        <v>0.208202653799758</v>
      </c>
      <c r="O205" s="24">
        <v>0.24720244150559501</v>
      </c>
      <c r="P205" s="25">
        <v>0.25754104620084001</v>
      </c>
      <c r="Q205" s="10">
        <f t="shared" si="135"/>
        <v>14</v>
      </c>
      <c r="R205" s="42">
        <f t="shared" si="136"/>
        <v>0.23208897494231415</v>
      </c>
      <c r="S205" s="3">
        <f t="shared" si="137"/>
        <v>3.6890200639703608E-2</v>
      </c>
      <c r="T205" s="41">
        <f t="shared" si="138"/>
        <v>9.8593208373656989E-3</v>
      </c>
    </row>
    <row r="206" spans="1:20">
      <c r="B206" s="35">
        <f t="shared" si="139"/>
        <v>5.2499999999999991E-2</v>
      </c>
      <c r="C206" s="24">
        <v>0.22689075630252101</v>
      </c>
      <c r="D206" s="24">
        <v>0.250166333998669</v>
      </c>
      <c r="E206" s="24">
        <v>0.25276461295418601</v>
      </c>
      <c r="F206" s="24">
        <v>0.23433714087919599</v>
      </c>
      <c r="G206" s="24">
        <v>0.146882494004796</v>
      </c>
      <c r="H206" s="24">
        <v>0.176579068695251</v>
      </c>
      <c r="I206" s="24">
        <v>0.190995750545538</v>
      </c>
      <c r="J206" s="24">
        <v>0.21307371349095899</v>
      </c>
      <c r="K206" s="24">
        <v>0.27811198519204</v>
      </c>
      <c r="L206" s="24">
        <v>0.25499058380414302</v>
      </c>
      <c r="M206" s="24">
        <v>0.28820412716118199</v>
      </c>
      <c r="N206" s="24">
        <v>0.23327137546468399</v>
      </c>
      <c r="O206" s="24">
        <v>0.25383053350563001</v>
      </c>
      <c r="P206" s="25">
        <v>0.25107851596203601</v>
      </c>
      <c r="Q206" s="10">
        <f t="shared" si="135"/>
        <v>14</v>
      </c>
      <c r="R206" s="42">
        <f t="shared" si="136"/>
        <v>0.23222692799720221</v>
      </c>
      <c r="S206" s="3">
        <f t="shared" si="137"/>
        <v>3.9030576901246151E-2</v>
      </c>
      <c r="T206" s="41">
        <f t="shared" si="138"/>
        <v>1.0431360455185432E-2</v>
      </c>
    </row>
    <row r="207" spans="1:20">
      <c r="A207" s="1" t="s">
        <v>26</v>
      </c>
      <c r="B207" s="35">
        <f t="shared" si="139"/>
        <v>5.7499999999999989E-2</v>
      </c>
      <c r="C207" s="24">
        <v>0.225900116144018</v>
      </c>
      <c r="D207" s="24">
        <v>0.25262308313155701</v>
      </c>
      <c r="E207" s="24">
        <v>0.237190900098911</v>
      </c>
      <c r="F207" s="24">
        <v>0.22866141732283399</v>
      </c>
      <c r="G207" s="24">
        <v>0.152781700084721</v>
      </c>
      <c r="H207" s="24">
        <v>0.185584807941303</v>
      </c>
      <c r="I207" s="24">
        <v>0.18245062836624701</v>
      </c>
      <c r="J207" s="24">
        <v>0.180600214362272</v>
      </c>
      <c r="K207" s="24">
        <v>0.295627583206439</v>
      </c>
      <c r="L207" s="24">
        <v>0.27003999304468701</v>
      </c>
      <c r="M207" s="24">
        <v>0.28895400687985701</v>
      </c>
      <c r="N207" s="24">
        <v>0.24779990736452001</v>
      </c>
      <c r="O207" s="24">
        <v>0.277022433718558</v>
      </c>
      <c r="P207" s="25">
        <v>0.24023782741443001</v>
      </c>
      <c r="Q207" s="10">
        <f t="shared" si="135"/>
        <v>14</v>
      </c>
      <c r="R207" s="42">
        <f t="shared" si="136"/>
        <v>0.23324818707716813</v>
      </c>
      <c r="S207" s="3">
        <f t="shared" si="137"/>
        <v>4.393139331338685E-2</v>
      </c>
      <c r="T207" s="41">
        <f t="shared" si="138"/>
        <v>1.1741158735878946E-2</v>
      </c>
    </row>
    <row r="208" spans="1:20">
      <c r="A208" s="1" t="s">
        <v>30</v>
      </c>
      <c r="B208" s="35">
        <f t="shared" si="139"/>
        <v>6.2499999999999986E-2</v>
      </c>
      <c r="C208" s="24">
        <v>0.22149317254832401</v>
      </c>
      <c r="D208" s="24">
        <v>0.24131455399061</v>
      </c>
      <c r="E208" s="24">
        <v>0.209899642796393</v>
      </c>
      <c r="F208" s="24">
        <v>0.21840454138033999</v>
      </c>
      <c r="G208" s="24">
        <v>0.18617296737441699</v>
      </c>
      <c r="H208" s="24">
        <v>0.15972503032753699</v>
      </c>
      <c r="I208" s="24">
        <v>0.18311660626731999</v>
      </c>
      <c r="J208" s="24">
        <v>0.130490624197277</v>
      </c>
      <c r="K208" s="24">
        <v>0.32201969411271703</v>
      </c>
      <c r="L208" s="24">
        <v>0.294193340839633</v>
      </c>
      <c r="M208" s="24">
        <v>0.28883438448960502</v>
      </c>
      <c r="N208" s="24">
        <v>0.26029246344206902</v>
      </c>
      <c r="O208" s="24">
        <v>0.29717280813214703</v>
      </c>
      <c r="P208" s="25">
        <v>0.23239747170366001</v>
      </c>
      <c r="Q208" s="10">
        <f t="shared" si="135"/>
        <v>14</v>
      </c>
      <c r="R208" s="42">
        <f t="shared" si="136"/>
        <v>0.23182337868586061</v>
      </c>
      <c r="S208" s="3">
        <f t="shared" si="137"/>
        <v>5.6253087597361126E-2</v>
      </c>
      <c r="T208" s="41">
        <f t="shared" si="138"/>
        <v>1.5034270052679133E-2</v>
      </c>
    </row>
    <row r="209" spans="1:20">
      <c r="A209" s="1" t="s">
        <v>31</v>
      </c>
      <c r="B209" s="35">
        <f t="shared" si="139"/>
        <v>6.7499999999999991E-2</v>
      </c>
      <c r="C209" s="24">
        <v>0.2197265625</v>
      </c>
      <c r="D209" s="24">
        <v>0.232994661615291</v>
      </c>
      <c r="E209" s="24">
        <v>0.20788147243012001</v>
      </c>
      <c r="F209" s="24">
        <v>0.19946129855401101</v>
      </c>
      <c r="G209" s="24">
        <v>0.21092416483784401</v>
      </c>
      <c r="H209" s="24">
        <v>0.135062953071346</v>
      </c>
      <c r="I209" s="24">
        <v>0.17531940782802599</v>
      </c>
      <c r="J209" s="24">
        <v>8.3333333333333301E-2</v>
      </c>
      <c r="K209" s="24">
        <v>0.32624974701477399</v>
      </c>
      <c r="L209" s="24">
        <v>0.30084808808212998</v>
      </c>
      <c r="M209" s="24">
        <v>0.28151080676225099</v>
      </c>
      <c r="N209" s="24">
        <v>0.26451187335092302</v>
      </c>
      <c r="O209" s="24">
        <v>0.32572167169323502</v>
      </c>
      <c r="P209" s="25">
        <v>0.23295144571740301</v>
      </c>
      <c r="Q209" s="10">
        <f t="shared" si="135"/>
        <v>14</v>
      </c>
      <c r="R209" s="42">
        <f t="shared" si="136"/>
        <v>0.22832124905647766</v>
      </c>
      <c r="S209" s="3">
        <f t="shared" si="137"/>
        <v>6.9434060750699425E-2</v>
      </c>
      <c r="T209" s="41">
        <f t="shared" si="138"/>
        <v>1.8557033307254649E-2</v>
      </c>
    </row>
    <row r="210" spans="1:20">
      <c r="B210" s="35">
        <f t="shared" si="139"/>
        <v>7.2499999999999995E-2</v>
      </c>
      <c r="C210" s="24">
        <v>0.21053414670435899</v>
      </c>
      <c r="D210" s="24">
        <v>0.211391375101708</v>
      </c>
      <c r="E210" s="24">
        <v>0.19627842866988199</v>
      </c>
      <c r="F210" s="24">
        <v>0.17697782644401799</v>
      </c>
      <c r="G210" s="24">
        <v>0.25762476894639502</v>
      </c>
      <c r="H210" s="24">
        <v>0.131879914224446</v>
      </c>
      <c r="I210" s="24">
        <v>0.17516843118382999</v>
      </c>
      <c r="J210" s="24">
        <v>7.3585810162991303E-2</v>
      </c>
      <c r="K210" s="24">
        <v>0.30880369870930402</v>
      </c>
      <c r="L210" s="24">
        <v>0.27633175994605502</v>
      </c>
      <c r="M210" s="24">
        <v>0.26924963217263298</v>
      </c>
      <c r="N210" s="24">
        <v>0.24755564801331301</v>
      </c>
      <c r="O210" s="24">
        <v>0.323271919508689</v>
      </c>
      <c r="P210" s="25">
        <v>0.249907760423072</v>
      </c>
      <c r="Q210" s="10">
        <f t="shared" si="135"/>
        <v>14</v>
      </c>
      <c r="R210" s="42">
        <f t="shared" si="136"/>
        <v>0.22204008001504963</v>
      </c>
      <c r="S210" s="3">
        <f t="shared" si="137"/>
        <v>6.8472672303089815E-2</v>
      </c>
      <c r="T210" s="41">
        <f t="shared" si="138"/>
        <v>1.8300091436786247E-2</v>
      </c>
    </row>
    <row r="211" spans="1:20">
      <c r="B211" s="35">
        <f t="shared" si="139"/>
        <v>7.7499999999999999E-2</v>
      </c>
      <c r="C211" s="24">
        <v>0.211900508451284</v>
      </c>
      <c r="D211" s="24">
        <v>0.18250835104767599</v>
      </c>
      <c r="E211" s="24">
        <v>0.18207462495191601</v>
      </c>
      <c r="F211" s="24">
        <v>0.15663278603075301</v>
      </c>
      <c r="G211" s="24">
        <v>0.27257130602616297</v>
      </c>
      <c r="H211" s="24">
        <v>0.16344873501997301</v>
      </c>
      <c r="I211" s="24">
        <v>0.17848113119205899</v>
      </c>
      <c r="J211" s="24">
        <v>6.7975107707036797E-2</v>
      </c>
      <c r="K211" s="24">
        <v>0.306725794530672</v>
      </c>
      <c r="L211" s="24">
        <v>0.24539953069037901</v>
      </c>
      <c r="M211" s="24">
        <v>0.253065673539831</v>
      </c>
      <c r="N211" s="24">
        <v>0.230473492513152</v>
      </c>
      <c r="O211" s="24">
        <v>0.322403720042923</v>
      </c>
      <c r="P211" s="25">
        <v>0.26634079799931698</v>
      </c>
      <c r="Q211" s="10">
        <f t="shared" si="135"/>
        <v>14</v>
      </c>
      <c r="R211" s="42">
        <f t="shared" si="136"/>
        <v>0.21714296855308104</v>
      </c>
      <c r="S211" s="3">
        <f t="shared" si="137"/>
        <v>6.7716253337973986E-2</v>
      </c>
      <c r="T211" s="41">
        <f t="shared" si="138"/>
        <v>1.8097929964763282E-2</v>
      </c>
    </row>
    <row r="212" spans="1:20">
      <c r="B212" s="35">
        <f t="shared" si="139"/>
        <v>8.2500000000000004E-2</v>
      </c>
      <c r="C212" s="24">
        <v>0.22469739891836199</v>
      </c>
      <c r="D212" s="24">
        <v>0.164944074755769</v>
      </c>
      <c r="E212" s="24">
        <v>0.17216952815464001</v>
      </c>
      <c r="F212" s="24">
        <v>0.14112543064948299</v>
      </c>
      <c r="G212" s="24">
        <v>0.27263681592039801</v>
      </c>
      <c r="H212" s="24">
        <v>0.19023622047243999</v>
      </c>
      <c r="I212" s="24">
        <v>0.17029050080199601</v>
      </c>
      <c r="J212" s="24">
        <v>5.7608972724955299E-2</v>
      </c>
      <c r="K212" s="24">
        <v>0.30575789108567403</v>
      </c>
      <c r="L212" s="24">
        <v>0.21884534146913801</v>
      </c>
      <c r="M212" s="24">
        <v>0.244222733862027</v>
      </c>
      <c r="N212" s="24">
        <v>0.19462833364857099</v>
      </c>
      <c r="O212" s="24">
        <v>0.29467597643464899</v>
      </c>
      <c r="P212" s="25">
        <v>0.26729957805907101</v>
      </c>
      <c r="Q212" s="10">
        <f t="shared" si="135"/>
        <v>14</v>
      </c>
      <c r="R212" s="42">
        <f t="shared" si="136"/>
        <v>0.20850991406836952</v>
      </c>
      <c r="S212" s="3">
        <f t="shared" si="137"/>
        <v>6.714635169895139E-2</v>
      </c>
      <c r="T212" s="41">
        <f t="shared" si="138"/>
        <v>1.7945617344950177E-2</v>
      </c>
    </row>
    <row r="213" spans="1:20">
      <c r="B213" s="35">
        <f t="shared" si="139"/>
        <v>8.7500000000000008E-2</v>
      </c>
      <c r="C213" s="24">
        <v>0.24111830057379999</v>
      </c>
      <c r="D213" s="24">
        <v>0.16680339075745099</v>
      </c>
      <c r="E213" s="24">
        <v>0.15575241085445099</v>
      </c>
      <c r="F213" s="24">
        <v>0.125107851596203</v>
      </c>
      <c r="G213" s="24">
        <v>0.25661723296414402</v>
      </c>
      <c r="H213" s="24">
        <v>0.22359686179843</v>
      </c>
      <c r="I213" s="24">
        <v>0.15585331452750301</v>
      </c>
      <c r="J213" s="24">
        <v>4.8952950775088301E-2</v>
      </c>
      <c r="K213" s="24">
        <v>0.29618246522161101</v>
      </c>
      <c r="L213" s="24">
        <v>0.20509722069647299</v>
      </c>
      <c r="M213" s="24">
        <v>0.23960411844520699</v>
      </c>
      <c r="N213" s="24">
        <v>0.16710503243906699</v>
      </c>
      <c r="O213" s="24">
        <v>0.28472580811731901</v>
      </c>
      <c r="P213" s="25">
        <v>0.26942804606600201</v>
      </c>
      <c r="Q213" s="10">
        <f t="shared" si="135"/>
        <v>14</v>
      </c>
      <c r="R213" s="42">
        <f t="shared" si="136"/>
        <v>0.20256750034519638</v>
      </c>
      <c r="S213" s="3">
        <f t="shared" si="137"/>
        <v>6.9459405472090438E-2</v>
      </c>
      <c r="T213" s="41">
        <f t="shared" si="138"/>
        <v>1.8563806968969535E-2</v>
      </c>
    </row>
    <row r="214" spans="1:20">
      <c r="B214" s="35">
        <f t="shared" si="139"/>
        <v>9.2500000000000013E-2</v>
      </c>
      <c r="C214" s="24">
        <v>0.25864485981308399</v>
      </c>
      <c r="D214" s="24">
        <v>0.170602658407536</v>
      </c>
      <c r="E214" s="24">
        <v>0.16355286504540201</v>
      </c>
      <c r="F214" s="24">
        <v>0.12766214908034801</v>
      </c>
      <c r="G214" s="24">
        <v>0.233618233618233</v>
      </c>
      <c r="H214" s="24">
        <v>0.24150727947473499</v>
      </c>
      <c r="I214" s="24">
        <v>0.131457010468508</v>
      </c>
      <c r="J214" s="24">
        <v>5.0131926121372003E-2</v>
      </c>
      <c r="K214" s="24">
        <v>0.28667262969588497</v>
      </c>
      <c r="L214" s="24">
        <v>0.20027021409270401</v>
      </c>
      <c r="M214" s="24">
        <v>0.242467610726122</v>
      </c>
      <c r="N214" s="24">
        <v>0.157410450213605</v>
      </c>
      <c r="O214" s="24">
        <v>0.28896722560975602</v>
      </c>
      <c r="P214" s="25">
        <v>0.26697374481805602</v>
      </c>
      <c r="Q214" s="10">
        <f t="shared" si="135"/>
        <v>14</v>
      </c>
      <c r="R214" s="42">
        <f t="shared" si="136"/>
        <v>0.2014242040846676</v>
      </c>
      <c r="S214" s="3">
        <f t="shared" si="137"/>
        <v>7.0371563669039627E-2</v>
      </c>
      <c r="T214" s="41">
        <f t="shared" si="138"/>
        <v>1.8807591501506776E-2</v>
      </c>
    </row>
    <row r="215" spans="1:20">
      <c r="B215" s="35">
        <f t="shared" si="139"/>
        <v>9.7500000000000017E-2</v>
      </c>
      <c r="C215" s="24">
        <v>0.282293497363796</v>
      </c>
      <c r="D215" s="24">
        <v>0.18558243951110001</v>
      </c>
      <c r="E215" s="24">
        <v>0.166699047989119</v>
      </c>
      <c r="F215" s="24">
        <v>0.126233886888863</v>
      </c>
      <c r="G215" s="24">
        <v>0.18545081967213101</v>
      </c>
      <c r="H215" s="24">
        <v>0.24155227032734899</v>
      </c>
      <c r="I215" s="24">
        <v>0.10343100425745</v>
      </c>
      <c r="J215" s="24">
        <v>5.1430408228865299E-2</v>
      </c>
      <c r="K215" s="24">
        <v>0.25842539504964301</v>
      </c>
      <c r="L215" s="24">
        <v>0.20241247425713399</v>
      </c>
      <c r="M215" s="24">
        <v>0.24328275093971799</v>
      </c>
      <c r="N215" s="24">
        <v>0.16151576331728501</v>
      </c>
      <c r="O215" s="24">
        <v>0.27879005475271501</v>
      </c>
      <c r="P215" s="25">
        <v>0.26534823731728202</v>
      </c>
      <c r="Q215" s="10">
        <f t="shared" si="135"/>
        <v>14</v>
      </c>
      <c r="R215" s="42">
        <f t="shared" si="136"/>
        <v>0.19660343213374645</v>
      </c>
      <c r="S215" s="3">
        <f t="shared" si="137"/>
        <v>7.0141491180792853E-2</v>
      </c>
      <c r="T215" s="41">
        <f t="shared" si="138"/>
        <v>1.8746102042568061E-2</v>
      </c>
    </row>
    <row r="216" spans="1:20">
      <c r="B216" s="35">
        <f t="shared" si="139"/>
        <v>0.10250000000000002</v>
      </c>
      <c r="C216" s="24">
        <v>0.30364287218361702</v>
      </c>
      <c r="D216" s="24">
        <v>0.19957612151183299</v>
      </c>
      <c r="E216" s="24">
        <v>0.16470373413676601</v>
      </c>
      <c r="F216" s="24">
        <v>0.12815599639314601</v>
      </c>
      <c r="G216" s="24">
        <v>0.14836065573770399</v>
      </c>
      <c r="H216" s="24">
        <v>0.23186528497409301</v>
      </c>
      <c r="I216" s="24">
        <v>8.6699507389162503E-2</v>
      </c>
      <c r="J216" s="24">
        <v>5.85365853658536E-2</v>
      </c>
      <c r="K216" s="24">
        <v>0.22273592602665199</v>
      </c>
      <c r="L216" s="24">
        <v>0.211992227260109</v>
      </c>
      <c r="M216" s="24">
        <v>0.239398713404227</v>
      </c>
      <c r="N216" s="24">
        <v>0.17634060106069499</v>
      </c>
      <c r="O216" s="24">
        <v>0.27068832173240498</v>
      </c>
      <c r="P216" s="25">
        <v>0.25653939886271299</v>
      </c>
      <c r="Q216" s="10">
        <f t="shared" si="135"/>
        <v>14</v>
      </c>
      <c r="R216" s="42">
        <f t="shared" si="136"/>
        <v>0.19280256757421257</v>
      </c>
      <c r="S216" s="3">
        <f t="shared" si="137"/>
        <v>7.0121537918386448E-2</v>
      </c>
      <c r="T216" s="41">
        <f t="shared" si="138"/>
        <v>1.8740769308877119E-2</v>
      </c>
    </row>
    <row r="217" spans="1:20">
      <c r="B217" s="35">
        <f t="shared" si="139"/>
        <v>0.10750000000000003</v>
      </c>
      <c r="C217" s="24">
        <v>0.29243880685759499</v>
      </c>
      <c r="D217" s="24">
        <v>0.19895462633451899</v>
      </c>
      <c r="E217" s="24">
        <v>0.15972827033617801</v>
      </c>
      <c r="F217" s="24">
        <v>0.115866839602248</v>
      </c>
      <c r="G217" s="24">
        <v>0.13353638986854699</v>
      </c>
      <c r="H217" s="24">
        <v>0.21713441654357399</v>
      </c>
      <c r="I217" s="24">
        <v>7.8004797750020602E-2</v>
      </c>
      <c r="J217" s="24">
        <v>5.7868736767819298E-2</v>
      </c>
      <c r="K217" s="24">
        <v>0.18628335696789899</v>
      </c>
      <c r="L217" s="24">
        <v>0.217472449342339</v>
      </c>
      <c r="M217" s="24">
        <v>0.22886597938144301</v>
      </c>
      <c r="N217" s="24">
        <v>0.19057695020454199</v>
      </c>
      <c r="O217" s="24">
        <v>0.26920629871162699</v>
      </c>
      <c r="P217" s="25">
        <v>0.24520452969724901</v>
      </c>
      <c r="Q217" s="10">
        <f t="shared" si="135"/>
        <v>14</v>
      </c>
      <c r="R217" s="42">
        <f t="shared" si="136"/>
        <v>0.18508160345468569</v>
      </c>
      <c r="S217" s="3">
        <f t="shared" si="137"/>
        <v>6.9156436206898486E-2</v>
      </c>
      <c r="T217" s="41">
        <f t="shared" si="138"/>
        <v>1.8482835026893043E-2</v>
      </c>
    </row>
    <row r="218" spans="1:20">
      <c r="B218" s="35">
        <f t="shared" si="139"/>
        <v>0.11250000000000003</v>
      </c>
      <c r="C218" s="24">
        <v>0.273318258903335</v>
      </c>
      <c r="D218" s="24">
        <v>0.204930987251079</v>
      </c>
      <c r="E218" s="24">
        <v>0.15649387989813501</v>
      </c>
      <c r="F218" s="24">
        <v>0.12307852098047301</v>
      </c>
      <c r="G218" s="24">
        <v>0.124709167054443</v>
      </c>
      <c r="H218" s="24">
        <v>0.168408551068883</v>
      </c>
      <c r="I218" s="24">
        <v>7.0358525500757399E-2</v>
      </c>
      <c r="J218" s="24">
        <v>6.2246777163904199E-2</v>
      </c>
      <c r="K218" s="24">
        <v>0.15844318895166301</v>
      </c>
      <c r="L218" s="24">
        <v>0.21679899707480099</v>
      </c>
      <c r="M218" s="24">
        <v>0.220315342631898</v>
      </c>
      <c r="N218" s="24">
        <v>0.201380592061595</v>
      </c>
      <c r="O218" s="24">
        <v>0.26278087769567099</v>
      </c>
      <c r="P218" s="25">
        <v>0.23103074141048799</v>
      </c>
      <c r="Q218" s="10">
        <f t="shared" si="135"/>
        <v>14</v>
      </c>
      <c r="R218" s="42">
        <f t="shared" si="136"/>
        <v>0.17673531483193755</v>
      </c>
      <c r="S218" s="3">
        <f t="shared" si="137"/>
        <v>6.5286275568631563E-2</v>
      </c>
      <c r="T218" s="41">
        <f t="shared" si="138"/>
        <v>1.7448491088309242E-2</v>
      </c>
    </row>
    <row r="219" spans="1:20">
      <c r="B219" s="35">
        <f t="shared" si="139"/>
        <v>0.11750000000000003</v>
      </c>
      <c r="C219" s="24">
        <v>0.253138075313807</v>
      </c>
      <c r="D219" s="24">
        <v>0.198297198297198</v>
      </c>
      <c r="E219" s="24">
        <v>0.164512060539177</v>
      </c>
      <c r="F219" s="24">
        <v>0.12506530143140701</v>
      </c>
      <c r="G219" s="24">
        <v>0.144734854207584</v>
      </c>
      <c r="H219" s="24">
        <v>0.14935641367066099</v>
      </c>
      <c r="I219" s="24">
        <v>6.4795743220047997E-2</v>
      </c>
      <c r="J219" s="24">
        <v>5.91876208897485E-2</v>
      </c>
      <c r="K219" s="24">
        <v>0.147125885035401</v>
      </c>
      <c r="L219" s="24">
        <v>0.213859790491539</v>
      </c>
      <c r="M219" s="24">
        <v>0.20298348428343099</v>
      </c>
      <c r="N219" s="24">
        <v>0.19590006406149901</v>
      </c>
      <c r="O219" s="24">
        <v>0.28263052208835299</v>
      </c>
      <c r="P219" s="25">
        <v>0.22670763075164299</v>
      </c>
      <c r="Q219" s="10">
        <f t="shared" si="135"/>
        <v>14</v>
      </c>
      <c r="R219" s="42">
        <f t="shared" si="136"/>
        <v>0.17344961744867832</v>
      </c>
      <c r="S219" s="3">
        <f t="shared" si="137"/>
        <v>6.4518418136866026E-2</v>
      </c>
      <c r="T219" s="41">
        <f t="shared" si="138"/>
        <v>1.72432725574839E-2</v>
      </c>
    </row>
    <row r="220" spans="1:20">
      <c r="B220" s="35">
        <f t="shared" si="139"/>
        <v>0.12250000000000004</v>
      </c>
      <c r="C220" s="24">
        <v>0.229240282685512</v>
      </c>
      <c r="D220" s="24">
        <v>0.19133333333333299</v>
      </c>
      <c r="E220" s="24">
        <v>0.16396532227666699</v>
      </c>
      <c r="F220" s="24">
        <v>0.13732038048977899</v>
      </c>
      <c r="G220" s="24">
        <v>0.16263899184581099</v>
      </c>
      <c r="H220" s="24">
        <v>0.131718716804758</v>
      </c>
      <c r="I220" s="24">
        <v>6.5535451476062601E-2</v>
      </c>
      <c r="J220" s="24">
        <v>4.6521035598705497E-2</v>
      </c>
      <c r="K220" s="24">
        <v>0.14241092086996701</v>
      </c>
      <c r="L220" s="24">
        <v>0.20893767150137199</v>
      </c>
      <c r="M220" s="24">
        <v>0.19230769230769201</v>
      </c>
      <c r="N220" s="24">
        <v>0.190811861934856</v>
      </c>
      <c r="O220" s="24">
        <v>0.29066265060240898</v>
      </c>
      <c r="P220" s="25">
        <v>0.22462458286985501</v>
      </c>
      <c r="Q220" s="10">
        <f t="shared" si="135"/>
        <v>14</v>
      </c>
      <c r="R220" s="42">
        <f t="shared" si="136"/>
        <v>0.16985920675691282</v>
      </c>
      <c r="S220" s="3">
        <f t="shared" si="137"/>
        <v>6.4150990022121823E-2</v>
      </c>
      <c r="T220" s="41">
        <f t="shared" si="138"/>
        <v>1.7145073263223825E-2</v>
      </c>
    </row>
    <row r="221" spans="1:20">
      <c r="B221" s="35">
        <f t="shared" si="139"/>
        <v>0.12750000000000003</v>
      </c>
      <c r="C221" s="24">
        <v>0.19826162538026901</v>
      </c>
      <c r="D221" s="24">
        <v>0.18344802607750799</v>
      </c>
      <c r="E221" s="24">
        <v>0.1636586774473</v>
      </c>
      <c r="F221" s="24">
        <v>0.1421647819063</v>
      </c>
      <c r="G221" s="24">
        <v>0.17446869615163699</v>
      </c>
      <c r="H221" s="24">
        <v>0.121746259479401</v>
      </c>
      <c r="I221" s="24">
        <v>7.4134345900009002E-2</v>
      </c>
      <c r="J221" s="24">
        <v>2.8899277518062001E-2</v>
      </c>
      <c r="K221" s="24">
        <v>0.14529339167508101</v>
      </c>
      <c r="L221" s="24">
        <v>0.195523520485584</v>
      </c>
      <c r="M221" s="24">
        <v>0.18195108237278601</v>
      </c>
      <c r="N221" s="24">
        <v>0.18492839281654899</v>
      </c>
      <c r="O221" s="24">
        <v>0.29334801476779498</v>
      </c>
      <c r="P221" s="25">
        <v>0.21997027428725799</v>
      </c>
      <c r="Q221" s="10">
        <f t="shared" si="135"/>
        <v>14</v>
      </c>
      <c r="R221" s="42">
        <f t="shared" si="136"/>
        <v>0.16484259759039563</v>
      </c>
      <c r="S221" s="3">
        <f t="shared" si="137"/>
        <v>6.3372853077145533E-2</v>
      </c>
      <c r="T221" s="41">
        <f t="shared" si="138"/>
        <v>1.693710741693152E-2</v>
      </c>
    </row>
    <row r="222" spans="1:20">
      <c r="B222" s="35">
        <f t="shared" si="139"/>
        <v>0.13250000000000003</v>
      </c>
      <c r="C222" s="24">
        <v>0.16504030547305801</v>
      </c>
      <c r="D222" s="24">
        <v>0.185232390177585</v>
      </c>
      <c r="E222" s="24">
        <v>0.164572864321608</v>
      </c>
      <c r="F222" s="24">
        <v>0.15147374585203899</v>
      </c>
      <c r="G222" s="24">
        <v>0.17310443490701</v>
      </c>
      <c r="H222" s="24">
        <v>0.136468330134357</v>
      </c>
      <c r="I222" s="24">
        <v>8.4787324342167306E-2</v>
      </c>
      <c r="J222" s="24">
        <v>3.8230240549828098E-2</v>
      </c>
      <c r="K222" s="24">
        <v>0.15140769396088499</v>
      </c>
      <c r="L222" s="24">
        <v>0.185393258426966</v>
      </c>
      <c r="M222" s="24">
        <v>0.16999563414101701</v>
      </c>
      <c r="N222" s="24">
        <v>0.16734736621635701</v>
      </c>
      <c r="O222" s="24">
        <v>0.29293174641729403</v>
      </c>
      <c r="P222" s="25">
        <v>0.21852320394167299</v>
      </c>
      <c r="Q222" s="10">
        <f t="shared" si="135"/>
        <v>14</v>
      </c>
      <c r="R222" s="42">
        <f t="shared" si="136"/>
        <v>0.16317918134727458</v>
      </c>
      <c r="S222" s="3">
        <f t="shared" si="137"/>
        <v>5.8040323228245046E-2</v>
      </c>
      <c r="T222" s="41">
        <f t="shared" si="138"/>
        <v>1.5511928866979304E-2</v>
      </c>
    </row>
    <row r="223" spans="1:20">
      <c r="B223" s="35">
        <f t="shared" si="139"/>
        <v>0.13750000000000004</v>
      </c>
      <c r="C223" s="24">
        <v>0.139846743295019</v>
      </c>
      <c r="D223" s="24">
        <v>0.18183283630208699</v>
      </c>
      <c r="E223" s="24">
        <v>0.17507635108219299</v>
      </c>
      <c r="F223" s="24">
        <v>0.16979126401236899</v>
      </c>
      <c r="G223" s="24">
        <v>0.16466196598921601</v>
      </c>
      <c r="H223" s="24">
        <v>0.136699963004069</v>
      </c>
      <c r="I223" s="24">
        <v>8.5214785214785205E-2</v>
      </c>
      <c r="J223" s="24">
        <v>7.6855123674911596E-2</v>
      </c>
      <c r="K223" s="24">
        <v>0.163517365143038</v>
      </c>
      <c r="L223" s="24">
        <v>0.18181818181818099</v>
      </c>
      <c r="M223" s="24">
        <v>0.15872089940075301</v>
      </c>
      <c r="N223" s="24">
        <v>0.14574230507816199</v>
      </c>
      <c r="O223" s="24">
        <v>0.299241553665823</v>
      </c>
      <c r="P223" s="25">
        <v>0.20896394933419901</v>
      </c>
      <c r="Q223" s="10">
        <f t="shared" si="135"/>
        <v>14</v>
      </c>
      <c r="R223" s="42">
        <f t="shared" si="136"/>
        <v>0.16342737764391471</v>
      </c>
      <c r="S223" s="3">
        <f t="shared" si="137"/>
        <v>5.3053717918664117E-2</v>
      </c>
      <c r="T223" s="41">
        <f t="shared" si="138"/>
        <v>1.4179202539013615E-2</v>
      </c>
    </row>
    <row r="224" spans="1:20">
      <c r="B224" s="35">
        <f t="shared" si="139"/>
        <v>0.14250000000000004</v>
      </c>
      <c r="C224" s="24">
        <v>0.132019704433497</v>
      </c>
      <c r="D224" s="24">
        <v>0.178705476828801</v>
      </c>
      <c r="E224" s="24">
        <v>0.176808044347041</v>
      </c>
      <c r="F224" s="24">
        <v>0.16928909952606599</v>
      </c>
      <c r="G224" s="24">
        <v>0.14591572344197401</v>
      </c>
      <c r="H224" s="24">
        <v>0.13095238095237999</v>
      </c>
      <c r="I224" s="24">
        <v>8.9973753280839897E-2</v>
      </c>
      <c r="J224" s="24">
        <v>0.119422014449638</v>
      </c>
      <c r="K224" s="24">
        <v>0.169350702636167</v>
      </c>
      <c r="L224" s="24">
        <v>0.176145076338422</v>
      </c>
      <c r="M224" s="24">
        <v>0.155776321179844</v>
      </c>
      <c r="N224" s="24">
        <v>0.13005484800594899</v>
      </c>
      <c r="O224" s="24">
        <v>0.29661380197171</v>
      </c>
      <c r="P224" s="25">
        <v>0.20309343434343399</v>
      </c>
      <c r="Q224" s="10">
        <f t="shared" si="135"/>
        <v>14</v>
      </c>
      <c r="R224" s="42">
        <f t="shared" si="136"/>
        <v>0.16243717012398307</v>
      </c>
      <c r="S224" s="3">
        <f t="shared" si="137"/>
        <v>4.8669874749513932E-2</v>
      </c>
      <c r="T224" s="41">
        <f t="shared" si="138"/>
        <v>1.3007571169277239E-2</v>
      </c>
    </row>
    <row r="225" spans="2:20">
      <c r="B225" s="35">
        <f t="shared" si="139"/>
        <v>0.14750000000000005</v>
      </c>
      <c r="C225" s="24">
        <v>0.132070831283817</v>
      </c>
      <c r="D225" s="24">
        <v>0.17435897435897399</v>
      </c>
      <c r="E225" s="24">
        <v>0.17499999999999999</v>
      </c>
      <c r="F225" s="24">
        <v>0.171618994723687</v>
      </c>
      <c r="G225" s="24">
        <v>0.142549468299905</v>
      </c>
      <c r="H225" s="24">
        <v>0.118802318094011</v>
      </c>
      <c r="I225" s="24">
        <v>8.3166109253065695E-2</v>
      </c>
      <c r="J225" s="24">
        <v>0.14863782051282001</v>
      </c>
      <c r="K225" s="24">
        <v>0.1882862030794</v>
      </c>
      <c r="L225" s="24">
        <v>0.16533826436268501</v>
      </c>
      <c r="M225" s="24">
        <v>0.155921964745494</v>
      </c>
      <c r="N225" s="24">
        <v>0.13492419485063201</v>
      </c>
      <c r="O225" s="24">
        <v>0.283832214426328</v>
      </c>
      <c r="P225" s="25">
        <v>0.20388050508161301</v>
      </c>
      <c r="Q225" s="10">
        <f t="shared" si="135"/>
        <v>14</v>
      </c>
      <c r="R225" s="42">
        <f t="shared" si="136"/>
        <v>0.16274199021945937</v>
      </c>
      <c r="S225" s="3">
        <f t="shared" si="137"/>
        <v>4.6417192791694789E-2</v>
      </c>
      <c r="T225" s="41">
        <f t="shared" si="138"/>
        <v>1.2405516591596782E-2</v>
      </c>
    </row>
    <row r="226" spans="2:20">
      <c r="B226" s="35">
        <f t="shared" si="139"/>
        <v>0.15250000000000005</v>
      </c>
      <c r="C226" s="24">
        <v>0.12904560880721699</v>
      </c>
      <c r="D226" s="24">
        <v>0.167561208734651</v>
      </c>
      <c r="E226" s="24">
        <v>0.174511706902826</v>
      </c>
      <c r="F226" s="24">
        <v>0.16821569890494101</v>
      </c>
      <c r="G226" s="24">
        <v>0.135275754422476</v>
      </c>
      <c r="H226" s="24">
        <v>0.10915876224537301</v>
      </c>
      <c r="I226" s="24">
        <v>7.5454012888107796E-2</v>
      </c>
      <c r="J226" s="24">
        <v>0.17352415026833601</v>
      </c>
      <c r="K226" s="24">
        <v>0.18869967516487801</v>
      </c>
      <c r="L226" s="24">
        <v>0.166555750499122</v>
      </c>
      <c r="M226" s="24">
        <v>0.16307647824201199</v>
      </c>
      <c r="N226" s="24">
        <v>0.141538193537148</v>
      </c>
      <c r="O226" s="24">
        <v>0.25726897610593902</v>
      </c>
      <c r="P226" s="25">
        <v>0.21251193887297001</v>
      </c>
      <c r="Q226" s="10">
        <f t="shared" si="135"/>
        <v>14</v>
      </c>
      <c r="R226" s="42">
        <f t="shared" si="136"/>
        <v>0.16159985111399977</v>
      </c>
      <c r="S226" s="3">
        <f t="shared" si="137"/>
        <v>4.4045742178296321E-2</v>
      </c>
      <c r="T226" s="41">
        <f t="shared" si="138"/>
        <v>1.1771719755525928E-2</v>
      </c>
    </row>
    <row r="227" spans="2:20">
      <c r="B227" s="35">
        <f t="shared" si="139"/>
        <v>0.15750000000000006</v>
      </c>
      <c r="C227" s="24">
        <v>0.136982866694525</v>
      </c>
      <c r="D227" s="24">
        <v>0.157834595057848</v>
      </c>
      <c r="E227" s="24">
        <v>0.16294603621022999</v>
      </c>
      <c r="F227" s="24">
        <v>0.159978356930291</v>
      </c>
      <c r="G227" s="24">
        <v>0.13296926593853101</v>
      </c>
      <c r="H227" s="24">
        <v>0.110581931835094</v>
      </c>
      <c r="I227" s="24">
        <v>6.7869518460986905E-2</v>
      </c>
      <c r="J227" s="24">
        <v>0.18776578344782399</v>
      </c>
      <c r="K227" s="24">
        <v>0.18805120910383999</v>
      </c>
      <c r="L227" s="24">
        <v>0.16651296829971099</v>
      </c>
      <c r="M227" s="24">
        <v>0.17144460552775501</v>
      </c>
      <c r="N227" s="24">
        <v>0.15025862799966</v>
      </c>
      <c r="O227" s="24">
        <v>0.24682107175295101</v>
      </c>
      <c r="P227" s="25">
        <v>0.20903000291290399</v>
      </c>
      <c r="Q227" s="10">
        <f t="shared" si="135"/>
        <v>14</v>
      </c>
      <c r="R227" s="42">
        <f t="shared" si="136"/>
        <v>0.16064620286943934</v>
      </c>
      <c r="S227" s="3">
        <f t="shared" si="137"/>
        <v>4.2936521490686295E-2</v>
      </c>
      <c r="T227" s="41">
        <f t="shared" si="138"/>
        <v>1.1475268057000318E-2</v>
      </c>
    </row>
    <row r="228" spans="2:20">
      <c r="B228" s="35">
        <f t="shared" si="139"/>
        <v>0.16250000000000006</v>
      </c>
      <c r="C228" s="24">
        <v>0.15592848709731799</v>
      </c>
      <c r="D228" s="24">
        <v>0.15675258093967201</v>
      </c>
      <c r="E228" s="24">
        <v>0.17258971534581699</v>
      </c>
      <c r="F228" s="24">
        <v>0.145235159415184</v>
      </c>
      <c r="G228" s="24">
        <v>0.137515225334957</v>
      </c>
      <c r="H228" s="24">
        <v>0.10960737656157001</v>
      </c>
      <c r="I228" s="24">
        <v>6.4492577269408602E-2</v>
      </c>
      <c r="J228" s="24">
        <v>0.17346938775510201</v>
      </c>
      <c r="K228" s="24">
        <v>0.19527225901397999</v>
      </c>
      <c r="L228" s="24">
        <v>0.17265155276076999</v>
      </c>
      <c r="M228" s="24">
        <v>0.18268968650613299</v>
      </c>
      <c r="N228" s="24">
        <v>0.15960885058423799</v>
      </c>
      <c r="O228" s="24">
        <v>0.24180702441572</v>
      </c>
      <c r="P228" s="25">
        <v>0.21078486100256699</v>
      </c>
      <c r="Q228" s="10">
        <f t="shared" si="135"/>
        <v>14</v>
      </c>
      <c r="R228" s="42">
        <f t="shared" si="136"/>
        <v>0.16274319600017401</v>
      </c>
      <c r="S228" s="3">
        <f t="shared" si="137"/>
        <v>4.2820741483201454E-2</v>
      </c>
      <c r="T228" s="41">
        <f t="shared" si="138"/>
        <v>1.1444324548411291E-2</v>
      </c>
    </row>
    <row r="229" spans="2:20">
      <c r="B229" s="35">
        <f t="shared" si="139"/>
        <v>0.16750000000000007</v>
      </c>
      <c r="C229" s="24">
        <v>0.16849127608621201</v>
      </c>
      <c r="D229" s="24">
        <v>0.14799227266455001</v>
      </c>
      <c r="E229" s="24">
        <v>0.17296770122196001</v>
      </c>
      <c r="F229" s="24">
        <v>0.139861906365779</v>
      </c>
      <c r="G229" s="24">
        <v>0.141724600561044</v>
      </c>
      <c r="H229" s="24">
        <v>0.124514780531501</v>
      </c>
      <c r="I229" s="24">
        <v>6.4928795558773802E-2</v>
      </c>
      <c r="J229" s="24">
        <v>0.14077189510143401</v>
      </c>
      <c r="K229" s="24">
        <v>0.20988740323715599</v>
      </c>
      <c r="L229" s="24">
        <v>0.18130252100840299</v>
      </c>
      <c r="M229" s="24">
        <v>0.18570800351802899</v>
      </c>
      <c r="N229" s="24">
        <v>0.16241935483870901</v>
      </c>
      <c r="O229" s="24">
        <v>0.241605718085106</v>
      </c>
      <c r="P229" s="25">
        <v>0.205161640858462</v>
      </c>
      <c r="Q229" s="10">
        <f t="shared" si="135"/>
        <v>14</v>
      </c>
      <c r="R229" s="42">
        <f t="shared" si="136"/>
        <v>0.16338127640265135</v>
      </c>
      <c r="S229" s="3">
        <f t="shared" si="137"/>
        <v>4.2912922624463501E-2</v>
      </c>
      <c r="T229" s="41">
        <f t="shared" si="138"/>
        <v>1.1468960994705889E-2</v>
      </c>
    </row>
    <row r="230" spans="2:20">
      <c r="B230" s="35">
        <f t="shared" si="139"/>
        <v>0.17250000000000007</v>
      </c>
      <c r="C230" s="24">
        <v>0.165602927410433</v>
      </c>
      <c r="D230" s="24">
        <v>0.14378018091545899</v>
      </c>
      <c r="E230" s="24">
        <v>0.18546802178673699</v>
      </c>
      <c r="F230" s="24">
        <v>0.14014895057549001</v>
      </c>
      <c r="G230" s="24">
        <v>0.139025266435157</v>
      </c>
      <c r="H230" s="24">
        <v>0.14693583273251601</v>
      </c>
      <c r="I230" s="24">
        <v>7.7053344623200598E-2</v>
      </c>
      <c r="J230" s="24">
        <v>9.9746407438715101E-2</v>
      </c>
      <c r="K230" s="24">
        <v>0.218640444634459</v>
      </c>
      <c r="L230" s="24">
        <v>0.19350418675462999</v>
      </c>
      <c r="M230" s="24">
        <v>0.18968938740293301</v>
      </c>
      <c r="N230" s="24">
        <v>0.16888224651931</v>
      </c>
      <c r="O230" s="24">
        <v>0.24390147315064101</v>
      </c>
      <c r="P230" s="25">
        <v>0.20835968796120599</v>
      </c>
      <c r="Q230" s="10">
        <f t="shared" si="135"/>
        <v>14</v>
      </c>
      <c r="R230" s="42">
        <f t="shared" si="136"/>
        <v>0.16576702559577763</v>
      </c>
      <c r="S230" s="3">
        <f t="shared" si="137"/>
        <v>4.5482454212062803E-2</v>
      </c>
      <c r="T230" s="41">
        <f t="shared" si="138"/>
        <v>1.2155697197940882E-2</v>
      </c>
    </row>
    <row r="231" spans="2:20">
      <c r="B231" s="35">
        <f t="shared" si="139"/>
        <v>0.17750000000000007</v>
      </c>
      <c r="C231" s="24">
        <v>0.17002081887577999</v>
      </c>
      <c r="D231" s="24">
        <v>0.150709694697375</v>
      </c>
      <c r="E231" s="24">
        <v>0.18547089183639401</v>
      </c>
      <c r="F231" s="24">
        <v>0.14741807766826701</v>
      </c>
      <c r="G231" s="24">
        <v>0.15639202890105999</v>
      </c>
      <c r="H231" s="24">
        <v>0.166306695464362</v>
      </c>
      <c r="I231" s="24">
        <v>8.8615023474178406E-2</v>
      </c>
      <c r="J231" s="24">
        <v>9.1147655703289004E-2</v>
      </c>
      <c r="K231" s="24">
        <v>0.218545271291785</v>
      </c>
      <c r="L231" s="24">
        <v>0.20527714876439801</v>
      </c>
      <c r="M231" s="24">
        <v>0.19219386660947799</v>
      </c>
      <c r="N231" s="24">
        <v>0.16945493793847799</v>
      </c>
      <c r="O231" s="24">
        <v>0.24637571444793499</v>
      </c>
      <c r="P231" s="25">
        <v>0.205275878027459</v>
      </c>
      <c r="Q231" s="10">
        <f t="shared" si="135"/>
        <v>14</v>
      </c>
      <c r="R231" s="42">
        <f t="shared" si="136"/>
        <v>0.17094312169287421</v>
      </c>
      <c r="S231" s="3">
        <f t="shared" si="137"/>
        <v>4.4133191791043393E-2</v>
      </c>
      <c r="T231" s="41">
        <f t="shared" si="138"/>
        <v>1.179509164763347E-2</v>
      </c>
    </row>
    <row r="232" spans="2:20">
      <c r="B232" s="35">
        <f t="shared" si="139"/>
        <v>0.18250000000000008</v>
      </c>
      <c r="C232" s="24">
        <v>0.164349035285937</v>
      </c>
      <c r="D232" s="24">
        <v>0.152965181333508</v>
      </c>
      <c r="E232" s="24">
        <v>0.185467816854678</v>
      </c>
      <c r="F232" s="24">
        <v>0.157274807219727</v>
      </c>
      <c r="G232" s="24">
        <v>0.17102433503112599</v>
      </c>
      <c r="H232" s="24">
        <v>0.18239170054675399</v>
      </c>
      <c r="I232" s="24">
        <v>9.5691609977324205E-2</v>
      </c>
      <c r="J232" s="24">
        <v>0.102417105670901</v>
      </c>
      <c r="K232" s="24">
        <v>0.221867321867321</v>
      </c>
      <c r="L232" s="24">
        <v>0.20616010460554901</v>
      </c>
      <c r="M232" s="24">
        <v>0.19093864797533999</v>
      </c>
      <c r="N232" s="24">
        <v>0.15936527218889901</v>
      </c>
      <c r="O232" s="24">
        <v>0.251338639652677</v>
      </c>
      <c r="P232" s="25">
        <v>0.19948422330096999</v>
      </c>
      <c r="Q232" s="10">
        <f t="shared" si="135"/>
        <v>14</v>
      </c>
      <c r="R232" s="42">
        <f t="shared" si="136"/>
        <v>0.17433827153647938</v>
      </c>
      <c r="S232" s="3">
        <f t="shared" si="137"/>
        <v>4.182214380315738E-2</v>
      </c>
      <c r="T232" s="41">
        <f t="shared" si="138"/>
        <v>1.1177438092271844E-2</v>
      </c>
    </row>
    <row r="233" spans="2:20">
      <c r="B233" s="35">
        <f t="shared" si="139"/>
        <v>0.18750000000000008</v>
      </c>
      <c r="C233" s="24">
        <v>0.15458937198067599</v>
      </c>
      <c r="D233" s="24">
        <v>0.14962332132328801</v>
      </c>
      <c r="E233" s="24">
        <v>0.19097711744929999</v>
      </c>
      <c r="F233" s="24">
        <v>0.15240574355529399</v>
      </c>
      <c r="G233" s="24">
        <v>0.175005414771496</v>
      </c>
      <c r="H233" s="24">
        <v>0.174667036625971</v>
      </c>
      <c r="I233" s="24">
        <v>9.79659153380978E-2</v>
      </c>
      <c r="J233" s="24">
        <v>0.104198420396286</v>
      </c>
      <c r="K233" s="24">
        <v>0.21020179372197301</v>
      </c>
      <c r="L233" s="24">
        <v>0.192030004688232</v>
      </c>
      <c r="M233" s="24">
        <v>0.1838456157676</v>
      </c>
      <c r="N233" s="24">
        <v>0.146730811283621</v>
      </c>
      <c r="O233" s="24">
        <v>0.255045426173798</v>
      </c>
      <c r="P233" s="25">
        <v>0.19187065124893601</v>
      </c>
      <c r="Q233" s="10">
        <f t="shared" si="135"/>
        <v>14</v>
      </c>
      <c r="R233" s="42">
        <f t="shared" si="136"/>
        <v>0.16993976030889774</v>
      </c>
      <c r="S233" s="3">
        <f t="shared" si="137"/>
        <v>4.0680317567091978E-2</v>
      </c>
      <c r="T233" s="41">
        <f t="shared" si="138"/>
        <v>1.0872272194372817E-2</v>
      </c>
    </row>
    <row r="234" spans="2:20">
      <c r="B234" s="35">
        <f t="shared" si="139"/>
        <v>0.19250000000000009</v>
      </c>
      <c r="C234" s="24">
        <v>0.14915753613847699</v>
      </c>
      <c r="D234" s="24">
        <v>0.14544630720434901</v>
      </c>
      <c r="E234" s="24">
        <v>0.19325733426981401</v>
      </c>
      <c r="F234" s="24">
        <v>0.14905787348586799</v>
      </c>
      <c r="G234" s="24">
        <v>0.17619973396091199</v>
      </c>
      <c r="H234" s="24">
        <v>0.152045245297908</v>
      </c>
      <c r="I234" s="24">
        <v>9.7434814736619801E-2</v>
      </c>
      <c r="J234" s="24">
        <v>0.123221544715447</v>
      </c>
      <c r="K234" s="24">
        <v>0.20386533665835399</v>
      </c>
      <c r="L234" s="24">
        <v>0.18467394295148101</v>
      </c>
      <c r="M234" s="24">
        <v>0.17589615817392701</v>
      </c>
      <c r="N234" s="24">
        <v>0.13358724784877901</v>
      </c>
      <c r="O234" s="24">
        <v>0.25188975851227502</v>
      </c>
      <c r="P234" s="25">
        <v>0.17941383117534801</v>
      </c>
      <c r="Q234" s="10">
        <f t="shared" si="135"/>
        <v>14</v>
      </c>
      <c r="R234" s="42">
        <f t="shared" si="136"/>
        <v>0.16536761893782562</v>
      </c>
      <c r="S234" s="3">
        <f t="shared" si="137"/>
        <v>3.8278809697552957E-2</v>
      </c>
      <c r="T234" s="41">
        <f t="shared" si="138"/>
        <v>1.0230442218697358E-2</v>
      </c>
    </row>
    <row r="235" spans="2:20">
      <c r="B235" s="35">
        <f t="shared" si="139"/>
        <v>0.19750000000000009</v>
      </c>
      <c r="C235" s="24">
        <v>0.141837979911761</v>
      </c>
      <c r="D235" s="24">
        <v>0.14785465790490901</v>
      </c>
      <c r="E235" s="24">
        <v>0.19530031725547101</v>
      </c>
      <c r="F235" s="24">
        <v>0.13950195719163799</v>
      </c>
      <c r="G235" s="24">
        <v>0.17447736054691301</v>
      </c>
      <c r="H235" s="24">
        <v>0.14336016096579399</v>
      </c>
      <c r="I235" s="24">
        <v>0.103797992341922</v>
      </c>
      <c r="J235" s="24">
        <v>0.141080822572931</v>
      </c>
      <c r="K235" s="24">
        <v>0.19631670314740701</v>
      </c>
      <c r="L235" s="24">
        <v>0.18582392776523701</v>
      </c>
      <c r="M235" s="24">
        <v>0.17160967211831901</v>
      </c>
      <c r="N235" s="24">
        <v>0.123511099079588</v>
      </c>
      <c r="O235" s="24">
        <v>0.24958650883736</v>
      </c>
      <c r="P235" s="25">
        <v>0.17262893081760999</v>
      </c>
      <c r="Q235" s="10">
        <f t="shared" si="135"/>
        <v>14</v>
      </c>
      <c r="R235" s="42">
        <f t="shared" si="136"/>
        <v>0.16333486360406144</v>
      </c>
      <c r="S235" s="3">
        <f t="shared" si="137"/>
        <v>3.6824183328829467E-2</v>
      </c>
      <c r="T235" s="41">
        <f t="shared" si="138"/>
        <v>9.8416769688737579E-3</v>
      </c>
    </row>
    <row r="236" spans="2:20">
      <c r="B236" s="35">
        <f t="shared" si="139"/>
        <v>0.2025000000000001</v>
      </c>
      <c r="C236" s="24">
        <v>0.15107704249951401</v>
      </c>
      <c r="D236" s="24">
        <v>0.13866137701561301</v>
      </c>
      <c r="E236" s="24">
        <v>0.190731215865104</v>
      </c>
      <c r="F236" s="24">
        <v>0.14166735383854201</v>
      </c>
      <c r="G236" s="24">
        <v>0.17949213092594299</v>
      </c>
      <c r="H236" s="24">
        <v>0.137557575003112</v>
      </c>
      <c r="I236" s="24">
        <v>0.113498136158524</v>
      </c>
      <c r="J236" s="24">
        <v>0.14567059082407299</v>
      </c>
      <c r="K236" s="24">
        <v>0.18783011359525301</v>
      </c>
      <c r="L236" s="24">
        <v>0.18378354283676501</v>
      </c>
      <c r="M236" s="24">
        <v>0.16889835666463701</v>
      </c>
      <c r="N236" s="24">
        <v>0.123199688594783</v>
      </c>
      <c r="O236" s="24">
        <v>0.24875325408524901</v>
      </c>
      <c r="P236" s="25">
        <v>0.17144884923451201</v>
      </c>
      <c r="Q236" s="10">
        <f t="shared" si="135"/>
        <v>14</v>
      </c>
      <c r="R236" s="42">
        <f t="shared" si="136"/>
        <v>0.16301923051011596</v>
      </c>
      <c r="S236" s="3">
        <f t="shared" si="137"/>
        <v>3.4775125928906497E-2</v>
      </c>
      <c r="T236" s="41">
        <f t="shared" si="138"/>
        <v>9.2940433434205005E-3</v>
      </c>
    </row>
    <row r="237" spans="2:20">
      <c r="B237" s="35">
        <f t="shared" si="139"/>
        <v>0.2075000000000001</v>
      </c>
      <c r="C237" s="24">
        <v>0.178511910597</v>
      </c>
      <c r="D237" s="24">
        <v>0.14125119085423901</v>
      </c>
      <c r="E237" s="24">
        <v>0.18138751447520701</v>
      </c>
      <c r="F237" s="24">
        <v>0.13814935064934999</v>
      </c>
      <c r="G237" s="24">
        <v>0.17267210316707701</v>
      </c>
      <c r="H237" s="24">
        <v>0.13706293706293701</v>
      </c>
      <c r="I237" s="24">
        <v>0.123758160658529</v>
      </c>
      <c r="J237" s="24">
        <v>0.14784752902496601</v>
      </c>
      <c r="K237" s="24">
        <v>0.192323913960354</v>
      </c>
      <c r="L237" s="24">
        <v>0.18014527845036299</v>
      </c>
      <c r="M237" s="24">
        <v>0.17428998505231599</v>
      </c>
      <c r="N237" s="24">
        <v>0.141586781029263</v>
      </c>
      <c r="O237" s="24">
        <v>0.240810340086167</v>
      </c>
      <c r="P237" s="25">
        <v>0.171377276224673</v>
      </c>
      <c r="Q237" s="10">
        <f t="shared" si="135"/>
        <v>14</v>
      </c>
      <c r="R237" s="42">
        <f t="shared" si="136"/>
        <v>0.16579816223517438</v>
      </c>
      <c r="S237" s="3">
        <f t="shared" si="137"/>
        <v>3.0331425317638289E-2</v>
      </c>
      <c r="T237" s="41">
        <f t="shared" si="138"/>
        <v>8.1064143993659615E-3</v>
      </c>
    </row>
    <row r="238" spans="2:20">
      <c r="B238" s="35">
        <f t="shared" si="139"/>
        <v>0.21250000000000011</v>
      </c>
      <c r="C238" s="24">
        <v>0.19507575757575699</v>
      </c>
      <c r="D238" s="24">
        <v>0.139790409653858</v>
      </c>
      <c r="E238" s="24">
        <v>0.173113868840542</v>
      </c>
      <c r="F238" s="24">
        <v>0.14161272276831999</v>
      </c>
      <c r="G238" s="24">
        <v>0.15817964950912899</v>
      </c>
      <c r="H238" s="24">
        <v>0.13009062750946401</v>
      </c>
      <c r="I238" s="24">
        <v>0.13858052775250199</v>
      </c>
      <c r="J238" s="24">
        <v>0.14628906250000001</v>
      </c>
      <c r="K238" s="24">
        <v>0.19862258953167999</v>
      </c>
      <c r="L238" s="24">
        <v>0.1708189711593</v>
      </c>
      <c r="M238" s="24">
        <v>0.175763553996785</v>
      </c>
      <c r="N238" s="24">
        <v>0.16028824028097299</v>
      </c>
      <c r="O238" s="24">
        <v>0.22500446083387801</v>
      </c>
      <c r="P238" s="25">
        <v>0.17582587218277199</v>
      </c>
      <c r="Q238" s="10">
        <f t="shared" si="135"/>
        <v>14</v>
      </c>
      <c r="R238" s="42">
        <f t="shared" si="136"/>
        <v>0.16636116529249714</v>
      </c>
      <c r="S238" s="3">
        <f t="shared" si="137"/>
        <v>2.697624762796513E-2</v>
      </c>
      <c r="T238" s="41">
        <f t="shared" si="138"/>
        <v>7.2097054431870533E-3</v>
      </c>
    </row>
    <row r="239" spans="2:20">
      <c r="B239" s="35">
        <f t="shared" si="139"/>
        <v>0.21750000000000011</v>
      </c>
      <c r="C239" s="24">
        <v>0.20245705153815399</v>
      </c>
      <c r="D239" s="24">
        <v>0.13703703703703701</v>
      </c>
      <c r="E239" s="24">
        <v>0.158564874478065</v>
      </c>
      <c r="F239" s="24">
        <v>0.14102164771842299</v>
      </c>
      <c r="G239" s="24">
        <v>0.14326367274344101</v>
      </c>
      <c r="H239" s="24">
        <v>0.134881643590888</v>
      </c>
      <c r="I239" s="24">
        <v>0.15932322876277699</v>
      </c>
      <c r="J239" s="24">
        <v>0.13382200920966</v>
      </c>
      <c r="K239" s="24">
        <v>0.20228929617769201</v>
      </c>
      <c r="L239" s="24">
        <v>0.166731881222555</v>
      </c>
      <c r="M239" s="24">
        <v>0.175617887946655</v>
      </c>
      <c r="N239" s="24">
        <v>0.178695370860537</v>
      </c>
      <c r="O239" s="24">
        <v>0.20678843664605201</v>
      </c>
      <c r="P239" s="25">
        <v>0.18335514263281799</v>
      </c>
      <c r="Q239" s="10">
        <f t="shared" si="135"/>
        <v>14</v>
      </c>
      <c r="R239" s="42">
        <f t="shared" si="136"/>
        <v>0.16598922718319672</v>
      </c>
      <c r="S239" s="3">
        <f t="shared" si="137"/>
        <v>2.6236329546553649E-2</v>
      </c>
      <c r="T239" s="41">
        <f t="shared" si="138"/>
        <v>7.0119540178355628E-3</v>
      </c>
    </row>
    <row r="240" spans="2:20">
      <c r="B240" s="35">
        <f t="shared" si="139"/>
        <v>0.22250000000000011</v>
      </c>
      <c r="C240" s="24">
        <v>0.21599920697858799</v>
      </c>
      <c r="D240" s="24">
        <v>0.13140464883778999</v>
      </c>
      <c r="E240" s="24">
        <v>0.14585669146875899</v>
      </c>
      <c r="F240" s="24">
        <v>0.14650830639705301</v>
      </c>
      <c r="G240" s="24">
        <v>0.142098851374869</v>
      </c>
      <c r="H240" s="24">
        <v>0.14118539386715701</v>
      </c>
      <c r="I240" s="24">
        <v>0.16750799259633101</v>
      </c>
      <c r="J240" s="24">
        <v>0.13002257336343101</v>
      </c>
      <c r="K240" s="24">
        <v>0.20275377969762401</v>
      </c>
      <c r="L240" s="24">
        <v>0.16065559591766099</v>
      </c>
      <c r="M240" s="24">
        <v>0.17372775131611901</v>
      </c>
      <c r="N240" s="24">
        <v>0.191913439635535</v>
      </c>
      <c r="O240" s="24">
        <v>0.19284288645883099</v>
      </c>
      <c r="P240" s="25">
        <v>0.20268406535115599</v>
      </c>
      <c r="Q240" s="10">
        <f t="shared" si="135"/>
        <v>14</v>
      </c>
      <c r="R240" s="42">
        <f t="shared" si="136"/>
        <v>0.1675115130900646</v>
      </c>
      <c r="S240" s="3">
        <f t="shared" si="137"/>
        <v>2.9235147630422457E-2</v>
      </c>
      <c r="T240" s="41">
        <f t="shared" si="138"/>
        <v>7.8134218631997765E-3</v>
      </c>
    </row>
    <row r="241" spans="2:20">
      <c r="B241" s="35">
        <f t="shared" si="139"/>
        <v>0.22750000000000012</v>
      </c>
      <c r="C241" s="24">
        <v>0.20973563554775099</v>
      </c>
      <c r="D241" s="24">
        <v>0.119231482053499</v>
      </c>
      <c r="E241" s="24">
        <v>0.136042759177087</v>
      </c>
      <c r="F241" s="24">
        <v>0.15062792598647501</v>
      </c>
      <c r="G241" s="24">
        <v>0.147229186478775</v>
      </c>
      <c r="H241" s="24">
        <v>0.15691065547646799</v>
      </c>
      <c r="I241" s="24">
        <v>0.17170825643905899</v>
      </c>
      <c r="J241" s="24">
        <v>0.13010696124846499</v>
      </c>
      <c r="K241" s="24">
        <v>0.20002693965517199</v>
      </c>
      <c r="L241" s="24">
        <v>0.152592529056053</v>
      </c>
      <c r="M241" s="24">
        <v>0.176858215829377</v>
      </c>
      <c r="N241" s="24">
        <v>0.20314995319125501</v>
      </c>
      <c r="O241" s="24">
        <v>0.18166939443535099</v>
      </c>
      <c r="P241" s="25">
        <v>0.21572949145253101</v>
      </c>
      <c r="Q241" s="10">
        <f t="shared" si="135"/>
        <v>14</v>
      </c>
      <c r="R241" s="42">
        <f t="shared" si="136"/>
        <v>0.16797281328766558</v>
      </c>
      <c r="S241" s="3">
        <f t="shared" si="137"/>
        <v>3.0995493710006691E-2</v>
      </c>
      <c r="T241" s="41">
        <f t="shared" si="138"/>
        <v>8.283894142625127E-3</v>
      </c>
    </row>
    <row r="242" spans="2:20">
      <c r="B242" s="35">
        <f t="shared" si="139"/>
        <v>0.23250000000000012</v>
      </c>
      <c r="C242" s="24">
        <v>0.186337797475672</v>
      </c>
      <c r="D242" s="24">
        <v>0.10343175420734201</v>
      </c>
      <c r="E242" s="24">
        <v>0.134565581678769</v>
      </c>
      <c r="F242" s="24">
        <v>0.147985989492119</v>
      </c>
      <c r="G242" s="24">
        <v>0.15627165627165601</v>
      </c>
      <c r="H242" s="24">
        <v>0.17949238578680199</v>
      </c>
      <c r="I242" s="24">
        <v>0.166053921568627</v>
      </c>
      <c r="J242" s="24">
        <v>0.12976640329783501</v>
      </c>
      <c r="K242" s="24">
        <v>0.19614640976065001</v>
      </c>
      <c r="L242" s="24">
        <v>0.14341317365269399</v>
      </c>
      <c r="M242" s="24">
        <v>0.17616800879775699</v>
      </c>
      <c r="N242" s="24">
        <v>0.20246820435438601</v>
      </c>
      <c r="O242" s="24">
        <v>0.179290795606312</v>
      </c>
      <c r="P242" s="25">
        <v>0.230306316074817</v>
      </c>
      <c r="Q242" s="10">
        <f t="shared" si="135"/>
        <v>14</v>
      </c>
      <c r="R242" s="42">
        <f t="shared" si="136"/>
        <v>0.1665498855732456</v>
      </c>
      <c r="S242" s="3">
        <f t="shared" si="137"/>
        <v>3.3271151254650799E-2</v>
      </c>
      <c r="T242" s="41">
        <f t="shared" si="138"/>
        <v>8.8920892041740897E-3</v>
      </c>
    </row>
    <row r="243" spans="2:20">
      <c r="B243" s="35">
        <f t="shared" si="139"/>
        <v>0.23750000000000013</v>
      </c>
      <c r="C243" s="24">
        <v>0.159436619718309</v>
      </c>
      <c r="D243" s="24">
        <v>9.7303014278159697E-2</v>
      </c>
      <c r="E243" s="24">
        <v>0.13761421319796899</v>
      </c>
      <c r="F243" s="24">
        <v>0.14404311098164799</v>
      </c>
      <c r="G243" s="24">
        <v>0.16284013605442099</v>
      </c>
      <c r="H243" s="24">
        <v>0.19321903294162901</v>
      </c>
      <c r="I243" s="24">
        <v>0.16445466004300399</v>
      </c>
      <c r="J243" s="24">
        <v>0.140966921119592</v>
      </c>
      <c r="K243" s="24">
        <v>0.19209773849753001</v>
      </c>
      <c r="L243" s="24">
        <v>0.15197606808797501</v>
      </c>
      <c r="M243" s="24">
        <v>0.17134122498311399</v>
      </c>
      <c r="N243" s="24">
        <v>0.19512449757268799</v>
      </c>
      <c r="O243" s="24">
        <v>0.18067609557484099</v>
      </c>
      <c r="P243" s="25">
        <v>0.228599594720411</v>
      </c>
      <c r="Q243" s="10">
        <f t="shared" si="135"/>
        <v>14</v>
      </c>
      <c r="R243" s="42">
        <f t="shared" si="136"/>
        <v>0.16569235198366358</v>
      </c>
      <c r="S243" s="3">
        <f t="shared" si="137"/>
        <v>3.2006507663244713E-2</v>
      </c>
      <c r="T243" s="41">
        <f t="shared" si="138"/>
        <v>8.554098987358311E-3</v>
      </c>
    </row>
    <row r="244" spans="2:20">
      <c r="B244" s="35">
        <f t="shared" si="139"/>
        <v>0.24250000000000013</v>
      </c>
      <c r="C244" s="24">
        <v>0.142224681793027</v>
      </c>
      <c r="D244" s="24">
        <v>9.4992846924177393E-2</v>
      </c>
      <c r="E244" s="24">
        <v>0.14220276872964099</v>
      </c>
      <c r="F244" s="24">
        <v>0.13328571428571401</v>
      </c>
      <c r="G244" s="24">
        <v>0.17040133779264199</v>
      </c>
      <c r="H244" s="24">
        <v>0.21118628777627399</v>
      </c>
      <c r="I244" s="24">
        <v>0.16562880251950399</v>
      </c>
      <c r="J244" s="24">
        <v>0.14914425427872799</v>
      </c>
      <c r="K244" s="24">
        <v>0.190658788031179</v>
      </c>
      <c r="L244" s="24">
        <v>0.163487626407958</v>
      </c>
      <c r="M244" s="24">
        <v>0.171709611889233</v>
      </c>
      <c r="N244" s="24">
        <v>0.18218912577782301</v>
      </c>
      <c r="O244" s="24">
        <v>0.18508381799521001</v>
      </c>
      <c r="P244" s="25">
        <v>0.217347789824854</v>
      </c>
      <c r="Q244" s="10">
        <f t="shared" si="135"/>
        <v>14</v>
      </c>
      <c r="R244" s="42">
        <f t="shared" si="136"/>
        <v>0.16568167528756889</v>
      </c>
      <c r="S244" s="3">
        <f t="shared" si="137"/>
        <v>3.2222382197814585E-2</v>
      </c>
      <c r="T244" s="41">
        <f t="shared" si="138"/>
        <v>8.6117938835647209E-3</v>
      </c>
    </row>
    <row r="245" spans="2:20">
      <c r="B245" s="35">
        <f t="shared" si="139"/>
        <v>0.24750000000000014</v>
      </c>
      <c r="C245" s="24">
        <v>0.12793311157061901</v>
      </c>
      <c r="D245" s="24">
        <v>9.1753970936127E-2</v>
      </c>
      <c r="E245" s="24">
        <v>0.143727161997563</v>
      </c>
      <c r="F245" s="24">
        <v>0.128783469150174</v>
      </c>
      <c r="G245" s="24">
        <v>0.17609020063007699</v>
      </c>
      <c r="H245" s="24">
        <v>0.22334805577206199</v>
      </c>
      <c r="I245" s="24">
        <v>0.162150867172807</v>
      </c>
      <c r="J245" s="24">
        <v>0.147864184008762</v>
      </c>
      <c r="K245" s="24">
        <v>0.19694107610748801</v>
      </c>
      <c r="L245" s="24">
        <v>0.164577436312171</v>
      </c>
      <c r="M245" s="24">
        <v>0.165073295092415</v>
      </c>
      <c r="N245" s="24">
        <v>0.17223242197191399</v>
      </c>
      <c r="O245" s="24">
        <v>0.19140322830178899</v>
      </c>
      <c r="P245" s="25">
        <v>0.20412163297306299</v>
      </c>
      <c r="Q245" s="10">
        <f t="shared" si="135"/>
        <v>14</v>
      </c>
      <c r="R245" s="42">
        <f t="shared" si="136"/>
        <v>0.16400000799978792</v>
      </c>
      <c r="S245" s="3">
        <f t="shared" si="137"/>
        <v>3.4661777555330134E-2</v>
      </c>
      <c r="T245" s="41">
        <f t="shared" si="138"/>
        <v>9.2637497163297281E-3</v>
      </c>
    </row>
    <row r="246" spans="2:20">
      <c r="B246" s="35">
        <f t="shared" si="139"/>
        <v>0.25250000000000011</v>
      </c>
      <c r="C246" s="24">
        <v>0.13093676200472301</v>
      </c>
      <c r="D246" s="24">
        <v>9.3643997108380103E-2</v>
      </c>
      <c r="E246" s="24">
        <v>0.13887633679771</v>
      </c>
      <c r="F246" s="24">
        <v>0.130511463844797</v>
      </c>
      <c r="G246" s="24">
        <v>0.17593048040662401</v>
      </c>
      <c r="H246" s="24">
        <v>0.22712612459684201</v>
      </c>
      <c r="I246" s="24">
        <v>0.16118375774260099</v>
      </c>
      <c r="J246" s="24">
        <v>0.155119972963839</v>
      </c>
      <c r="K246" s="24">
        <v>0.19051575761172701</v>
      </c>
      <c r="L246" s="24">
        <v>0.159057842790295</v>
      </c>
      <c r="M246" s="24">
        <v>0.167180817499824</v>
      </c>
      <c r="N246" s="24">
        <v>0.168988872762457</v>
      </c>
      <c r="O246" s="24">
        <v>0.20201028397199</v>
      </c>
      <c r="P246" s="25">
        <v>0.192364336694233</v>
      </c>
      <c r="Q246" s="10">
        <f t="shared" si="135"/>
        <v>14</v>
      </c>
      <c r="R246" s="42">
        <f t="shared" si="136"/>
        <v>0.16381762905686018</v>
      </c>
      <c r="S246" s="3">
        <f t="shared" si="137"/>
        <v>3.3992333810617129E-2</v>
      </c>
      <c r="T246" s="41">
        <f t="shared" si="138"/>
        <v>9.0848333497272268E-3</v>
      </c>
    </row>
    <row r="247" spans="2:20">
      <c r="B247" s="35">
        <f t="shared" si="139"/>
        <v>0.25750000000000012</v>
      </c>
      <c r="C247" s="24">
        <v>0.13152721989573499</v>
      </c>
      <c r="D247" s="24">
        <v>9.5877541998231605E-2</v>
      </c>
      <c r="E247" s="24">
        <v>0.12813412546571301</v>
      </c>
      <c r="F247" s="24">
        <v>0.122849199789616</v>
      </c>
      <c r="G247" s="24">
        <v>0.172027638789611</v>
      </c>
      <c r="H247" s="24">
        <v>0.21252703377141899</v>
      </c>
      <c r="I247" s="24">
        <v>0.16005173939682699</v>
      </c>
      <c r="J247" s="24">
        <v>0.15217022719565901</v>
      </c>
      <c r="K247" s="24">
        <v>0.17778543929207599</v>
      </c>
      <c r="L247" s="24">
        <v>0.14476249902503699</v>
      </c>
      <c r="M247" s="24">
        <v>0.165446152778259</v>
      </c>
      <c r="N247" s="24">
        <v>0.17694805194805099</v>
      </c>
      <c r="O247" s="24">
        <v>0.19918403409386201</v>
      </c>
      <c r="P247" s="25">
        <v>0.172431536218626</v>
      </c>
      <c r="Q247" s="10">
        <f t="shared" si="135"/>
        <v>14</v>
      </c>
      <c r="R247" s="42">
        <f t="shared" si="136"/>
        <v>0.15798017426133734</v>
      </c>
      <c r="S247" s="3">
        <f t="shared" si="137"/>
        <v>3.1355630511530563E-2</v>
      </c>
      <c r="T247" s="41">
        <f t="shared" si="138"/>
        <v>8.3801447514587658E-3</v>
      </c>
    </row>
    <row r="248" spans="2:20">
      <c r="B248" s="35">
        <f t="shared" si="139"/>
        <v>0.26250000000000012</v>
      </c>
      <c r="C248" s="24">
        <v>0.13051087590632501</v>
      </c>
      <c r="D248" s="24">
        <v>0.10126724234608001</v>
      </c>
      <c r="E248" s="24">
        <v>0.12642066790166701</v>
      </c>
      <c r="F248" s="24">
        <v>0.114375817244827</v>
      </c>
      <c r="G248" s="24">
        <v>0.165688346247162</v>
      </c>
      <c r="H248" s="24">
        <v>0.19645326608638999</v>
      </c>
      <c r="I248" s="24">
        <v>0.157647214678412</v>
      </c>
      <c r="J248" s="24">
        <v>0.14993272788429099</v>
      </c>
      <c r="K248" s="24">
        <v>0.15999775205125299</v>
      </c>
      <c r="L248" s="24">
        <v>0.13087404196020699</v>
      </c>
      <c r="M248" s="24">
        <v>0.16280037449287399</v>
      </c>
      <c r="N248" s="24">
        <v>0.17607646535163701</v>
      </c>
      <c r="O248" s="24">
        <v>0.19829895700574801</v>
      </c>
      <c r="P248" s="25">
        <v>0.166995703170363</v>
      </c>
      <c r="Q248" s="10">
        <f t="shared" si="135"/>
        <v>14</v>
      </c>
      <c r="R248" s="42">
        <f t="shared" si="136"/>
        <v>0.15266710373765971</v>
      </c>
      <c r="S248" s="3">
        <f t="shared" si="137"/>
        <v>2.8921556257009918E-2</v>
      </c>
      <c r="T248" s="41">
        <f t="shared" si="138"/>
        <v>7.7296110432885186E-3</v>
      </c>
    </row>
    <row r="249" spans="2:20">
      <c r="B249" s="35">
        <f t="shared" si="139"/>
        <v>0.26750000000000013</v>
      </c>
      <c r="C249" s="24">
        <v>0.138050470064324</v>
      </c>
      <c r="D249" s="24">
        <v>0.111008751727314</v>
      </c>
      <c r="E249" s="24">
        <v>0.125910666733658</v>
      </c>
      <c r="F249" s="24">
        <v>0.121095286804626</v>
      </c>
      <c r="G249" s="24">
        <v>0.161442842980248</v>
      </c>
      <c r="H249" s="24">
        <v>0.182230353165765</v>
      </c>
      <c r="I249" s="24">
        <v>0.15596686513072699</v>
      </c>
      <c r="J249" s="24">
        <v>0.149356735111186</v>
      </c>
      <c r="K249" s="24">
        <v>0.15260933984524999</v>
      </c>
      <c r="L249" s="24">
        <v>0.120742677020066</v>
      </c>
      <c r="M249" s="24">
        <v>0.15852470424495399</v>
      </c>
      <c r="N249" s="24">
        <v>0.174884190249048</v>
      </c>
      <c r="O249" s="24">
        <v>0.192259095949047</v>
      </c>
      <c r="P249" s="25">
        <v>0.17057416267942499</v>
      </c>
      <c r="Q249" s="10">
        <f t="shared" si="135"/>
        <v>14</v>
      </c>
      <c r="R249" s="42">
        <f t="shared" si="136"/>
        <v>0.15104686726468838</v>
      </c>
      <c r="S249" s="3">
        <f t="shared" si="137"/>
        <v>2.4858238309605183E-2</v>
      </c>
      <c r="T249" s="41">
        <f t="shared" si="138"/>
        <v>6.643643642380086E-3</v>
      </c>
    </row>
    <row r="250" spans="2:20">
      <c r="B250" s="35">
        <f t="shared" si="139"/>
        <v>0.27250000000000013</v>
      </c>
      <c r="C250" s="24">
        <v>0.149987726045331</v>
      </c>
      <c r="D250" s="24">
        <v>0.121574430304823</v>
      </c>
      <c r="E250" s="24">
        <v>0.126260080645161</v>
      </c>
      <c r="F250" s="24">
        <v>0.13012933099153701</v>
      </c>
      <c r="G250" s="24">
        <v>0.14760648322653599</v>
      </c>
      <c r="H250" s="24">
        <v>0.171747328724072</v>
      </c>
      <c r="I250" s="24">
        <v>0.15109925022239101</v>
      </c>
      <c r="J250" s="24">
        <v>0.14316166439290501</v>
      </c>
      <c r="K250" s="24">
        <v>0.15288477078058499</v>
      </c>
      <c r="L250" s="24">
        <v>0.114813960639606</v>
      </c>
      <c r="M250" s="24">
        <v>0.15501116694584</v>
      </c>
      <c r="N250" s="24">
        <v>0.174360362799512</v>
      </c>
      <c r="O250" s="24">
        <v>0.19091071748076499</v>
      </c>
      <c r="P250" s="25">
        <v>0.178240882623352</v>
      </c>
      <c r="Q250" s="10">
        <f t="shared" si="135"/>
        <v>14</v>
      </c>
      <c r="R250" s="42">
        <f t="shared" si="136"/>
        <v>0.15055629684445829</v>
      </c>
      <c r="S250" s="3">
        <f t="shared" si="137"/>
        <v>2.2574503832876517E-2</v>
      </c>
      <c r="T250" s="41">
        <f t="shared" si="138"/>
        <v>6.0332899299313627E-3</v>
      </c>
    </row>
    <row r="251" spans="2:20">
      <c r="B251" s="35">
        <f t="shared" si="139"/>
        <v>0.27750000000000014</v>
      </c>
      <c r="C251" s="24">
        <v>0.14910937374062999</v>
      </c>
      <c r="D251" s="24">
        <v>0.13111151803698901</v>
      </c>
      <c r="E251" s="24">
        <v>0.12457793680390999</v>
      </c>
      <c r="F251" s="24">
        <v>0.13807397959183601</v>
      </c>
      <c r="G251" s="24">
        <v>0.142813964032038</v>
      </c>
      <c r="H251" s="24">
        <v>0.15843973839925199</v>
      </c>
      <c r="I251" s="24">
        <v>0.14065676791325199</v>
      </c>
      <c r="J251" s="24">
        <v>0.13449803560979601</v>
      </c>
      <c r="K251" s="24">
        <v>0.15267815068851701</v>
      </c>
      <c r="L251" s="24">
        <v>0.120029426569094</v>
      </c>
      <c r="M251" s="24">
        <v>0.14424323093628499</v>
      </c>
      <c r="N251" s="24">
        <v>0.166821829143946</v>
      </c>
      <c r="O251" s="24">
        <v>0.18559493670885999</v>
      </c>
      <c r="P251" s="25">
        <v>0.19246914353737199</v>
      </c>
      <c r="Q251" s="10">
        <f t="shared" si="135"/>
        <v>14</v>
      </c>
      <c r="R251" s="42">
        <f t="shared" si="136"/>
        <v>0.14865128797941266</v>
      </c>
      <c r="S251" s="3">
        <f t="shared" si="137"/>
        <v>2.123719131088575E-2</v>
      </c>
      <c r="T251" s="41">
        <f t="shared" si="138"/>
        <v>5.6758781244790734E-3</v>
      </c>
    </row>
    <row r="252" spans="2:20">
      <c r="B252" s="35">
        <f t="shared" si="139"/>
        <v>0.28250000000000014</v>
      </c>
      <c r="C252" s="24">
        <v>0.14496877717176501</v>
      </c>
      <c r="D252" s="24">
        <v>0.14276800199675499</v>
      </c>
      <c r="E252" s="24">
        <v>0.12616724373098301</v>
      </c>
      <c r="F252" s="24">
        <v>0.13334413480233301</v>
      </c>
      <c r="G252" s="24">
        <v>0.135239684466019</v>
      </c>
      <c r="H252" s="24">
        <v>0.1547976011994</v>
      </c>
      <c r="I252" s="24">
        <v>0.13161072204781399</v>
      </c>
      <c r="J252" s="24">
        <v>0.12729669605339</v>
      </c>
      <c r="K252" s="24">
        <v>0.15734936013678</v>
      </c>
      <c r="L252" s="24">
        <v>0.130659818253654</v>
      </c>
      <c r="M252" s="24">
        <v>0.13611692504168199</v>
      </c>
      <c r="N252" s="24">
        <v>0.15885175890459199</v>
      </c>
      <c r="O252" s="24">
        <v>0.187451667783677</v>
      </c>
      <c r="P252" s="25">
        <v>0.19717767799871699</v>
      </c>
      <c r="Q252" s="10">
        <f t="shared" si="135"/>
        <v>14</v>
      </c>
      <c r="R252" s="42">
        <f t="shared" si="136"/>
        <v>0.14741429068482578</v>
      </c>
      <c r="S252" s="3">
        <f t="shared" si="137"/>
        <v>2.1928958576085993E-2</v>
      </c>
      <c r="T252" s="41">
        <f t="shared" si="138"/>
        <v>5.8607607028908519E-3</v>
      </c>
    </row>
    <row r="253" spans="2:20">
      <c r="B253" s="35">
        <f t="shared" si="139"/>
        <v>0.28750000000000014</v>
      </c>
      <c r="C253" s="24">
        <v>0.13971620146577199</v>
      </c>
      <c r="D253" s="24">
        <v>0.14761660686827199</v>
      </c>
      <c r="E253" s="24">
        <v>0.12559151482186501</v>
      </c>
      <c r="F253" s="24">
        <v>0.132356532356532</v>
      </c>
      <c r="G253" s="24">
        <v>0.131317902692489</v>
      </c>
      <c r="H253" s="24">
        <v>0.14953339701668</v>
      </c>
      <c r="I253" s="24">
        <v>0.12819302696006099</v>
      </c>
      <c r="J253" s="24">
        <v>0.13255567338282001</v>
      </c>
      <c r="K253" s="24">
        <v>0.15607200976403501</v>
      </c>
      <c r="L253" s="24">
        <v>0.13786632596023299</v>
      </c>
      <c r="M253" s="24">
        <v>0.12440927967922</v>
      </c>
      <c r="N253" s="24">
        <v>0.149190924471823</v>
      </c>
      <c r="O253" s="24">
        <v>0.18734372986209499</v>
      </c>
      <c r="P253" s="25">
        <v>0.202679849095876</v>
      </c>
      <c r="Q253" s="10">
        <f t="shared" si="135"/>
        <v>14</v>
      </c>
      <c r="R253" s="42">
        <f t="shared" si="136"/>
        <v>0.14603164102841237</v>
      </c>
      <c r="S253" s="3">
        <f t="shared" si="137"/>
        <v>2.3099243435082597E-2</v>
      </c>
      <c r="T253" s="41">
        <f t="shared" si="138"/>
        <v>6.1735324876975904E-3</v>
      </c>
    </row>
    <row r="254" spans="2:20">
      <c r="B254" s="35">
        <f t="shared" si="139"/>
        <v>0.29250000000000015</v>
      </c>
      <c r="C254" s="24">
        <v>0.12708462013588601</v>
      </c>
      <c r="D254" s="24">
        <v>0.151369283809276</v>
      </c>
      <c r="E254" s="24">
        <v>0.12346642873076</v>
      </c>
      <c r="F254" s="24">
        <v>0.14091511936339501</v>
      </c>
      <c r="G254" s="24">
        <v>0.14009312780989</v>
      </c>
      <c r="H254" s="24">
        <v>0.14054608008198499</v>
      </c>
      <c r="I254" s="24">
        <v>0.134650841207651</v>
      </c>
      <c r="J254" s="24">
        <v>0.13468123267568799</v>
      </c>
      <c r="K254" s="24">
        <v>0.15348767288033599</v>
      </c>
      <c r="L254" s="24">
        <v>0.14238410596026399</v>
      </c>
      <c r="M254" s="24">
        <v>0.120048019207683</v>
      </c>
      <c r="N254" s="24">
        <v>0.143387110689327</v>
      </c>
      <c r="O254" s="24">
        <v>0.189073770278363</v>
      </c>
      <c r="P254" s="25">
        <v>0.20922526343694001</v>
      </c>
      <c r="Q254" s="10">
        <f t="shared" si="135"/>
        <v>14</v>
      </c>
      <c r="R254" s="42">
        <f t="shared" si="136"/>
        <v>0.14645804830481743</v>
      </c>
      <c r="S254" s="3">
        <f t="shared" si="137"/>
        <v>2.4559365547861235E-2</v>
      </c>
      <c r="T254" s="41">
        <f t="shared" si="138"/>
        <v>6.5637665369026026E-3</v>
      </c>
    </row>
    <row r="255" spans="2:20">
      <c r="B255" s="35">
        <f t="shared" si="139"/>
        <v>0.29750000000000015</v>
      </c>
      <c r="C255" s="24">
        <v>0.11533732903027499</v>
      </c>
      <c r="D255" s="24">
        <v>0.149448674192701</v>
      </c>
      <c r="E255" s="24">
        <v>0.117259027580324</v>
      </c>
      <c r="F255" s="24">
        <v>0.149472109069748</v>
      </c>
      <c r="G255" s="24">
        <v>0.135467980295566</v>
      </c>
      <c r="H255" s="24">
        <v>0.135013108068744</v>
      </c>
      <c r="I255" s="24">
        <v>0.13720466837460801</v>
      </c>
      <c r="J255" s="24">
        <v>0.136723803363518</v>
      </c>
      <c r="K255" s="24">
        <v>0.147669656786271</v>
      </c>
      <c r="L255" s="24">
        <v>0.14707571159051699</v>
      </c>
      <c r="M255" s="24">
        <v>0.114924328902308</v>
      </c>
      <c r="N255" s="24">
        <v>0.139770193791802</v>
      </c>
      <c r="O255" s="24">
        <v>0.18744279699798599</v>
      </c>
      <c r="P255" s="25">
        <v>0.21551608128111899</v>
      </c>
      <c r="Q255" s="10">
        <f t="shared" si="135"/>
        <v>14</v>
      </c>
      <c r="R255" s="42">
        <f t="shared" si="136"/>
        <v>0.14488039066610622</v>
      </c>
      <c r="S255" s="3">
        <f t="shared" si="137"/>
        <v>2.7352579761801332E-2</v>
      </c>
      <c r="T255" s="41">
        <f t="shared" si="138"/>
        <v>7.3102844366476696E-3</v>
      </c>
    </row>
    <row r="256" spans="2:20">
      <c r="B256" s="35">
        <f t="shared" si="139"/>
        <v>0.30250000000000016</v>
      </c>
      <c r="C256" s="24">
        <v>0.10042735042735</v>
      </c>
      <c r="D256" s="24">
        <v>0.14053195712584299</v>
      </c>
      <c r="E256" s="24">
        <v>0.11111756505576199</v>
      </c>
      <c r="F256" s="24">
        <v>0.14417744916820699</v>
      </c>
      <c r="G256" s="24">
        <v>0.13122937642778501</v>
      </c>
      <c r="H256" s="24">
        <v>0.12733865119651899</v>
      </c>
      <c r="I256" s="24">
        <v>0.144837609704287</v>
      </c>
      <c r="J256" s="24">
        <v>0.13466655914845499</v>
      </c>
      <c r="K256" s="24">
        <v>0.142502506325488</v>
      </c>
      <c r="L256" s="24">
        <v>0.14007847065698301</v>
      </c>
      <c r="M256" s="24">
        <v>0.111127629525013</v>
      </c>
      <c r="N256" s="24">
        <v>0.13748362283927101</v>
      </c>
      <c r="O256" s="24">
        <v>0.191127356878007</v>
      </c>
      <c r="P256" s="25">
        <v>0.21414376755978801</v>
      </c>
      <c r="Q256" s="10">
        <f t="shared" si="135"/>
        <v>14</v>
      </c>
      <c r="R256" s="42">
        <f t="shared" si="136"/>
        <v>0.14077070514562559</v>
      </c>
      <c r="S256" s="3">
        <f t="shared" si="137"/>
        <v>2.9943805136370981E-2</v>
      </c>
      <c r="T256" s="41">
        <f t="shared" si="138"/>
        <v>8.0028185483301401E-3</v>
      </c>
    </row>
    <row r="257" spans="2:20">
      <c r="B257" s="35">
        <f t="shared" si="139"/>
        <v>0.30750000000000016</v>
      </c>
      <c r="C257" s="24">
        <v>8.2929456112008595E-2</v>
      </c>
      <c r="D257" s="24">
        <v>0.12634230412302699</v>
      </c>
      <c r="E257" s="24">
        <v>0.111389236545682</v>
      </c>
      <c r="F257" s="24">
        <v>0.13278729213204199</v>
      </c>
      <c r="G257" s="24">
        <v>0.124314599040438</v>
      </c>
      <c r="H257" s="24">
        <v>0.13493371551415201</v>
      </c>
      <c r="I257" s="24">
        <v>0.14180695847362501</v>
      </c>
      <c r="J257" s="24">
        <v>0.133734939759036</v>
      </c>
      <c r="K257" s="24">
        <v>0.138590479718466</v>
      </c>
      <c r="L257" s="24">
        <v>0.133840109326955</v>
      </c>
      <c r="M257" s="24">
        <v>0.112322583113355</v>
      </c>
      <c r="N257" s="24">
        <v>0.13370532861949899</v>
      </c>
      <c r="O257" s="24">
        <v>0.194180696295114</v>
      </c>
      <c r="P257" s="25">
        <v>0.209362900387187</v>
      </c>
      <c r="Q257" s="10">
        <f t="shared" si="135"/>
        <v>14</v>
      </c>
      <c r="R257" s="42">
        <f t="shared" si="136"/>
        <v>0.13644575708289905</v>
      </c>
      <c r="S257" s="3">
        <f t="shared" si="137"/>
        <v>3.1676113050756141E-2</v>
      </c>
      <c r="T257" s="41">
        <f t="shared" si="138"/>
        <v>8.4657973129034399E-3</v>
      </c>
    </row>
    <row r="258" spans="2:20">
      <c r="B258" s="35">
        <f t="shared" si="139"/>
        <v>0.31250000000000017</v>
      </c>
      <c r="C258" s="24">
        <v>7.7851304009342107E-2</v>
      </c>
      <c r="D258" s="24">
        <v>0.114980026631158</v>
      </c>
      <c r="E258" s="24">
        <v>0.11478599221789799</v>
      </c>
      <c r="F258" s="24">
        <v>0.12589810581319399</v>
      </c>
      <c r="G258" s="24">
        <v>0.123036419482229</v>
      </c>
      <c r="H258" s="24">
        <v>0.13528039035428799</v>
      </c>
      <c r="I258" s="24">
        <v>0.15781735934407601</v>
      </c>
      <c r="J258" s="24">
        <v>0.130383341221012</v>
      </c>
      <c r="K258" s="24">
        <v>0.14134165366614601</v>
      </c>
      <c r="L258" s="24">
        <v>0.13140898906023399</v>
      </c>
      <c r="M258" s="24">
        <v>0.115261012697915</v>
      </c>
      <c r="N258" s="24">
        <v>0.13541225319888101</v>
      </c>
      <c r="O258" s="24">
        <v>0.201928198572493</v>
      </c>
      <c r="P258" s="25">
        <v>0.199031619103514</v>
      </c>
      <c r="Q258" s="10">
        <f t="shared" si="135"/>
        <v>14</v>
      </c>
      <c r="R258" s="42">
        <f t="shared" si="136"/>
        <v>0.13602976181231285</v>
      </c>
      <c r="S258" s="3">
        <f t="shared" si="137"/>
        <v>3.2641255702321924E-2</v>
      </c>
      <c r="T258" s="41">
        <f t="shared" si="138"/>
        <v>8.7237425365835619E-3</v>
      </c>
    </row>
    <row r="259" spans="2:20">
      <c r="B259" s="35">
        <f t="shared" si="139"/>
        <v>0.31750000000000017</v>
      </c>
      <c r="C259" s="24">
        <v>8.7017873941674498E-2</v>
      </c>
      <c r="D259" s="24">
        <v>0.114524951043284</v>
      </c>
      <c r="E259" s="24">
        <v>0.111051645705111</v>
      </c>
      <c r="F259" s="24">
        <v>0.12515032470135401</v>
      </c>
      <c r="G259" s="24">
        <v>0.121408300815892</v>
      </c>
      <c r="H259" s="24">
        <v>0.12959065915416401</v>
      </c>
      <c r="I259" s="24">
        <v>0.160911758068156</v>
      </c>
      <c r="J259" s="24">
        <v>0.13251679178190401</v>
      </c>
      <c r="K259" s="24">
        <v>0.150467330729738</v>
      </c>
      <c r="L259" s="24">
        <v>0.13347381635580999</v>
      </c>
      <c r="M259" s="24">
        <v>0.119643580396921</v>
      </c>
      <c r="N259" s="24">
        <v>0.137539351654896</v>
      </c>
      <c r="O259" s="24">
        <v>0.210512122111054</v>
      </c>
      <c r="P259" s="25">
        <v>0.193332821261233</v>
      </c>
      <c r="Q259" s="10">
        <f t="shared" si="135"/>
        <v>14</v>
      </c>
      <c r="R259" s="42">
        <f t="shared" si="136"/>
        <v>0.13765295198008512</v>
      </c>
      <c r="S259" s="3">
        <f t="shared" si="137"/>
        <v>3.2550236394597976E-2</v>
      </c>
      <c r="T259" s="41">
        <f t="shared" si="138"/>
        <v>8.6994166033632497E-3</v>
      </c>
    </row>
    <row r="260" spans="2:20">
      <c r="B260" s="35">
        <f t="shared" si="139"/>
        <v>0.32250000000000018</v>
      </c>
      <c r="C260" s="24">
        <v>0.103807906863934</v>
      </c>
      <c r="D260" s="24">
        <v>0.11679081528052999</v>
      </c>
      <c r="E260" s="24">
        <v>0.102571387981247</v>
      </c>
      <c r="F260" s="24">
        <v>0.12685732545135001</v>
      </c>
      <c r="G260" s="24">
        <v>0.13550476876012199</v>
      </c>
      <c r="H260" s="24">
        <v>0.12938728944366101</v>
      </c>
      <c r="I260" s="24">
        <v>0.15796359499431101</v>
      </c>
      <c r="J260" s="24">
        <v>0.14052468891178499</v>
      </c>
      <c r="K260" s="24">
        <v>0.15941158811167799</v>
      </c>
      <c r="L260" s="24">
        <v>0.13741232927279401</v>
      </c>
      <c r="M260" s="24">
        <v>0.12946225908959499</v>
      </c>
      <c r="N260" s="24">
        <v>0.13865421354277199</v>
      </c>
      <c r="O260" s="24">
        <v>0.211439224056412</v>
      </c>
      <c r="P260" s="25">
        <v>0.17638956409009801</v>
      </c>
      <c r="Q260" s="10">
        <f t="shared" ref="Q260:Q296" si="140">COUNT(C260:P260)</f>
        <v>14</v>
      </c>
      <c r="R260" s="42">
        <f t="shared" ref="R260:R296" si="141">AVERAGE(C260:P260)</f>
        <v>0.14044121113216351</v>
      </c>
      <c r="S260" s="3">
        <f t="shared" ref="S260:S296" si="142">STDEV(C260:P260)</f>
        <v>2.8822221942238251E-2</v>
      </c>
      <c r="T260" s="41">
        <f t="shared" ref="T260:T296" si="143">S260/SQRT(Q260)</f>
        <v>7.7030628309581236E-3</v>
      </c>
    </row>
    <row r="261" spans="2:20">
      <c r="B261" s="35">
        <f t="shared" si="139"/>
        <v>0.32750000000000018</v>
      </c>
      <c r="C261" s="24">
        <v>0.12165875593305001</v>
      </c>
      <c r="D261" s="24">
        <v>0.12405349939848501</v>
      </c>
      <c r="E261" s="24">
        <v>9.4092890425372E-2</v>
      </c>
      <c r="F261" s="24">
        <v>0.113557449494949</v>
      </c>
      <c r="G261" s="24">
        <v>0.146949505937811</v>
      </c>
      <c r="H261" s="24">
        <v>0.125402792696025</v>
      </c>
      <c r="I261" s="24">
        <v>0.14911484339536901</v>
      </c>
      <c r="J261" s="24">
        <v>0.15007315007315</v>
      </c>
      <c r="K261" s="24">
        <v>0.17244924184014301</v>
      </c>
      <c r="L261" s="24">
        <v>0.139822343375475</v>
      </c>
      <c r="M261" s="24">
        <v>0.13226153973647101</v>
      </c>
      <c r="N261" s="24">
        <v>0.14906832298136599</v>
      </c>
      <c r="O261" s="24">
        <v>0.206935820612239</v>
      </c>
      <c r="P261" s="25">
        <v>0.17334686284457901</v>
      </c>
      <c r="Q261" s="10">
        <f t="shared" si="140"/>
        <v>14</v>
      </c>
      <c r="R261" s="42">
        <f t="shared" si="141"/>
        <v>0.14277050133889174</v>
      </c>
      <c r="S261" s="3">
        <f t="shared" si="142"/>
        <v>2.8451506760838425E-2</v>
      </c>
      <c r="T261" s="41">
        <f t="shared" si="143"/>
        <v>7.6039850311814166E-3</v>
      </c>
    </row>
    <row r="262" spans="2:20">
      <c r="B262" s="35">
        <f t="shared" ref="B262:B296" si="144">B261+0.005</f>
        <v>0.33250000000000018</v>
      </c>
      <c r="C262" s="24">
        <v>0.13274109507132401</v>
      </c>
      <c r="D262" s="24">
        <v>0.125751975067043</v>
      </c>
      <c r="E262" s="24">
        <v>7.8531965272296694E-2</v>
      </c>
      <c r="F262" s="24">
        <v>0.105189990732159</v>
      </c>
      <c r="G262" s="24">
        <v>0.15177929547088401</v>
      </c>
      <c r="H262" s="24">
        <v>0.126412948966624</v>
      </c>
      <c r="I262" s="24">
        <v>0.14083239595050601</v>
      </c>
      <c r="J262" s="24">
        <v>0.16868189281982299</v>
      </c>
      <c r="K262" s="24">
        <v>0.181922781897212</v>
      </c>
      <c r="L262" s="24">
        <v>0.139046079223928</v>
      </c>
      <c r="M262" s="24">
        <v>0.13308079756899599</v>
      </c>
      <c r="N262" s="24">
        <v>0.16039570474338299</v>
      </c>
      <c r="O262" s="24">
        <v>0.19657677759938999</v>
      </c>
      <c r="P262" s="25">
        <v>0.164083945807137</v>
      </c>
      <c r="Q262" s="10">
        <f t="shared" si="140"/>
        <v>14</v>
      </c>
      <c r="R262" s="42">
        <f t="shared" si="141"/>
        <v>0.14321626044219329</v>
      </c>
      <c r="S262" s="3">
        <f t="shared" si="142"/>
        <v>3.0698151890150287E-2</v>
      </c>
      <c r="T262" s="41">
        <f t="shared" si="143"/>
        <v>8.2044261985778043E-3</v>
      </c>
    </row>
    <row r="263" spans="2:20">
      <c r="B263" s="35">
        <f t="shared" si="144"/>
        <v>0.33750000000000019</v>
      </c>
      <c r="C263" s="24">
        <v>0.141912468459062</v>
      </c>
      <c r="D263" s="24">
        <v>0.12869371045775899</v>
      </c>
      <c r="E263" s="24">
        <v>6.9138106549032893E-2</v>
      </c>
      <c r="F263" s="24">
        <v>9.4206204379561995E-2</v>
      </c>
      <c r="G263" s="24">
        <v>0.15930712618919399</v>
      </c>
      <c r="H263" s="24">
        <v>0.12547503603721599</v>
      </c>
      <c r="I263" s="24">
        <v>0.139512952793032</v>
      </c>
      <c r="J263" s="24">
        <v>0.18345247363578401</v>
      </c>
      <c r="K263" s="24">
        <v>0.186765142832887</v>
      </c>
      <c r="L263" s="24">
        <v>0.138335860685809</v>
      </c>
      <c r="M263" s="24">
        <v>0.136561322122354</v>
      </c>
      <c r="N263" s="24">
        <v>0.171536013884871</v>
      </c>
      <c r="O263" s="24">
        <v>0.18472666197106699</v>
      </c>
      <c r="P263" s="25">
        <v>0.17108075457671201</v>
      </c>
      <c r="Q263" s="10">
        <f t="shared" si="140"/>
        <v>14</v>
      </c>
      <c r="R263" s="42">
        <f t="shared" si="141"/>
        <v>0.1450502738981673</v>
      </c>
      <c r="S263" s="3">
        <f t="shared" si="142"/>
        <v>3.4560504633145306E-2</v>
      </c>
      <c r="T263" s="41">
        <f t="shared" si="143"/>
        <v>9.2366833893745108E-3</v>
      </c>
    </row>
    <row r="264" spans="2:20">
      <c r="B264" s="35">
        <f t="shared" si="144"/>
        <v>0.34250000000000019</v>
      </c>
      <c r="C264" s="24">
        <v>0.14415768074951299</v>
      </c>
      <c r="D264" s="24">
        <v>0.12764810107079499</v>
      </c>
      <c r="E264" s="24">
        <v>6.2310030395136697E-2</v>
      </c>
      <c r="F264" s="24">
        <v>9.3885601577909206E-2</v>
      </c>
      <c r="G264" s="24">
        <v>0.159183673469387</v>
      </c>
      <c r="H264" s="24">
        <v>0.13527486910994699</v>
      </c>
      <c r="I264" s="24">
        <v>0.14489661962586101</v>
      </c>
      <c r="J264" s="24">
        <v>0.198240589198036</v>
      </c>
      <c r="K264" s="24">
        <v>0.18011527377521599</v>
      </c>
      <c r="L264" s="24">
        <v>0.139613243480808</v>
      </c>
      <c r="M264" s="24">
        <v>0.144569787287183</v>
      </c>
      <c r="N264" s="24">
        <v>0.1826171875</v>
      </c>
      <c r="O264" s="24">
        <v>0.17554337451253099</v>
      </c>
      <c r="P264" s="25">
        <v>0.178219696969696</v>
      </c>
      <c r="Q264" s="10">
        <f t="shared" si="140"/>
        <v>14</v>
      </c>
      <c r="R264" s="42">
        <f t="shared" si="141"/>
        <v>0.14759112348014419</v>
      </c>
      <c r="S264" s="3">
        <f t="shared" si="142"/>
        <v>3.6692301712462849E-2</v>
      </c>
      <c r="T264" s="41">
        <f t="shared" si="143"/>
        <v>9.8064301242981964E-3</v>
      </c>
    </row>
    <row r="265" spans="2:20">
      <c r="B265" s="35">
        <f t="shared" si="144"/>
        <v>0.3475000000000002</v>
      </c>
      <c r="C265" s="24">
        <v>0.13631541725601101</v>
      </c>
      <c r="D265" s="24">
        <v>0.12008167753082501</v>
      </c>
      <c r="E265" s="24">
        <v>5.3653084036175101E-2</v>
      </c>
      <c r="F265" s="24">
        <v>9.5109363479970496E-2</v>
      </c>
      <c r="G265" s="24">
        <v>0.147932757837346</v>
      </c>
      <c r="H265" s="24">
        <v>0.14328261573324699</v>
      </c>
      <c r="I265" s="24">
        <v>0.15698244849013401</v>
      </c>
      <c r="J265" s="24">
        <v>0.19391634980988501</v>
      </c>
      <c r="K265" s="24">
        <v>0.172054179823832</v>
      </c>
      <c r="L265" s="24">
        <v>0.13794291338582601</v>
      </c>
      <c r="M265" s="24">
        <v>0.14912788294618501</v>
      </c>
      <c r="N265" s="24">
        <v>0.18215104816319899</v>
      </c>
      <c r="O265" s="24">
        <v>0.17013463892288799</v>
      </c>
      <c r="P265" s="25">
        <v>0.19032791670721</v>
      </c>
      <c r="Q265" s="10">
        <f t="shared" si="140"/>
        <v>14</v>
      </c>
      <c r="R265" s="42">
        <f t="shared" si="141"/>
        <v>0.14635802100876669</v>
      </c>
      <c r="S265" s="3">
        <f t="shared" si="142"/>
        <v>3.8146620169876633E-2</v>
      </c>
      <c r="T265" s="41">
        <f t="shared" si="143"/>
        <v>1.0195113081362766E-2</v>
      </c>
    </row>
    <row r="266" spans="2:20">
      <c r="B266" s="35">
        <f t="shared" si="144"/>
        <v>0.3525000000000002</v>
      </c>
      <c r="C266" s="24">
        <v>0.12647554806070799</v>
      </c>
      <c r="D266" s="24">
        <v>0.109437998848021</v>
      </c>
      <c r="E266" s="24">
        <v>5.0077211559673498E-2</v>
      </c>
      <c r="F266" s="24">
        <v>9.5105953582240096E-2</v>
      </c>
      <c r="G266" s="24">
        <v>0.13972878871174599</v>
      </c>
      <c r="H266" s="24">
        <v>0.157286240630161</v>
      </c>
      <c r="I266" s="24">
        <v>0.15507246376811501</v>
      </c>
      <c r="J266" s="24">
        <v>0.188032078963602</v>
      </c>
      <c r="K266" s="24">
        <v>0.168585866953856</v>
      </c>
      <c r="L266" s="24">
        <v>0.14025368129464899</v>
      </c>
      <c r="M266" s="24">
        <v>0.14948685447929</v>
      </c>
      <c r="N266" s="24">
        <v>0.17844571880561499</v>
      </c>
      <c r="O266" s="24">
        <v>0.171279330525624</v>
      </c>
      <c r="P266" s="25">
        <v>0.20674201091192501</v>
      </c>
      <c r="Q266" s="10">
        <f t="shared" si="140"/>
        <v>14</v>
      </c>
      <c r="R266" s="42">
        <f t="shared" si="141"/>
        <v>0.14542926764965894</v>
      </c>
      <c r="S266" s="3">
        <f t="shared" si="142"/>
        <v>4.0626992322686767E-2</v>
      </c>
      <c r="T266" s="41">
        <f t="shared" si="143"/>
        <v>1.0858020423327796E-2</v>
      </c>
    </row>
    <row r="267" spans="2:20">
      <c r="B267" s="35">
        <f t="shared" si="144"/>
        <v>0.35750000000000021</v>
      </c>
      <c r="C267" s="24">
        <v>0.112913177611282</v>
      </c>
      <c r="D267" s="24">
        <v>9.5246179966044106E-2</v>
      </c>
      <c r="E267" s="24">
        <v>4.3706085506728498E-2</v>
      </c>
      <c r="F267" s="24">
        <v>0.102044278564763</v>
      </c>
      <c r="G267" s="24">
        <v>0.12934960830752401</v>
      </c>
      <c r="H267" s="24">
        <v>0.160514967021816</v>
      </c>
      <c r="I267" s="24">
        <v>0.1592082616179</v>
      </c>
      <c r="J267" s="24">
        <v>0.17311287684038301</v>
      </c>
      <c r="K267" s="24">
        <v>0.16625514403292099</v>
      </c>
      <c r="L267" s="24">
        <v>0.137820512820512</v>
      </c>
      <c r="M267" s="24">
        <v>0.149410910264686</v>
      </c>
      <c r="N267" s="24">
        <v>0.180517227785224</v>
      </c>
      <c r="O267" s="24">
        <v>0.17379295105513201</v>
      </c>
      <c r="P267" s="25">
        <v>0.21504183889504899</v>
      </c>
      <c r="Q267" s="10">
        <f t="shared" si="140"/>
        <v>14</v>
      </c>
      <c r="R267" s="42">
        <f t="shared" si="141"/>
        <v>0.14278100144928318</v>
      </c>
      <c r="S267" s="3">
        <f t="shared" si="142"/>
        <v>4.3446456034871947E-2</v>
      </c>
      <c r="T267" s="41">
        <f t="shared" si="143"/>
        <v>1.1611553796573422E-2</v>
      </c>
    </row>
    <row r="268" spans="2:20">
      <c r="B268" s="35">
        <f t="shared" si="144"/>
        <v>0.36250000000000021</v>
      </c>
      <c r="C268" s="24">
        <v>0.105114389188234</v>
      </c>
      <c r="D268" s="24">
        <v>8.6648596659963203E-2</v>
      </c>
      <c r="E268" s="24">
        <v>3.5202086049543599E-2</v>
      </c>
      <c r="F268" s="24">
        <v>0.103784060818313</v>
      </c>
      <c r="G268" s="24">
        <v>0.14748069143067299</v>
      </c>
      <c r="H268" s="24">
        <v>0.15650317151290499</v>
      </c>
      <c r="I268" s="24">
        <v>0.15787453388900999</v>
      </c>
      <c r="J268" s="24">
        <v>0.16251789844696499</v>
      </c>
      <c r="K268" s="24">
        <v>0.16565224543510401</v>
      </c>
      <c r="L268" s="24">
        <v>0.14398988179208999</v>
      </c>
      <c r="M268" s="24">
        <v>0.150392502403075</v>
      </c>
      <c r="N268" s="24">
        <v>0.17620440803588799</v>
      </c>
      <c r="O268" s="24">
        <v>0.18250825082508201</v>
      </c>
      <c r="P268" s="25">
        <v>0.21953964194373399</v>
      </c>
      <c r="Q268" s="10">
        <f t="shared" si="140"/>
        <v>14</v>
      </c>
      <c r="R268" s="42">
        <f t="shared" si="141"/>
        <v>0.14238659703075568</v>
      </c>
      <c r="S268" s="3">
        <f t="shared" si="142"/>
        <v>4.6126022639530223E-2</v>
      </c>
      <c r="T268" s="41">
        <f t="shared" si="143"/>
        <v>1.232769809512145E-2</v>
      </c>
    </row>
    <row r="269" spans="2:20">
      <c r="B269" s="35">
        <f t="shared" si="144"/>
        <v>0.36750000000000022</v>
      </c>
      <c r="C269" s="24">
        <v>0.100060906638823</v>
      </c>
      <c r="D269" s="24">
        <v>8.5946678716674205E-2</v>
      </c>
      <c r="E269" s="24">
        <v>3.6252487915837302E-2</v>
      </c>
      <c r="F269" s="24">
        <v>0.114374568071872</v>
      </c>
      <c r="G269" s="24">
        <v>0.175170226657961</v>
      </c>
      <c r="H269" s="24">
        <v>0.15234251844378499</v>
      </c>
      <c r="I269" s="24">
        <v>0.153571826590883</v>
      </c>
      <c r="J269" s="24">
        <v>0.145901896254505</v>
      </c>
      <c r="K269" s="24">
        <v>0.17048556539002399</v>
      </c>
      <c r="L269" s="24">
        <v>0.14371374250475299</v>
      </c>
      <c r="M269" s="24">
        <v>0.14908650843222901</v>
      </c>
      <c r="N269" s="24">
        <v>0.17471601885480201</v>
      </c>
      <c r="O269" s="24">
        <v>0.185012420645873</v>
      </c>
      <c r="P269" s="25">
        <v>0.21496981053508199</v>
      </c>
      <c r="Q269" s="10">
        <f t="shared" si="140"/>
        <v>14</v>
      </c>
      <c r="R269" s="42">
        <f t="shared" si="141"/>
        <v>0.14297179826093598</v>
      </c>
      <c r="S269" s="3">
        <f t="shared" si="142"/>
        <v>4.5825159115187697E-2</v>
      </c>
      <c r="T269" s="41">
        <f t="shared" si="143"/>
        <v>1.2247288935959518E-2</v>
      </c>
    </row>
    <row r="270" spans="2:20">
      <c r="B270" s="35">
        <f t="shared" si="144"/>
        <v>0.37250000000000022</v>
      </c>
      <c r="C270" s="24">
        <v>9.8280951554089196E-2</v>
      </c>
      <c r="D270" s="24">
        <v>8.8248998229428693E-2</v>
      </c>
      <c r="E270" s="24">
        <v>4.6239210850801397E-2</v>
      </c>
      <c r="F270" s="24">
        <v>0.121410491402635</v>
      </c>
      <c r="G270" s="24">
        <v>0.19038695774383901</v>
      </c>
      <c r="H270" s="24">
        <v>0.150722642807983</v>
      </c>
      <c r="I270" s="24">
        <v>0.13768735396364001</v>
      </c>
      <c r="J270" s="24">
        <v>0.13578376264724501</v>
      </c>
      <c r="K270" s="24">
        <v>0.17422078728424101</v>
      </c>
      <c r="L270" s="24">
        <v>0.143948670225792</v>
      </c>
      <c r="M270" s="24">
        <v>0.14687130149276501</v>
      </c>
      <c r="N270" s="24">
        <v>0.17721130221130199</v>
      </c>
      <c r="O270" s="24">
        <v>0.182532436993388</v>
      </c>
      <c r="P270" s="25">
        <v>0.20623731709922</v>
      </c>
      <c r="Q270" s="10">
        <f t="shared" si="140"/>
        <v>14</v>
      </c>
      <c r="R270" s="42">
        <f t="shared" si="141"/>
        <v>0.1428415846075978</v>
      </c>
      <c r="S270" s="3">
        <f t="shared" si="142"/>
        <v>4.379510173976528E-2</v>
      </c>
      <c r="T270" s="41">
        <f t="shared" si="143"/>
        <v>1.1704733280650647E-2</v>
      </c>
    </row>
    <row r="271" spans="2:20">
      <c r="B271" s="35">
        <f t="shared" si="144"/>
        <v>0.37750000000000022</v>
      </c>
      <c r="C271" s="24">
        <v>8.73119401687103E-2</v>
      </c>
      <c r="D271" s="24">
        <v>9.5877090626215397E-2</v>
      </c>
      <c r="E271" s="24">
        <v>5.7579318448883601E-2</v>
      </c>
      <c r="F271" s="24">
        <v>0.11533654704517</v>
      </c>
      <c r="G271" s="24">
        <v>0.20757747543461799</v>
      </c>
      <c r="H271" s="24">
        <v>0.16007625607281201</v>
      </c>
      <c r="I271" s="24">
        <v>0.12571954869905499</v>
      </c>
      <c r="J271" s="24">
        <v>0.130953486212979</v>
      </c>
      <c r="K271" s="24">
        <v>0.18145161290322501</v>
      </c>
      <c r="L271" s="24">
        <v>0.142709002024591</v>
      </c>
      <c r="M271" s="24">
        <v>0.141749517732601</v>
      </c>
      <c r="N271" s="24">
        <v>0.180518992102294</v>
      </c>
      <c r="O271" s="24">
        <v>0.17366653822865599</v>
      </c>
      <c r="P271" s="25">
        <v>0.19754977029096399</v>
      </c>
      <c r="Q271" s="10">
        <f t="shared" si="140"/>
        <v>14</v>
      </c>
      <c r="R271" s="42">
        <f t="shared" si="141"/>
        <v>0.14271979257076955</v>
      </c>
      <c r="S271" s="3">
        <f t="shared" si="142"/>
        <v>4.3933633406673819E-2</v>
      </c>
      <c r="T271" s="41">
        <f t="shared" si="143"/>
        <v>1.1741757425992821E-2</v>
      </c>
    </row>
    <row r="272" spans="2:20">
      <c r="B272" s="35">
        <f t="shared" si="144"/>
        <v>0.38250000000000023</v>
      </c>
      <c r="C272" s="24">
        <v>8.6250545613269294E-2</v>
      </c>
      <c r="D272" s="24">
        <v>0.10096105209914</v>
      </c>
      <c r="E272" s="24">
        <v>6.4133456904541197E-2</v>
      </c>
      <c r="F272" s="24">
        <v>0.108792184724689</v>
      </c>
      <c r="G272" s="24">
        <v>0.21500762776506399</v>
      </c>
      <c r="H272" s="24">
        <v>0.16416625676340299</v>
      </c>
      <c r="I272" s="24">
        <v>0.11145958986731</v>
      </c>
      <c r="J272" s="24">
        <v>0.12743370628138401</v>
      </c>
      <c r="K272" s="24">
        <v>0.18542220744680801</v>
      </c>
      <c r="L272" s="24">
        <v>0.13680814097791</v>
      </c>
      <c r="M272" s="24">
        <v>0.13781573687079701</v>
      </c>
      <c r="N272" s="24">
        <v>0.192551353426761</v>
      </c>
      <c r="O272" s="24">
        <v>0.17246055909216701</v>
      </c>
      <c r="P272" s="25">
        <v>0.17602240896358501</v>
      </c>
      <c r="Q272" s="10">
        <f t="shared" si="140"/>
        <v>14</v>
      </c>
      <c r="R272" s="42">
        <f t="shared" si="141"/>
        <v>0.1413774876283449</v>
      </c>
      <c r="S272" s="3">
        <f t="shared" si="142"/>
        <v>4.4280435176445587E-2</v>
      </c>
      <c r="T272" s="41">
        <f t="shared" si="143"/>
        <v>1.1834444097679451E-2</v>
      </c>
    </row>
    <row r="273" spans="2:20">
      <c r="B273" s="35">
        <f t="shared" si="144"/>
        <v>0.38750000000000023</v>
      </c>
      <c r="C273" s="24">
        <v>7.9985811829387202E-2</v>
      </c>
      <c r="D273" s="24">
        <v>0.100384096335513</v>
      </c>
      <c r="E273" s="24">
        <v>7.8974150213718702E-2</v>
      </c>
      <c r="F273" s="24">
        <v>0.103705702464472</v>
      </c>
      <c r="G273" s="24">
        <v>0.19934451513398799</v>
      </c>
      <c r="H273" s="24">
        <v>0.17790924615759901</v>
      </c>
      <c r="I273" s="24">
        <v>0.10261320812998</v>
      </c>
      <c r="J273" s="24">
        <v>0.13166798947324401</v>
      </c>
      <c r="K273" s="24">
        <v>0.186399638855829</v>
      </c>
      <c r="L273" s="24">
        <v>0.13014311270125201</v>
      </c>
      <c r="M273" s="24">
        <v>0.14123671016605599</v>
      </c>
      <c r="N273" s="24">
        <v>0.206631762652705</v>
      </c>
      <c r="O273" s="24">
        <v>0.177072135395132</v>
      </c>
      <c r="P273" s="25">
        <v>0.16437886067261401</v>
      </c>
      <c r="Q273" s="10">
        <f t="shared" si="140"/>
        <v>14</v>
      </c>
      <c r="R273" s="42">
        <f t="shared" si="141"/>
        <v>0.14146049572724928</v>
      </c>
      <c r="S273" s="3">
        <f t="shared" si="142"/>
        <v>4.4088063418776496E-2</v>
      </c>
      <c r="T273" s="41">
        <f t="shared" si="143"/>
        <v>1.1783030582815934E-2</v>
      </c>
    </row>
    <row r="274" spans="2:20">
      <c r="B274" s="35">
        <f t="shared" si="144"/>
        <v>0.39250000000000024</v>
      </c>
      <c r="C274" s="24">
        <v>7.5523606673766397E-2</v>
      </c>
      <c r="D274" s="24">
        <v>0.10451640853460401</v>
      </c>
      <c r="E274" s="24">
        <v>8.8893815118598896E-2</v>
      </c>
      <c r="F274" s="24">
        <v>9.7509028613760498E-2</v>
      </c>
      <c r="G274" s="24">
        <v>0.184548527281506</v>
      </c>
      <c r="H274" s="24">
        <v>0.18664652567975801</v>
      </c>
      <c r="I274" s="24">
        <v>0.101680507421696</v>
      </c>
      <c r="J274" s="24">
        <v>0.14407086772699801</v>
      </c>
      <c r="K274" s="24">
        <v>0.18382749326145501</v>
      </c>
      <c r="L274" s="24">
        <v>0.11851412177870101</v>
      </c>
      <c r="M274" s="24">
        <v>0.14576498394891799</v>
      </c>
      <c r="N274" s="24">
        <v>0.215990266111939</v>
      </c>
      <c r="O274" s="24">
        <v>0.18224924690393801</v>
      </c>
      <c r="P274" s="25">
        <v>0.14499882876551801</v>
      </c>
      <c r="Q274" s="10">
        <f t="shared" si="140"/>
        <v>14</v>
      </c>
      <c r="R274" s="42">
        <f t="shared" si="141"/>
        <v>0.14105244484436832</v>
      </c>
      <c r="S274" s="3">
        <f t="shared" si="142"/>
        <v>4.4257783636729268E-2</v>
      </c>
      <c r="T274" s="41">
        <f t="shared" si="143"/>
        <v>1.1828390219043639E-2</v>
      </c>
    </row>
    <row r="275" spans="2:20">
      <c r="B275" s="35">
        <f t="shared" si="144"/>
        <v>0.39750000000000024</v>
      </c>
      <c r="C275" s="24">
        <v>6.9507956831900405E-2</v>
      </c>
      <c r="D275" s="24">
        <v>0.120095902353966</v>
      </c>
      <c r="E275" s="24">
        <v>0.10103439980755299</v>
      </c>
      <c r="F275" s="24">
        <v>9.9060552506743504E-2</v>
      </c>
      <c r="G275" s="24">
        <v>0.167013036085395</v>
      </c>
      <c r="H275" s="24">
        <v>0.18377363063499699</v>
      </c>
      <c r="I275" s="24">
        <v>0.102723198896932</v>
      </c>
      <c r="J275" s="24">
        <v>0.152102560142101</v>
      </c>
      <c r="K275" s="24">
        <v>0.17794642116612699</v>
      </c>
      <c r="L275" s="24">
        <v>0.113585746102449</v>
      </c>
      <c r="M275" s="24">
        <v>0.14203501473392199</v>
      </c>
      <c r="N275" s="24">
        <v>0.219652036378015</v>
      </c>
      <c r="O275" s="24">
        <v>0.18732582766692599</v>
      </c>
      <c r="P275" s="25">
        <v>0.13342367869902599</v>
      </c>
      <c r="Q275" s="10">
        <f t="shared" si="140"/>
        <v>14</v>
      </c>
      <c r="R275" s="42">
        <f t="shared" si="141"/>
        <v>0.14066285442900378</v>
      </c>
      <c r="S275" s="3">
        <f t="shared" si="142"/>
        <v>4.2521114128275243E-2</v>
      </c>
      <c r="T275" s="41">
        <f t="shared" si="143"/>
        <v>1.1364245769422776E-2</v>
      </c>
    </row>
    <row r="276" spans="2:20">
      <c r="B276" s="35">
        <f t="shared" si="144"/>
        <v>0.40250000000000025</v>
      </c>
      <c r="C276" s="24">
        <v>6.9823139277818705E-2</v>
      </c>
      <c r="D276" s="24">
        <v>0.131883741258741</v>
      </c>
      <c r="E276" s="24">
        <v>9.08632004038364E-2</v>
      </c>
      <c r="F276" s="24">
        <v>0.102078121993457</v>
      </c>
      <c r="G276" s="24">
        <v>0.14952751528627001</v>
      </c>
      <c r="H276" s="24">
        <v>0.18095590046809501</v>
      </c>
      <c r="I276" s="24">
        <v>0.100782564177576</v>
      </c>
      <c r="J276" s="24">
        <v>0.161150217163396</v>
      </c>
      <c r="K276" s="24">
        <v>0.167899377376624</v>
      </c>
      <c r="L276" s="24">
        <v>0.11064231112876</v>
      </c>
      <c r="M276" s="24">
        <v>0.142920173771382</v>
      </c>
      <c r="N276" s="24">
        <v>0.22134324816074599</v>
      </c>
      <c r="O276" s="24">
        <v>0.18849517829109599</v>
      </c>
      <c r="P276" s="25">
        <v>0.124117571556924</v>
      </c>
      <c r="Q276" s="10">
        <f t="shared" si="140"/>
        <v>14</v>
      </c>
      <c r="R276" s="42">
        <f t="shared" si="141"/>
        <v>0.13874873287962303</v>
      </c>
      <c r="S276" s="3">
        <f t="shared" si="142"/>
        <v>4.2466523196515213E-2</v>
      </c>
      <c r="T276" s="41">
        <f t="shared" si="143"/>
        <v>1.1349655729203434E-2</v>
      </c>
    </row>
    <row r="277" spans="2:20">
      <c r="B277" s="35">
        <f t="shared" si="144"/>
        <v>0.40750000000000025</v>
      </c>
      <c r="C277" s="24">
        <v>6.3128749423165598E-2</v>
      </c>
      <c r="D277" s="24">
        <v>0.136677454153182</v>
      </c>
      <c r="E277" s="24">
        <v>8.4850107066381103E-2</v>
      </c>
      <c r="F277" s="24">
        <v>0.10460577673692401</v>
      </c>
      <c r="G277" s="24">
        <v>0.14276556776556701</v>
      </c>
      <c r="H277" s="24">
        <v>0.17457962413452</v>
      </c>
      <c r="I277" s="24">
        <v>9.1591824094146707E-2</v>
      </c>
      <c r="J277" s="24">
        <v>0.15961600458501901</v>
      </c>
      <c r="K277" s="24">
        <v>0.16223226238286401</v>
      </c>
      <c r="L277" s="24">
        <v>0.114517090620031</v>
      </c>
      <c r="M277" s="24">
        <v>0.146157961613054</v>
      </c>
      <c r="N277" s="24">
        <v>0.22113177681044699</v>
      </c>
      <c r="O277" s="24">
        <v>0.18758811255850599</v>
      </c>
      <c r="P277" s="25">
        <v>9.9306216841246006E-2</v>
      </c>
      <c r="Q277" s="10">
        <f t="shared" si="140"/>
        <v>14</v>
      </c>
      <c r="R277" s="42">
        <f t="shared" si="141"/>
        <v>0.13491060919893236</v>
      </c>
      <c r="S277" s="3">
        <f t="shared" si="142"/>
        <v>4.4261419066517191E-2</v>
      </c>
      <c r="T277" s="41">
        <f t="shared" si="143"/>
        <v>1.1829361828523644E-2</v>
      </c>
    </row>
    <row r="278" spans="2:20">
      <c r="B278" s="35">
        <f t="shared" si="144"/>
        <v>0.41250000000000026</v>
      </c>
      <c r="C278" s="24">
        <v>6.1863308020003699E-2</v>
      </c>
      <c r="D278" s="24">
        <v>0.144756434801106</v>
      </c>
      <c r="E278" s="24">
        <v>9.4282572842220996E-2</v>
      </c>
      <c r="F278" s="24">
        <v>0.104878293098267</v>
      </c>
      <c r="G278" s="24">
        <v>0.14468995010691299</v>
      </c>
      <c r="H278" s="24">
        <v>0.167929993221174</v>
      </c>
      <c r="I278" s="24">
        <v>8.1405952084887601E-2</v>
      </c>
      <c r="J278" s="24">
        <v>0.15443493921656901</v>
      </c>
      <c r="K278" s="24">
        <v>0.15887967847274501</v>
      </c>
      <c r="L278" s="24">
        <v>0.11070601566733999</v>
      </c>
      <c r="M278" s="24">
        <v>0.152785041841004</v>
      </c>
      <c r="N278" s="24">
        <v>0.222462118238203</v>
      </c>
      <c r="O278" s="24">
        <v>0.186636657757771</v>
      </c>
      <c r="P278" s="25">
        <v>8.9241156612358694E-2</v>
      </c>
      <c r="Q278" s="10">
        <f t="shared" si="140"/>
        <v>14</v>
      </c>
      <c r="R278" s="42">
        <f t="shared" si="141"/>
        <v>0.13392515085575449</v>
      </c>
      <c r="S278" s="3">
        <f t="shared" si="142"/>
        <v>4.4985567580872736E-2</v>
      </c>
      <c r="T278" s="41">
        <f t="shared" si="143"/>
        <v>1.2022898659799344E-2</v>
      </c>
    </row>
    <row r="279" spans="2:20">
      <c r="B279" s="35">
        <f t="shared" si="144"/>
        <v>0.41750000000000026</v>
      </c>
      <c r="C279" s="24">
        <v>6.2936394069823001E-2</v>
      </c>
      <c r="D279" s="24">
        <v>0.15713220411206899</v>
      </c>
      <c r="E279" s="24">
        <v>0.105892399658411</v>
      </c>
      <c r="F279" s="24">
        <v>0.107286634460547</v>
      </c>
      <c r="G279" s="24">
        <v>0.142057872191625</v>
      </c>
      <c r="H279" s="24">
        <v>0.16296432286885701</v>
      </c>
      <c r="I279" s="24">
        <v>6.7308549523045297E-2</v>
      </c>
      <c r="J279" s="24">
        <v>0.148906594338023</v>
      </c>
      <c r="K279" s="24">
        <v>0.16431984980372</v>
      </c>
      <c r="L279" s="24">
        <v>0.108465608465608</v>
      </c>
      <c r="M279" s="24">
        <v>0.16032180209171301</v>
      </c>
      <c r="N279" s="24">
        <v>0.21431648196734099</v>
      </c>
      <c r="O279" s="24">
        <v>0.17755842977081901</v>
      </c>
      <c r="P279" s="25">
        <v>7.9166013481736894E-2</v>
      </c>
      <c r="Q279" s="10">
        <f t="shared" si="140"/>
        <v>14</v>
      </c>
      <c r="R279" s="42">
        <f t="shared" si="141"/>
        <v>0.13275951120023846</v>
      </c>
      <c r="S279" s="3">
        <f t="shared" si="142"/>
        <v>4.4944432329526766E-2</v>
      </c>
      <c r="T279" s="41">
        <f t="shared" si="143"/>
        <v>1.2011904801438241E-2</v>
      </c>
    </row>
    <row r="280" spans="2:20">
      <c r="B280" s="35">
        <f t="shared" si="144"/>
        <v>0.42250000000000026</v>
      </c>
      <c r="C280" s="24">
        <v>7.3504778795940404E-2</v>
      </c>
      <c r="D280" s="24">
        <v>0.15406607369758499</v>
      </c>
      <c r="E280" s="24">
        <v>0.11073156846000499</v>
      </c>
      <c r="F280" s="24">
        <v>0.10078219013237</v>
      </c>
      <c r="G280" s="24">
        <v>0.14998733215099999</v>
      </c>
      <c r="H280" s="24">
        <v>0.16032906764168101</v>
      </c>
      <c r="I280" s="24">
        <v>5.7051100406158399E-2</v>
      </c>
      <c r="J280" s="24">
        <v>0.139639789047729</v>
      </c>
      <c r="K280" s="24">
        <v>0.16275803362417501</v>
      </c>
      <c r="L280" s="24">
        <v>0.10860985236076499</v>
      </c>
      <c r="M280" s="24">
        <v>0.165505940188447</v>
      </c>
      <c r="N280" s="24">
        <v>0.20959418250058601</v>
      </c>
      <c r="O280" s="24">
        <v>0.166865960596742</v>
      </c>
      <c r="P280" s="25">
        <v>7.7912920853164105E-2</v>
      </c>
      <c r="Q280" s="10">
        <f t="shared" si="140"/>
        <v>14</v>
      </c>
      <c r="R280" s="42">
        <f t="shared" si="141"/>
        <v>0.1312384850325963</v>
      </c>
      <c r="S280" s="3">
        <f t="shared" si="142"/>
        <v>4.3771147817861074E-2</v>
      </c>
      <c r="T280" s="41">
        <f t="shared" si="143"/>
        <v>1.1698331325733856E-2</v>
      </c>
    </row>
    <row r="281" spans="2:20">
      <c r="B281" s="35">
        <f t="shared" si="144"/>
        <v>0.42750000000000027</v>
      </c>
      <c r="C281" s="24">
        <v>9.4654088050314403E-2</v>
      </c>
      <c r="D281" s="24">
        <v>0.14887670643878301</v>
      </c>
      <c r="E281" s="24">
        <v>0.122002398081534</v>
      </c>
      <c r="F281" s="24">
        <v>9.7091273821464305E-2</v>
      </c>
      <c r="G281" s="24">
        <v>0.14784700904339099</v>
      </c>
      <c r="H281" s="24">
        <v>0.14556553383811699</v>
      </c>
      <c r="I281" s="24">
        <v>5.1086735730245698E-2</v>
      </c>
      <c r="J281" s="24">
        <v>0.13043763532576599</v>
      </c>
      <c r="K281" s="24">
        <v>0.17217234417285901</v>
      </c>
      <c r="L281" s="24">
        <v>0.112896201306556</v>
      </c>
      <c r="M281" s="24">
        <v>0.174206176598521</v>
      </c>
      <c r="N281" s="24">
        <v>0.20038850038850001</v>
      </c>
      <c r="O281" s="24">
        <v>0.158803453121863</v>
      </c>
      <c r="P281" s="25">
        <v>7.7313549394767603E-2</v>
      </c>
      <c r="Q281" s="10">
        <f t="shared" si="140"/>
        <v>14</v>
      </c>
      <c r="R281" s="42">
        <f t="shared" si="141"/>
        <v>0.13095297180804871</v>
      </c>
      <c r="S281" s="3">
        <f t="shared" si="142"/>
        <v>4.1243616014232681E-2</v>
      </c>
      <c r="T281" s="41">
        <f t="shared" si="143"/>
        <v>1.1022820036922981E-2</v>
      </c>
    </row>
    <row r="282" spans="2:20">
      <c r="B282" s="35">
        <f t="shared" si="144"/>
        <v>0.43250000000000027</v>
      </c>
      <c r="C282" s="24">
        <v>0.109614277489925</v>
      </c>
      <c r="D282" s="24">
        <v>0.126097453906935</v>
      </c>
      <c r="E282" s="24">
        <v>0.123634093037777</v>
      </c>
      <c r="F282" s="24">
        <v>0.103739936818506</v>
      </c>
      <c r="G282" s="24">
        <v>0.14342726828473601</v>
      </c>
      <c r="H282" s="24">
        <v>0.13635828625235399</v>
      </c>
      <c r="I282" s="24">
        <v>5.0545415271627599E-2</v>
      </c>
      <c r="J282" s="24">
        <v>0.12828666972657499</v>
      </c>
      <c r="K282" s="24">
        <v>0.187263339070568</v>
      </c>
      <c r="L282" s="24">
        <v>0.1190591894256</v>
      </c>
      <c r="M282" s="24">
        <v>0.175462392108508</v>
      </c>
      <c r="N282" s="24">
        <v>0.20567786790266501</v>
      </c>
      <c r="O282" s="24">
        <v>0.15730630735276999</v>
      </c>
      <c r="P282" s="25">
        <v>7.3932584269662899E-2</v>
      </c>
      <c r="Q282" s="10">
        <f t="shared" si="140"/>
        <v>14</v>
      </c>
      <c r="R282" s="42">
        <f t="shared" si="141"/>
        <v>0.13145750577987211</v>
      </c>
      <c r="S282" s="3">
        <f t="shared" si="142"/>
        <v>4.1832834214339316E-2</v>
      </c>
      <c r="T282" s="41">
        <f t="shared" si="143"/>
        <v>1.1180295224840884E-2</v>
      </c>
    </row>
    <row r="283" spans="2:20">
      <c r="B283" s="35">
        <f t="shared" si="144"/>
        <v>0.43750000000000028</v>
      </c>
      <c r="C283" s="24">
        <v>0.115229357798165</v>
      </c>
      <c r="D283" s="24">
        <v>0.110439744880832</v>
      </c>
      <c r="E283" s="24">
        <v>0.12549800796812699</v>
      </c>
      <c r="F283" s="24">
        <v>0.112265483155134</v>
      </c>
      <c r="G283" s="24">
        <v>0.13530672168875399</v>
      </c>
      <c r="H283" s="24">
        <v>0.130913156036714</v>
      </c>
      <c r="I283" s="24">
        <v>6.0200668896321002E-2</v>
      </c>
      <c r="J283" s="24">
        <v>0.127921440261865</v>
      </c>
      <c r="K283" s="24">
        <v>0.20323718084880399</v>
      </c>
      <c r="L283" s="24">
        <v>0.122414295425852</v>
      </c>
      <c r="M283" s="24">
        <v>0.18342420273521901</v>
      </c>
      <c r="N283" s="24">
        <v>0.20705574577770899</v>
      </c>
      <c r="O283" s="24">
        <v>0.16621109249625199</v>
      </c>
      <c r="P283" s="25">
        <v>7.31393252639711E-2</v>
      </c>
      <c r="Q283" s="10">
        <f t="shared" si="140"/>
        <v>14</v>
      </c>
      <c r="R283" s="42">
        <f t="shared" si="141"/>
        <v>0.13380403023097995</v>
      </c>
      <c r="S283" s="3">
        <f t="shared" si="142"/>
        <v>4.3319537365724935E-2</v>
      </c>
      <c r="T283" s="41">
        <f t="shared" si="143"/>
        <v>1.1577633355435319E-2</v>
      </c>
    </row>
    <row r="284" spans="2:20">
      <c r="B284" s="35">
        <f t="shared" si="144"/>
        <v>0.44250000000000028</v>
      </c>
      <c r="C284" s="24">
        <v>0.12603199174406601</v>
      </c>
      <c r="D284" s="24">
        <v>9.4369911707372994E-2</v>
      </c>
      <c r="E284" s="24">
        <v>0.108581436077057</v>
      </c>
      <c r="F284" s="24">
        <v>0.123328228688106</v>
      </c>
      <c r="G284" s="24">
        <v>0.13631683168316799</v>
      </c>
      <c r="H284" s="24">
        <v>0.12364294330518601</v>
      </c>
      <c r="I284" s="24">
        <v>7.7600000000000002E-2</v>
      </c>
      <c r="J284" s="24">
        <v>0.129380936783491</v>
      </c>
      <c r="K284" s="24">
        <v>0.203965524561626</v>
      </c>
      <c r="L284" s="24">
        <v>0.123388940226642</v>
      </c>
      <c r="M284" s="24">
        <v>0.186372805829042</v>
      </c>
      <c r="N284" s="24">
        <v>0.20897361833236999</v>
      </c>
      <c r="O284" s="24">
        <v>0.17725480754762399</v>
      </c>
      <c r="P284" s="25">
        <v>7.1428571428571397E-2</v>
      </c>
      <c r="Q284" s="10">
        <f t="shared" si="140"/>
        <v>14</v>
      </c>
      <c r="R284" s="42">
        <f t="shared" si="141"/>
        <v>0.13504546770816589</v>
      </c>
      <c r="S284" s="3">
        <f t="shared" si="142"/>
        <v>4.3722497896578144E-2</v>
      </c>
      <c r="T284" s="41">
        <f t="shared" si="143"/>
        <v>1.1685329087352838E-2</v>
      </c>
    </row>
    <row r="285" spans="2:20">
      <c r="B285" s="35">
        <f t="shared" si="144"/>
        <v>0.44750000000000029</v>
      </c>
      <c r="C285" s="24">
        <v>0.123826133619533</v>
      </c>
      <c r="D285" s="24">
        <v>7.3616773442050004E-2</v>
      </c>
      <c r="E285" s="24">
        <v>7.5430245331380402E-2</v>
      </c>
      <c r="F285" s="24">
        <v>0.13429941830799</v>
      </c>
      <c r="G285" s="24">
        <v>0.13218890910529199</v>
      </c>
      <c r="H285" s="24">
        <v>0.11804746427914301</v>
      </c>
      <c r="I285" s="24">
        <v>9.7956730769230699E-2</v>
      </c>
      <c r="J285" s="24">
        <v>0.13230114957804501</v>
      </c>
      <c r="K285" s="24">
        <v>0.202763053549814</v>
      </c>
      <c r="L285" s="24">
        <v>0.12797518057103999</v>
      </c>
      <c r="M285" s="24">
        <v>0.19064986737400499</v>
      </c>
      <c r="N285" s="24">
        <v>0.203186018636662</v>
      </c>
      <c r="O285" s="24">
        <v>0.18449148923189501</v>
      </c>
      <c r="P285" s="25">
        <v>7.29404102898078E-2</v>
      </c>
      <c r="Q285" s="10">
        <f t="shared" si="140"/>
        <v>14</v>
      </c>
      <c r="R285" s="42">
        <f t="shared" si="141"/>
        <v>0.13354806029184912</v>
      </c>
      <c r="S285" s="3">
        <f t="shared" si="142"/>
        <v>4.6222944131225574E-2</v>
      </c>
      <c r="T285" s="41">
        <f t="shared" si="143"/>
        <v>1.2353601453359956E-2</v>
      </c>
    </row>
    <row r="286" spans="2:20">
      <c r="B286" s="35">
        <f t="shared" si="144"/>
        <v>0.45250000000000029</v>
      </c>
      <c r="C286" s="24">
        <v>0.134581226943571</v>
      </c>
      <c r="D286" s="24">
        <v>5.86503356495112E-2</v>
      </c>
      <c r="E286" s="24">
        <v>5.0325850832729897E-2</v>
      </c>
      <c r="F286" s="24">
        <v>0.14470501630034699</v>
      </c>
      <c r="G286" s="24">
        <v>0.13002004008015999</v>
      </c>
      <c r="H286" s="24">
        <v>0.120019766508122</v>
      </c>
      <c r="I286" s="24">
        <v>0.10904910494334</v>
      </c>
      <c r="J286" s="24">
        <v>0.13784635805541701</v>
      </c>
      <c r="K286" s="24">
        <v>0.19936460783100199</v>
      </c>
      <c r="L286" s="24">
        <v>0.130970203312889</v>
      </c>
      <c r="M286" s="24">
        <v>0.19390103567318701</v>
      </c>
      <c r="N286" s="24">
        <v>0.19650062073246399</v>
      </c>
      <c r="O286" s="24">
        <v>0.18568952711066999</v>
      </c>
      <c r="P286" s="25">
        <v>6.5256364288275304E-2</v>
      </c>
      <c r="Q286" s="10">
        <f t="shared" si="140"/>
        <v>14</v>
      </c>
      <c r="R286" s="42">
        <f t="shared" si="141"/>
        <v>0.13263428987583467</v>
      </c>
      <c r="S286" s="3">
        <f t="shared" si="142"/>
        <v>5.0222623354982482E-2</v>
      </c>
      <c r="T286" s="41">
        <f t="shared" si="143"/>
        <v>1.3422560689952548E-2</v>
      </c>
    </row>
    <row r="287" spans="2:20">
      <c r="B287" s="35">
        <f t="shared" si="144"/>
        <v>0.4575000000000003</v>
      </c>
      <c r="C287" s="24">
        <v>0.13544627629334799</v>
      </c>
      <c r="D287" s="24">
        <v>5.4454843806977002E-2</v>
      </c>
      <c r="E287" s="24">
        <v>3.4422198805760397E-2</v>
      </c>
      <c r="F287" s="24">
        <v>0.151393121462777</v>
      </c>
      <c r="G287" s="24">
        <v>0.12057082623854699</v>
      </c>
      <c r="H287" s="24">
        <v>0.11642088233464</v>
      </c>
      <c r="I287" s="24">
        <v>0.115002708070048</v>
      </c>
      <c r="J287" s="24">
        <v>0.143192721257237</v>
      </c>
      <c r="K287" s="24">
        <v>0.19342976219661601</v>
      </c>
      <c r="L287" s="24">
        <v>0.12439573062748201</v>
      </c>
      <c r="M287" s="24">
        <v>0.19200121654501201</v>
      </c>
      <c r="N287" s="24">
        <v>0.19047993396485899</v>
      </c>
      <c r="O287" s="24">
        <v>0.18584098728024401</v>
      </c>
      <c r="P287" s="25">
        <v>4.8633440514469398E-2</v>
      </c>
      <c r="Q287" s="10">
        <f t="shared" si="140"/>
        <v>14</v>
      </c>
      <c r="R287" s="42">
        <f t="shared" si="141"/>
        <v>0.12897747495700124</v>
      </c>
      <c r="S287" s="3">
        <f t="shared" si="142"/>
        <v>5.3552701276380489E-2</v>
      </c>
      <c r="T287" s="41">
        <f t="shared" si="143"/>
        <v>1.4312561450890524E-2</v>
      </c>
    </row>
    <row r="288" spans="2:20">
      <c r="B288" s="35">
        <f t="shared" si="144"/>
        <v>0.4625000000000003</v>
      </c>
      <c r="C288" s="24">
        <v>0.141081237351835</v>
      </c>
      <c r="D288" s="24">
        <v>5.0588378017711898E-2</v>
      </c>
      <c r="E288" s="24">
        <v>2.7463096464126299E-2</v>
      </c>
      <c r="F288" s="24">
        <v>0.15266505812678199</v>
      </c>
      <c r="G288" s="24">
        <v>0.11848614775725499</v>
      </c>
      <c r="H288" s="24">
        <v>0.12643905006249501</v>
      </c>
      <c r="I288" s="24">
        <v>0.112368168744007</v>
      </c>
      <c r="J288" s="24">
        <v>0.15200818454836401</v>
      </c>
      <c r="K288" s="24">
        <v>0.18463110566114799</v>
      </c>
      <c r="L288" s="24">
        <v>0.11384455567097899</v>
      </c>
      <c r="M288" s="24">
        <v>0.18414400146194301</v>
      </c>
      <c r="N288" s="24">
        <v>0.18682934583896299</v>
      </c>
      <c r="O288" s="24">
        <v>0.183621794871794</v>
      </c>
      <c r="P288" s="25">
        <v>4.7042384722869098E-2</v>
      </c>
      <c r="Q288" s="10">
        <f t="shared" si="140"/>
        <v>14</v>
      </c>
      <c r="R288" s="42">
        <f t="shared" si="141"/>
        <v>0.12722946495001947</v>
      </c>
      <c r="S288" s="3">
        <f t="shared" si="142"/>
        <v>5.3675317373917918E-2</v>
      </c>
      <c r="T288" s="41">
        <f t="shared" si="143"/>
        <v>1.4345331981396833E-2</v>
      </c>
    </row>
    <row r="289" spans="2:20">
      <c r="B289" s="35">
        <f t="shared" si="144"/>
        <v>0.4675000000000003</v>
      </c>
      <c r="C289" s="24">
        <v>0.148148148148148</v>
      </c>
      <c r="D289" s="24">
        <v>5.6847866650080799E-2</v>
      </c>
      <c r="E289" s="24">
        <v>2.4349002367264099E-2</v>
      </c>
      <c r="F289" s="24">
        <v>0.157477678571428</v>
      </c>
      <c r="G289" s="24">
        <v>0.114987631152435</v>
      </c>
      <c r="H289" s="24">
        <v>0.13126572808270401</v>
      </c>
      <c r="I289" s="24">
        <v>9.8322851153039806E-2</v>
      </c>
      <c r="J289" s="24">
        <v>0.161448271267737</v>
      </c>
      <c r="K289" s="24">
        <v>0.18100828441780101</v>
      </c>
      <c r="L289" s="24">
        <v>0.100731913296424</v>
      </c>
      <c r="M289" s="24">
        <v>0.17769790746550501</v>
      </c>
      <c r="N289" s="24">
        <v>0.18268504906829799</v>
      </c>
      <c r="O289" s="24">
        <v>0.17302957686373599</v>
      </c>
      <c r="P289" s="25">
        <v>5.0420168067226802E-2</v>
      </c>
      <c r="Q289" s="10">
        <f t="shared" si="140"/>
        <v>14</v>
      </c>
      <c r="R289" s="42">
        <f t="shared" si="141"/>
        <v>0.12560143404084481</v>
      </c>
      <c r="S289" s="3">
        <f t="shared" si="142"/>
        <v>5.2798642433836224E-2</v>
      </c>
      <c r="T289" s="41">
        <f t="shared" si="143"/>
        <v>1.4111030748157099E-2</v>
      </c>
    </row>
    <row r="290" spans="2:20">
      <c r="B290" s="35">
        <f t="shared" si="144"/>
        <v>0.47250000000000031</v>
      </c>
      <c r="C290" s="24">
        <v>0.15534427235086601</v>
      </c>
      <c r="D290" s="24">
        <v>6.0924635845471801E-2</v>
      </c>
      <c r="E290" s="24">
        <v>2.8733711994654101E-2</v>
      </c>
      <c r="F290" s="24">
        <v>0.14654978646886899</v>
      </c>
      <c r="G290" s="24">
        <v>0.10834057341442201</v>
      </c>
      <c r="H290" s="24">
        <v>0.121664437090755</v>
      </c>
      <c r="I290" s="24">
        <v>8.9669051878354195E-2</v>
      </c>
      <c r="J290" s="24">
        <v>0.16560214448820201</v>
      </c>
      <c r="K290" s="24">
        <v>0.17909616620261201</v>
      </c>
      <c r="L290" s="24">
        <v>9.7142331231880694E-2</v>
      </c>
      <c r="M290" s="24">
        <v>0.17252415830614801</v>
      </c>
      <c r="N290" s="24">
        <v>0.18176369520917399</v>
      </c>
      <c r="O290" s="24">
        <v>0.16097264847728501</v>
      </c>
      <c r="P290" s="25">
        <v>5.4886211512717498E-2</v>
      </c>
      <c r="Q290" s="10">
        <f t="shared" si="140"/>
        <v>14</v>
      </c>
      <c r="R290" s="42">
        <f t="shared" si="141"/>
        <v>0.12308670174795795</v>
      </c>
      <c r="S290" s="3">
        <f t="shared" si="142"/>
        <v>5.0600489219839888E-2</v>
      </c>
      <c r="T290" s="41">
        <f t="shared" si="143"/>
        <v>1.3523549590270651E-2</v>
      </c>
    </row>
    <row r="291" spans="2:20">
      <c r="B291" s="35">
        <f t="shared" si="144"/>
        <v>0.47750000000000031</v>
      </c>
      <c r="C291" s="24">
        <v>0.16613316261203501</v>
      </c>
      <c r="D291" s="24">
        <v>7.4971164936562806E-2</v>
      </c>
      <c r="E291" s="24">
        <v>3.3169533169533097E-2</v>
      </c>
      <c r="F291" s="24">
        <v>0.15470801267541801</v>
      </c>
      <c r="G291" s="24">
        <v>0.104413347685683</v>
      </c>
      <c r="H291" s="24">
        <v>0.100087732124579</v>
      </c>
      <c r="I291" s="24">
        <v>7.8527894983591098E-2</v>
      </c>
      <c r="J291" s="24">
        <v>0.164345585597338</v>
      </c>
      <c r="K291" s="24">
        <v>0.18182210335605201</v>
      </c>
      <c r="L291" s="24">
        <v>0.106570145697791</v>
      </c>
      <c r="M291" s="24">
        <v>0.170685239552751</v>
      </c>
      <c r="N291" s="24">
        <v>0.17669871535913301</v>
      </c>
      <c r="O291" s="24">
        <v>0.15111727005023301</v>
      </c>
      <c r="P291" s="25">
        <v>6.1309030654515297E-2</v>
      </c>
      <c r="Q291" s="10">
        <f t="shared" si="140"/>
        <v>14</v>
      </c>
      <c r="R291" s="42">
        <f t="shared" si="141"/>
        <v>0.12318278131822967</v>
      </c>
      <c r="S291" s="3">
        <f t="shared" si="142"/>
        <v>4.9055003426657792E-2</v>
      </c>
      <c r="T291" s="41">
        <f t="shared" si="143"/>
        <v>1.3110501137826795E-2</v>
      </c>
    </row>
    <row r="292" spans="2:20">
      <c r="B292" s="35">
        <f t="shared" si="144"/>
        <v>0.48250000000000032</v>
      </c>
      <c r="C292" s="24">
        <v>0.17173682348779601</v>
      </c>
      <c r="D292" s="24">
        <v>9.7934100418409997E-2</v>
      </c>
      <c r="E292" s="24">
        <v>4.1642897889332502E-2</v>
      </c>
      <c r="F292" s="24">
        <v>0.16165456849867399</v>
      </c>
      <c r="G292" s="24">
        <v>0.108016560030109</v>
      </c>
      <c r="H292" s="24">
        <v>7.8471589182619206E-2</v>
      </c>
      <c r="I292" s="24">
        <v>7.6004872107186303E-2</v>
      </c>
      <c r="J292" s="24">
        <v>0.15837931476966499</v>
      </c>
      <c r="K292" s="24">
        <v>0.184228860053992</v>
      </c>
      <c r="L292" s="24">
        <v>0.11063179653096</v>
      </c>
      <c r="M292" s="24">
        <v>0.16969985707479701</v>
      </c>
      <c r="N292" s="24">
        <v>0.171359481945981</v>
      </c>
      <c r="O292" s="24">
        <v>0.14836342500090799</v>
      </c>
      <c r="P292" s="25">
        <v>5.4197662061636502E-2</v>
      </c>
      <c r="Q292" s="10">
        <f t="shared" si="140"/>
        <v>14</v>
      </c>
      <c r="R292" s="42">
        <f t="shared" si="141"/>
        <v>0.12373727207514761</v>
      </c>
      <c r="S292" s="3">
        <f t="shared" si="142"/>
        <v>4.8496763393272982E-2</v>
      </c>
      <c r="T292" s="41">
        <f t="shared" si="143"/>
        <v>1.2961305213219138E-2</v>
      </c>
    </row>
    <row r="293" spans="2:20">
      <c r="B293" s="35">
        <f t="shared" si="144"/>
        <v>0.48750000000000032</v>
      </c>
      <c r="C293" s="24">
        <v>0.15861669242658399</v>
      </c>
      <c r="D293" s="24">
        <v>0.123117569352708</v>
      </c>
      <c r="E293" s="24">
        <v>4.9865951742627299E-2</v>
      </c>
      <c r="F293" s="24">
        <v>0.15840204389734</v>
      </c>
      <c r="G293" s="24">
        <v>0.105466486382074</v>
      </c>
      <c r="H293" s="24">
        <v>5.6689517060771702E-2</v>
      </c>
      <c r="I293" s="24">
        <v>7.9969535415079895E-2</v>
      </c>
      <c r="J293" s="24">
        <v>0.15113639996163999</v>
      </c>
      <c r="K293" s="24">
        <v>0.180901671540173</v>
      </c>
      <c r="L293" s="24">
        <v>0.120593609340879</v>
      </c>
      <c r="M293" s="24">
        <v>0.16899269884344501</v>
      </c>
      <c r="N293" s="24">
        <v>0.17361820335798001</v>
      </c>
      <c r="O293" s="24">
        <v>0.14904640336386801</v>
      </c>
      <c r="P293" s="25">
        <v>2.2026431718061599E-2</v>
      </c>
      <c r="Q293" s="10">
        <f t="shared" si="140"/>
        <v>14</v>
      </c>
      <c r="R293" s="42">
        <f t="shared" si="141"/>
        <v>0.1213173724573737</v>
      </c>
      <c r="S293" s="3">
        <f t="shared" si="142"/>
        <v>5.1207423534818962E-2</v>
      </c>
      <c r="T293" s="41">
        <f t="shared" si="143"/>
        <v>1.3685759609051225E-2</v>
      </c>
    </row>
    <row r="294" spans="2:20">
      <c r="B294" s="35">
        <f t="shared" si="144"/>
        <v>0.49250000000000033</v>
      </c>
      <c r="C294" s="24">
        <v>0.15106248685040999</v>
      </c>
      <c r="D294" s="24">
        <v>0.13941919870933001</v>
      </c>
      <c r="E294" s="24">
        <v>5.9466327827191801E-2</v>
      </c>
      <c r="F294" s="24">
        <v>0.16505655042412801</v>
      </c>
      <c r="G294" s="24">
        <v>0.100870455709165</v>
      </c>
      <c r="H294" s="24">
        <v>4.0614444265722999E-2</v>
      </c>
      <c r="I294" s="24">
        <v>8.8876467300167697E-2</v>
      </c>
      <c r="J294" s="24">
        <v>0.14850471773548601</v>
      </c>
      <c r="K294" s="24">
        <v>0.18128472993998601</v>
      </c>
      <c r="L294" s="24">
        <v>0.130357539418165</v>
      </c>
      <c r="M294" s="24">
        <v>0.17014106841983501</v>
      </c>
      <c r="N294" s="24">
        <v>0.18004866180048601</v>
      </c>
      <c r="O294" s="24">
        <v>0.15409309791332201</v>
      </c>
      <c r="P294" s="25"/>
      <c r="Q294" s="10">
        <f t="shared" si="140"/>
        <v>13</v>
      </c>
      <c r="R294" s="42">
        <f t="shared" si="141"/>
        <v>0.13152274971641503</v>
      </c>
      <c r="S294" s="3">
        <f t="shared" si="142"/>
        <v>4.5556692172597571E-2</v>
      </c>
      <c r="T294" s="41">
        <f t="shared" si="143"/>
        <v>1.2635153043756116E-2</v>
      </c>
    </row>
    <row r="295" spans="2:20">
      <c r="B295" s="35">
        <f t="shared" si="144"/>
        <v>0.49750000000000033</v>
      </c>
      <c r="C295" s="24">
        <v>0.15155075187969899</v>
      </c>
      <c r="D295" s="24">
        <v>0.15861214374225499</v>
      </c>
      <c r="E295" s="24">
        <v>7.7053962080700006E-2</v>
      </c>
      <c r="F295" s="24">
        <v>0.17388158688050101</v>
      </c>
      <c r="G295" s="24">
        <v>9.6963350785340297E-2</v>
      </c>
      <c r="H295" s="24">
        <v>3.9972551037913799E-2</v>
      </c>
      <c r="I295" s="24">
        <v>8.8654680719156803E-2</v>
      </c>
      <c r="J295" s="24">
        <v>0.14909842952239299</v>
      </c>
      <c r="K295" s="24">
        <v>0.17932090426010899</v>
      </c>
      <c r="L295" s="24">
        <v>0.13274729177765901</v>
      </c>
      <c r="M295" s="24">
        <v>0.16606167520439599</v>
      </c>
      <c r="N295" s="24">
        <v>0.17786970010341199</v>
      </c>
      <c r="O295" s="24">
        <v>0.15206133017983101</v>
      </c>
      <c r="P295" s="25"/>
      <c r="Q295" s="10">
        <f t="shared" si="140"/>
        <v>13</v>
      </c>
      <c r="R295" s="42">
        <f t="shared" si="141"/>
        <v>0.13414218139795123</v>
      </c>
      <c r="S295" s="3">
        <f t="shared" si="142"/>
        <v>4.4326645397804898E-2</v>
      </c>
      <c r="T295" s="41">
        <f t="shared" si="143"/>
        <v>1.2293999450084263E-2</v>
      </c>
    </row>
    <row r="296" spans="2:20">
      <c r="B296" s="36">
        <f t="shared" si="144"/>
        <v>0.50250000000000028</v>
      </c>
      <c r="C296" s="29">
        <v>0.16530763528539599</v>
      </c>
      <c r="D296" s="29">
        <v>0.16221211259596199</v>
      </c>
      <c r="E296" s="29">
        <v>8.78060263653484E-2</v>
      </c>
      <c r="F296" s="29">
        <v>0.17953691356528001</v>
      </c>
      <c r="G296" s="29">
        <v>0.100356872499188</v>
      </c>
      <c r="H296" s="29">
        <v>4.2407034255358099E-2</v>
      </c>
      <c r="I296" s="29">
        <v>7.5067934782608606E-2</v>
      </c>
      <c r="J296" s="29">
        <v>0.153460808067579</v>
      </c>
      <c r="K296" s="29">
        <v>0.184256213450292</v>
      </c>
      <c r="L296" s="29">
        <v>0.13148172875773301</v>
      </c>
      <c r="M296" s="29">
        <v>0.153561549100968</v>
      </c>
      <c r="N296" s="29">
        <v>0.17434031698239399</v>
      </c>
      <c r="O296" s="29">
        <v>0.154410834071636</v>
      </c>
      <c r="P296" s="30"/>
      <c r="Q296" s="14">
        <f t="shared" si="140"/>
        <v>13</v>
      </c>
      <c r="R296" s="45">
        <f t="shared" si="141"/>
        <v>0.13570815229074948</v>
      </c>
      <c r="S296" s="4">
        <f t="shared" si="142"/>
        <v>4.4978812414863359E-2</v>
      </c>
      <c r="T296" s="44">
        <f t="shared" si="143"/>
        <v>1.247487803625124E-2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 AZ 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</dc:creator>
  <cp:lastModifiedBy>Jason</cp:lastModifiedBy>
  <dcterms:created xsi:type="dcterms:W3CDTF">2016-07-19T09:17:27Z</dcterms:created>
  <dcterms:modified xsi:type="dcterms:W3CDTF">2016-07-19T17:14:30Z</dcterms:modified>
</cp:coreProperties>
</file>