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45" windowWidth="19155" windowHeight="11820"/>
  </bookViews>
  <sheets>
    <sheet name="Axelrod Fits" sheetId="1" r:id="rId1"/>
  </sheets>
  <calcPr calcId="125725"/>
</workbook>
</file>

<file path=xl/calcChain.xml><?xml version="1.0" encoding="utf-8"?>
<calcChain xmlns="http://schemas.openxmlformats.org/spreadsheetml/2006/main">
  <c r="X18" i="1"/>
  <c r="R19" l="1"/>
  <c r="K19"/>
  <c r="I19"/>
  <c r="J19" s="1"/>
  <c r="R18"/>
  <c r="K18"/>
  <c r="I18"/>
  <c r="J18" s="1"/>
  <c r="R17"/>
  <c r="K17"/>
  <c r="I17"/>
  <c r="J17" s="1"/>
  <c r="R20"/>
  <c r="R21"/>
  <c r="R22"/>
  <c r="R23"/>
  <c r="R24"/>
  <c r="K24" l="1"/>
  <c r="I24"/>
  <c r="J24" s="1"/>
  <c r="K23"/>
  <c r="I23"/>
  <c r="J23" s="1"/>
  <c r="K22"/>
  <c r="I22"/>
  <c r="J22" s="1"/>
  <c r="K21"/>
  <c r="I21"/>
  <c r="J21" s="1"/>
  <c r="K20"/>
  <c r="I20"/>
  <c r="J20" s="1"/>
</calcChain>
</file>

<file path=xl/sharedStrings.xml><?xml version="1.0" encoding="utf-8"?>
<sst xmlns="http://schemas.openxmlformats.org/spreadsheetml/2006/main" count="42" uniqueCount="36">
  <si>
    <t>K</t>
  </si>
  <si>
    <t>um^2/s</t>
  </si>
  <si>
    <t>w</t>
  </si>
  <si>
    <t>computed from PSFi</t>
  </si>
  <si>
    <t>gammaD</t>
  </si>
  <si>
    <t>s</t>
  </si>
  <si>
    <t>C</t>
  </si>
  <si>
    <t>measured from fit</t>
  </si>
  <si>
    <t>Fit with TauHalf as variable instead of D</t>
  </si>
  <si>
    <t>Expt</t>
  </si>
  <si>
    <t>D</t>
  </si>
  <si>
    <t>1 STDV</t>
  </si>
  <si>
    <t>Finf</t>
  </si>
  <si>
    <t>Fbleach</t>
  </si>
  <si>
    <t>%Recov</t>
  </si>
  <si>
    <t>TauHalf</t>
  </si>
  <si>
    <t>Temp</t>
  </si>
  <si>
    <t>1 STDV+</t>
  </si>
  <si>
    <t>1 STDV-</t>
  </si>
  <si>
    <t>Q10</t>
  </si>
  <si>
    <t>"Physical determinants of vesicle mobility and supply at a central synapse"</t>
  </si>
  <si>
    <t>Source data</t>
  </si>
  <si>
    <t>Fig 7 of Axelrod</t>
  </si>
  <si>
    <t>Title: Fits of Axelrod equation to FRAP curves</t>
  </si>
  <si>
    <t>see Methods, Equation (2)</t>
  </si>
  <si>
    <t>Table 1</t>
  </si>
  <si>
    <t>fixed parameters</t>
  </si>
  <si>
    <t>Control 35C</t>
  </si>
  <si>
    <t>21C</t>
  </si>
  <si>
    <t>Control 35C drift corrected</t>
  </si>
  <si>
    <t>CD+LB</t>
  </si>
  <si>
    <t>Jaspla 2uM</t>
  </si>
  <si>
    <t>Jaspla 5uM</t>
  </si>
  <si>
    <t>OA</t>
  </si>
  <si>
    <t>Roscovitine</t>
  </si>
  <si>
    <t>Rothman et al. 2016</t>
  </si>
</sst>
</file>

<file path=xl/styles.xml><?xml version="1.0" encoding="utf-8"?>
<styleSheet xmlns="http://schemas.openxmlformats.org/spreadsheetml/2006/main">
  <numFmts count="4">
    <numFmt numFmtId="164" formatCode="0.000"/>
    <numFmt numFmtId="165" formatCode="0.00000"/>
    <numFmt numFmtId="166" formatCode="0.000000"/>
    <numFmt numFmtId="167" formatCode="0.0000"/>
  </numFmts>
  <fonts count="2">
    <font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/>
    <xf numFmtId="0" fontId="1" fillId="0" borderId="0" xfId="0" applyFont="1" applyBorder="1"/>
    <xf numFmtId="0" fontId="1" fillId="0" borderId="1" xfId="0" applyFont="1" applyBorder="1"/>
    <xf numFmtId="49" fontId="1" fillId="0" borderId="0" xfId="0" applyNumberFormat="1" applyFont="1"/>
    <xf numFmtId="164" fontId="1" fillId="0" borderId="0" xfId="0" applyNumberFormat="1" applyFont="1"/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/>
    </xf>
    <xf numFmtId="165" fontId="1" fillId="0" borderId="0" xfId="0" applyNumberFormat="1" applyFont="1"/>
    <xf numFmtId="166" fontId="1" fillId="0" borderId="0" xfId="0" applyNumberFormat="1" applyFont="1"/>
    <xf numFmtId="2" fontId="1" fillId="0" borderId="0" xfId="0" applyNumberFormat="1" applyFont="1"/>
    <xf numFmtId="167" fontId="1" fillId="0" borderId="0" xfId="0" applyNumberFormat="1" applyFont="1"/>
    <xf numFmtId="1" fontId="1" fillId="0" borderId="0" xfId="0" applyNumberFormat="1" applyFont="1"/>
    <xf numFmtId="0" fontId="1" fillId="0" borderId="2" xfId="0" applyFont="1" applyBorder="1"/>
    <xf numFmtId="167" fontId="1" fillId="0" borderId="2" xfId="0" applyNumberFormat="1" applyFont="1" applyBorder="1"/>
    <xf numFmtId="0" fontId="1" fillId="0" borderId="3" xfId="0" applyFont="1" applyBorder="1"/>
    <xf numFmtId="164" fontId="1" fillId="0" borderId="4" xfId="0" applyNumberFormat="1" applyFont="1" applyBorder="1"/>
    <xf numFmtId="0" fontId="1" fillId="0" borderId="5" xfId="0" applyFont="1" applyBorder="1"/>
    <xf numFmtId="0" fontId="1" fillId="0" borderId="6" xfId="0" applyFont="1" applyBorder="1"/>
    <xf numFmtId="0" fontId="1" fillId="0" borderId="7" xfId="0" applyFont="1" applyBorder="1"/>
    <xf numFmtId="0" fontId="1" fillId="0" borderId="8" xfId="0" applyFont="1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25"/>
  <sheetViews>
    <sheetView tabSelected="1" workbookViewId="0">
      <selection activeCell="A6" sqref="A6"/>
    </sheetView>
  </sheetViews>
  <sheetFormatPr defaultRowHeight="15"/>
  <cols>
    <col min="1" max="1" width="27.7109375" style="1" customWidth="1"/>
    <col min="2" max="7" width="9.5703125" style="1" bestFit="1" customWidth="1"/>
    <col min="8" max="8" width="9.5703125" style="1" customWidth="1"/>
    <col min="9" max="9" width="10.140625" style="1" customWidth="1"/>
    <col min="10" max="10" width="12" style="1" bestFit="1" customWidth="1"/>
    <col min="11" max="12" width="9.140625" style="1"/>
    <col min="13" max="13" width="9.5703125" style="1" customWidth="1"/>
    <col min="14" max="16384" width="9.140625" style="1"/>
  </cols>
  <sheetData>
    <row r="1" spans="1:24">
      <c r="A1" s="4" t="s">
        <v>20</v>
      </c>
    </row>
    <row r="2" spans="1:24">
      <c r="A2" s="1" t="s">
        <v>35</v>
      </c>
    </row>
    <row r="3" spans="1:24">
      <c r="A3" s="1" t="s">
        <v>25</v>
      </c>
    </row>
    <row r="4" spans="1:24">
      <c r="A4" s="1" t="s">
        <v>21</v>
      </c>
    </row>
    <row r="6" spans="1:24">
      <c r="A6" s="1" t="s">
        <v>23</v>
      </c>
    </row>
    <row r="8" spans="1:24">
      <c r="A8" s="1" t="s">
        <v>24</v>
      </c>
    </row>
    <row r="10" spans="1:24">
      <c r="A10" s="15" t="s">
        <v>26</v>
      </c>
      <c r="B10" s="13"/>
      <c r="C10" s="13"/>
      <c r="D10" s="16"/>
      <c r="F10" s="5"/>
      <c r="K10" s="6"/>
      <c r="L10" s="6"/>
      <c r="M10" s="6"/>
    </row>
    <row r="11" spans="1:24">
      <c r="A11" s="17" t="s">
        <v>2</v>
      </c>
      <c r="B11" s="2">
        <v>0.23</v>
      </c>
      <c r="C11" s="2" t="s">
        <v>3</v>
      </c>
      <c r="D11" s="18"/>
    </row>
    <row r="12" spans="1:24">
      <c r="A12" s="19" t="s">
        <v>4</v>
      </c>
      <c r="B12" s="3">
        <v>1.1000000000000001</v>
      </c>
      <c r="C12" s="3" t="s">
        <v>22</v>
      </c>
      <c r="D12" s="20"/>
    </row>
    <row r="15" spans="1:24">
      <c r="B15" s="6" t="s">
        <v>1</v>
      </c>
      <c r="K15" s="6" t="s">
        <v>5</v>
      </c>
      <c r="L15" s="6"/>
      <c r="M15" s="6" t="s">
        <v>6</v>
      </c>
      <c r="O15" s="1" t="s">
        <v>7</v>
      </c>
      <c r="T15" s="1" t="s">
        <v>8</v>
      </c>
    </row>
    <row r="16" spans="1:24" s="3" customFormat="1">
      <c r="A16" s="7" t="s">
        <v>9</v>
      </c>
      <c r="B16" s="7" t="s">
        <v>10</v>
      </c>
      <c r="C16" s="7" t="s">
        <v>11</v>
      </c>
      <c r="D16" s="7" t="s">
        <v>0</v>
      </c>
      <c r="E16" s="7" t="s">
        <v>11</v>
      </c>
      <c r="F16" s="7" t="s">
        <v>12</v>
      </c>
      <c r="G16" s="7" t="s">
        <v>11</v>
      </c>
      <c r="H16" s="7"/>
      <c r="I16" s="7" t="s">
        <v>13</v>
      </c>
      <c r="J16" s="7" t="s">
        <v>14</v>
      </c>
      <c r="K16" s="7" t="s">
        <v>15</v>
      </c>
      <c r="L16" s="7"/>
      <c r="M16" s="7" t="s">
        <v>16</v>
      </c>
      <c r="N16" s="7"/>
      <c r="O16" s="7" t="s">
        <v>15</v>
      </c>
      <c r="P16" s="7" t="s">
        <v>17</v>
      </c>
      <c r="Q16" s="7" t="s">
        <v>18</v>
      </c>
      <c r="R16" s="7" t="s">
        <v>11</v>
      </c>
      <c r="T16" s="7" t="s">
        <v>15</v>
      </c>
      <c r="U16" s="7" t="s">
        <v>11</v>
      </c>
      <c r="X16" s="7" t="s">
        <v>19</v>
      </c>
    </row>
    <row r="17" spans="1:24">
      <c r="A17" s="1" t="s">
        <v>29</v>
      </c>
      <c r="B17" s="8">
        <v>2.4929E-2</v>
      </c>
      <c r="C17" s="8">
        <v>3.3500000000000001E-3</v>
      </c>
      <c r="D17" s="9">
        <v>0.96697</v>
      </c>
      <c r="E17" s="9">
        <v>2.87E-2</v>
      </c>
      <c r="F17" s="9">
        <v>0.88317000000000001</v>
      </c>
      <c r="G17" s="9">
        <v>4.4299999999999999E-3</v>
      </c>
      <c r="H17" s="10"/>
      <c r="I17" s="5">
        <f t="shared" ref="I17:I18" si="0">(1-EXP(-D17))/D17</f>
        <v>0.64093673885489733</v>
      </c>
      <c r="J17" s="12">
        <f>100*(F17-I17)/(1-I17)</f>
        <v>67.462558094244201</v>
      </c>
      <c r="K17" s="5">
        <f t="shared" ref="K17:K18" si="1">$B$11*$B$11*$B$12/(4*B17)</f>
        <v>0.58355730273978101</v>
      </c>
      <c r="L17" s="10"/>
      <c r="M17" s="12">
        <v>35</v>
      </c>
      <c r="O17" s="8">
        <v>0.59258999999999995</v>
      </c>
      <c r="P17" s="8">
        <v>9.1350000000000001E-2</v>
      </c>
      <c r="Q17" s="8">
        <v>6.9822999999999996E-2</v>
      </c>
      <c r="R17" s="5">
        <f t="shared" ref="R17:R19" si="2">(P17+Q17)/2</f>
        <v>8.0586500000000005E-2</v>
      </c>
      <c r="T17" s="5">
        <v>0.58355000000000001</v>
      </c>
      <c r="U17" s="5">
        <v>7.8399999999999997E-2</v>
      </c>
    </row>
    <row r="18" spans="1:24">
      <c r="A18" s="1" t="s">
        <v>27</v>
      </c>
      <c r="B18" s="8">
        <v>1.8067E-2</v>
      </c>
      <c r="C18" s="8">
        <v>4.6899999999999997E-3</v>
      </c>
      <c r="D18" s="9">
        <v>0.94247000000000003</v>
      </c>
      <c r="E18" s="9">
        <v>5.2999999999999999E-2</v>
      </c>
      <c r="F18" s="9">
        <v>0.91727999999999998</v>
      </c>
      <c r="G18" s="9">
        <v>1.09E-2</v>
      </c>
      <c r="H18" s="10"/>
      <c r="I18" s="5">
        <f t="shared" si="0"/>
        <v>0.64759177988116856</v>
      </c>
      <c r="J18" s="12">
        <f>100*(F18-I18)/(1-I18)</f>
        <v>76.527221762276994</v>
      </c>
      <c r="K18" s="5">
        <f t="shared" si="1"/>
        <v>0.80519732108263697</v>
      </c>
      <c r="L18" s="10"/>
      <c r="M18" s="12">
        <v>35</v>
      </c>
      <c r="N18" s="11"/>
      <c r="O18" s="8">
        <v>0.79565200000000003</v>
      </c>
      <c r="P18" s="8">
        <v>0.27895799999999998</v>
      </c>
      <c r="Q18" s="8">
        <v>0.16397600000000001</v>
      </c>
      <c r="R18" s="5">
        <f t="shared" si="2"/>
        <v>0.221467</v>
      </c>
      <c r="T18" s="5">
        <v>0.80528</v>
      </c>
      <c r="U18" s="5">
        <v>9.9199999999999997E-2</v>
      </c>
      <c r="X18" s="10">
        <f>((1/T18)/(1/T19))^(10/(35-21))</f>
        <v>1.477601413252613</v>
      </c>
    </row>
    <row r="19" spans="1:24">
      <c r="A19" s="1" t="s">
        <v>28</v>
      </c>
      <c r="B19" s="8">
        <v>1.0459E-2</v>
      </c>
      <c r="C19" s="8">
        <v>1.7799999999999999E-3</v>
      </c>
      <c r="D19" s="9">
        <v>1.171</v>
      </c>
      <c r="E19" s="9">
        <v>2.2499999999999999E-2</v>
      </c>
      <c r="F19" s="9">
        <v>0.88870000000000005</v>
      </c>
      <c r="G19" s="9">
        <v>1.2800000000000001E-2</v>
      </c>
      <c r="H19" s="10"/>
      <c r="I19" s="5">
        <f>(1-EXP(-D19))/D19</f>
        <v>0.58919152053289892</v>
      </c>
      <c r="J19" s="12">
        <f t="shared" ref="J19" si="3">100*(F19-I19)/(1-I19)</f>
        <v>72.907083090305775</v>
      </c>
      <c r="K19" s="5">
        <f>$B$11*$B$11*$B$12/(4*B19)</f>
        <v>1.3909073525193616</v>
      </c>
      <c r="L19" s="10"/>
      <c r="M19" s="12">
        <v>21</v>
      </c>
      <c r="N19" s="11"/>
      <c r="O19" s="8">
        <v>1.37442</v>
      </c>
      <c r="P19" s="8">
        <v>0.28188299999999999</v>
      </c>
      <c r="Q19" s="8">
        <v>0.19989199999999999</v>
      </c>
      <c r="R19" s="5">
        <f t="shared" si="2"/>
        <v>0.24088749999999998</v>
      </c>
      <c r="T19" s="5">
        <v>1.391</v>
      </c>
      <c r="U19" s="5">
        <v>0.23599999999999999</v>
      </c>
      <c r="X19" s="10"/>
    </row>
    <row r="20" spans="1:24">
      <c r="A20" s="1" t="s">
        <v>30</v>
      </c>
      <c r="B20" s="8">
        <v>3.1550000000000002E-2</v>
      </c>
      <c r="C20" s="8">
        <v>3.2799999999999999E-3</v>
      </c>
      <c r="D20" s="9">
        <v>0.88787000000000005</v>
      </c>
      <c r="E20" s="9">
        <v>2.3900000000000001E-2</v>
      </c>
      <c r="F20" s="9">
        <v>0.93213000000000001</v>
      </c>
      <c r="G20" s="9">
        <v>3.7299999999999998E-3</v>
      </c>
      <c r="H20" s="10"/>
      <c r="I20" s="5">
        <f t="shared" ref="I20:I24" si="4">(1-EXP(-D20))/D20</f>
        <v>0.66278691506695286</v>
      </c>
      <c r="J20" s="12">
        <f t="shared" ref="J20:J24" si="5">100*(F20-I20)/(1-I20)</f>
        <v>79.873260252200652</v>
      </c>
      <c r="K20" s="5">
        <f t="shared" ref="K20:K24" si="6">$B$11*$B$11*$B$12/(4*B20)</f>
        <v>0.46109350237717911</v>
      </c>
      <c r="L20" s="10"/>
      <c r="M20" s="12">
        <v>35</v>
      </c>
      <c r="O20" s="8">
        <v>0.455627</v>
      </c>
      <c r="P20" s="8">
        <v>5.2863899999999998E-2</v>
      </c>
      <c r="Q20" s="8">
        <v>4.2906899999999998E-2</v>
      </c>
      <c r="R20" s="5">
        <f t="shared" ref="R20:R24" si="7">(P20+Q20)/2</f>
        <v>4.7885399999999995E-2</v>
      </c>
      <c r="T20" s="5">
        <v>0.46110000000000001</v>
      </c>
      <c r="U20" s="5">
        <v>4.7899999999999998E-2</v>
      </c>
    </row>
    <row r="21" spans="1:24">
      <c r="A21" s="1" t="s">
        <v>31</v>
      </c>
      <c r="B21" s="8">
        <v>1.5183E-2</v>
      </c>
      <c r="C21" s="8">
        <v>2E-3</v>
      </c>
      <c r="D21" s="9">
        <v>1.0094000000000001</v>
      </c>
      <c r="E21" s="9">
        <v>2.4199999999999999E-2</v>
      </c>
      <c r="F21" s="9">
        <v>0.91242999999999996</v>
      </c>
      <c r="G21" s="9">
        <v>7.62E-3</v>
      </c>
      <c r="H21" s="10"/>
      <c r="I21" s="5">
        <f t="shared" si="4"/>
        <v>0.62964377201129729</v>
      </c>
      <c r="J21" s="12">
        <f t="shared" si="5"/>
        <v>76.355197136668309</v>
      </c>
      <c r="K21" s="5">
        <f t="shared" si="6"/>
        <v>0.95814397681617602</v>
      </c>
      <c r="L21" s="10"/>
      <c r="M21" s="12">
        <v>35</v>
      </c>
      <c r="O21" s="8">
        <v>0.94678499999999999</v>
      </c>
      <c r="P21" s="8">
        <v>0.14363699999999999</v>
      </c>
      <c r="Q21" s="8">
        <v>0.11020000000000001</v>
      </c>
      <c r="R21" s="5">
        <f t="shared" si="7"/>
        <v>0.12691849999999999</v>
      </c>
      <c r="T21" s="5">
        <v>0.95814999999999995</v>
      </c>
      <c r="U21" s="5">
        <v>0.126</v>
      </c>
    </row>
    <row r="22" spans="1:24">
      <c r="A22" s="1" t="s">
        <v>32</v>
      </c>
      <c r="B22" s="8">
        <v>1.0319999999999999E-2</v>
      </c>
      <c r="C22" s="8">
        <v>1.09E-3</v>
      </c>
      <c r="D22" s="9">
        <v>0.98589000000000004</v>
      </c>
      <c r="E22" s="9">
        <v>1.95E-2</v>
      </c>
      <c r="F22" s="9">
        <v>0.94257999999999997</v>
      </c>
      <c r="G22" s="9">
        <v>6.6400000000000001E-3</v>
      </c>
      <c r="H22" s="10"/>
      <c r="I22" s="5">
        <f t="shared" si="4"/>
        <v>0.63586504185920778</v>
      </c>
      <c r="J22" s="12">
        <f t="shared" si="5"/>
        <v>84.231121259772408</v>
      </c>
      <c r="K22" s="5">
        <f t="shared" si="6"/>
        <v>1.4096414728682174</v>
      </c>
      <c r="L22" s="10"/>
      <c r="M22" s="12">
        <v>35</v>
      </c>
      <c r="O22" s="8">
        <v>1.39293</v>
      </c>
      <c r="P22" s="8">
        <v>0.164496</v>
      </c>
      <c r="Q22" s="8">
        <v>0.13306699999999999</v>
      </c>
      <c r="R22" s="5">
        <f t="shared" si="7"/>
        <v>0.14878150000000001</v>
      </c>
      <c r="T22" s="5">
        <v>1.4097</v>
      </c>
      <c r="U22" s="5">
        <v>0.14899999999999999</v>
      </c>
    </row>
    <row r="23" spans="1:24">
      <c r="A23" s="2" t="s">
        <v>33</v>
      </c>
      <c r="B23" s="8">
        <v>0.11996999999999999</v>
      </c>
      <c r="C23" s="8">
        <v>1.8200000000000001E-2</v>
      </c>
      <c r="D23" s="9">
        <v>0.73953000000000002</v>
      </c>
      <c r="E23" s="9">
        <v>4.65E-2</v>
      </c>
      <c r="F23" s="9">
        <v>0.95637000000000005</v>
      </c>
      <c r="G23" s="9">
        <v>3.1900000000000001E-3</v>
      </c>
      <c r="H23" s="10"/>
      <c r="I23" s="5">
        <f t="shared" si="4"/>
        <v>0.70674859469282092</v>
      </c>
      <c r="J23" s="12">
        <f t="shared" si="5"/>
        <v>85.121980931584019</v>
      </c>
      <c r="K23" s="5">
        <f t="shared" si="6"/>
        <v>0.12125948153705095</v>
      </c>
      <c r="L23" s="10"/>
      <c r="M23" s="12">
        <v>35</v>
      </c>
      <c r="O23" s="8">
        <v>0.119822</v>
      </c>
      <c r="P23" s="8">
        <v>2.1428300000000001E-2</v>
      </c>
      <c r="Q23" s="8">
        <v>1.5783100000000001E-2</v>
      </c>
      <c r="R23" s="5">
        <f t="shared" si="7"/>
        <v>1.8605700000000003E-2</v>
      </c>
      <c r="T23" s="5">
        <v>0.12123</v>
      </c>
      <c r="U23" s="5">
        <v>1.84E-2</v>
      </c>
    </row>
    <row r="24" spans="1:24">
      <c r="A24" s="2" t="s">
        <v>34</v>
      </c>
      <c r="B24" s="8">
        <v>2.0274E-2</v>
      </c>
      <c r="C24" s="8">
        <v>2.97E-3</v>
      </c>
      <c r="D24" s="9">
        <v>0.85933000000000004</v>
      </c>
      <c r="E24" s="9">
        <v>2.5700000000000001E-2</v>
      </c>
      <c r="F24" s="9">
        <v>0.92305000000000004</v>
      </c>
      <c r="G24" s="9">
        <v>6.0299999999999998E-3</v>
      </c>
      <c r="H24" s="10"/>
      <c r="I24" s="5">
        <f t="shared" si="4"/>
        <v>0.67093468642681331</v>
      </c>
      <c r="J24" s="12">
        <f t="shared" si="5"/>
        <v>76.615584558447949</v>
      </c>
      <c r="K24" s="5">
        <f t="shared" si="6"/>
        <v>0.71754463845319139</v>
      </c>
      <c r="L24" s="10"/>
      <c r="M24" s="12">
        <v>35</v>
      </c>
      <c r="O24" s="8">
        <v>0.70903899999999997</v>
      </c>
      <c r="P24" s="8">
        <v>0.121697</v>
      </c>
      <c r="Q24" s="8">
        <v>9.05976E-2</v>
      </c>
      <c r="R24" s="5">
        <f t="shared" si="7"/>
        <v>0.1061473</v>
      </c>
      <c r="T24" s="5">
        <v>0.71730000000000005</v>
      </c>
      <c r="U24" s="5">
        <v>0.105</v>
      </c>
    </row>
    <row r="25" spans="1:24" s="13" customFormat="1">
      <c r="I25" s="14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Axelrod Fits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Jason</dc:creator>
  <cp:lastModifiedBy>Jason</cp:lastModifiedBy>
  <dcterms:created xsi:type="dcterms:W3CDTF">2016-07-19T13:37:42Z</dcterms:created>
  <dcterms:modified xsi:type="dcterms:W3CDTF">2016-07-19T16:07:16Z</dcterms:modified>
</cp:coreProperties>
</file>