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y\OneDrive - Bar Ilan University 1\Roi paper\roi figures\"/>
    </mc:Choice>
  </mc:AlternateContent>
  <bookViews>
    <workbookView xWindow="0" yWindow="0" windowWidth="19200" windowHeight="70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1" l="1"/>
  <c r="Y22" i="1"/>
  <c r="S22" i="1"/>
  <c r="N22" i="1"/>
  <c r="H22" i="1"/>
  <c r="C22" i="1"/>
  <c r="AE21" i="1"/>
  <c r="AE23" i="1" s="1"/>
  <c r="Y21" i="1"/>
  <c r="Y23" i="1" s="1"/>
  <c r="S21" i="1"/>
  <c r="S23" i="1" s="1"/>
  <c r="N21" i="1"/>
  <c r="N23" i="1" s="1"/>
  <c r="H21" i="1"/>
  <c r="H23" i="1" s="1"/>
  <c r="C21" i="1"/>
  <c r="C23" i="1" s="1"/>
  <c r="AE19" i="1"/>
  <c r="AD19" i="1"/>
  <c r="X19" i="1"/>
  <c r="N19" i="1"/>
  <c r="H19" i="1"/>
  <c r="G19" i="1"/>
  <c r="B19" i="1"/>
  <c r="AE18" i="1"/>
  <c r="AD18" i="1"/>
  <c r="Y18" i="1"/>
  <c r="Y19" i="1" s="1"/>
  <c r="X18" i="1"/>
  <c r="S18" i="1"/>
  <c r="S19" i="1" s="1"/>
  <c r="R18" i="1"/>
  <c r="R19" i="1" s="1"/>
  <c r="N18" i="1"/>
  <c r="M18" i="1"/>
  <c r="M19" i="1" s="1"/>
  <c r="H18" i="1"/>
  <c r="G18" i="1"/>
  <c r="C18" i="1"/>
  <c r="C19" i="1" s="1"/>
  <c r="B18" i="1"/>
  <c r="AE17" i="1"/>
  <c r="AD17" i="1"/>
  <c r="Y17" i="1"/>
  <c r="X17" i="1"/>
  <c r="S17" i="1"/>
  <c r="R17" i="1"/>
  <c r="N17" i="1"/>
  <c r="M17" i="1"/>
  <c r="H17" i="1"/>
  <c r="G17" i="1"/>
  <c r="C17" i="1"/>
  <c r="B17" i="1"/>
  <c r="J15" i="1"/>
  <c r="U14" i="1"/>
  <c r="J14" i="1"/>
  <c r="U13" i="1"/>
  <c r="J13" i="1"/>
  <c r="U12" i="1"/>
  <c r="J12" i="1"/>
  <c r="E12" i="1"/>
  <c r="U11" i="1"/>
  <c r="J11" i="1"/>
  <c r="E11" i="1"/>
  <c r="AA10" i="1"/>
  <c r="U10" i="1"/>
  <c r="J10" i="1"/>
  <c r="E10" i="1"/>
  <c r="AG9" i="1"/>
  <c r="AA9" i="1"/>
  <c r="U9" i="1"/>
  <c r="J9" i="1"/>
  <c r="E9" i="1"/>
  <c r="AG8" i="1"/>
  <c r="AA8" i="1"/>
  <c r="U8" i="1"/>
  <c r="P8" i="1"/>
  <c r="J8" i="1"/>
  <c r="E8" i="1"/>
  <c r="AG7" i="1"/>
  <c r="AA7" i="1"/>
  <c r="U7" i="1"/>
  <c r="P7" i="1"/>
  <c r="J7" i="1"/>
  <c r="E7" i="1"/>
  <c r="AG6" i="1"/>
  <c r="AA6" i="1"/>
  <c r="U6" i="1"/>
  <c r="P6" i="1"/>
  <c r="J6" i="1"/>
  <c r="E6" i="1"/>
  <c r="AG5" i="1"/>
  <c r="AA5" i="1"/>
  <c r="AA18" i="1" s="1"/>
  <c r="AA19" i="1" s="1"/>
  <c r="U5" i="1"/>
  <c r="U17" i="1" s="1"/>
  <c r="P5" i="1"/>
  <c r="J5" i="1"/>
  <c r="E5" i="1"/>
  <c r="E18" i="1" s="1"/>
  <c r="E19" i="1" s="1"/>
  <c r="AG4" i="1"/>
  <c r="AG18" i="1" s="1"/>
  <c r="AG19" i="1" s="1"/>
  <c r="AA4" i="1"/>
  <c r="AA17" i="1" s="1"/>
  <c r="U4" i="1"/>
  <c r="U18" i="1" s="1"/>
  <c r="U19" i="1" s="1"/>
  <c r="P4" i="1"/>
  <c r="P17" i="1" s="1"/>
  <c r="J4" i="1"/>
  <c r="J18" i="1" s="1"/>
  <c r="J19" i="1" s="1"/>
  <c r="E4" i="1"/>
  <c r="E17" i="1" s="1"/>
  <c r="J17" i="1" l="1"/>
  <c r="AG17" i="1"/>
  <c r="P18" i="1"/>
  <c r="P19" i="1" s="1"/>
</calcChain>
</file>

<file path=xl/sharedStrings.xml><?xml version="1.0" encoding="utf-8"?>
<sst xmlns="http://schemas.openxmlformats.org/spreadsheetml/2006/main" count="52" uniqueCount="17">
  <si>
    <t>A1) ASW 12 h after train</t>
  </si>
  <si>
    <t>A2) aniso 12 h after training</t>
  </si>
  <si>
    <t>B1) Night Train 24 hr test</t>
  </si>
  <si>
    <t>B2) Day Train 36 h test</t>
  </si>
  <si>
    <t>C1)ASW+3min train 12 h after training</t>
  </si>
  <si>
    <t>C2) Aniso+3min train 12 h after training</t>
  </si>
  <si>
    <t>Train</t>
  </si>
  <si>
    <t>24 hr test</t>
  </si>
  <si>
    <t>% decrease</t>
  </si>
  <si>
    <t>Test</t>
  </si>
  <si>
    <t>o</t>
  </si>
  <si>
    <t>mean</t>
  </si>
  <si>
    <t>sd</t>
  </si>
  <si>
    <t>se</t>
  </si>
  <si>
    <t>p=</t>
  </si>
  <si>
    <t>df=</t>
  </si>
  <si>
    <t>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</si>
</sst>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3"/>
  <sheetViews>
    <sheetView tabSelected="1" workbookViewId="0">
      <selection sqref="A1:XFD1048576"/>
    </sheetView>
  </sheetViews>
  <sheetFormatPr defaultRowHeight="14" x14ac:dyDescent="0.3"/>
  <sheetData>
    <row r="2" spans="1:33" x14ac:dyDescent="0.3">
      <c r="B2" t="s">
        <v>0</v>
      </c>
      <c r="G2" t="s">
        <v>1</v>
      </c>
      <c r="M2" t="s">
        <v>2</v>
      </c>
      <c r="R2" t="s">
        <v>3</v>
      </c>
      <c r="X2" t="s">
        <v>4</v>
      </c>
      <c r="AD2" t="s">
        <v>5</v>
      </c>
    </row>
    <row r="3" spans="1:33" x14ac:dyDescent="0.3">
      <c r="B3" t="s">
        <v>6</v>
      </c>
      <c r="C3" t="s">
        <v>7</v>
      </c>
      <c r="E3" t="s">
        <v>8</v>
      </c>
      <c r="G3" t="s">
        <v>6</v>
      </c>
      <c r="H3" t="s">
        <v>9</v>
      </c>
      <c r="J3" t="s">
        <v>8</v>
      </c>
      <c r="M3" t="s">
        <v>6</v>
      </c>
      <c r="N3" t="s">
        <v>9</v>
      </c>
      <c r="P3" t="s">
        <v>8</v>
      </c>
      <c r="R3" t="s">
        <v>6</v>
      </c>
      <c r="S3" t="s">
        <v>9</v>
      </c>
      <c r="U3" t="s">
        <v>8</v>
      </c>
      <c r="X3" t="s">
        <v>6</v>
      </c>
      <c r="Y3" t="s">
        <v>9</v>
      </c>
      <c r="AA3" t="s">
        <v>8</v>
      </c>
      <c r="AD3" t="s">
        <v>6</v>
      </c>
      <c r="AE3" t="s">
        <v>9</v>
      </c>
      <c r="AG3" t="s">
        <v>8</v>
      </c>
    </row>
    <row r="4" spans="1:33" x14ac:dyDescent="0.3">
      <c r="A4">
        <v>1</v>
      </c>
      <c r="B4">
        <v>15.35</v>
      </c>
      <c r="C4">
        <v>8.5833333333333339</v>
      </c>
      <c r="E4">
        <f>-((B4-C4)/B4)*100</f>
        <v>-44.082519001085771</v>
      </c>
      <c r="F4">
        <v>1</v>
      </c>
      <c r="G4">
        <v>8.1666666666666661</v>
      </c>
      <c r="H4">
        <v>9.9666666666666668</v>
      </c>
      <c r="J4">
        <f>-((G4-H4)/G4)*100</f>
        <v>22.040816326530621</v>
      </c>
      <c r="M4">
        <v>17.316666666666666</v>
      </c>
      <c r="N4">
        <v>20.733333333333334</v>
      </c>
      <c r="P4">
        <f>-((M4-N4)/M4)*100</f>
        <v>19.730510105871037</v>
      </c>
      <c r="R4">
        <v>12.35</v>
      </c>
      <c r="S4">
        <v>6.7</v>
      </c>
      <c r="U4">
        <f>-((R4-S4)/R4)*100</f>
        <v>-45.748987854251013</v>
      </c>
      <c r="X4">
        <v>12.433333333333334</v>
      </c>
      <c r="Y4">
        <v>5.4</v>
      </c>
      <c r="AA4">
        <f>-((X4-Y4)/X4)*100</f>
        <v>-56.568364611260044</v>
      </c>
      <c r="AC4">
        <v>1</v>
      </c>
      <c r="AD4">
        <v>5.8666666666666663</v>
      </c>
      <c r="AE4">
        <v>2.0666666666666669</v>
      </c>
      <c r="AG4">
        <f t="shared" ref="AG4:AG9" si="0">-((AD4-AE4)/AD4)*100</f>
        <v>-64.772727272727266</v>
      </c>
    </row>
    <row r="5" spans="1:33" x14ac:dyDescent="0.3">
      <c r="A5">
        <v>2</v>
      </c>
      <c r="B5">
        <v>8</v>
      </c>
      <c r="C5">
        <v>13.8</v>
      </c>
      <c r="E5">
        <f t="shared" ref="E5:E12" si="1">-((B5-C5)/B5)*100</f>
        <v>72.500000000000014</v>
      </c>
      <c r="F5">
        <v>2</v>
      </c>
      <c r="G5">
        <v>9.1166666666666671</v>
      </c>
      <c r="H5">
        <v>2.65</v>
      </c>
      <c r="J5">
        <f t="shared" ref="J5:J15" si="2">-((G5-H5)/G5)*100</f>
        <v>-70.932358318098721</v>
      </c>
      <c r="M5">
        <v>10.3</v>
      </c>
      <c r="N5">
        <v>7.0333333333333332</v>
      </c>
      <c r="P5">
        <f>-((M5-N5)/M5)*100</f>
        <v>-31.715210355987061</v>
      </c>
      <c r="R5">
        <v>11.966666666666667</v>
      </c>
      <c r="S5">
        <v>5.65</v>
      </c>
      <c r="U5">
        <f t="shared" ref="U5:U14" si="3">-((R5-S5)/R5)*100</f>
        <v>-52.785515320334262</v>
      </c>
      <c r="X5">
        <v>6.166666666666667</v>
      </c>
      <c r="Y5">
        <v>4.4666666666666668</v>
      </c>
      <c r="AA5">
        <f t="shared" ref="AA5:AA10" si="4">-((X5-Y5)/X5)*100</f>
        <v>-27.567567567567568</v>
      </c>
      <c r="AC5">
        <v>2</v>
      </c>
      <c r="AD5">
        <v>13.866666666666667</v>
      </c>
      <c r="AE5">
        <v>4.45</v>
      </c>
      <c r="AG5">
        <f t="shared" si="0"/>
        <v>-67.908653846153854</v>
      </c>
    </row>
    <row r="6" spans="1:33" x14ac:dyDescent="0.3">
      <c r="A6">
        <v>3</v>
      </c>
      <c r="B6">
        <v>14.583333333333334</v>
      </c>
      <c r="C6">
        <v>13.233333333333333</v>
      </c>
      <c r="E6">
        <f t="shared" si="1"/>
        <v>-9.2571428571428669</v>
      </c>
      <c r="F6">
        <v>3</v>
      </c>
      <c r="G6">
        <v>14.866666666666667</v>
      </c>
      <c r="H6">
        <v>17.533333333333335</v>
      </c>
      <c r="J6">
        <f t="shared" si="2"/>
        <v>17.937219730941713</v>
      </c>
      <c r="M6">
        <v>17.866666666666667</v>
      </c>
      <c r="N6">
        <v>22.983333333333334</v>
      </c>
      <c r="P6">
        <f>-((M6-N6)/M6)*100</f>
        <v>28.638059701492541</v>
      </c>
      <c r="R6">
        <v>5.5666666666666664</v>
      </c>
      <c r="S6">
        <v>1.6666666666666667</v>
      </c>
      <c r="U6">
        <f t="shared" si="3"/>
        <v>-70.05988023952095</v>
      </c>
      <c r="X6">
        <v>15.866666666666667</v>
      </c>
      <c r="Y6">
        <v>10.233333333333333</v>
      </c>
      <c r="AA6">
        <f t="shared" si="4"/>
        <v>-35.504201680672274</v>
      </c>
      <c r="AC6">
        <v>3</v>
      </c>
      <c r="AD6">
        <v>4.7666666666666666</v>
      </c>
      <c r="AE6">
        <v>2.9833333333333334</v>
      </c>
      <c r="AG6">
        <f t="shared" si="0"/>
        <v>-37.412587412587413</v>
      </c>
    </row>
    <row r="7" spans="1:33" x14ac:dyDescent="0.3">
      <c r="A7">
        <v>4</v>
      </c>
      <c r="B7">
        <v>11.716666666666667</v>
      </c>
      <c r="C7">
        <v>6.7333333333333334</v>
      </c>
      <c r="E7">
        <f t="shared" si="1"/>
        <v>-42.532005689900423</v>
      </c>
      <c r="F7">
        <v>4</v>
      </c>
      <c r="G7">
        <v>5.333333333333333</v>
      </c>
      <c r="H7">
        <v>6.2166666666666668</v>
      </c>
      <c r="J7">
        <f t="shared" si="2"/>
        <v>16.562500000000007</v>
      </c>
      <c r="M7">
        <v>6.05</v>
      </c>
      <c r="N7">
        <v>9.2666666666666675</v>
      </c>
      <c r="P7">
        <f>-((M7-N7)/M7)*100</f>
        <v>53.168044077135001</v>
      </c>
      <c r="R7">
        <v>11.266666666666667</v>
      </c>
      <c r="S7">
        <v>11.933333333333334</v>
      </c>
      <c r="U7">
        <f t="shared" si="3"/>
        <v>5.9171597633136033</v>
      </c>
      <c r="X7">
        <v>8.85</v>
      </c>
      <c r="Y7">
        <v>4.6166666666666663</v>
      </c>
      <c r="AA7">
        <f t="shared" si="4"/>
        <v>-47.834274952919024</v>
      </c>
      <c r="AC7">
        <v>4</v>
      </c>
      <c r="AD7">
        <v>8.9666666666666668</v>
      </c>
      <c r="AE7">
        <v>3.7333333333333334</v>
      </c>
      <c r="AG7">
        <f t="shared" si="0"/>
        <v>-58.364312267657994</v>
      </c>
    </row>
    <row r="8" spans="1:33" x14ac:dyDescent="0.3">
      <c r="A8">
        <v>5</v>
      </c>
      <c r="B8">
        <v>8.9</v>
      </c>
      <c r="C8">
        <v>2.9666666666666668</v>
      </c>
      <c r="E8">
        <f t="shared" si="1"/>
        <v>-66.666666666666657</v>
      </c>
      <c r="F8">
        <v>5</v>
      </c>
      <c r="G8">
        <v>6.4</v>
      </c>
      <c r="H8">
        <v>6.6833333333333336</v>
      </c>
      <c r="J8">
        <f t="shared" si="2"/>
        <v>4.4270833333333313</v>
      </c>
      <c r="M8">
        <v>11.183333333333334</v>
      </c>
      <c r="N8">
        <v>11.1</v>
      </c>
      <c r="P8">
        <f>-((M8-N8)/M8)*100</f>
        <v>-0.74515648286140623</v>
      </c>
      <c r="R8">
        <v>13.25</v>
      </c>
      <c r="S8">
        <v>13.883333333333333</v>
      </c>
      <c r="U8">
        <f t="shared" si="3"/>
        <v>4.7798742138364743</v>
      </c>
      <c r="X8">
        <v>10.383333333333333</v>
      </c>
      <c r="Y8">
        <v>4.916666666666667</v>
      </c>
      <c r="AA8">
        <f t="shared" si="4"/>
        <v>-52.648475120385228</v>
      </c>
      <c r="AC8">
        <v>5</v>
      </c>
      <c r="AD8">
        <v>8.35</v>
      </c>
      <c r="AE8">
        <v>2.4</v>
      </c>
      <c r="AG8">
        <f t="shared" si="0"/>
        <v>-71.257485029940113</v>
      </c>
    </row>
    <row r="9" spans="1:33" x14ac:dyDescent="0.3">
      <c r="A9">
        <v>6</v>
      </c>
      <c r="B9">
        <v>29.65</v>
      </c>
      <c r="C9">
        <v>4.5999999999999996</v>
      </c>
      <c r="E9">
        <f t="shared" si="1"/>
        <v>-84.485666104553118</v>
      </c>
      <c r="F9">
        <v>6</v>
      </c>
      <c r="G9">
        <v>5.666666666666667</v>
      </c>
      <c r="H9">
        <v>5.8833333333333337</v>
      </c>
      <c r="J9">
        <f t="shared" si="2"/>
        <v>3.8235294117647074</v>
      </c>
      <c r="R9">
        <v>7.1166666666666663</v>
      </c>
      <c r="S9">
        <v>4.2833333333333332</v>
      </c>
      <c r="U9">
        <f t="shared" si="3"/>
        <v>-39.812646370023415</v>
      </c>
      <c r="X9">
        <v>12.683333333333334</v>
      </c>
      <c r="Y9">
        <v>8.5166666666666675</v>
      </c>
      <c r="AA9">
        <f t="shared" si="4"/>
        <v>-32.851511169513792</v>
      </c>
      <c r="AC9">
        <v>6</v>
      </c>
      <c r="AD9">
        <v>10.15</v>
      </c>
      <c r="AE9">
        <v>1.9833333333333334</v>
      </c>
      <c r="AG9">
        <f t="shared" si="0"/>
        <v>-80.459770114942543</v>
      </c>
    </row>
    <row r="10" spans="1:33" x14ac:dyDescent="0.3">
      <c r="A10">
        <v>7</v>
      </c>
      <c r="B10">
        <v>15.083333333333334</v>
      </c>
      <c r="C10">
        <v>3.05</v>
      </c>
      <c r="E10">
        <f t="shared" si="1"/>
        <v>-79.779005524861887</v>
      </c>
      <c r="F10">
        <v>7</v>
      </c>
      <c r="G10">
        <v>12.816666666666666</v>
      </c>
      <c r="H10">
        <v>12.3</v>
      </c>
      <c r="J10">
        <f t="shared" si="2"/>
        <v>-4.031209362808835</v>
      </c>
      <c r="R10">
        <v>11.633333333333333</v>
      </c>
      <c r="S10">
        <v>7.3833333333333337</v>
      </c>
      <c r="U10">
        <f t="shared" si="3"/>
        <v>-36.532951289398277</v>
      </c>
      <c r="X10">
        <v>9.9666666666666668</v>
      </c>
      <c r="Y10">
        <v>7.7833333333333332</v>
      </c>
      <c r="AA10">
        <f t="shared" si="4"/>
        <v>-21.906354515050168</v>
      </c>
    </row>
    <row r="11" spans="1:33" x14ac:dyDescent="0.3">
      <c r="A11">
        <v>8</v>
      </c>
      <c r="B11">
        <v>14.266666666666667</v>
      </c>
      <c r="C11">
        <v>4.5</v>
      </c>
      <c r="E11">
        <f t="shared" si="1"/>
        <v>-68.45794392523365</v>
      </c>
      <c r="F11">
        <v>8</v>
      </c>
      <c r="G11">
        <v>14.983333333333333</v>
      </c>
      <c r="H11">
        <v>9.75</v>
      </c>
      <c r="J11">
        <f t="shared" si="2"/>
        <v>-34.927697441601772</v>
      </c>
      <c r="R11">
        <v>17.133333333333333</v>
      </c>
      <c r="S11">
        <v>6.5333333333333332</v>
      </c>
      <c r="U11">
        <f t="shared" si="3"/>
        <v>-61.867704280155642</v>
      </c>
    </row>
    <row r="12" spans="1:33" x14ac:dyDescent="0.3">
      <c r="A12">
        <v>9</v>
      </c>
      <c r="B12">
        <v>9.5166666666666675</v>
      </c>
      <c r="C12">
        <v>0.36666666666666664</v>
      </c>
      <c r="E12">
        <f t="shared" si="1"/>
        <v>-96.147110332749548</v>
      </c>
      <c r="F12">
        <v>9</v>
      </c>
      <c r="G12">
        <v>6.4833333333333334</v>
      </c>
      <c r="H12">
        <v>7.7833333333333332</v>
      </c>
      <c r="J12">
        <f t="shared" si="2"/>
        <v>20.051413881748068</v>
      </c>
      <c r="R12">
        <v>21.633333333333333</v>
      </c>
      <c r="S12">
        <v>5.05</v>
      </c>
      <c r="U12">
        <f t="shared" si="3"/>
        <v>-76.656394453004623</v>
      </c>
      <c r="Z12" t="s">
        <v>10</v>
      </c>
    </row>
    <row r="13" spans="1:33" x14ac:dyDescent="0.3">
      <c r="F13">
        <v>10</v>
      </c>
      <c r="G13">
        <v>15.083333333333334</v>
      </c>
      <c r="H13">
        <v>13.066666666666666</v>
      </c>
      <c r="J13">
        <f t="shared" si="2"/>
        <v>-13.370165745856358</v>
      </c>
      <c r="R13">
        <v>14.266666666666667</v>
      </c>
      <c r="S13">
        <v>16.616666666666667</v>
      </c>
      <c r="U13">
        <f t="shared" si="3"/>
        <v>16.471962616822427</v>
      </c>
    </row>
    <row r="14" spans="1:33" x14ac:dyDescent="0.3">
      <c r="F14">
        <v>11</v>
      </c>
      <c r="G14">
        <v>13.733333333333333</v>
      </c>
      <c r="H14">
        <v>13.05</v>
      </c>
      <c r="J14">
        <f t="shared" si="2"/>
        <v>-4.9757281553397945</v>
      </c>
      <c r="R14">
        <v>12.7</v>
      </c>
      <c r="S14">
        <v>2.6333333333333333</v>
      </c>
      <c r="U14">
        <f t="shared" si="3"/>
        <v>-79.265091863517071</v>
      </c>
    </row>
    <row r="15" spans="1:33" x14ac:dyDescent="0.3">
      <c r="F15">
        <v>12</v>
      </c>
      <c r="G15">
        <v>22.3</v>
      </c>
      <c r="H15">
        <v>11.166666666666666</v>
      </c>
      <c r="J15">
        <f t="shared" si="2"/>
        <v>-49.925261584454411</v>
      </c>
    </row>
    <row r="17" spans="1:33" x14ac:dyDescent="0.3">
      <c r="A17" t="s">
        <v>11</v>
      </c>
      <c r="B17">
        <f>AVERAGE(B4:B12)</f>
        <v>14.118518518518519</v>
      </c>
      <c r="C17">
        <f>AVERAGE(C4:C12)</f>
        <v>6.4259259259259265</v>
      </c>
      <c r="E17">
        <f>AVERAGE(E4:E12)</f>
        <v>-46.545340011354874</v>
      </c>
      <c r="G17">
        <f>AVERAGE(G4:G15)</f>
        <v>11.245833333333332</v>
      </c>
      <c r="H17">
        <f>AVERAGE(H4:H15)</f>
        <v>9.6708333333333325</v>
      </c>
      <c r="J17">
        <f>AVERAGE(J4:J15)</f>
        <v>-7.7766548269867881</v>
      </c>
      <c r="L17" t="s">
        <v>11</v>
      </c>
      <c r="M17">
        <f>AVERAGE(M4:M12)</f>
        <v>12.543333333333333</v>
      </c>
      <c r="N17">
        <f>AVERAGE(N4:N12)</f>
        <v>14.223333333333333</v>
      </c>
      <c r="P17">
        <f>AVERAGE(P4:P12)</f>
        <v>13.815249409130024</v>
      </c>
      <c r="R17">
        <f>AVERAGE(R4:R15)</f>
        <v>12.625757575757575</v>
      </c>
      <c r="S17">
        <f>AVERAGE(S4:S15)</f>
        <v>7.4848484848484844</v>
      </c>
      <c r="U17">
        <f t="shared" ref="U17:AA17" si="5">AVERAGE(U4:U15)</f>
        <v>-39.596379552384796</v>
      </c>
      <c r="X17">
        <f t="shared" si="5"/>
        <v>10.907142857142858</v>
      </c>
      <c r="Y17">
        <f t="shared" si="5"/>
        <v>6.5619047619047626</v>
      </c>
      <c r="AA17">
        <f t="shared" si="5"/>
        <v>-39.268678516766876</v>
      </c>
      <c r="AC17" t="s">
        <v>11</v>
      </c>
      <c r="AD17">
        <f>AVERAGE(AD4:AD12)</f>
        <v>8.6611111111111114</v>
      </c>
      <c r="AE17">
        <f>AVERAGE(AE4:AE12)</f>
        <v>2.9361111111111113</v>
      </c>
      <c r="AG17">
        <f>AVERAGE(AG4:AG12)</f>
        <v>-63.362589324001533</v>
      </c>
    </row>
    <row r="18" spans="1:33" x14ac:dyDescent="0.3">
      <c r="A18" t="s">
        <v>12</v>
      </c>
      <c r="B18">
        <f>STDEV(B4:B12)</f>
        <v>6.4761820266245866</v>
      </c>
      <c r="C18">
        <f>STDEV(C4:C12)</f>
        <v>4.6447260347916748</v>
      </c>
      <c r="E18">
        <f>STDEV(E4:E12)</f>
        <v>51.809368660901278</v>
      </c>
      <c r="G18">
        <f>STDEV(G4:G15)</f>
        <v>5.2129070826675257</v>
      </c>
      <c r="H18">
        <f>STDEV(H4:H15)</f>
        <v>4.0683871484777558</v>
      </c>
      <c r="J18">
        <f>STDEV(J4:J15)</f>
        <v>29.78111705341091</v>
      </c>
      <c r="L18" t="s">
        <v>12</v>
      </c>
      <c r="M18">
        <f>STDEV(M4:M12)</f>
        <v>5.0042010129268162</v>
      </c>
      <c r="N18">
        <f>STDEV(N4:N12)</f>
        <v>7.1613119530494487</v>
      </c>
      <c r="P18">
        <f>STDEV(P4:P12)</f>
        <v>31.970207414163042</v>
      </c>
      <c r="R18">
        <f>STDEV(R4:R15)</f>
        <v>4.3366549041370295</v>
      </c>
      <c r="S18">
        <f>STDEV(S4:S15)</f>
        <v>4.7178882666898456</v>
      </c>
      <c r="U18">
        <f t="shared" ref="U18:AA18" si="6">STDEV(U4:U15)</f>
        <v>34.317226910623141</v>
      </c>
      <c r="X18">
        <f t="shared" si="6"/>
        <v>3.1076199232373254</v>
      </c>
      <c r="Y18">
        <f t="shared" si="6"/>
        <v>2.2738797462770739</v>
      </c>
      <c r="AA18">
        <f t="shared" si="6"/>
        <v>13.199653740581137</v>
      </c>
      <c r="AC18" t="s">
        <v>12</v>
      </c>
      <c r="AD18">
        <f>STDEV(AD4:AD12)</f>
        <v>3.2397645090460014</v>
      </c>
      <c r="AE18">
        <f>STDEV(AE4:AE12)</f>
        <v>0.98800678510190787</v>
      </c>
      <c r="AG18">
        <f>STDEV(AG4:AG12)</f>
        <v>14.667539218383848</v>
      </c>
    </row>
    <row r="19" spans="1:33" x14ac:dyDescent="0.3">
      <c r="A19" t="s">
        <v>13</v>
      </c>
      <c r="B19">
        <f>B18/(SQRT(COUNT(B4:B12)))</f>
        <v>2.1587273422081954</v>
      </c>
      <c r="C19">
        <f>C18/(SQRT(COUNT(C4:C12)))</f>
        <v>1.5482420115972249</v>
      </c>
      <c r="E19">
        <f>E18/(SQRT(COUNT(E4:E12)))</f>
        <v>17.26978955363376</v>
      </c>
      <c r="G19">
        <f>G18/(SQRT(COUNT(G4:G15)))</f>
        <v>1.5048366537193014</v>
      </c>
      <c r="H19">
        <f>H18/(SQRT(COUNT(H4:H15)))</f>
        <v>1.1744422076706231</v>
      </c>
      <c r="J19">
        <f>J18/(SQRT(COUNT(J4:J15)))</f>
        <v>8.5970679737772713</v>
      </c>
      <c r="L19" t="s">
        <v>13</v>
      </c>
      <c r="M19">
        <f>M18/(SQRT(COUNT(M4:M12)))</f>
        <v>2.2379467275955327</v>
      </c>
      <c r="N19">
        <f>N18/(SQRT(COUNT(N4:N12)))</f>
        <v>3.20263606702007</v>
      </c>
      <c r="P19">
        <f>P18/(SQRT(COUNT(P4:P12)))</f>
        <v>14.297511406567267</v>
      </c>
      <c r="R19">
        <f>R18/(SQRT(COUNT(R4:R15)))</f>
        <v>1.3075506511161084</v>
      </c>
      <c r="S19">
        <f>S18/(SQRT(COUNT(S4:S15)))</f>
        <v>1.4224968348573099</v>
      </c>
      <c r="U19">
        <f>U18/(SQRT(COUNT(U4:U15)))</f>
        <v>10.347033228002196</v>
      </c>
      <c r="X19">
        <f>X18/(SQRT(COUNT(X4:X15)))</f>
        <v>1.1745699265993708</v>
      </c>
      <c r="Y19">
        <f>Y18/(SQRT(COUNT(Y4:Y15)))</f>
        <v>0.85944575998796946</v>
      </c>
      <c r="AA19">
        <f>AA18/(SQRT(COUNT(AA4:AA15)))</f>
        <v>4.989000169963024</v>
      </c>
      <c r="AC19" t="s">
        <v>13</v>
      </c>
      <c r="AD19">
        <f>AD18/(SQRT(COUNT(AD4:AD12)))</f>
        <v>1.3226283223235267</v>
      </c>
      <c r="AE19">
        <f>AE18/(SQRT(COUNT(AE4:AE12)))</f>
        <v>0.40335208098455122</v>
      </c>
      <c r="AG19">
        <f>AG18/(SQRT(COUNT(AG4:AG12)))</f>
        <v>5.9879978112168715</v>
      </c>
    </row>
    <row r="21" spans="1:33" x14ac:dyDescent="0.3">
      <c r="B21" t="s">
        <v>14</v>
      </c>
      <c r="C21">
        <f>TTEST(B4:B12,C4:C12,2,1)</f>
        <v>2.4749949975624436E-2</v>
      </c>
      <c r="G21" t="s">
        <v>14</v>
      </c>
      <c r="H21">
        <f>TTEST(G4:G15,H4:H15,2,1)</f>
        <v>0.20585467531629933</v>
      </c>
      <c r="M21" t="s">
        <v>14</v>
      </c>
      <c r="N21">
        <f>TTEST(M4:M12,N4:N12,2,1)</f>
        <v>0.32431517779905306</v>
      </c>
      <c r="R21" t="s">
        <v>14</v>
      </c>
      <c r="S21">
        <f>TTEST(R4:R15,S4:S15,2,1)</f>
        <v>1.2762356559680055E-2</v>
      </c>
      <c r="X21" t="s">
        <v>14</v>
      </c>
      <c r="Y21">
        <f>TTEST(X4:X15,Y4:Y15,2,1)</f>
        <v>9.451455085310944E-4</v>
      </c>
      <c r="AD21" t="s">
        <v>14</v>
      </c>
      <c r="AE21">
        <f>TTEST(AD4:AD15,AE4:AE15,2,1)</f>
        <v>4.0588372117113377E-3</v>
      </c>
    </row>
    <row r="22" spans="1:33" x14ac:dyDescent="0.3">
      <c r="B22" t="s">
        <v>15</v>
      </c>
      <c r="C22">
        <f>COUNT(C4:C12)-1</f>
        <v>8</v>
      </c>
      <c r="G22" t="s">
        <v>15</v>
      </c>
      <c r="H22">
        <f>COUNT(H4:H15)-1</f>
        <v>11</v>
      </c>
      <c r="M22" t="s">
        <v>15</v>
      </c>
      <c r="N22">
        <f>COUNT(N4:N12)-1</f>
        <v>4</v>
      </c>
      <c r="R22" t="s">
        <v>15</v>
      </c>
      <c r="S22">
        <f>COUNT(S4:S15)-1</f>
        <v>10</v>
      </c>
      <c r="X22" t="s">
        <v>15</v>
      </c>
      <c r="Y22">
        <f>COUNT(Y4:Y15)-1</f>
        <v>6</v>
      </c>
      <c r="AD22" t="s">
        <v>15</v>
      </c>
      <c r="AE22">
        <f>COUNT(AE4:AE15)-1</f>
        <v>5</v>
      </c>
    </row>
    <row r="23" spans="1:33" x14ac:dyDescent="0.3">
      <c r="B23" t="s">
        <v>16</v>
      </c>
      <c r="C23">
        <f>TINV(C21,C22)</f>
        <v>2.7580304883320115</v>
      </c>
      <c r="G23" t="s">
        <v>16</v>
      </c>
      <c r="H23">
        <f>TINV(H21,H22)</f>
        <v>1.3445037163773914</v>
      </c>
      <c r="M23" t="s">
        <v>16</v>
      </c>
      <c r="N23">
        <f>TINV(N21,N22)</f>
        <v>1.1229122578296664</v>
      </c>
      <c r="R23" t="s">
        <v>16</v>
      </c>
      <c r="S23">
        <f>TINV(S21,S22)</f>
        <v>3.0260760799390813</v>
      </c>
      <c r="X23" t="s">
        <v>16</v>
      </c>
      <c r="Y23">
        <f>TINV(Y21,Y22)</f>
        <v>6.0232553937106958</v>
      </c>
      <c r="AD23" t="s">
        <v>16</v>
      </c>
      <c r="AE23">
        <f>TINV(AE21,AE22)</f>
        <v>5.0131386239035685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Avy Susswein</dc:creator>
  <cp:lastModifiedBy>Avy Susswein</cp:lastModifiedBy>
  <dcterms:created xsi:type="dcterms:W3CDTF">2016-08-19T12:20:57Z</dcterms:created>
  <dcterms:modified xsi:type="dcterms:W3CDTF">2016-08-19T12:22:39Z</dcterms:modified>
</cp:coreProperties>
</file>