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y\OneDrive - Bar Ilan University 1\Roi paper\roi figures\"/>
    </mc:Choice>
  </mc:AlternateContent>
  <bookViews>
    <workbookView xWindow="0" yWindow="0" windowWidth="19200" windowHeight="70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P17" i="1"/>
  <c r="J17" i="1"/>
  <c r="J16" i="1"/>
  <c r="D16" i="1"/>
  <c r="AA15" i="1"/>
  <c r="AA17" i="1" s="1"/>
  <c r="U15" i="1"/>
  <c r="P15" i="1"/>
  <c r="J15" i="1"/>
  <c r="D15" i="1"/>
  <c r="D17" i="1" s="1"/>
  <c r="AA13" i="1"/>
  <c r="Z13" i="1"/>
  <c r="T13" i="1"/>
  <c r="P13" i="1"/>
  <c r="J13" i="1"/>
  <c r="I13" i="1"/>
  <c r="D13" i="1"/>
  <c r="C13" i="1"/>
  <c r="AA12" i="1"/>
  <c r="Z12" i="1"/>
  <c r="U12" i="1"/>
  <c r="U13" i="1" s="1"/>
  <c r="T12" i="1"/>
  <c r="P12" i="1"/>
  <c r="O12" i="1"/>
  <c r="O13" i="1" s="1"/>
  <c r="J12" i="1"/>
  <c r="I12" i="1"/>
  <c r="D12" i="1"/>
  <c r="C12" i="1"/>
  <c r="AA11" i="1"/>
  <c r="Z11" i="1"/>
  <c r="U11" i="1"/>
  <c r="T11" i="1"/>
  <c r="P11" i="1"/>
  <c r="O11" i="1"/>
  <c r="J11" i="1"/>
  <c r="I11" i="1"/>
  <c r="D11" i="1"/>
  <c r="C11" i="1"/>
  <c r="AC9" i="1"/>
  <c r="AC8" i="1"/>
  <c r="R8" i="1"/>
  <c r="L8" i="1"/>
  <c r="AC7" i="1"/>
  <c r="R7" i="1"/>
  <c r="L7" i="1"/>
  <c r="F7" i="1"/>
  <c r="AC6" i="1"/>
  <c r="R6" i="1"/>
  <c r="L6" i="1"/>
  <c r="L11" i="1" s="1"/>
  <c r="F6" i="1"/>
  <c r="AC5" i="1"/>
  <c r="W5" i="1"/>
  <c r="R5" i="1"/>
  <c r="L5" i="1"/>
  <c r="F5" i="1"/>
  <c r="AC4" i="1"/>
  <c r="W4" i="1"/>
  <c r="W11" i="1" s="1"/>
  <c r="R4" i="1"/>
  <c r="L4" i="1"/>
  <c r="F4" i="1"/>
  <c r="AC3" i="1"/>
  <c r="AC11" i="1" s="1"/>
  <c r="W3" i="1"/>
  <c r="R3" i="1"/>
  <c r="R11" i="1" s="1"/>
  <c r="L3" i="1"/>
  <c r="L12" i="1" s="1"/>
  <c r="L13" i="1" s="1"/>
  <c r="F3" i="1"/>
  <c r="F11" i="1" s="1"/>
  <c r="F12" i="1" l="1"/>
  <c r="F13" i="1" s="1"/>
  <c r="AC12" i="1"/>
  <c r="AC13" i="1" s="1"/>
  <c r="W12" i="1"/>
  <c r="W13" i="1" s="1"/>
  <c r="R12" i="1"/>
  <c r="R13" i="1" s="1"/>
</calcChain>
</file>

<file path=xl/sharedStrings.xml><?xml version="1.0" encoding="utf-8"?>
<sst xmlns="http://schemas.openxmlformats.org/spreadsheetml/2006/main" count="44" uniqueCount="14">
  <si>
    <t>4A) Train 1h after 10 µM aniso</t>
  </si>
  <si>
    <t>4B) Train 2h after 10 µM aniso</t>
  </si>
  <si>
    <t>4C) Train 2.5h after 30 µM aniso</t>
  </si>
  <si>
    <t>4D) Train 2.5h after 10 µM aniso</t>
  </si>
  <si>
    <t>4E) Train 10 min after 3.3 µM aniso</t>
  </si>
  <si>
    <t>Train</t>
  </si>
  <si>
    <t>24 h Test</t>
  </si>
  <si>
    <t>% decrease</t>
  </si>
  <si>
    <t>mean</t>
  </si>
  <si>
    <t>sd</t>
  </si>
  <si>
    <t>se</t>
  </si>
  <si>
    <t>p=</t>
  </si>
  <si>
    <t>df=</t>
  </si>
  <si>
    <t>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</si>
</sst>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charset val="177"/>
      <scheme val="minor"/>
    </font>
    <font>
      <sz val="12"/>
      <color indexed="8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/>
    <xf numFmtId="0" fontId="1" fillId="0" borderId="2" xfId="1" applyFont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2" xfId="1" applyFont="1" applyBorder="1"/>
    <xf numFmtId="0" fontId="3" fillId="0" borderId="1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4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3" xfId="1" applyFont="1" applyFill="1" applyBorder="1"/>
    <xf numFmtId="0" fontId="4" fillId="0" borderId="3" xfId="1" applyFont="1" applyFill="1" applyBorder="1" applyAlignment="1">
      <alignment horizontal="center"/>
    </xf>
    <xf numFmtId="0" fontId="4" fillId="0" borderId="0" xfId="1" applyFont="1" applyFill="1" applyBorder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" xfId="0" builtinId="0"/>
    <cellStyle name="Normal_Figure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8"/>
  <sheetViews>
    <sheetView tabSelected="1" workbookViewId="0">
      <selection sqref="A1:XFD1048576"/>
    </sheetView>
  </sheetViews>
  <sheetFormatPr defaultRowHeight="14" x14ac:dyDescent="0.3"/>
  <sheetData>
    <row r="1" spans="2:34" x14ac:dyDescent="0.3">
      <c r="C1" t="s">
        <v>0</v>
      </c>
      <c r="I1" t="s">
        <v>1</v>
      </c>
      <c r="O1" t="s">
        <v>2</v>
      </c>
      <c r="T1" t="s">
        <v>3</v>
      </c>
      <c r="Z1" t="s">
        <v>4</v>
      </c>
    </row>
    <row r="2" spans="2:34" x14ac:dyDescent="0.3">
      <c r="C2" t="s">
        <v>5</v>
      </c>
      <c r="D2" t="s">
        <v>6</v>
      </c>
      <c r="F2" t="s">
        <v>7</v>
      </c>
      <c r="I2" t="s">
        <v>5</v>
      </c>
      <c r="J2" t="s">
        <v>6</v>
      </c>
      <c r="L2" t="s">
        <v>7</v>
      </c>
      <c r="O2" t="s">
        <v>5</v>
      </c>
      <c r="P2" t="s">
        <v>6</v>
      </c>
      <c r="R2" t="s">
        <v>7</v>
      </c>
      <c r="T2" t="s">
        <v>5</v>
      </c>
      <c r="U2" t="s">
        <v>6</v>
      </c>
      <c r="W2" t="s">
        <v>7</v>
      </c>
      <c r="Z2" t="s">
        <v>5</v>
      </c>
      <c r="AA2" t="s">
        <v>6</v>
      </c>
      <c r="AC2" t="s">
        <v>7</v>
      </c>
      <c r="AE2" t="s">
        <v>5</v>
      </c>
      <c r="AF2" t="s">
        <v>6</v>
      </c>
      <c r="AH2" t="s">
        <v>7</v>
      </c>
    </row>
    <row r="3" spans="2:34" ht="15.5" x14ac:dyDescent="0.35">
      <c r="C3">
        <v>14.133333333333333</v>
      </c>
      <c r="D3">
        <v>11.75</v>
      </c>
      <c r="F3">
        <f>-100*((C3-D3)/C3)</f>
        <v>-16.863207547169807</v>
      </c>
      <c r="I3">
        <v>9.8833333333333329</v>
      </c>
      <c r="J3">
        <v>5.5333333333333332</v>
      </c>
      <c r="L3">
        <f t="shared" ref="L3:L8" si="0">-100*((I3-J3)/I3)</f>
        <v>-44.013490725126474</v>
      </c>
      <c r="N3" s="1"/>
      <c r="O3">
        <v>7.5166666666666666</v>
      </c>
      <c r="P3">
        <v>8.0500000000000007</v>
      </c>
      <c r="R3">
        <f t="shared" ref="R3:R8" si="1">-((O3-P3)/O3)*100</f>
        <v>7.0953436807095445</v>
      </c>
      <c r="T3">
        <v>8.4166666666666661</v>
      </c>
      <c r="U3">
        <v>3.6833333333333331</v>
      </c>
      <c r="W3">
        <f>-((T3-U3)/T3)*100</f>
        <v>-56.237623762376231</v>
      </c>
      <c r="Y3" s="2"/>
      <c r="Z3">
        <v>10.316666666666666</v>
      </c>
      <c r="AA3">
        <v>2.1666666666666665</v>
      </c>
      <c r="AC3">
        <f>-((Z3-AA3)/Z3)*100</f>
        <v>-78.998384491114706</v>
      </c>
    </row>
    <row r="4" spans="2:34" ht="15.5" x14ac:dyDescent="0.35">
      <c r="C4">
        <v>13.516666666666667</v>
      </c>
      <c r="D4">
        <v>14.4</v>
      </c>
      <c r="F4">
        <f>-100*((C4-D4)/C4)</f>
        <v>6.5351418002466053</v>
      </c>
      <c r="I4">
        <v>10.083333333333334</v>
      </c>
      <c r="J4">
        <v>6.9</v>
      </c>
      <c r="L4">
        <f t="shared" si="0"/>
        <v>-31.5702479338843</v>
      </c>
      <c r="N4" s="3"/>
      <c r="O4">
        <v>8.1</v>
      </c>
      <c r="P4">
        <v>8.0500000000000007</v>
      </c>
      <c r="R4">
        <f t="shared" si="1"/>
        <v>-0.61728395061727082</v>
      </c>
      <c r="T4">
        <v>13.066666666666666</v>
      </c>
      <c r="U4">
        <v>4.7</v>
      </c>
      <c r="W4">
        <f>-((T4-U4)/T4)*100</f>
        <v>-64.030612244897966</v>
      </c>
      <c r="Y4" s="2"/>
      <c r="Z4">
        <v>11.95</v>
      </c>
      <c r="AA4">
        <v>3.3833333333333333</v>
      </c>
      <c r="AC4">
        <f t="shared" ref="AC4:AC9" si="2">-((Z4-AA4)/Z4)*100</f>
        <v>-71.687587168758711</v>
      </c>
    </row>
    <row r="5" spans="2:34" ht="15.5" x14ac:dyDescent="0.35">
      <c r="C5">
        <v>13.366666666666667</v>
      </c>
      <c r="D5">
        <v>14.216666666666667</v>
      </c>
      <c r="F5">
        <f>-100*((C5-D5)/C5)</f>
        <v>6.3591022443890237</v>
      </c>
      <c r="I5">
        <v>13.983333333333333</v>
      </c>
      <c r="J5">
        <v>4.3499999999999996</v>
      </c>
      <c r="L5">
        <f t="shared" si="0"/>
        <v>-68.891537544696064</v>
      </c>
      <c r="N5" s="4"/>
      <c r="O5">
        <v>13</v>
      </c>
      <c r="P5">
        <v>10.983333333333333</v>
      </c>
      <c r="R5">
        <f t="shared" si="1"/>
        <v>-15.512820512820518</v>
      </c>
      <c r="T5">
        <v>7.1833333333333336</v>
      </c>
      <c r="U5">
        <v>1.8666666666666667</v>
      </c>
      <c r="W5">
        <f>-((T5-U5)/T5)*100</f>
        <v>-74.013921113689079</v>
      </c>
      <c r="Y5" s="4"/>
      <c r="Z5">
        <v>13.716666666666667</v>
      </c>
      <c r="AA5">
        <v>17.416666666666668</v>
      </c>
      <c r="AC5">
        <f t="shared" si="2"/>
        <v>26.974483596597821</v>
      </c>
    </row>
    <row r="6" spans="2:34" ht="15.5" x14ac:dyDescent="0.35">
      <c r="C6">
        <v>9.9833333333333325</v>
      </c>
      <c r="D6">
        <v>11.85</v>
      </c>
      <c r="F6">
        <f>-100*((C6-D6)/C6)</f>
        <v>18.697829716193663</v>
      </c>
      <c r="I6">
        <v>13.566666666666666</v>
      </c>
      <c r="J6">
        <v>5.2</v>
      </c>
      <c r="L6">
        <f t="shared" si="0"/>
        <v>-61.670761670761678</v>
      </c>
      <c r="N6" s="3"/>
      <c r="O6">
        <v>6.2833333333333332</v>
      </c>
      <c r="P6">
        <v>8.8333333333333339</v>
      </c>
      <c r="R6">
        <f t="shared" si="1"/>
        <v>40.583554376657837</v>
      </c>
      <c r="Y6" s="5"/>
      <c r="Z6">
        <v>15.15</v>
      </c>
      <c r="AA6">
        <v>3.0833333333333335</v>
      </c>
      <c r="AC6">
        <f t="shared" si="2"/>
        <v>-79.647964796479641</v>
      </c>
    </row>
    <row r="7" spans="2:34" ht="15.5" x14ac:dyDescent="0.35">
      <c r="C7">
        <v>15.583333333333334</v>
      </c>
      <c r="D7">
        <v>11.716666666666667</v>
      </c>
      <c r="F7">
        <f>-100*((C7-D7)/C7)</f>
        <v>-24.81283422459893</v>
      </c>
      <c r="I7">
        <v>15.283333333333333</v>
      </c>
      <c r="J7">
        <v>4.666666666666667</v>
      </c>
      <c r="L7">
        <f t="shared" si="0"/>
        <v>-69.465648854961842</v>
      </c>
      <c r="N7" s="6"/>
      <c r="O7">
        <v>8.0333333333333332</v>
      </c>
      <c r="P7">
        <v>5.05</v>
      </c>
      <c r="R7">
        <f t="shared" si="1"/>
        <v>-37.136929460580916</v>
      </c>
      <c r="Z7">
        <v>11.45</v>
      </c>
      <c r="AA7">
        <v>6.05</v>
      </c>
      <c r="AC7">
        <f t="shared" si="2"/>
        <v>-47.161572052401745</v>
      </c>
    </row>
    <row r="8" spans="2:34" ht="15.5" x14ac:dyDescent="0.35">
      <c r="I8">
        <v>21.15</v>
      </c>
      <c r="J8">
        <v>5.416666666666667</v>
      </c>
      <c r="L8">
        <f t="shared" si="0"/>
        <v>-74.389282899921199</v>
      </c>
      <c r="N8" s="3"/>
      <c r="O8">
        <v>15.183333333333334</v>
      </c>
      <c r="P8">
        <v>11.266666666666667</v>
      </c>
      <c r="R8">
        <f t="shared" si="1"/>
        <v>-25.795828759604827</v>
      </c>
      <c r="Z8">
        <v>11.516666666666667</v>
      </c>
      <c r="AA8">
        <v>4.3499999999999996</v>
      </c>
      <c r="AC8">
        <f t="shared" si="2"/>
        <v>-62.228654124457314</v>
      </c>
    </row>
    <row r="9" spans="2:34" ht="15.5" x14ac:dyDescent="0.35">
      <c r="N9" s="4"/>
      <c r="R9" s="4"/>
      <c r="Z9">
        <v>15.833333333333334</v>
      </c>
      <c r="AA9">
        <v>6.8833333333333337</v>
      </c>
      <c r="AC9">
        <f t="shared" si="2"/>
        <v>-56.526315789473678</v>
      </c>
    </row>
    <row r="11" spans="2:34" ht="15.5" x14ac:dyDescent="0.35">
      <c r="B11" t="s">
        <v>8</v>
      </c>
      <c r="C11">
        <f>AVERAGE(C3:C7)</f>
        <v>13.316666666666666</v>
      </c>
      <c r="D11">
        <f>AVERAGE(D3:D7)</f>
        <v>12.786666666666667</v>
      </c>
      <c r="F11">
        <f>AVERAGE(F3:F7)</f>
        <v>-2.0167936021878887</v>
      </c>
      <c r="H11" t="s">
        <v>8</v>
      </c>
      <c r="I11">
        <f>AVERAGE(I3:I8)</f>
        <v>13.991666666666665</v>
      </c>
      <c r="J11">
        <f>AVERAGE(J3:J8)</f>
        <v>5.3444444444444441</v>
      </c>
      <c r="L11">
        <f>AVERAGE(L3:L8)</f>
        <v>-58.33349493822525</v>
      </c>
      <c r="N11" s="7"/>
      <c r="O11">
        <f>AVERAGE(O3:O8)</f>
        <v>9.68611111111111</v>
      </c>
      <c r="P11">
        <f>AVERAGE(P3:P8)</f>
        <v>8.7055555555555557</v>
      </c>
      <c r="R11">
        <f>AVERAGE(R3:R8)</f>
        <v>-5.2306607710426922</v>
      </c>
      <c r="T11">
        <f>AVERAGE(T3:T8)</f>
        <v>9.5555555555555554</v>
      </c>
      <c r="U11">
        <f>AVERAGE(U3:U8)</f>
        <v>3.4166666666666665</v>
      </c>
      <c r="W11">
        <f>AVERAGE(W3:W8)</f>
        <v>-64.760719040321092</v>
      </c>
      <c r="Z11">
        <f>AVERAGE(Z3:Z9)</f>
        <v>12.847619047619046</v>
      </c>
      <c r="AA11">
        <f>AVERAGE(AA3:AA9)</f>
        <v>6.1904761904761907</v>
      </c>
      <c r="AC11">
        <f>AVERAGE(AC3:AC9)</f>
        <v>-52.753713546583995</v>
      </c>
    </row>
    <row r="12" spans="2:34" ht="15.5" x14ac:dyDescent="0.35">
      <c r="B12" t="s">
        <v>9</v>
      </c>
      <c r="C12" s="8">
        <f>STDEV(C3:C7)</f>
        <v>2.059024850100982</v>
      </c>
      <c r="D12" s="8">
        <f>STDEV(D3:D7)</f>
        <v>1.3914620608075043</v>
      </c>
      <c r="E12" s="8"/>
      <c r="F12" s="8">
        <f>STDEV(F3:F7)</f>
        <v>18.113960946373115</v>
      </c>
      <c r="H12" t="s">
        <v>9</v>
      </c>
      <c r="I12" s="8">
        <f>STDEV(I3:I8)</f>
        <v>4.1290266542020699</v>
      </c>
      <c r="J12" s="8">
        <f>STDEV(J3:J8)</f>
        <v>0.88654552221697525</v>
      </c>
      <c r="K12" s="8"/>
      <c r="L12" s="8">
        <f>STDEV(L3:L8)</f>
        <v>16.885832533218704</v>
      </c>
      <c r="N12" s="4"/>
      <c r="O12">
        <f>STDEV(O3:O8)</f>
        <v>3.542149640271298</v>
      </c>
      <c r="P12">
        <f>STDEV(P3:P8)</f>
        <v>2.2797579468654763</v>
      </c>
      <c r="R12">
        <f>STDEV(R3:R8)</f>
        <v>27.636261925498793</v>
      </c>
      <c r="T12">
        <f>STDEV(T3:T8)</f>
        <v>3.1026123998501181</v>
      </c>
      <c r="U12">
        <f>STDEV(U3:U8)</f>
        <v>1.4353667746530074</v>
      </c>
      <c r="W12">
        <f>STDEV(W3:W8)</f>
        <v>8.9106104633810066</v>
      </c>
      <c r="Z12">
        <f>STDEV(Z3:Z9)</f>
        <v>2.0779358653041973</v>
      </c>
      <c r="AA12">
        <f>STDEV(AA3:AA9)</f>
        <v>5.2223864378098375</v>
      </c>
      <c r="AC12">
        <f>STDEV(AC3:AC9)</f>
        <v>37.108937751908222</v>
      </c>
    </row>
    <row r="13" spans="2:34" ht="15.5" x14ac:dyDescent="0.35">
      <c r="B13" t="s">
        <v>10</v>
      </c>
      <c r="C13" s="9">
        <f>C12/SQRT(COUNT(C3:C7))</f>
        <v>0.92082390643742207</v>
      </c>
      <c r="D13" s="9">
        <f>D12/SQRT(COUNT(D3:D7))</f>
        <v>0.62228075121550508</v>
      </c>
      <c r="E13" s="9"/>
      <c r="F13" s="9">
        <f>F12/SQRT(COUNT(F3:F7))</f>
        <v>8.1008096035733406</v>
      </c>
      <c r="H13" t="s">
        <v>10</v>
      </c>
      <c r="I13" s="9">
        <f>I12/SQRT(COUNT(I3:I8))</f>
        <v>1.6856680728577194</v>
      </c>
      <c r="J13" s="9">
        <f>J12/SQRT(COUNT(J3:J8))</f>
        <v>0.36193069386347287</v>
      </c>
      <c r="K13" s="9"/>
      <c r="L13" s="9">
        <f>L12/SQRT(COUNT(L3:L8))</f>
        <v>6.8936122647456175</v>
      </c>
      <c r="N13" s="4"/>
      <c r="O13">
        <f>O12/(SQRT(COUNT(O3:O8)))</f>
        <v>1.4460765352079448</v>
      </c>
      <c r="P13">
        <f>P12/(SQRT(COUNT(P3:P8)))</f>
        <v>0.93070728447923701</v>
      </c>
      <c r="R13">
        <f>R12/(SQRT(COUNT(R3:R8)))</f>
        <v>11.282456685896431</v>
      </c>
      <c r="T13">
        <f>T12/(SQRT(COUNT(T3:T8)))</f>
        <v>1.7912941042445365</v>
      </c>
      <c r="U13">
        <f>U12/(SQRT(COUNT(U3:U8)))</f>
        <v>0.82870939373175878</v>
      </c>
      <c r="W13">
        <f>W12/(SQRT(COUNT(W3:W8)))</f>
        <v>5.1445433496769208</v>
      </c>
      <c r="Z13">
        <f>Z12/(SQRT(COUNT(Z3:Z9)))</f>
        <v>0.78538593427667347</v>
      </c>
      <c r="AA13">
        <f>AA12/(SQRT(COUNT(AA3:AA9)))</f>
        <v>1.9738765378173306</v>
      </c>
      <c r="AC13">
        <f>AC12/(SQRT(COUNT(AC3:AC9)))</f>
        <v>14.025860101332208</v>
      </c>
    </row>
    <row r="15" spans="2:34" x14ac:dyDescent="0.3">
      <c r="C15" t="s">
        <v>11</v>
      </c>
      <c r="D15">
        <f>TTEST(C3:C7,D3:D7,2,1)</f>
        <v>0.65520225001962507</v>
      </c>
      <c r="I15" t="s">
        <v>11</v>
      </c>
      <c r="J15">
        <f>TTEST(I3:I8,J3:J8,2,1)</f>
        <v>5.5503436492633186E-3</v>
      </c>
      <c r="O15" t="s">
        <v>11</v>
      </c>
      <c r="P15">
        <f>TTEST(O3:O8,P3:P8,2,1)</f>
        <v>0.36686794316776378</v>
      </c>
      <c r="T15" t="s">
        <v>11</v>
      </c>
      <c r="U15">
        <f>TTEST(T3:T8,U3:U8,2,1)</f>
        <v>3.206488592803098E-2</v>
      </c>
      <c r="Z15" t="s">
        <v>11</v>
      </c>
      <c r="AA15">
        <f>TTEST(Z3:Z9,AA3:AA9,2,1)</f>
        <v>1.2390968599857213E-2</v>
      </c>
    </row>
    <row r="16" spans="2:34" x14ac:dyDescent="0.3">
      <c r="C16" t="s">
        <v>12</v>
      </c>
      <c r="D16">
        <f>COUNT(D3:D7)-1</f>
        <v>4</v>
      </c>
      <c r="I16" t="s">
        <v>12</v>
      </c>
      <c r="J16">
        <f>COUNT(J3:J8)-1</f>
        <v>5</v>
      </c>
      <c r="O16" t="s">
        <v>12</v>
      </c>
      <c r="P16">
        <v>5</v>
      </c>
      <c r="T16" t="s">
        <v>12</v>
      </c>
      <c r="U16">
        <v>2</v>
      </c>
      <c r="Z16" t="s">
        <v>12</v>
      </c>
      <c r="AA16">
        <v>6</v>
      </c>
    </row>
    <row r="17" spans="3:31" x14ac:dyDescent="0.3">
      <c r="C17" t="s">
        <v>13</v>
      </c>
      <c r="D17">
        <f>TINV(D15,D16)</f>
        <v>0.48167776822405622</v>
      </c>
      <c r="I17" t="s">
        <v>13</v>
      </c>
      <c r="J17">
        <f>TINV(J15,J16)</f>
        <v>4.6563401062738965</v>
      </c>
      <c r="O17" t="s">
        <v>13</v>
      </c>
      <c r="P17">
        <f>TINV(P15,P16)</f>
        <v>0.99172563547747627</v>
      </c>
      <c r="T17" t="s">
        <v>13</v>
      </c>
      <c r="U17">
        <f>TINV(U15,U16)</f>
        <v>5.4493036156621582</v>
      </c>
      <c r="Z17" t="s">
        <v>13</v>
      </c>
      <c r="AA17">
        <f>TINV(AA15,AA16)</f>
        <v>3.5284500320690362</v>
      </c>
    </row>
    <row r="18" spans="3:31" ht="15.5" x14ac:dyDescent="0.35">
      <c r="I18" s="10"/>
      <c r="K18" s="11"/>
    </row>
    <row r="19" spans="3:31" ht="15.5" x14ac:dyDescent="0.35">
      <c r="I19" s="12"/>
      <c r="K19" s="13"/>
    </row>
    <row r="20" spans="3:31" ht="15.5" x14ac:dyDescent="0.35">
      <c r="I20" s="12"/>
      <c r="K20" s="12"/>
    </row>
    <row r="21" spans="3:31" ht="15.5" x14ac:dyDescent="0.35">
      <c r="I21" s="14"/>
      <c r="K21" s="14"/>
      <c r="Z21" s="15"/>
      <c r="AA21" s="15"/>
      <c r="AB21" s="15"/>
      <c r="AC21" s="16"/>
      <c r="AD21" s="15"/>
      <c r="AE21" s="15"/>
    </row>
    <row r="22" spans="3:31" ht="15.5" x14ac:dyDescent="0.35">
      <c r="I22" s="14"/>
      <c r="K22" s="14"/>
      <c r="Z22" s="15"/>
      <c r="AA22" s="15"/>
      <c r="AB22" s="15"/>
      <c r="AC22" s="15"/>
      <c r="AD22" s="15"/>
      <c r="AE22" s="15"/>
    </row>
    <row r="23" spans="3:31" ht="15.5" x14ac:dyDescent="0.35">
      <c r="Z23" s="15"/>
      <c r="AA23" s="15"/>
      <c r="AB23" s="15"/>
      <c r="AC23" s="15"/>
      <c r="AD23" s="15"/>
      <c r="AE23" s="15"/>
    </row>
    <row r="24" spans="3:31" ht="15.5" x14ac:dyDescent="0.35">
      <c r="Z24" s="15"/>
      <c r="AA24" s="15"/>
      <c r="AB24" s="15"/>
      <c r="AC24" s="15"/>
      <c r="AD24" s="15"/>
      <c r="AE24" s="15"/>
    </row>
    <row r="25" spans="3:31" ht="15.5" x14ac:dyDescent="0.35">
      <c r="Z25" s="15"/>
      <c r="AA25" s="15"/>
      <c r="AB25" s="15"/>
      <c r="AC25" s="15"/>
      <c r="AD25" s="15"/>
      <c r="AE25" s="15"/>
    </row>
    <row r="26" spans="3:31" ht="15.5" x14ac:dyDescent="0.35">
      <c r="Z26" s="15"/>
      <c r="AA26" s="15"/>
      <c r="AB26" s="15"/>
      <c r="AC26" s="15"/>
      <c r="AD26" s="15"/>
      <c r="AE26" s="15"/>
    </row>
    <row r="27" spans="3:31" ht="15.5" x14ac:dyDescent="0.35">
      <c r="K27" s="12"/>
      <c r="Z27" s="15"/>
      <c r="AA27" s="15"/>
      <c r="AB27" s="15"/>
      <c r="AC27" s="15"/>
      <c r="AD27" s="15"/>
      <c r="AE27" s="15"/>
    </row>
    <row r="28" spans="3:31" ht="15.5" x14ac:dyDescent="0.35">
      <c r="Z28" s="15"/>
      <c r="AA28" s="15"/>
      <c r="AB28" s="15"/>
      <c r="AC28" s="15"/>
      <c r="AD28" s="15"/>
      <c r="AE2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Avy Susswein</dc:creator>
  <cp:lastModifiedBy>Avy Susswein</cp:lastModifiedBy>
  <dcterms:created xsi:type="dcterms:W3CDTF">2016-08-19T12:25:50Z</dcterms:created>
  <dcterms:modified xsi:type="dcterms:W3CDTF">2016-08-19T12:26:26Z</dcterms:modified>
</cp:coreProperties>
</file>