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3" i="1" s="1"/>
  <c r="N16" i="1"/>
  <c r="N18" i="1" s="1"/>
  <c r="L13" i="1"/>
  <c r="F13" i="1"/>
  <c r="N12" i="1"/>
  <c r="N13" i="1" s="1"/>
  <c r="L12" i="1"/>
  <c r="J12" i="1"/>
  <c r="J13" i="1" s="1"/>
  <c r="F12" i="1"/>
  <c r="C12" i="1"/>
  <c r="C13" i="1" s="1"/>
  <c r="N11" i="1"/>
  <c r="L11" i="1"/>
  <c r="J11" i="1"/>
  <c r="F9" i="1"/>
  <c r="F10" i="1" s="1"/>
  <c r="E9" i="1"/>
  <c r="E10" i="1" s="1"/>
  <c r="C9" i="1"/>
  <c r="C10" i="1" s="1"/>
  <c r="B9" i="1"/>
  <c r="B10" i="1" s="1"/>
  <c r="F8" i="1"/>
  <c r="E8" i="1"/>
  <c r="C8" i="1"/>
  <c r="B8" i="1"/>
</calcChain>
</file>

<file path=xl/sharedStrings.xml><?xml version="1.0" encoding="utf-8"?>
<sst xmlns="http://schemas.openxmlformats.org/spreadsheetml/2006/main" count="54" uniqueCount="40">
  <si>
    <t>6A1) Ethanol 24 h before training</t>
  </si>
  <si>
    <t>6A2) Ethanol, DRB 24 h before training</t>
  </si>
  <si>
    <t>6B1) 10 micoM aniso, DRB, no training</t>
  </si>
  <si>
    <t>6B2) 10 µM aniso, ethanol, 3 min train</t>
  </si>
  <si>
    <t>6B3) 10 µM aniso, DRB, 3 min train</t>
  </si>
  <si>
    <t>Anova</t>
  </si>
  <si>
    <t>train</t>
  </si>
  <si>
    <t>test</t>
  </si>
  <si>
    <t>DRB</t>
  </si>
  <si>
    <t>ethanol</t>
  </si>
  <si>
    <t>naïve</t>
  </si>
  <si>
    <t>mean</t>
  </si>
  <si>
    <t>sd</t>
  </si>
  <si>
    <t>se</t>
  </si>
  <si>
    <t>p=</t>
  </si>
  <si>
    <t>Anova: Single Factor</t>
  </si>
  <si>
    <t>t=</t>
  </si>
  <si>
    <t>df=</t>
  </si>
  <si>
    <t>SUMMARY</t>
  </si>
  <si>
    <t>t-test, 6B2 vs 6B3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</si>
  <si>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</si>
  <si>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</si>
  <si>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</si>
  <si>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</si>
  <si>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</si>
  <si>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</si>
  <si>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</si>
  <si>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</si>
  <si>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t-test, 6B1 vs 6B3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</si>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</sst>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7"/>
      <scheme val="minor"/>
    </font>
    <font>
      <i/>
      <sz val="10"/>
      <name val="Arial"/>
      <charset val="177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workbookViewId="0">
      <selection sqref="A1:XFD1048576"/>
    </sheetView>
  </sheetViews>
  <sheetFormatPr defaultRowHeight="14" x14ac:dyDescent="0.3"/>
  <cols>
    <col min="10" max="10" width="29.5" customWidth="1"/>
    <col min="12" max="12" width="28.58203125" customWidth="1"/>
    <col min="266" max="266" width="29.5" customWidth="1"/>
    <col min="268" max="268" width="28.58203125" customWidth="1"/>
    <col min="522" max="522" width="29.5" customWidth="1"/>
    <col min="524" max="524" width="28.58203125" customWidth="1"/>
    <col min="778" max="778" width="29.5" customWidth="1"/>
    <col min="780" max="780" width="28.58203125" customWidth="1"/>
    <col min="1034" max="1034" width="29.5" customWidth="1"/>
    <col min="1036" max="1036" width="28.58203125" customWidth="1"/>
    <col min="1290" max="1290" width="29.5" customWidth="1"/>
    <col min="1292" max="1292" width="28.58203125" customWidth="1"/>
    <col min="1546" max="1546" width="29.5" customWidth="1"/>
    <col min="1548" max="1548" width="28.58203125" customWidth="1"/>
    <col min="1802" max="1802" width="29.5" customWidth="1"/>
    <col min="1804" max="1804" width="28.58203125" customWidth="1"/>
    <col min="2058" max="2058" width="29.5" customWidth="1"/>
    <col min="2060" max="2060" width="28.58203125" customWidth="1"/>
    <col min="2314" max="2314" width="29.5" customWidth="1"/>
    <col min="2316" max="2316" width="28.58203125" customWidth="1"/>
    <col min="2570" max="2570" width="29.5" customWidth="1"/>
    <col min="2572" max="2572" width="28.58203125" customWidth="1"/>
    <col min="2826" max="2826" width="29.5" customWidth="1"/>
    <col min="2828" max="2828" width="28.58203125" customWidth="1"/>
    <col min="3082" max="3082" width="29.5" customWidth="1"/>
    <col min="3084" max="3084" width="28.58203125" customWidth="1"/>
    <col min="3338" max="3338" width="29.5" customWidth="1"/>
    <col min="3340" max="3340" width="28.58203125" customWidth="1"/>
    <col min="3594" max="3594" width="29.5" customWidth="1"/>
    <col min="3596" max="3596" width="28.58203125" customWidth="1"/>
    <col min="3850" max="3850" width="29.5" customWidth="1"/>
    <col min="3852" max="3852" width="28.58203125" customWidth="1"/>
    <col min="4106" max="4106" width="29.5" customWidth="1"/>
    <col min="4108" max="4108" width="28.58203125" customWidth="1"/>
    <col min="4362" max="4362" width="29.5" customWidth="1"/>
    <col min="4364" max="4364" width="28.58203125" customWidth="1"/>
    <col min="4618" max="4618" width="29.5" customWidth="1"/>
    <col min="4620" max="4620" width="28.58203125" customWidth="1"/>
    <col min="4874" max="4874" width="29.5" customWidth="1"/>
    <col min="4876" max="4876" width="28.58203125" customWidth="1"/>
    <col min="5130" max="5130" width="29.5" customWidth="1"/>
    <col min="5132" max="5132" width="28.58203125" customWidth="1"/>
    <col min="5386" max="5386" width="29.5" customWidth="1"/>
    <col min="5388" max="5388" width="28.58203125" customWidth="1"/>
    <col min="5642" max="5642" width="29.5" customWidth="1"/>
    <col min="5644" max="5644" width="28.58203125" customWidth="1"/>
    <col min="5898" max="5898" width="29.5" customWidth="1"/>
    <col min="5900" max="5900" width="28.58203125" customWidth="1"/>
    <col min="6154" max="6154" width="29.5" customWidth="1"/>
    <col min="6156" max="6156" width="28.58203125" customWidth="1"/>
    <col min="6410" max="6410" width="29.5" customWidth="1"/>
    <col min="6412" max="6412" width="28.58203125" customWidth="1"/>
    <col min="6666" max="6666" width="29.5" customWidth="1"/>
    <col min="6668" max="6668" width="28.58203125" customWidth="1"/>
    <col min="6922" max="6922" width="29.5" customWidth="1"/>
    <col min="6924" max="6924" width="28.58203125" customWidth="1"/>
    <col min="7178" max="7178" width="29.5" customWidth="1"/>
    <col min="7180" max="7180" width="28.58203125" customWidth="1"/>
    <col min="7434" max="7434" width="29.5" customWidth="1"/>
    <col min="7436" max="7436" width="28.58203125" customWidth="1"/>
    <col min="7690" max="7690" width="29.5" customWidth="1"/>
    <col min="7692" max="7692" width="28.58203125" customWidth="1"/>
    <col min="7946" max="7946" width="29.5" customWidth="1"/>
    <col min="7948" max="7948" width="28.58203125" customWidth="1"/>
    <col min="8202" max="8202" width="29.5" customWidth="1"/>
    <col min="8204" max="8204" width="28.58203125" customWidth="1"/>
    <col min="8458" max="8458" width="29.5" customWidth="1"/>
    <col min="8460" max="8460" width="28.58203125" customWidth="1"/>
    <col min="8714" max="8714" width="29.5" customWidth="1"/>
    <col min="8716" max="8716" width="28.58203125" customWidth="1"/>
    <col min="8970" max="8970" width="29.5" customWidth="1"/>
    <col min="8972" max="8972" width="28.58203125" customWidth="1"/>
    <col min="9226" max="9226" width="29.5" customWidth="1"/>
    <col min="9228" max="9228" width="28.58203125" customWidth="1"/>
    <col min="9482" max="9482" width="29.5" customWidth="1"/>
    <col min="9484" max="9484" width="28.58203125" customWidth="1"/>
    <col min="9738" max="9738" width="29.5" customWidth="1"/>
    <col min="9740" max="9740" width="28.58203125" customWidth="1"/>
    <col min="9994" max="9994" width="29.5" customWidth="1"/>
    <col min="9996" max="9996" width="28.58203125" customWidth="1"/>
    <col min="10250" max="10250" width="29.5" customWidth="1"/>
    <col min="10252" max="10252" width="28.58203125" customWidth="1"/>
    <col min="10506" max="10506" width="29.5" customWidth="1"/>
    <col min="10508" max="10508" width="28.58203125" customWidth="1"/>
    <col min="10762" max="10762" width="29.5" customWidth="1"/>
    <col min="10764" max="10764" width="28.58203125" customWidth="1"/>
    <col min="11018" max="11018" width="29.5" customWidth="1"/>
    <col min="11020" max="11020" width="28.58203125" customWidth="1"/>
    <col min="11274" max="11274" width="29.5" customWidth="1"/>
    <col min="11276" max="11276" width="28.58203125" customWidth="1"/>
    <col min="11530" max="11530" width="29.5" customWidth="1"/>
    <col min="11532" max="11532" width="28.58203125" customWidth="1"/>
    <col min="11786" max="11786" width="29.5" customWidth="1"/>
    <col min="11788" max="11788" width="28.58203125" customWidth="1"/>
    <col min="12042" max="12042" width="29.5" customWidth="1"/>
    <col min="12044" max="12044" width="28.58203125" customWidth="1"/>
    <col min="12298" max="12298" width="29.5" customWidth="1"/>
    <col min="12300" max="12300" width="28.58203125" customWidth="1"/>
    <col min="12554" max="12554" width="29.5" customWidth="1"/>
    <col min="12556" max="12556" width="28.58203125" customWidth="1"/>
    <col min="12810" max="12810" width="29.5" customWidth="1"/>
    <col min="12812" max="12812" width="28.58203125" customWidth="1"/>
    <col min="13066" max="13066" width="29.5" customWidth="1"/>
    <col min="13068" max="13068" width="28.58203125" customWidth="1"/>
    <col min="13322" max="13322" width="29.5" customWidth="1"/>
    <col min="13324" max="13324" width="28.58203125" customWidth="1"/>
    <col min="13578" max="13578" width="29.5" customWidth="1"/>
    <col min="13580" max="13580" width="28.58203125" customWidth="1"/>
    <col min="13834" max="13834" width="29.5" customWidth="1"/>
    <col min="13836" max="13836" width="28.58203125" customWidth="1"/>
    <col min="14090" max="14090" width="29.5" customWidth="1"/>
    <col min="14092" max="14092" width="28.58203125" customWidth="1"/>
    <col min="14346" max="14346" width="29.5" customWidth="1"/>
    <col min="14348" max="14348" width="28.58203125" customWidth="1"/>
    <col min="14602" max="14602" width="29.5" customWidth="1"/>
    <col min="14604" max="14604" width="28.58203125" customWidth="1"/>
    <col min="14858" max="14858" width="29.5" customWidth="1"/>
    <col min="14860" max="14860" width="28.58203125" customWidth="1"/>
    <col min="15114" max="15114" width="29.5" customWidth="1"/>
    <col min="15116" max="15116" width="28.58203125" customWidth="1"/>
    <col min="15370" max="15370" width="29.5" customWidth="1"/>
    <col min="15372" max="15372" width="28.58203125" customWidth="1"/>
    <col min="15626" max="15626" width="29.5" customWidth="1"/>
    <col min="15628" max="15628" width="28.58203125" customWidth="1"/>
    <col min="15882" max="15882" width="29.5" customWidth="1"/>
    <col min="15884" max="15884" width="28.58203125" customWidth="1"/>
    <col min="16138" max="16138" width="29.5" customWidth="1"/>
    <col min="16140" max="16140" width="28.58203125" customWidth="1"/>
  </cols>
  <sheetData>
    <row r="1" spans="1:23" x14ac:dyDescent="0.3">
      <c r="A1" t="s">
        <v>0</v>
      </c>
      <c r="E1" t="s">
        <v>1</v>
      </c>
      <c r="J1" t="s">
        <v>2</v>
      </c>
      <c r="L1" t="s">
        <v>3</v>
      </c>
      <c r="N1" t="s">
        <v>4</v>
      </c>
      <c r="R1" t="s">
        <v>5</v>
      </c>
    </row>
    <row r="2" spans="1:23" x14ac:dyDescent="0.3">
      <c r="B2" t="s">
        <v>6</v>
      </c>
      <c r="C2" t="s">
        <v>7</v>
      </c>
      <c r="E2" t="s">
        <v>6</v>
      </c>
      <c r="F2" t="s">
        <v>7</v>
      </c>
      <c r="J2">
        <v>13.166666666666666</v>
      </c>
      <c r="L2">
        <v>4.4666666666666668</v>
      </c>
      <c r="N2">
        <v>17.116666666666667</v>
      </c>
      <c r="S2" t="s">
        <v>8</v>
      </c>
      <c r="T2" t="s">
        <v>9</v>
      </c>
      <c r="U2" t="s">
        <v>10</v>
      </c>
    </row>
    <row r="3" spans="1:23" x14ac:dyDescent="0.3">
      <c r="A3">
        <v>1</v>
      </c>
      <c r="B3">
        <v>20</v>
      </c>
      <c r="C3">
        <v>5.85</v>
      </c>
      <c r="E3">
        <v>16.733333333333334</v>
      </c>
      <c r="F3">
        <v>8.15</v>
      </c>
      <c r="J3">
        <v>13.15</v>
      </c>
      <c r="L3">
        <v>3.4666666666666668</v>
      </c>
      <c r="N3">
        <v>11.766666666666667</v>
      </c>
      <c r="R3">
        <v>1</v>
      </c>
      <c r="S3">
        <v>17.116666666666667</v>
      </c>
      <c r="T3">
        <v>4.4666666666666668</v>
      </c>
      <c r="U3">
        <v>13.166666666666666</v>
      </c>
    </row>
    <row r="4" spans="1:23" x14ac:dyDescent="0.3">
      <c r="A4">
        <v>2</v>
      </c>
      <c r="B4">
        <v>16.116666666666667</v>
      </c>
      <c r="C4">
        <v>0</v>
      </c>
      <c r="E4">
        <v>24.366666666666667</v>
      </c>
      <c r="F4">
        <v>9.7166666666666668</v>
      </c>
      <c r="J4">
        <v>4.7</v>
      </c>
      <c r="L4">
        <v>12.75</v>
      </c>
      <c r="N4">
        <v>3.0166666666666666</v>
      </c>
      <c r="R4">
        <v>2</v>
      </c>
      <c r="S4">
        <v>11.766666666666667</v>
      </c>
      <c r="T4">
        <v>3.4666666666666668</v>
      </c>
      <c r="U4">
        <v>13.15</v>
      </c>
    </row>
    <row r="5" spans="1:23" x14ac:dyDescent="0.3">
      <c r="A5">
        <v>3</v>
      </c>
      <c r="B5">
        <v>27.883333333333333</v>
      </c>
      <c r="C5">
        <v>8.1666666666666661</v>
      </c>
      <c r="E5">
        <v>33.866666666666667</v>
      </c>
      <c r="F5">
        <v>2.25</v>
      </c>
      <c r="J5">
        <v>16.149999999999999</v>
      </c>
      <c r="L5">
        <v>0.75</v>
      </c>
      <c r="N5">
        <v>11.216666666666667</v>
      </c>
      <c r="R5">
        <v>3</v>
      </c>
      <c r="S5">
        <v>3.0166666666666666</v>
      </c>
      <c r="T5">
        <v>12.75</v>
      </c>
      <c r="U5">
        <v>4.7</v>
      </c>
    </row>
    <row r="6" spans="1:23" x14ac:dyDescent="0.3">
      <c r="A6">
        <v>4</v>
      </c>
      <c r="E6">
        <v>21.7</v>
      </c>
      <c r="F6">
        <v>6.15</v>
      </c>
      <c r="J6">
        <v>13.816666666666666</v>
      </c>
      <c r="L6">
        <v>9.0500000000000007</v>
      </c>
      <c r="N6">
        <v>22.133333333333333</v>
      </c>
      <c r="R6">
        <v>4</v>
      </c>
      <c r="S6">
        <v>11.216666666666667</v>
      </c>
      <c r="T6">
        <v>0.75</v>
      </c>
      <c r="U6">
        <v>16.149999999999999</v>
      </c>
    </row>
    <row r="7" spans="1:23" x14ac:dyDescent="0.3">
      <c r="J7">
        <v>11.033333333333333</v>
      </c>
      <c r="L7">
        <v>11.016666666666667</v>
      </c>
      <c r="N7">
        <v>10.133333333333333</v>
      </c>
      <c r="R7">
        <v>5</v>
      </c>
      <c r="S7">
        <v>22.133333333333333</v>
      </c>
      <c r="T7">
        <v>9.0500000000000007</v>
      </c>
      <c r="U7">
        <v>13.816666666666666</v>
      </c>
    </row>
    <row r="8" spans="1:23" x14ac:dyDescent="0.3">
      <c r="A8" t="s">
        <v>11</v>
      </c>
      <c r="B8">
        <f>AVERAGE(B3:B5)</f>
        <v>21.333333333333332</v>
      </c>
      <c r="C8">
        <f>AVERAGE(C3:C5)</f>
        <v>4.6722222222222216</v>
      </c>
      <c r="E8">
        <f>AVERAGE(E3:E6)</f>
        <v>24.166666666666668</v>
      </c>
      <c r="F8">
        <f>AVERAGE(F3:F6)</f>
        <v>6.5666666666666664</v>
      </c>
      <c r="L8">
        <v>7.3833333333333337</v>
      </c>
      <c r="N8">
        <v>16.033333333333335</v>
      </c>
      <c r="R8">
        <v>6</v>
      </c>
      <c r="S8">
        <v>10.133333333333333</v>
      </c>
      <c r="T8">
        <v>11.016666666666667</v>
      </c>
      <c r="U8">
        <v>11.033333333333333</v>
      </c>
    </row>
    <row r="9" spans="1:23" x14ac:dyDescent="0.3">
      <c r="A9" t="s">
        <v>12</v>
      </c>
      <c r="B9">
        <f>STDEV(B3:B5)</f>
        <v>5.9955770735138172</v>
      </c>
      <c r="C9">
        <f>STDEV(C3:C5)</f>
        <v>4.2087981041481992</v>
      </c>
      <c r="E9">
        <f>STDEV(E3:E6)</f>
        <v>7.1988167752043024</v>
      </c>
      <c r="F9">
        <f>STDEV(F3:F6)</f>
        <v>3.2267975180079436</v>
      </c>
      <c r="N9">
        <v>21.25</v>
      </c>
      <c r="R9">
        <v>7</v>
      </c>
      <c r="S9">
        <v>16.033333333333335</v>
      </c>
      <c r="T9">
        <v>7.3833333333333337</v>
      </c>
    </row>
    <row r="10" spans="1:23" x14ac:dyDescent="0.3">
      <c r="A10" t="s">
        <v>13</v>
      </c>
      <c r="B10">
        <f>B9/SQRT(COUNT(B3:B5))</f>
        <v>3.4615480373403513</v>
      </c>
      <c r="C10">
        <f>C9/SQRT(COUNT(C3:C5))</f>
        <v>2.4299507183947497</v>
      </c>
      <c r="E10">
        <f>E9/SQRT(COUNT(E3:E6))</f>
        <v>3.5994083876021512</v>
      </c>
      <c r="F10">
        <f>F9/SQRT(COUNT(F3:F6))</f>
        <v>1.6133987590039718</v>
      </c>
      <c r="R10">
        <v>8</v>
      </c>
      <c r="S10">
        <v>21.25</v>
      </c>
    </row>
    <row r="11" spans="1:23" x14ac:dyDescent="0.3">
      <c r="I11" t="s">
        <v>11</v>
      </c>
      <c r="J11">
        <f>AVERAGE(J2:J9)</f>
        <v>12.002777777777778</v>
      </c>
      <c r="L11">
        <f>AVERAGE(L2:L9)</f>
        <v>6.9833333333333334</v>
      </c>
      <c r="N11">
        <f>AVERAGE(N2:N9)</f>
        <v>14.083333333333332</v>
      </c>
    </row>
    <row r="12" spans="1:23" x14ac:dyDescent="0.3">
      <c r="B12" t="s">
        <v>14</v>
      </c>
      <c r="C12">
        <f>TTEST(B3:B5,C3:C5,2,1)</f>
        <v>9.4342817582821342E-3</v>
      </c>
      <c r="E12" t="s">
        <v>14</v>
      </c>
      <c r="F12">
        <f>TTEST(E3:E6,F3:F6,2,1)</f>
        <v>3.7391495591470585E-2</v>
      </c>
      <c r="I12" t="s">
        <v>12</v>
      </c>
      <c r="J12">
        <f>STDEV(J2:J9)</f>
        <v>3.9352455333063276</v>
      </c>
      <c r="L12">
        <f>STDEV(L2:L9)</f>
        <v>4.3110001417562307</v>
      </c>
      <c r="N12">
        <f>STDEV(N2:N9)</f>
        <v>6.3338721575302195</v>
      </c>
      <c r="S12" t="s">
        <v>15</v>
      </c>
    </row>
    <row r="13" spans="1:23" x14ac:dyDescent="0.3">
      <c r="B13" t="s">
        <v>16</v>
      </c>
      <c r="C13">
        <f>TINV(C12,C14)</f>
        <v>10.222464479487881</v>
      </c>
      <c r="E13" t="s">
        <v>16</v>
      </c>
      <c r="F13">
        <f>TINV(F12,F14)</f>
        <v>3.5760330621423964</v>
      </c>
      <c r="I13" t="s">
        <v>13</v>
      </c>
      <c r="J13">
        <f>J12/SQRT(COUNT(J2:J9))</f>
        <v>1.6065572615278614</v>
      </c>
      <c r="L13">
        <f>L12/SQRT(COUNT(L2:L9))</f>
        <v>1.6294048967215975</v>
      </c>
      <c r="N13">
        <f>N12/SQRT(COUNT(N2:N9))</f>
        <v>2.2393619768791431</v>
      </c>
    </row>
    <row r="14" spans="1:23" ht="14.5" thickBot="1" x14ac:dyDescent="0.35">
      <c r="B14" t="s">
        <v>17</v>
      </c>
      <c r="C14">
        <v>2</v>
      </c>
      <c r="E14" t="s">
        <v>17</v>
      </c>
      <c r="F14">
        <v>3</v>
      </c>
      <c r="S14" t="s">
        <v>18</v>
      </c>
    </row>
    <row r="15" spans="1:23" x14ac:dyDescent="0.3">
      <c r="M15" t="s">
        <v>19</v>
      </c>
      <c r="S15" s="1" t="s">
        <v>20</v>
      </c>
      <c r="T15" s="1" t="s">
        <v>21</v>
      </c>
      <c r="U15" s="1" t="s">
        <v>22</v>
      </c>
      <c r="V15" s="1" t="s">
        <v>23</v>
      </c>
      <c r="W15" s="1" t="s">
        <v>24</v>
      </c>
    </row>
    <row r="16" spans="1:23" x14ac:dyDescent="0.3">
      <c r="M16" t="s">
        <v>14</v>
      </c>
      <c r="N16">
        <f>TTEST(L2:L8,N2:N9,2,2)</f>
        <v>2.6730352647374861E-2</v>
      </c>
      <c r="S16" s="2" t="s">
        <v>25</v>
      </c>
      <c r="T16" s="2">
        <v>8</v>
      </c>
      <c r="U16" s="2">
        <v>112.66666666666666</v>
      </c>
      <c r="V16" s="2">
        <v>14.083333333333332</v>
      </c>
      <c r="W16" s="2">
        <v>40.11793650793652</v>
      </c>
    </row>
    <row r="17" spans="13:25" x14ac:dyDescent="0.3">
      <c r="M17" t="s">
        <v>17</v>
      </c>
      <c r="N17">
        <v>13</v>
      </c>
      <c r="S17" s="2" t="s">
        <v>26</v>
      </c>
      <c r="T17" s="2">
        <v>7</v>
      </c>
      <c r="U17" s="2">
        <v>48.883333333333333</v>
      </c>
      <c r="V17" s="2">
        <v>6.9833333333333334</v>
      </c>
      <c r="W17" s="2">
        <v>18.58472222222224</v>
      </c>
    </row>
    <row r="18" spans="13:25" ht="14.5" thickBot="1" x14ac:dyDescent="0.35">
      <c r="M18" t="s">
        <v>16</v>
      </c>
      <c r="N18">
        <f>TINV(N16,N17)</f>
        <v>2.4971837334888249</v>
      </c>
      <c r="S18" s="3" t="s">
        <v>27</v>
      </c>
      <c r="T18" s="3">
        <v>6</v>
      </c>
      <c r="U18" s="3">
        <v>72.016666666666666</v>
      </c>
      <c r="V18" s="3">
        <v>12.002777777777778</v>
      </c>
      <c r="W18" s="3">
        <v>15.486157407407404</v>
      </c>
    </row>
    <row r="20" spans="13:25" x14ac:dyDescent="0.3">
      <c r="M20" t="s">
        <v>28</v>
      </c>
    </row>
    <row r="21" spans="13:25" ht="14.5" thickBot="1" x14ac:dyDescent="0.35">
      <c r="M21" t="s">
        <v>14</v>
      </c>
      <c r="N21">
        <f>TTEST(J2:J8,N2:N9,2,2)</f>
        <v>0.49422792397978277</v>
      </c>
      <c r="S21" t="s">
        <v>29</v>
      </c>
    </row>
    <row r="22" spans="13:25" x14ac:dyDescent="0.3">
      <c r="M22" t="s">
        <v>17</v>
      </c>
      <c r="N22">
        <v>12</v>
      </c>
      <c r="S22" s="1" t="s">
        <v>30</v>
      </c>
      <c r="T22" s="1" t="s">
        <v>31</v>
      </c>
      <c r="U22" s="1" t="s">
        <v>32</v>
      </c>
      <c r="V22" s="1" t="s">
        <v>33</v>
      </c>
      <c r="W22" s="1" t="s">
        <v>34</v>
      </c>
      <c r="X22" s="1" t="s">
        <v>35</v>
      </c>
      <c r="Y22" s="1" t="s">
        <v>36</v>
      </c>
    </row>
    <row r="23" spans="13:25" x14ac:dyDescent="0.3">
      <c r="M23" t="s">
        <v>16</v>
      </c>
      <c r="N23">
        <f>TINV(N21,N22)</f>
        <v>0.70506571492364301</v>
      </c>
      <c r="S23" s="2" t="s">
        <v>37</v>
      </c>
      <c r="T23" s="2">
        <v>194.71050925925925</v>
      </c>
      <c r="U23" s="2">
        <v>2</v>
      </c>
      <c r="V23" s="2">
        <v>97.355254629629627</v>
      </c>
      <c r="W23" s="2">
        <v>3.7303668690696892</v>
      </c>
      <c r="X23" s="2">
        <v>4.4117846908803465E-2</v>
      </c>
      <c r="Y23" s="2">
        <v>3.5545571457137326</v>
      </c>
    </row>
    <row r="24" spans="13:25" x14ac:dyDescent="0.3">
      <c r="S24" s="2" t="s">
        <v>38</v>
      </c>
      <c r="T24" s="2">
        <v>469.76467592592593</v>
      </c>
      <c r="U24" s="2">
        <v>18</v>
      </c>
      <c r="V24" s="2">
        <v>26.098037551440328</v>
      </c>
      <c r="W24" s="2"/>
      <c r="X24" s="2"/>
      <c r="Y24" s="2"/>
    </row>
    <row r="25" spans="13:25" x14ac:dyDescent="0.3">
      <c r="S25" s="2"/>
      <c r="T25" s="2"/>
      <c r="U25" s="2"/>
      <c r="V25" s="2"/>
      <c r="W25" s="2"/>
      <c r="X25" s="2"/>
      <c r="Y25" s="2"/>
    </row>
    <row r="26" spans="13:25" ht="14.5" thickBot="1" x14ac:dyDescent="0.35">
      <c r="S26" s="3" t="s">
        <v>39</v>
      </c>
      <c r="T26" s="3">
        <v>664.47518518518518</v>
      </c>
      <c r="U26" s="3">
        <v>20</v>
      </c>
      <c r="V26" s="3"/>
      <c r="W26" s="3"/>
      <c r="X26" s="3"/>
      <c r="Y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2016-08-19T12:29:01Z</dcterms:created>
  <dcterms:modified xsi:type="dcterms:W3CDTF">2016-08-19T12:29:29Z</dcterms:modified>
</cp:coreProperties>
</file>