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vy\OneDrive - Bar Ilan University 1\Roi paper\roi figures\"/>
    </mc:Choice>
  </mc:AlternateContent>
  <bookViews>
    <workbookView xWindow="0" yWindow="0" windowWidth="19200" windowHeight="704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C16" i="1"/>
  <c r="E15" i="1"/>
  <c r="E19" i="1" s="1"/>
  <c r="C15" i="1"/>
  <c r="C17" i="1" s="1"/>
  <c r="X12" i="1"/>
  <c r="X13" i="1" s="1"/>
  <c r="W12" i="1"/>
  <c r="W13" i="1" s="1"/>
  <c r="U12" i="1"/>
  <c r="U13" i="1" s="1"/>
  <c r="O12" i="1"/>
  <c r="O13" i="1" s="1"/>
  <c r="M12" i="1"/>
  <c r="M13" i="1" s="1"/>
  <c r="E12" i="1"/>
  <c r="E13" i="1" s="1"/>
  <c r="D12" i="1"/>
  <c r="D13" i="1" s="1"/>
  <c r="C12" i="1"/>
  <c r="C13" i="1" s="1"/>
  <c r="X11" i="1"/>
  <c r="W11" i="1"/>
  <c r="U11" i="1"/>
  <c r="O11" i="1"/>
  <c r="M11" i="1"/>
  <c r="E11" i="1"/>
  <c r="D11" i="1"/>
  <c r="C11" i="1"/>
  <c r="E17" i="1" l="1"/>
  <c r="C19" i="1"/>
</calcChain>
</file>

<file path=xl/sharedStrings.xml><?xml version="1.0" encoding="utf-8"?>
<sst xmlns="http://schemas.openxmlformats.org/spreadsheetml/2006/main" count="49" uniqueCount="37">
  <si>
    <t>7A) 24 memory after 3 min train (inactive phase) + anisomycin at different concentrations</t>
  </si>
  <si>
    <t>7B) C/EBP expression</t>
  </si>
  <si>
    <t>Active phase</t>
  </si>
  <si>
    <t>Inactive phase</t>
  </si>
  <si>
    <t xml:space="preserve">10 µM </t>
  </si>
  <si>
    <t xml:space="preserve">30 µM </t>
  </si>
  <si>
    <t>3.3 µM</t>
  </si>
  <si>
    <t>These 2 groups were run together, and the ASW is a control for the other group</t>
  </si>
  <si>
    <t>These 3 groups were run together, and the ASW is a control for the other 2 groups</t>
  </si>
  <si>
    <t>ASW (not shown)</t>
  </si>
  <si>
    <t>10 µM</t>
  </si>
  <si>
    <t>mean</t>
  </si>
  <si>
    <t>sd</t>
  </si>
  <si>
    <t>se</t>
  </si>
  <si>
    <t>p=</t>
  </si>
  <si>
    <t xml:space="preserve">(C/EBP)/GAPDH value for each sample was normalized to the mean of the control </t>
  </si>
  <si>
    <t>df=</t>
  </si>
  <si>
    <t>t=</t>
  </si>
  <si>
    <t>correction:</t>
  </si>
  <si>
    <t>Anova: Single Factor</t>
  </si>
  <si>
    <t>SUMMARY</t>
  </si>
  <si>
    <t>Groups</t>
  </si>
  <si>
    <t>Count</t>
  </si>
  <si>
    <t>Sum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</si>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</sst>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Arial"/>
      <family val="2"/>
      <charset val="177"/>
      <scheme val="minor"/>
    </font>
    <font>
      <sz val="12"/>
      <color indexed="8"/>
      <name val="Calibri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u/>
      <sz val="12"/>
      <color indexed="8"/>
      <name val="Arial"/>
    </font>
    <font>
      <i/>
      <sz val="10"/>
      <name val="Arial"/>
      <charset val="177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2" fontId="1" fillId="0" borderId="1" xfId="1" applyNumberFormat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/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left" vertical="center"/>
    </xf>
    <xf numFmtId="3" fontId="0" fillId="0" borderId="0" xfId="0" applyNumberFormat="1"/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2">
    <cellStyle name="Normal" xfId="0" builtinId="0"/>
    <cellStyle name="Normal_Figure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43"/>
  <sheetViews>
    <sheetView tabSelected="1" workbookViewId="0">
      <selection sqref="A1:XFD1048576"/>
    </sheetView>
  </sheetViews>
  <sheetFormatPr defaultRowHeight="14" x14ac:dyDescent="0.3"/>
  <cols>
    <col min="5" max="5" width="11.08203125" bestFit="1" customWidth="1"/>
    <col min="12" max="12" width="17.75" customWidth="1"/>
    <col min="261" max="261" width="11.08203125" bestFit="1" customWidth="1"/>
    <col min="268" max="268" width="17.75" customWidth="1"/>
    <col min="517" max="517" width="11.08203125" bestFit="1" customWidth="1"/>
    <col min="524" max="524" width="17.75" customWidth="1"/>
    <col min="773" max="773" width="11.08203125" bestFit="1" customWidth="1"/>
    <col min="780" max="780" width="17.75" customWidth="1"/>
    <col min="1029" max="1029" width="11.08203125" bestFit="1" customWidth="1"/>
    <col min="1036" max="1036" width="17.75" customWidth="1"/>
    <col min="1285" max="1285" width="11.08203125" bestFit="1" customWidth="1"/>
    <col min="1292" max="1292" width="17.75" customWidth="1"/>
    <col min="1541" max="1541" width="11.08203125" bestFit="1" customWidth="1"/>
    <col min="1548" max="1548" width="17.75" customWidth="1"/>
    <col min="1797" max="1797" width="11.08203125" bestFit="1" customWidth="1"/>
    <col min="1804" max="1804" width="17.75" customWidth="1"/>
    <col min="2053" max="2053" width="11.08203125" bestFit="1" customWidth="1"/>
    <col min="2060" max="2060" width="17.75" customWidth="1"/>
    <col min="2309" max="2309" width="11.08203125" bestFit="1" customWidth="1"/>
    <col min="2316" max="2316" width="17.75" customWidth="1"/>
    <col min="2565" max="2565" width="11.08203125" bestFit="1" customWidth="1"/>
    <col min="2572" max="2572" width="17.75" customWidth="1"/>
    <col min="2821" max="2821" width="11.08203125" bestFit="1" customWidth="1"/>
    <col min="2828" max="2828" width="17.75" customWidth="1"/>
    <col min="3077" max="3077" width="11.08203125" bestFit="1" customWidth="1"/>
    <col min="3084" max="3084" width="17.75" customWidth="1"/>
    <col min="3333" max="3333" width="11.08203125" bestFit="1" customWidth="1"/>
    <col min="3340" max="3340" width="17.75" customWidth="1"/>
    <col min="3589" max="3589" width="11.08203125" bestFit="1" customWidth="1"/>
    <col min="3596" max="3596" width="17.75" customWidth="1"/>
    <col min="3845" max="3845" width="11.08203125" bestFit="1" customWidth="1"/>
    <col min="3852" max="3852" width="17.75" customWidth="1"/>
    <col min="4101" max="4101" width="11.08203125" bestFit="1" customWidth="1"/>
    <col min="4108" max="4108" width="17.75" customWidth="1"/>
    <col min="4357" max="4357" width="11.08203125" bestFit="1" customWidth="1"/>
    <col min="4364" max="4364" width="17.75" customWidth="1"/>
    <col min="4613" max="4613" width="11.08203125" bestFit="1" customWidth="1"/>
    <col min="4620" max="4620" width="17.75" customWidth="1"/>
    <col min="4869" max="4869" width="11.08203125" bestFit="1" customWidth="1"/>
    <col min="4876" max="4876" width="17.75" customWidth="1"/>
    <col min="5125" max="5125" width="11.08203125" bestFit="1" customWidth="1"/>
    <col min="5132" max="5132" width="17.75" customWidth="1"/>
    <col min="5381" max="5381" width="11.08203125" bestFit="1" customWidth="1"/>
    <col min="5388" max="5388" width="17.75" customWidth="1"/>
    <col min="5637" max="5637" width="11.08203125" bestFit="1" customWidth="1"/>
    <col min="5644" max="5644" width="17.75" customWidth="1"/>
    <col min="5893" max="5893" width="11.08203125" bestFit="1" customWidth="1"/>
    <col min="5900" max="5900" width="17.75" customWidth="1"/>
    <col min="6149" max="6149" width="11.08203125" bestFit="1" customWidth="1"/>
    <col min="6156" max="6156" width="17.75" customWidth="1"/>
    <col min="6405" max="6405" width="11.08203125" bestFit="1" customWidth="1"/>
    <col min="6412" max="6412" width="17.75" customWidth="1"/>
    <col min="6661" max="6661" width="11.08203125" bestFit="1" customWidth="1"/>
    <col min="6668" max="6668" width="17.75" customWidth="1"/>
    <col min="6917" max="6917" width="11.08203125" bestFit="1" customWidth="1"/>
    <col min="6924" max="6924" width="17.75" customWidth="1"/>
    <col min="7173" max="7173" width="11.08203125" bestFit="1" customWidth="1"/>
    <col min="7180" max="7180" width="17.75" customWidth="1"/>
    <col min="7429" max="7429" width="11.08203125" bestFit="1" customWidth="1"/>
    <col min="7436" max="7436" width="17.75" customWidth="1"/>
    <col min="7685" max="7685" width="11.08203125" bestFit="1" customWidth="1"/>
    <col min="7692" max="7692" width="17.75" customWidth="1"/>
    <col min="7941" max="7941" width="11.08203125" bestFit="1" customWidth="1"/>
    <col min="7948" max="7948" width="17.75" customWidth="1"/>
    <col min="8197" max="8197" width="11.08203125" bestFit="1" customWidth="1"/>
    <col min="8204" max="8204" width="17.75" customWidth="1"/>
    <col min="8453" max="8453" width="11.08203125" bestFit="1" customWidth="1"/>
    <col min="8460" max="8460" width="17.75" customWidth="1"/>
    <col min="8709" max="8709" width="11.08203125" bestFit="1" customWidth="1"/>
    <col min="8716" max="8716" width="17.75" customWidth="1"/>
    <col min="8965" max="8965" width="11.08203125" bestFit="1" customWidth="1"/>
    <col min="8972" max="8972" width="17.75" customWidth="1"/>
    <col min="9221" max="9221" width="11.08203125" bestFit="1" customWidth="1"/>
    <col min="9228" max="9228" width="17.75" customWidth="1"/>
    <col min="9477" max="9477" width="11.08203125" bestFit="1" customWidth="1"/>
    <col min="9484" max="9484" width="17.75" customWidth="1"/>
    <col min="9733" max="9733" width="11.08203125" bestFit="1" customWidth="1"/>
    <col min="9740" max="9740" width="17.75" customWidth="1"/>
    <col min="9989" max="9989" width="11.08203125" bestFit="1" customWidth="1"/>
    <col min="9996" max="9996" width="17.75" customWidth="1"/>
    <col min="10245" max="10245" width="11.08203125" bestFit="1" customWidth="1"/>
    <col min="10252" max="10252" width="17.75" customWidth="1"/>
    <col min="10501" max="10501" width="11.08203125" bestFit="1" customWidth="1"/>
    <col min="10508" max="10508" width="17.75" customWidth="1"/>
    <col min="10757" max="10757" width="11.08203125" bestFit="1" customWidth="1"/>
    <col min="10764" max="10764" width="17.75" customWidth="1"/>
    <col min="11013" max="11013" width="11.08203125" bestFit="1" customWidth="1"/>
    <col min="11020" max="11020" width="17.75" customWidth="1"/>
    <col min="11269" max="11269" width="11.08203125" bestFit="1" customWidth="1"/>
    <col min="11276" max="11276" width="17.75" customWidth="1"/>
    <col min="11525" max="11525" width="11.08203125" bestFit="1" customWidth="1"/>
    <col min="11532" max="11532" width="17.75" customWidth="1"/>
    <col min="11781" max="11781" width="11.08203125" bestFit="1" customWidth="1"/>
    <col min="11788" max="11788" width="17.75" customWidth="1"/>
    <col min="12037" max="12037" width="11.08203125" bestFit="1" customWidth="1"/>
    <col min="12044" max="12044" width="17.75" customWidth="1"/>
    <col min="12293" max="12293" width="11.08203125" bestFit="1" customWidth="1"/>
    <col min="12300" max="12300" width="17.75" customWidth="1"/>
    <col min="12549" max="12549" width="11.08203125" bestFit="1" customWidth="1"/>
    <col min="12556" max="12556" width="17.75" customWidth="1"/>
    <col min="12805" max="12805" width="11.08203125" bestFit="1" customWidth="1"/>
    <col min="12812" max="12812" width="17.75" customWidth="1"/>
    <col min="13061" max="13061" width="11.08203125" bestFit="1" customWidth="1"/>
    <col min="13068" max="13068" width="17.75" customWidth="1"/>
    <col min="13317" max="13317" width="11.08203125" bestFit="1" customWidth="1"/>
    <col min="13324" max="13324" width="17.75" customWidth="1"/>
    <col min="13573" max="13573" width="11.08203125" bestFit="1" customWidth="1"/>
    <col min="13580" max="13580" width="17.75" customWidth="1"/>
    <col min="13829" max="13829" width="11.08203125" bestFit="1" customWidth="1"/>
    <col min="13836" max="13836" width="17.75" customWidth="1"/>
    <col min="14085" max="14085" width="11.08203125" bestFit="1" customWidth="1"/>
    <col min="14092" max="14092" width="17.75" customWidth="1"/>
    <col min="14341" max="14341" width="11.08203125" bestFit="1" customWidth="1"/>
    <col min="14348" max="14348" width="17.75" customWidth="1"/>
    <col min="14597" max="14597" width="11.08203125" bestFit="1" customWidth="1"/>
    <col min="14604" max="14604" width="17.75" customWidth="1"/>
    <col min="14853" max="14853" width="11.08203125" bestFit="1" customWidth="1"/>
    <col min="14860" max="14860" width="17.75" customWidth="1"/>
    <col min="15109" max="15109" width="11.08203125" bestFit="1" customWidth="1"/>
    <col min="15116" max="15116" width="17.75" customWidth="1"/>
    <col min="15365" max="15365" width="11.08203125" bestFit="1" customWidth="1"/>
    <col min="15372" max="15372" width="17.75" customWidth="1"/>
    <col min="15621" max="15621" width="11.08203125" bestFit="1" customWidth="1"/>
    <col min="15628" max="15628" width="17.75" customWidth="1"/>
    <col min="15877" max="15877" width="11.08203125" bestFit="1" customWidth="1"/>
    <col min="15884" max="15884" width="17.75" customWidth="1"/>
    <col min="16133" max="16133" width="11.08203125" bestFit="1" customWidth="1"/>
    <col min="16140" max="16140" width="17.75" customWidth="1"/>
  </cols>
  <sheetData>
    <row r="1" spans="2:25" x14ac:dyDescent="0.3">
      <c r="B1" t="s">
        <v>0</v>
      </c>
      <c r="L1" t="s">
        <v>1</v>
      </c>
      <c r="M1" t="s">
        <v>2</v>
      </c>
      <c r="U1" t="s">
        <v>3</v>
      </c>
    </row>
    <row r="2" spans="2:25" x14ac:dyDescent="0.3">
      <c r="C2" t="s">
        <v>4</v>
      </c>
      <c r="D2" t="s">
        <v>5</v>
      </c>
      <c r="E2" t="s">
        <v>6</v>
      </c>
      <c r="M2" t="s">
        <v>7</v>
      </c>
      <c r="U2" t="s">
        <v>8</v>
      </c>
    </row>
    <row r="3" spans="2:25" x14ac:dyDescent="0.3">
      <c r="B3">
        <v>1</v>
      </c>
      <c r="C3">
        <v>5.6333333333333337</v>
      </c>
      <c r="D3">
        <v>13.266666666666667</v>
      </c>
      <c r="E3">
        <v>12.866666666666667</v>
      </c>
      <c r="M3" t="s">
        <v>9</v>
      </c>
      <c r="O3" t="s">
        <v>10</v>
      </c>
      <c r="U3" t="s">
        <v>9</v>
      </c>
      <c r="W3" t="s">
        <v>10</v>
      </c>
      <c r="X3" t="s">
        <v>6</v>
      </c>
    </row>
    <row r="4" spans="2:25" ht="15.5" x14ac:dyDescent="0.35">
      <c r="B4">
        <v>2</v>
      </c>
      <c r="C4">
        <v>5</v>
      </c>
      <c r="D4">
        <v>14.566666666666666</v>
      </c>
      <c r="E4">
        <v>13.083333333333334</v>
      </c>
      <c r="L4">
        <v>1</v>
      </c>
      <c r="M4">
        <v>44.228116102607494</v>
      </c>
      <c r="O4">
        <v>14090.309394379745</v>
      </c>
      <c r="T4">
        <v>1</v>
      </c>
      <c r="U4">
        <v>16.552237776070523</v>
      </c>
      <c r="V4" s="1"/>
      <c r="W4">
        <v>7141.0112100869728</v>
      </c>
      <c r="X4">
        <v>3368.9250457758703</v>
      </c>
    </row>
    <row r="5" spans="2:25" ht="15.5" x14ac:dyDescent="0.35">
      <c r="B5">
        <v>3</v>
      </c>
      <c r="C5">
        <v>11.333333333333334</v>
      </c>
      <c r="D5">
        <v>17.066666666666666</v>
      </c>
      <c r="E5">
        <v>15.6</v>
      </c>
      <c r="L5">
        <v>2</v>
      </c>
      <c r="M5">
        <v>66.65116135253561</v>
      </c>
      <c r="O5">
        <v>13943.956798592697</v>
      </c>
      <c r="T5">
        <v>2</v>
      </c>
      <c r="U5">
        <v>52.645357995984732</v>
      </c>
      <c r="V5" s="2"/>
      <c r="W5">
        <v>10302.791386121611</v>
      </c>
      <c r="X5">
        <v>3607.7892284148456</v>
      </c>
    </row>
    <row r="6" spans="2:25" ht="15.5" x14ac:dyDescent="0.35">
      <c r="B6">
        <v>4</v>
      </c>
      <c r="C6">
        <v>7.5333333333333332</v>
      </c>
      <c r="D6">
        <v>14.633333333333333</v>
      </c>
      <c r="E6">
        <v>16.466666666666665</v>
      </c>
      <c r="L6">
        <v>3</v>
      </c>
      <c r="M6">
        <v>166.92445464680048</v>
      </c>
      <c r="O6">
        <v>21044.910657896915</v>
      </c>
      <c r="T6">
        <v>3</v>
      </c>
      <c r="U6">
        <v>344.93071451427369</v>
      </c>
      <c r="V6" s="1"/>
      <c r="W6">
        <v>24047.777240476524</v>
      </c>
      <c r="X6">
        <v>15353.841406198646</v>
      </c>
    </row>
    <row r="7" spans="2:25" ht="15.5" x14ac:dyDescent="0.35">
      <c r="B7">
        <v>5</v>
      </c>
      <c r="C7">
        <v>6.583333333333333</v>
      </c>
      <c r="D7">
        <v>15.583333333333334</v>
      </c>
      <c r="E7">
        <v>15.783333333333333</v>
      </c>
      <c r="L7">
        <v>4</v>
      </c>
      <c r="M7">
        <v>173.31743586492155</v>
      </c>
      <c r="O7">
        <v>21268.347175524003</v>
      </c>
      <c r="T7">
        <v>4</v>
      </c>
      <c r="U7">
        <v>41.065683797785312</v>
      </c>
      <c r="V7" s="1"/>
      <c r="W7">
        <v>9696.9078791364536</v>
      </c>
      <c r="X7">
        <v>6285.4685079964229</v>
      </c>
    </row>
    <row r="8" spans="2:25" ht="15.5" x14ac:dyDescent="0.35">
      <c r="B8">
        <v>6</v>
      </c>
      <c r="D8">
        <v>12.616666666666667</v>
      </c>
      <c r="E8">
        <v>14.316666666666666</v>
      </c>
      <c r="L8">
        <v>5</v>
      </c>
      <c r="M8">
        <v>87.140824492950813</v>
      </c>
      <c r="O8">
        <v>16287.238604952638</v>
      </c>
      <c r="T8">
        <v>5</v>
      </c>
      <c r="U8">
        <v>44.806005915885798</v>
      </c>
      <c r="V8" s="2"/>
      <c r="W8">
        <v>23228.562293991399</v>
      </c>
      <c r="X8">
        <v>10712</v>
      </c>
    </row>
    <row r="9" spans="2:25" ht="15.5" x14ac:dyDescent="0.35">
      <c r="B9">
        <v>7</v>
      </c>
      <c r="E9">
        <v>13.383333333333333</v>
      </c>
      <c r="L9">
        <v>6</v>
      </c>
      <c r="M9">
        <v>61.738007540183972</v>
      </c>
      <c r="T9">
        <v>6</v>
      </c>
      <c r="V9" s="2"/>
      <c r="W9">
        <v>2423.23</v>
      </c>
      <c r="X9">
        <v>14558.466842100315</v>
      </c>
    </row>
    <row r="10" spans="2:25" x14ac:dyDescent="0.3"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2:25" x14ac:dyDescent="0.3">
      <c r="B11" t="s">
        <v>11</v>
      </c>
      <c r="C11">
        <f>AVERAGE(C3:C9)</f>
        <v>7.2166666666666668</v>
      </c>
      <c r="D11">
        <f>AVERAGE(D3:D9)</f>
        <v>14.622222222222225</v>
      </c>
      <c r="E11">
        <f>AVERAGE(E3:E9)</f>
        <v>14.5</v>
      </c>
      <c r="L11" t="s">
        <v>11</v>
      </c>
      <c r="M11">
        <f>AVERAGE(M4:M9)</f>
        <v>99.999999999999986</v>
      </c>
      <c r="O11">
        <f>AVERAGE(O4:O9)</f>
        <v>17326.9525262692</v>
      </c>
      <c r="P11" s="4"/>
      <c r="Q11" s="4"/>
      <c r="R11" s="4"/>
      <c r="U11">
        <f>AVERAGE(U4:U8)</f>
        <v>100.00000000000001</v>
      </c>
      <c r="W11">
        <f>AVERAGE(W4:W9)</f>
        <v>12806.713334968825</v>
      </c>
      <c r="X11">
        <f>AVERAGE(X4:X9)</f>
        <v>8981.0818384143495</v>
      </c>
    </row>
    <row r="12" spans="2:25" x14ac:dyDescent="0.3">
      <c r="B12" t="s">
        <v>12</v>
      </c>
      <c r="C12">
        <f>STDEV(C3:C9)</f>
        <v>2.4934358267704062</v>
      </c>
      <c r="D12">
        <f>STDEV(D3:D9)</f>
        <v>1.5976255529401771</v>
      </c>
      <c r="E12">
        <f>STDEV(E3:E9)</f>
        <v>1.4537308324904343</v>
      </c>
      <c r="L12" t="s">
        <v>12</v>
      </c>
      <c r="M12">
        <f>STDEV(M4:M9)</f>
        <v>56.046972381911061</v>
      </c>
      <c r="O12">
        <f>STDEV(O4:O9)</f>
        <v>3617.9872976758325</v>
      </c>
      <c r="P12" s="5"/>
      <c r="Q12" s="5"/>
      <c r="R12" s="4"/>
      <c r="S12" s="4"/>
      <c r="T12" s="4"/>
      <c r="U12">
        <f>STDEV(U4:U8)</f>
        <v>137.58331717650438</v>
      </c>
      <c r="W12">
        <f>STDEV(W4:W9)</f>
        <v>8841.1976031180056</v>
      </c>
      <c r="X12">
        <f>STDEV(X4:X9)</f>
        <v>5335.73376838078</v>
      </c>
    </row>
    <row r="13" spans="2:25" x14ac:dyDescent="0.3">
      <c r="B13" t="s">
        <v>13</v>
      </c>
      <c r="C13">
        <f>C12/SQRT(COUNT(C3:C9))</f>
        <v>1.1150984012384035</v>
      </c>
      <c r="D13">
        <f>D12/SQRT(COUNT(D3:D9))</f>
        <v>0.65222790078921122</v>
      </c>
      <c r="E13">
        <f>E12/SQRT(COUNT(E3:E9))</f>
        <v>0.54945860799951218</v>
      </c>
      <c r="L13" t="s">
        <v>13</v>
      </c>
      <c r="M13">
        <f>M12/SQRT(COUNT(M4:M9))</f>
        <v>22.881080660590538</v>
      </c>
      <c r="O13">
        <f>O12/SQRT(COUNT(O4:O9))</f>
        <v>1618.0131078667855</v>
      </c>
      <c r="P13" s="5"/>
      <c r="Q13" s="5"/>
      <c r="R13" s="4"/>
      <c r="S13" s="4"/>
      <c r="T13" s="4"/>
      <c r="U13">
        <f>U12/SQRT(COUNT(U4:U8))</f>
        <v>61.529129955315639</v>
      </c>
      <c r="W13">
        <f>W12/SQRT(COUNT(W4:W9))</f>
        <v>3609.4038071261293</v>
      </c>
      <c r="X13">
        <f>X12/SQRT(COUNT(X4:X9))</f>
        <v>2178.3041893117593</v>
      </c>
      <c r="Y13" s="6"/>
    </row>
    <row r="14" spans="2:25" ht="15.5" x14ac:dyDescent="0.3">
      <c r="J14" s="4"/>
      <c r="K14" s="5"/>
      <c r="L14" s="5"/>
      <c r="M14" s="5"/>
      <c r="N14" s="5"/>
      <c r="O14" s="5"/>
      <c r="P14" s="7"/>
      <c r="Q14" s="7"/>
      <c r="R14" s="4"/>
      <c r="S14" s="4"/>
      <c r="T14" s="4"/>
      <c r="U14" s="4"/>
      <c r="V14" s="4"/>
    </row>
    <row r="15" spans="2:25" x14ac:dyDescent="0.3">
      <c r="B15" t="s">
        <v>14</v>
      </c>
      <c r="C15">
        <f>TTEST(C3:C9,D3:D9,2,2)</f>
        <v>2.0728891337745426E-4</v>
      </c>
      <c r="E15">
        <f>TTEST(C3:C9,E3:E9,2,2)</f>
        <v>7.6432785347226828E-5</v>
      </c>
      <c r="J15" s="4"/>
      <c r="K15" s="5"/>
      <c r="L15" s="8"/>
      <c r="M15" s="8" t="s">
        <v>15</v>
      </c>
      <c r="N15" s="5"/>
      <c r="O15" s="5"/>
      <c r="P15" s="5"/>
      <c r="Q15" s="5"/>
      <c r="R15" s="4"/>
      <c r="S15" s="4"/>
      <c r="T15" s="4"/>
      <c r="U15" s="4"/>
      <c r="V15" s="4"/>
    </row>
    <row r="16" spans="2:25" x14ac:dyDescent="0.3">
      <c r="B16" t="s">
        <v>16</v>
      </c>
      <c r="C16">
        <f>COUNT(C3:D8)-2</f>
        <v>9</v>
      </c>
      <c r="E16">
        <f>COUNT(E3:E9,C3:C8)-2</f>
        <v>10</v>
      </c>
      <c r="I16" s="9"/>
      <c r="J16" s="4"/>
      <c r="K16" s="5"/>
      <c r="L16" s="5"/>
      <c r="M16" s="5"/>
      <c r="N16" s="5"/>
      <c r="O16" s="5"/>
      <c r="P16" s="5"/>
      <c r="Q16" s="5"/>
      <c r="R16" s="4"/>
      <c r="S16" s="4"/>
      <c r="T16" s="4"/>
      <c r="U16" s="4"/>
      <c r="V16" s="4"/>
    </row>
    <row r="17" spans="2:22" x14ac:dyDescent="0.3">
      <c r="B17" t="s">
        <v>17</v>
      </c>
      <c r="C17">
        <f>TINV(C15,C16)</f>
        <v>5.9809577093732758</v>
      </c>
      <c r="E17">
        <f>TINV(E15,E16)</f>
        <v>6.4191132905304986</v>
      </c>
      <c r="J17" s="4"/>
      <c r="K17" s="4"/>
      <c r="L17" s="5"/>
      <c r="M17" s="5"/>
      <c r="N17" s="5"/>
      <c r="O17" s="5"/>
      <c r="P17" s="5"/>
      <c r="Q17" s="5"/>
      <c r="R17" s="4" t="s">
        <v>10</v>
      </c>
      <c r="S17" s="4" t="s">
        <v>10</v>
      </c>
      <c r="T17" s="4" t="s">
        <v>6</v>
      </c>
      <c r="U17" s="4"/>
      <c r="V17" s="4"/>
    </row>
    <row r="18" spans="2:22" ht="15.5" x14ac:dyDescent="0.3">
      <c r="J18" s="10"/>
      <c r="K18" s="11"/>
      <c r="L18" s="4"/>
      <c r="M18" s="4"/>
      <c r="N18" s="4"/>
      <c r="O18" s="4"/>
      <c r="P18" s="4"/>
      <c r="Q18" s="4"/>
      <c r="R18" s="4">
        <v>14090.309394379745</v>
      </c>
      <c r="S18" s="4">
        <v>7141.0112100869728</v>
      </c>
      <c r="T18" s="4">
        <v>3368.9250457758703</v>
      </c>
      <c r="U18" s="4"/>
      <c r="V18" s="4"/>
    </row>
    <row r="19" spans="2:22" ht="15.5" x14ac:dyDescent="0.3">
      <c r="B19" t="s">
        <v>18</v>
      </c>
      <c r="C19">
        <f>C15*2</f>
        <v>4.1457782675490852E-4</v>
      </c>
      <c r="E19">
        <f>E15*2</f>
        <v>1.5286557069445366E-4</v>
      </c>
      <c r="J19" s="4"/>
      <c r="K19" s="4"/>
      <c r="L19" s="10"/>
      <c r="M19" s="10"/>
      <c r="N19" s="11"/>
      <c r="O19" s="10"/>
      <c r="P19" s="10"/>
      <c r="Q19" s="12"/>
      <c r="R19" s="4">
        <v>13943.956798592697</v>
      </c>
      <c r="S19" s="4">
        <v>10302.791386121611</v>
      </c>
      <c r="T19" s="4">
        <v>3607.7892284148456</v>
      </c>
      <c r="U19" s="4"/>
      <c r="V19" s="4"/>
    </row>
    <row r="20" spans="2:22" x14ac:dyDescent="0.3">
      <c r="J20" s="4"/>
      <c r="K20" s="4"/>
      <c r="L20" s="4"/>
      <c r="M20" s="4"/>
      <c r="N20" s="4"/>
      <c r="O20" s="4"/>
      <c r="P20" s="4"/>
      <c r="Q20" s="4"/>
      <c r="R20" s="4">
        <v>21044.910657896915</v>
      </c>
      <c r="S20" s="4">
        <v>24047.777240476524</v>
      </c>
      <c r="T20" s="4">
        <v>15353.841406198646</v>
      </c>
      <c r="U20" s="4"/>
      <c r="V20" s="4"/>
    </row>
    <row r="21" spans="2:22" x14ac:dyDescent="0.3">
      <c r="J21" s="4"/>
      <c r="K21" s="4"/>
      <c r="L21" s="4"/>
      <c r="M21" s="4"/>
      <c r="N21" s="4"/>
      <c r="O21" s="4"/>
      <c r="P21" s="4"/>
      <c r="Q21" s="4"/>
      <c r="R21" s="4">
        <v>21268.347175524003</v>
      </c>
      <c r="S21" s="4">
        <v>9696.9078791364536</v>
      </c>
      <c r="T21" s="4">
        <v>6285.4685079964229</v>
      </c>
      <c r="U21" s="4"/>
      <c r="V21" s="4"/>
    </row>
    <row r="22" spans="2:22" ht="18" x14ac:dyDescent="0.3">
      <c r="J22" s="13"/>
      <c r="K22" s="13"/>
      <c r="L22" s="4"/>
      <c r="M22" s="4"/>
      <c r="N22" s="4"/>
      <c r="O22" s="4"/>
      <c r="P22" s="4"/>
      <c r="Q22" s="4"/>
      <c r="R22" s="4">
        <v>16287.238604952638</v>
      </c>
      <c r="S22" s="4">
        <v>23228.562293991399</v>
      </c>
      <c r="T22" s="4">
        <v>10712</v>
      </c>
      <c r="U22" s="4"/>
      <c r="V22" s="4"/>
    </row>
    <row r="23" spans="2:22" ht="18" x14ac:dyDescent="0.3">
      <c r="J23" s="14"/>
      <c r="K23" s="14"/>
      <c r="L23" s="13"/>
      <c r="M23" s="13"/>
      <c r="N23" s="13"/>
      <c r="O23" s="4"/>
      <c r="P23" s="13"/>
      <c r="Q23" s="13"/>
      <c r="R23" s="4"/>
      <c r="S23" s="4">
        <v>2423.23</v>
      </c>
      <c r="T23" s="4">
        <v>14558.466842100315</v>
      </c>
      <c r="U23" s="4"/>
      <c r="V23" s="4"/>
    </row>
    <row r="24" spans="2:22" ht="18" x14ac:dyDescent="0.3">
      <c r="J24" s="4"/>
      <c r="K24" s="5"/>
      <c r="L24" s="15"/>
      <c r="M24" s="14"/>
      <c r="N24" s="14"/>
      <c r="O24" s="4"/>
      <c r="P24" s="14"/>
      <c r="Q24" s="14"/>
      <c r="R24" s="13"/>
      <c r="S24" s="13"/>
      <c r="T24" s="13"/>
      <c r="U24" s="4"/>
      <c r="V24" s="4"/>
    </row>
    <row r="25" spans="2:22" x14ac:dyDescent="0.3">
      <c r="J25" s="4"/>
      <c r="K25" s="5"/>
      <c r="L25" s="4"/>
      <c r="M25" s="4"/>
      <c r="N25" s="5"/>
      <c r="O25" s="4"/>
      <c r="P25" s="4"/>
      <c r="Q25" s="5"/>
      <c r="R25" t="s">
        <v>19</v>
      </c>
    </row>
    <row r="26" spans="2:22" x14ac:dyDescent="0.3">
      <c r="J26" s="4"/>
      <c r="K26" s="5"/>
      <c r="L26" s="4"/>
      <c r="M26" s="4"/>
      <c r="N26" s="5"/>
      <c r="O26" s="4"/>
      <c r="P26" s="4"/>
      <c r="Q26" s="5"/>
    </row>
    <row r="27" spans="2:22" ht="16" thickBot="1" x14ac:dyDescent="0.35">
      <c r="J27" s="4"/>
      <c r="K27" s="5"/>
      <c r="L27" s="4"/>
      <c r="M27" s="4"/>
      <c r="N27" s="5"/>
      <c r="O27" s="4"/>
      <c r="P27" s="16"/>
      <c r="Q27" s="7"/>
      <c r="R27" t="s">
        <v>20</v>
      </c>
    </row>
    <row r="28" spans="2:22" x14ac:dyDescent="0.3">
      <c r="J28" s="3"/>
      <c r="K28" s="3"/>
      <c r="L28" s="4"/>
      <c r="M28" s="4"/>
      <c r="N28" s="5"/>
      <c r="O28" s="4"/>
      <c r="P28" s="4"/>
      <c r="Q28" s="5"/>
      <c r="R28" s="17" t="s">
        <v>21</v>
      </c>
      <c r="S28" s="17" t="s">
        <v>22</v>
      </c>
      <c r="T28" s="17" t="s">
        <v>23</v>
      </c>
      <c r="U28" s="17" t="s">
        <v>24</v>
      </c>
      <c r="V28" s="17" t="s">
        <v>25</v>
      </c>
    </row>
    <row r="29" spans="2:22" x14ac:dyDescent="0.3">
      <c r="J29" s="4"/>
      <c r="K29" s="5"/>
      <c r="L29" s="4"/>
      <c r="M29" s="3"/>
      <c r="N29" s="5"/>
      <c r="O29" s="4"/>
      <c r="P29" s="4"/>
      <c r="Q29" s="5"/>
      <c r="R29" s="18" t="s">
        <v>10</v>
      </c>
      <c r="S29" s="18">
        <v>5</v>
      </c>
      <c r="T29" s="18">
        <v>86634.762631346006</v>
      </c>
      <c r="U29" s="18">
        <v>17326.9525262692</v>
      </c>
      <c r="V29" s="18">
        <v>13089832.086143672</v>
      </c>
    </row>
    <row r="30" spans="2:22" x14ac:dyDescent="0.3">
      <c r="J30" s="4"/>
      <c r="K30" s="5"/>
      <c r="L30" s="4"/>
      <c r="M30" s="4"/>
      <c r="N30" s="5"/>
      <c r="O30" s="4"/>
      <c r="P30" s="4"/>
      <c r="Q30" s="5"/>
      <c r="R30" s="18" t="s">
        <v>10</v>
      </c>
      <c r="S30" s="18">
        <v>6</v>
      </c>
      <c r="T30" s="18">
        <v>76840.280009812952</v>
      </c>
      <c r="U30" s="18">
        <v>12806.713334968825</v>
      </c>
      <c r="V30" s="18">
        <v>78166775.057379559</v>
      </c>
    </row>
    <row r="31" spans="2:22" ht="14.5" thickBot="1" x14ac:dyDescent="0.35">
      <c r="J31" s="4"/>
      <c r="K31" s="5"/>
      <c r="L31" s="4"/>
      <c r="M31" s="4"/>
      <c r="N31" s="5"/>
      <c r="O31" s="4"/>
      <c r="P31" s="4"/>
      <c r="Q31" s="4"/>
      <c r="R31" s="19" t="s">
        <v>6</v>
      </c>
      <c r="S31" s="19">
        <v>6</v>
      </c>
      <c r="T31" s="19">
        <v>53886.491030486097</v>
      </c>
      <c r="U31" s="19">
        <v>8981.0818384143495</v>
      </c>
      <c r="V31" s="19">
        <v>28470054.847038962</v>
      </c>
    </row>
    <row r="32" spans="2:22" x14ac:dyDescent="0.3">
      <c r="J32" s="4"/>
      <c r="K32" s="4"/>
      <c r="L32" s="4"/>
      <c r="M32" s="4"/>
      <c r="N32" s="5"/>
      <c r="O32" s="4"/>
      <c r="P32" s="4"/>
      <c r="Q32" s="4"/>
    </row>
    <row r="33" spans="10:24" ht="15.5" x14ac:dyDescent="0.3">
      <c r="J33" s="10"/>
      <c r="K33" s="11"/>
      <c r="L33" s="4"/>
      <c r="M33" s="4"/>
      <c r="N33" s="4"/>
      <c r="O33" s="4"/>
      <c r="P33" s="10"/>
      <c r="Q33" s="4"/>
    </row>
    <row r="34" spans="10:24" ht="16" thickBot="1" x14ac:dyDescent="0.35">
      <c r="J34" s="4"/>
      <c r="K34" s="4"/>
      <c r="L34" s="10"/>
      <c r="M34" s="10"/>
      <c r="N34" s="12"/>
      <c r="O34" s="4"/>
      <c r="P34" s="10"/>
      <c r="Q34" s="11"/>
      <c r="R34" t="s">
        <v>26</v>
      </c>
    </row>
    <row r="35" spans="10:24" x14ac:dyDescent="0.3">
      <c r="J35" s="4"/>
      <c r="K35" s="4"/>
      <c r="L35" s="4"/>
      <c r="M35" s="4"/>
      <c r="N35" s="4"/>
      <c r="O35" s="4"/>
      <c r="P35" s="4"/>
      <c r="Q35" s="4"/>
      <c r="R35" s="17" t="s">
        <v>27</v>
      </c>
      <c r="S35" s="17" t="s">
        <v>28</v>
      </c>
      <c r="T35" s="17" t="s">
        <v>29</v>
      </c>
      <c r="U35" s="17" t="s">
        <v>30</v>
      </c>
      <c r="V35" s="17" t="s">
        <v>31</v>
      </c>
      <c r="W35" s="17" t="s">
        <v>32</v>
      </c>
      <c r="X35" s="17" t="s">
        <v>33</v>
      </c>
    </row>
    <row r="36" spans="10:24" x14ac:dyDescent="0.3">
      <c r="J36" s="4"/>
      <c r="K36" s="4"/>
      <c r="L36" s="4"/>
      <c r="M36" s="4"/>
      <c r="N36" s="4"/>
      <c r="O36" s="4"/>
      <c r="P36" s="4"/>
      <c r="Q36" s="4"/>
      <c r="R36" s="18" t="s">
        <v>34</v>
      </c>
      <c r="S36" s="18">
        <v>189968236.76802027</v>
      </c>
      <c r="T36" s="18">
        <v>2</v>
      </c>
      <c r="U36" s="18">
        <v>94984118.384010136</v>
      </c>
      <c r="V36" s="18">
        <v>2.2710143783361243</v>
      </c>
      <c r="W36" s="18">
        <v>0.13989284347399128</v>
      </c>
      <c r="X36" s="18">
        <v>3.7388918324923361</v>
      </c>
    </row>
    <row r="37" spans="10:24" x14ac:dyDescent="0.3">
      <c r="J37" s="4"/>
      <c r="K37" s="4"/>
      <c r="L37" s="4"/>
      <c r="M37" s="4"/>
      <c r="N37" s="4"/>
      <c r="O37" s="4"/>
      <c r="P37" s="4"/>
      <c r="Q37" s="4"/>
      <c r="R37" s="18" t="s">
        <v>35</v>
      </c>
      <c r="S37" s="18">
        <v>585543477.86666751</v>
      </c>
      <c r="T37" s="18">
        <v>14</v>
      </c>
      <c r="U37" s="18">
        <v>41824534.133333392</v>
      </c>
      <c r="V37" s="18"/>
      <c r="W37" s="18"/>
      <c r="X37" s="18"/>
    </row>
    <row r="38" spans="10:24" x14ac:dyDescent="0.3">
      <c r="J38" s="4"/>
      <c r="K38" s="4"/>
      <c r="L38" s="20"/>
      <c r="M38" s="20"/>
      <c r="N38" s="20"/>
      <c r="O38" s="20"/>
      <c r="P38" s="20"/>
      <c r="Q38" s="21"/>
      <c r="R38" s="18"/>
      <c r="S38" s="18"/>
      <c r="T38" s="18"/>
      <c r="U38" s="18"/>
      <c r="V38" s="18"/>
      <c r="W38" s="18"/>
      <c r="X38" s="18"/>
    </row>
    <row r="39" spans="10:24" ht="16" thickBot="1" x14ac:dyDescent="0.35">
      <c r="J39" s="4"/>
      <c r="K39" s="4"/>
      <c r="L39" s="22"/>
      <c r="M39" s="22"/>
      <c r="N39" s="22"/>
      <c r="O39" s="22"/>
      <c r="P39" s="22"/>
      <c r="Q39" s="22"/>
      <c r="R39" s="19" t="s">
        <v>36</v>
      </c>
      <c r="S39" s="19">
        <v>775511714.63468778</v>
      </c>
      <c r="T39" s="19">
        <v>16</v>
      </c>
      <c r="U39" s="19"/>
      <c r="V39" s="19"/>
      <c r="W39" s="19"/>
      <c r="X39" s="19"/>
    </row>
    <row r="40" spans="10:24" ht="15.5" x14ac:dyDescent="0.3">
      <c r="J40" s="4"/>
      <c r="K40" s="4"/>
      <c r="L40" s="4"/>
      <c r="M40" s="4"/>
      <c r="N40" s="4"/>
      <c r="O40" s="4"/>
      <c r="P40" s="4"/>
      <c r="Q40" s="4"/>
      <c r="R40" s="22"/>
      <c r="S40" s="22"/>
      <c r="T40" s="22"/>
      <c r="U40" s="22"/>
      <c r="V40" s="22"/>
    </row>
    <row r="41" spans="10:24" x14ac:dyDescent="0.3">
      <c r="J41" s="3"/>
      <c r="K41" s="3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0:24" x14ac:dyDescent="0.3">
      <c r="L42" s="3"/>
      <c r="M42" s="3"/>
      <c r="N42" s="3"/>
      <c r="O42" s="3"/>
      <c r="P42" s="3"/>
      <c r="Q42" s="3"/>
      <c r="R42" s="4"/>
      <c r="S42" s="4"/>
      <c r="T42" s="4"/>
      <c r="U42" s="4"/>
      <c r="V42" s="4"/>
    </row>
    <row r="43" spans="10:24" x14ac:dyDescent="0.3">
      <c r="R43" s="3"/>
      <c r="S43" s="3"/>
      <c r="T43" s="3"/>
      <c r="U43" s="3"/>
      <c r="V43" s="3"/>
    </row>
  </sheetData>
  <mergeCells count="4">
    <mergeCell ref="J23:K23"/>
    <mergeCell ref="M24:N24"/>
    <mergeCell ref="P24:Q24"/>
    <mergeCell ref="L38:P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Avy Susswein</dc:creator>
  <cp:lastModifiedBy>Avy Susswein</cp:lastModifiedBy>
  <dcterms:created xsi:type="dcterms:W3CDTF">2016-08-19T12:29:44Z</dcterms:created>
  <dcterms:modified xsi:type="dcterms:W3CDTF">2016-08-19T12:30:14Z</dcterms:modified>
</cp:coreProperties>
</file>