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vy\OneDrive - Bar Ilan University 1\Roi paper\roi figures\"/>
    </mc:Choice>
  </mc:AlternateContent>
  <bookViews>
    <workbookView xWindow="0" yWindow="0" windowWidth="19200" windowHeight="704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0" i="1" l="1"/>
  <c r="W20" i="1"/>
  <c r="S20" i="1"/>
  <c r="P20" i="1"/>
  <c r="Z19" i="1"/>
  <c r="W19" i="1"/>
  <c r="S19" i="1"/>
  <c r="P19" i="1"/>
  <c r="Z18" i="1"/>
  <c r="W18" i="1"/>
  <c r="S18" i="1"/>
  <c r="P18" i="1"/>
  <c r="Z16" i="1"/>
  <c r="Y16" i="1"/>
  <c r="W16" i="1"/>
  <c r="V16" i="1"/>
  <c r="S16" i="1"/>
  <c r="R16" i="1"/>
  <c r="P16" i="1"/>
  <c r="O16" i="1"/>
  <c r="Z15" i="1"/>
  <c r="Y15" i="1"/>
  <c r="W15" i="1"/>
  <c r="V15" i="1"/>
  <c r="S15" i="1"/>
  <c r="R15" i="1"/>
  <c r="P15" i="1"/>
  <c r="O15" i="1"/>
  <c r="H15" i="1"/>
  <c r="G15" i="1"/>
  <c r="F15" i="1"/>
  <c r="D15" i="1"/>
  <c r="C15" i="1"/>
  <c r="B15" i="1"/>
  <c r="Z14" i="1"/>
  <c r="Y14" i="1"/>
  <c r="W14" i="1"/>
  <c r="V14" i="1"/>
  <c r="S14" i="1"/>
  <c r="R14" i="1"/>
  <c r="P14" i="1"/>
  <c r="O14" i="1"/>
  <c r="H14" i="1"/>
  <c r="G14" i="1"/>
  <c r="F14" i="1"/>
  <c r="D14" i="1"/>
  <c r="C14" i="1"/>
  <c r="B14" i="1"/>
  <c r="H13" i="1"/>
  <c r="G13" i="1"/>
  <c r="F13" i="1"/>
  <c r="D13" i="1"/>
  <c r="C13" i="1"/>
  <c r="B13" i="1"/>
</calcChain>
</file>

<file path=xl/sharedStrings.xml><?xml version="1.0" encoding="utf-8"?>
<sst xmlns="http://schemas.openxmlformats.org/spreadsheetml/2006/main" count="83" uniqueCount="37">
  <si>
    <t>9A</t>
  </si>
  <si>
    <t>9B) CREB-1 expression after 3 min train with aniso sleep phase</t>
  </si>
  <si>
    <t>9B) CREB-2 expression after 3 min train with aniso sleep phase</t>
  </si>
  <si>
    <t>1) CREB-1</t>
  </si>
  <si>
    <t>2) CREB-2</t>
  </si>
  <si>
    <t>1) ASW</t>
  </si>
  <si>
    <t>2) Anisomycin</t>
  </si>
  <si>
    <t xml:space="preserve">3.3 µM </t>
  </si>
  <si>
    <t xml:space="preserve">10 µM </t>
  </si>
  <si>
    <t>ASW (not shown)</t>
  </si>
  <si>
    <t>Trained</t>
  </si>
  <si>
    <t>naïve</t>
  </si>
  <si>
    <t>mean</t>
  </si>
  <si>
    <t>sd</t>
  </si>
  <si>
    <t>se</t>
  </si>
  <si>
    <t>p=</t>
  </si>
  <si>
    <t>Anova: Single Factor</t>
  </si>
  <si>
    <t>df=</t>
  </si>
  <si>
    <t>t=</t>
  </si>
  <si>
    <t>SUMMARY</t>
  </si>
  <si>
    <t>Groups</t>
  </si>
  <si>
    <t>Count</t>
  </si>
  <si>
    <t>Sum</t>
  </si>
  <si>
    <t>Average</t>
  </si>
  <si>
    <t>Variance</t>
  </si>
  <si>
    <t xml:space="preserve">3,3 µM 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</si>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</sst>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Arial"/>
      <family val="2"/>
      <charset val="177"/>
      <scheme val="minor"/>
    </font>
    <font>
      <sz val="12"/>
      <color indexed="8"/>
      <name val="Calibri"/>
      <family val="2"/>
    </font>
    <font>
      <i/>
      <sz val="10"/>
      <name val="Arial"/>
      <charset val="177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2" fontId="1" fillId="0" borderId="0" xfId="1" applyNumberFormat="1" applyBorder="1" applyAlignment="1">
      <alignment horizontal="center"/>
    </xf>
    <xf numFmtId="0" fontId="0" fillId="0" borderId="0" xfId="0" applyBorder="1"/>
    <xf numFmtId="0" fontId="1" fillId="0" borderId="0" xfId="1"/>
    <xf numFmtId="0" fontId="1" fillId="0" borderId="0" xfId="1" applyFont="1" applyAlignment="1">
      <alignment horizontal="center"/>
    </xf>
    <xf numFmtId="2" fontId="1" fillId="0" borderId="1" xfId="1" applyNumberFormat="1" applyFont="1" applyBorder="1"/>
    <xf numFmtId="2" fontId="1" fillId="0" borderId="0" xfId="1" applyNumberFormat="1" applyFont="1" applyBorder="1" applyAlignment="1">
      <alignment horizontal="center"/>
    </xf>
    <xf numFmtId="0" fontId="1" fillId="0" borderId="0" xfId="1" applyFont="1"/>
    <xf numFmtId="0" fontId="1" fillId="0" borderId="0" xfId="1" applyBorder="1"/>
    <xf numFmtId="2" fontId="1" fillId="0" borderId="0" xfId="1" applyNumberForma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2" fillId="0" borderId="2" xfId="0" applyFont="1" applyFill="1" applyBorder="1" applyAlignment="1">
      <alignment horizontal="center"/>
    </xf>
    <xf numFmtId="0" fontId="0" fillId="0" borderId="3" xfId="0" applyFill="1" applyBorder="1" applyAlignment="1"/>
  </cellXfs>
  <cellStyles count="2">
    <cellStyle name="Normal" xfId="0" builtinId="0"/>
    <cellStyle name="Normal_Figure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tabSelected="1" workbookViewId="0">
      <selection sqref="A1:XFD1048576"/>
    </sheetView>
  </sheetViews>
  <sheetFormatPr defaultRowHeight="14" x14ac:dyDescent="0.3"/>
  <sheetData>
    <row r="1" spans="1:28" x14ac:dyDescent="0.3">
      <c r="B1" t="s">
        <v>0</v>
      </c>
      <c r="O1" t="s">
        <v>1</v>
      </c>
      <c r="V1" t="s">
        <v>2</v>
      </c>
    </row>
    <row r="2" spans="1:28" x14ac:dyDescent="0.3">
      <c r="B2" t="s">
        <v>3</v>
      </c>
      <c r="F2" t="s">
        <v>4</v>
      </c>
      <c r="O2" t="s">
        <v>5</v>
      </c>
      <c r="R2" t="s">
        <v>6</v>
      </c>
      <c r="V2" t="s">
        <v>5</v>
      </c>
      <c r="Y2" t="s">
        <v>6</v>
      </c>
    </row>
    <row r="3" spans="1:28" ht="15.5" x14ac:dyDescent="0.35">
      <c r="B3" t="s">
        <v>7</v>
      </c>
      <c r="C3" t="s">
        <v>8</v>
      </c>
      <c r="D3" t="s">
        <v>9</v>
      </c>
      <c r="F3" t="s">
        <v>7</v>
      </c>
      <c r="G3" t="s">
        <v>8</v>
      </c>
      <c r="H3" t="s">
        <v>9</v>
      </c>
      <c r="K3" s="1"/>
      <c r="L3" s="2"/>
      <c r="M3" s="3"/>
      <c r="O3" t="s">
        <v>10</v>
      </c>
      <c r="P3" t="s">
        <v>11</v>
      </c>
      <c r="Q3" s="4"/>
      <c r="R3" t="s">
        <v>10</v>
      </c>
      <c r="S3" t="s">
        <v>11</v>
      </c>
      <c r="V3" t="s">
        <v>10</v>
      </c>
      <c r="W3" t="s">
        <v>11</v>
      </c>
      <c r="X3" s="4"/>
      <c r="Y3" t="s">
        <v>10</v>
      </c>
      <c r="Z3" t="s">
        <v>11</v>
      </c>
    </row>
    <row r="4" spans="1:28" ht="15.5" x14ac:dyDescent="0.35">
      <c r="A4">
        <v>1</v>
      </c>
      <c r="B4">
        <v>69.066040266331569</v>
      </c>
      <c r="C4">
        <v>62.455294791287166</v>
      </c>
      <c r="D4">
        <v>74.589712892201021</v>
      </c>
      <c r="F4">
        <v>116.3058805908332</v>
      </c>
      <c r="G4" s="2">
        <v>137.43983479752191</v>
      </c>
      <c r="H4">
        <v>59.961539517722009</v>
      </c>
      <c r="K4" s="3"/>
      <c r="L4" s="2"/>
      <c r="M4" s="3"/>
      <c r="N4">
        <v>1</v>
      </c>
      <c r="O4" s="3">
        <v>180.95979363553573</v>
      </c>
      <c r="P4">
        <v>4.0580507588739714</v>
      </c>
      <c r="Q4" s="4"/>
      <c r="R4">
        <v>297.73215347349111</v>
      </c>
      <c r="S4">
        <v>73.723669659649929</v>
      </c>
      <c r="V4">
        <v>194.42002826022716</v>
      </c>
      <c r="W4">
        <v>24.468120866482394</v>
      </c>
      <c r="Y4">
        <v>43.701605532795398</v>
      </c>
      <c r="Z4">
        <v>84.673725494119864</v>
      </c>
      <c r="AA4" s="5"/>
      <c r="AB4" s="6"/>
    </row>
    <row r="5" spans="1:28" ht="15.5" x14ac:dyDescent="0.35">
      <c r="A5">
        <v>2</v>
      </c>
      <c r="B5">
        <v>92.371020448087577</v>
      </c>
      <c r="C5">
        <v>353.34277384196946</v>
      </c>
      <c r="D5">
        <v>90.317862723258543</v>
      </c>
      <c r="E5" s="3"/>
      <c r="F5">
        <v>146.89092636376265</v>
      </c>
      <c r="G5" s="2">
        <v>410.2730608640677</v>
      </c>
      <c r="H5">
        <v>121.72011804456258</v>
      </c>
      <c r="K5" s="3"/>
      <c r="L5" s="2"/>
      <c r="M5" s="3"/>
      <c r="N5">
        <v>2</v>
      </c>
      <c r="O5" s="3">
        <v>31.412293397445584</v>
      </c>
      <c r="P5">
        <v>11.281759408696816</v>
      </c>
      <c r="Q5" s="4"/>
      <c r="R5">
        <v>121.50224938945919</v>
      </c>
      <c r="S5">
        <v>93.958727587457673</v>
      </c>
      <c r="V5">
        <v>109.43052314379351</v>
      </c>
      <c r="W5">
        <v>38.941832511739157</v>
      </c>
      <c r="Y5">
        <v>47.707832737346074</v>
      </c>
      <c r="Z5">
        <v>83.135144345430021</v>
      </c>
      <c r="AA5" s="5"/>
      <c r="AB5" s="6"/>
    </row>
    <row r="6" spans="1:28" ht="15.5" x14ac:dyDescent="0.35">
      <c r="A6">
        <v>3</v>
      </c>
      <c r="B6">
        <v>249.62439137871405</v>
      </c>
      <c r="C6">
        <v>591.79628046607593</v>
      </c>
      <c r="D6">
        <v>160.50692958453615</v>
      </c>
      <c r="E6" s="3"/>
      <c r="F6">
        <v>270.88977131044561</v>
      </c>
      <c r="G6" s="2">
        <v>647.12766867867845</v>
      </c>
      <c r="H6">
        <v>185.98066194699985</v>
      </c>
      <c r="K6" s="3"/>
      <c r="L6" s="2"/>
      <c r="M6" s="3"/>
      <c r="N6">
        <v>3</v>
      </c>
      <c r="O6" s="3">
        <v>99.907024877738024</v>
      </c>
      <c r="P6">
        <v>279.92602060333496</v>
      </c>
      <c r="Q6" s="4"/>
      <c r="R6">
        <v>170.3959526705072</v>
      </c>
      <c r="S6">
        <v>122.12695257159099</v>
      </c>
      <c r="V6">
        <v>148.11449586143749</v>
      </c>
      <c r="W6">
        <v>123.137829235838</v>
      </c>
      <c r="Y6">
        <v>85.977728705064692</v>
      </c>
      <c r="Z6">
        <v>60.163026461758115</v>
      </c>
      <c r="AA6" s="5"/>
      <c r="AB6" s="6"/>
    </row>
    <row r="7" spans="1:28" ht="15.5" x14ac:dyDescent="0.35">
      <c r="A7">
        <v>4</v>
      </c>
      <c r="B7">
        <v>168.69</v>
      </c>
      <c r="C7">
        <v>382.86460556375414</v>
      </c>
      <c r="D7">
        <v>128.774858700995</v>
      </c>
      <c r="E7" s="3"/>
      <c r="F7">
        <v>248.55353062727943</v>
      </c>
      <c r="G7" s="2">
        <v>559.47396117570975</v>
      </c>
      <c r="H7">
        <v>99.287783943276295</v>
      </c>
      <c r="K7" s="7"/>
      <c r="L7" s="2"/>
      <c r="M7" s="3"/>
      <c r="N7">
        <v>4</v>
      </c>
      <c r="O7" s="3">
        <v>209.34219613330635</v>
      </c>
      <c r="P7">
        <v>99.000266739897512</v>
      </c>
      <c r="Q7" s="4"/>
      <c r="R7">
        <v>263.65577947954398</v>
      </c>
      <c r="S7">
        <v>161.89091163702011</v>
      </c>
      <c r="V7">
        <v>81.138909011059326</v>
      </c>
      <c r="W7">
        <v>161.18129081275998</v>
      </c>
      <c r="Y7">
        <v>168.84519158688539</v>
      </c>
      <c r="Z7">
        <v>160.97297128134625</v>
      </c>
      <c r="AA7" s="5"/>
      <c r="AB7" s="6"/>
    </row>
    <row r="8" spans="1:28" ht="15.5" x14ac:dyDescent="0.35">
      <c r="A8">
        <v>5</v>
      </c>
      <c r="B8">
        <v>249.73</v>
      </c>
      <c r="C8">
        <v>402.30383247186012</v>
      </c>
      <c r="D8">
        <v>125.42517998648609</v>
      </c>
      <c r="E8" s="3"/>
      <c r="F8">
        <v>414.55700556513915</v>
      </c>
      <c r="G8" s="2">
        <v>546.25973212413794</v>
      </c>
      <c r="H8">
        <v>115.16917524476742</v>
      </c>
      <c r="K8" s="3"/>
      <c r="L8" s="2"/>
      <c r="M8" s="3"/>
      <c r="N8">
        <v>5</v>
      </c>
      <c r="O8" s="3">
        <v>73.662240984494261</v>
      </c>
      <c r="P8">
        <v>57.322190848407161</v>
      </c>
      <c r="Q8" s="4"/>
      <c r="R8">
        <v>255.31108663527598</v>
      </c>
      <c r="S8">
        <v>63.42128131988045</v>
      </c>
      <c r="V8">
        <v>123.47886485026589</v>
      </c>
      <c r="W8">
        <v>121.00384173304404</v>
      </c>
      <c r="Y8">
        <v>207.32346452824072</v>
      </c>
      <c r="Z8">
        <v>130.39568563688445</v>
      </c>
      <c r="AA8" s="5"/>
      <c r="AB8" s="6"/>
    </row>
    <row r="9" spans="1:28" ht="15.5" x14ac:dyDescent="0.35">
      <c r="A9">
        <v>6</v>
      </c>
      <c r="B9">
        <v>341.97299609842207</v>
      </c>
      <c r="C9">
        <v>729.60130205886594</v>
      </c>
      <c r="D9" s="3">
        <v>20.385456112523222</v>
      </c>
      <c r="E9" s="3"/>
      <c r="G9" s="2">
        <v>73.25650504518164</v>
      </c>
      <c r="H9">
        <v>17.880721302671919</v>
      </c>
      <c r="K9" s="3"/>
      <c r="L9" s="2"/>
      <c r="N9" s="8">
        <v>6</v>
      </c>
      <c r="O9" s="3">
        <v>103.10745238419355</v>
      </c>
      <c r="P9">
        <v>73.655284643228754</v>
      </c>
      <c r="Q9" s="4"/>
      <c r="R9">
        <v>255.14338509440222</v>
      </c>
      <c r="S9">
        <v>182.89439110365683</v>
      </c>
      <c r="V9">
        <v>150.21471085230203</v>
      </c>
      <c r="W9">
        <v>150.99365974583304</v>
      </c>
      <c r="Y9">
        <v>139.94211980520697</v>
      </c>
      <c r="Z9">
        <v>58.845194415740934</v>
      </c>
      <c r="AA9" s="5"/>
      <c r="AB9" s="6"/>
    </row>
    <row r="10" spans="1:28" ht="15.5" x14ac:dyDescent="0.35">
      <c r="A10">
        <v>7</v>
      </c>
      <c r="C10">
        <v>33.608342209229455</v>
      </c>
      <c r="D10" s="1"/>
      <c r="E10" s="2"/>
      <c r="G10" s="2">
        <v>35.388250536518527</v>
      </c>
      <c r="K10" s="3"/>
      <c r="L10" s="2"/>
      <c r="N10">
        <v>7</v>
      </c>
      <c r="O10">
        <v>96.133845782481913</v>
      </c>
      <c r="P10">
        <v>211.93041814718012</v>
      </c>
      <c r="Q10" s="4"/>
      <c r="R10">
        <v>155.83841829694219</v>
      </c>
      <c r="S10">
        <v>59.635932117279935</v>
      </c>
      <c r="V10">
        <v>63.357481538109653</v>
      </c>
      <c r="W10">
        <v>183.77116804219696</v>
      </c>
      <c r="Y10">
        <v>139.94211980520697</v>
      </c>
      <c r="Z10">
        <v>121.8142523647204</v>
      </c>
      <c r="AA10" s="5"/>
      <c r="AB10" s="6"/>
    </row>
    <row r="11" spans="1:28" ht="15.5" x14ac:dyDescent="0.35">
      <c r="A11">
        <v>8</v>
      </c>
      <c r="C11">
        <v>47.328291121397868</v>
      </c>
      <c r="D11" s="1"/>
      <c r="E11" s="2"/>
      <c r="L11" s="2"/>
      <c r="N11">
        <v>8</v>
      </c>
      <c r="O11">
        <v>16.205107183542996</v>
      </c>
      <c r="P11">
        <v>130.26328109998704</v>
      </c>
      <c r="Q11" s="4"/>
      <c r="R11">
        <v>102.64173179552792</v>
      </c>
      <c r="S11">
        <v>42.348134003464189</v>
      </c>
      <c r="V11">
        <v>15.276738899757786</v>
      </c>
      <c r="W11">
        <v>65.860755489329364</v>
      </c>
      <c r="AB11" s="6"/>
    </row>
    <row r="12" spans="1:28" ht="15.5" x14ac:dyDescent="0.35">
      <c r="D12" s="1"/>
      <c r="E12" s="2"/>
      <c r="P12">
        <v>32.562727750393478</v>
      </c>
      <c r="W12">
        <v>30.641501562777044</v>
      </c>
      <c r="AA12" s="6"/>
    </row>
    <row r="13" spans="1:28" ht="15.5" x14ac:dyDescent="0.35">
      <c r="A13" t="s">
        <v>12</v>
      </c>
      <c r="B13" s="9">
        <f>AVERAGE(B4:B11)</f>
        <v>195.24240803192586</v>
      </c>
      <c r="C13" s="9">
        <f t="shared" ref="C13:H13" si="0">AVERAGE(C4:C11)</f>
        <v>325.41259031555501</v>
      </c>
      <c r="D13" s="9">
        <f t="shared" si="0"/>
        <v>100</v>
      </c>
      <c r="E13" s="9"/>
      <c r="F13" s="9">
        <f t="shared" si="0"/>
        <v>239.439422891492</v>
      </c>
      <c r="G13" s="9">
        <f t="shared" si="0"/>
        <v>344.17414474597371</v>
      </c>
      <c r="H13" s="9">
        <f t="shared" si="0"/>
        <v>100</v>
      </c>
      <c r="I13" s="9"/>
      <c r="J13" s="9"/>
      <c r="K13" s="9"/>
      <c r="L13" s="9"/>
      <c r="M13" s="9"/>
      <c r="N13" s="9"/>
      <c r="O13" s="9"/>
    </row>
    <row r="14" spans="1:28" ht="15.5" x14ac:dyDescent="0.35">
      <c r="A14" t="s">
        <v>13</v>
      </c>
      <c r="B14" s="9">
        <f>STDEV(B4:B11)</f>
        <v>104.56021404318771</v>
      </c>
      <c r="C14" s="9">
        <f t="shared" ref="C14:H14" si="1">STDEV(C4:C11)</f>
        <v>260.7541297708313</v>
      </c>
      <c r="D14" s="9">
        <f t="shared" si="1"/>
        <v>49.423522476474446</v>
      </c>
      <c r="E14" s="9"/>
      <c r="F14" s="9">
        <f t="shared" si="1"/>
        <v>117.75552278556417</v>
      </c>
      <c r="G14" s="9">
        <f t="shared" si="1"/>
        <v>256.523771097836</v>
      </c>
      <c r="H14" s="9">
        <f t="shared" si="1"/>
        <v>57.344054857661241</v>
      </c>
      <c r="I14" s="9"/>
      <c r="J14" s="9"/>
      <c r="K14" s="9"/>
      <c r="L14" s="9"/>
      <c r="M14" s="9"/>
      <c r="N14" t="s">
        <v>12</v>
      </c>
      <c r="O14" s="9">
        <f>AVERAGE(O4:O12)</f>
        <v>101.34124429734229</v>
      </c>
      <c r="P14" s="9">
        <f>AVERAGE(P4:P12)</f>
        <v>99.999999999999972</v>
      </c>
      <c r="Q14" s="9"/>
      <c r="R14" s="9">
        <f>AVERAGE(R4:R12)</f>
        <v>202.77759460439373</v>
      </c>
      <c r="S14" s="9">
        <f>AVERAGE(S4:S12)</f>
        <v>100.00000000000003</v>
      </c>
      <c r="T14" s="9"/>
      <c r="U14" s="9"/>
      <c r="V14" s="9">
        <f>AVERAGE(V4:V12)</f>
        <v>110.67896905211909</v>
      </c>
      <c r="W14" s="9">
        <f>AVERAGE(W4:W12)</f>
        <v>100</v>
      </c>
      <c r="X14" s="9"/>
      <c r="Y14" s="9">
        <f>AVERAGE(Y4:Y12)</f>
        <v>119.0628661001066</v>
      </c>
      <c r="Z14" s="9">
        <f>AVERAGE(Z4:Z12)</f>
        <v>100</v>
      </c>
    </row>
    <row r="15" spans="1:28" ht="15.5" x14ac:dyDescent="0.35">
      <c r="A15" t="s">
        <v>14</v>
      </c>
      <c r="B15" s="9">
        <f>B14/(SQRT(COUNT(B4:B11)))</f>
        <v>42.686528633666988</v>
      </c>
      <c r="C15" s="9">
        <f t="shared" ref="C15:H15" si="2">C14/(SQRT(COUNT(C4:C11)))</f>
        <v>92.190506691675907</v>
      </c>
      <c r="D15" s="9">
        <f t="shared" si="2"/>
        <v>20.177068559723004</v>
      </c>
      <c r="E15" s="9"/>
      <c r="F15" s="9">
        <f t="shared" si="2"/>
        <v>52.661870734909371</v>
      </c>
      <c r="G15" s="9">
        <f t="shared" si="2"/>
        <v>96.95687195733322</v>
      </c>
      <c r="H15" s="9">
        <f t="shared" si="2"/>
        <v>23.410612363906182</v>
      </c>
      <c r="I15" s="9"/>
      <c r="J15" s="9"/>
      <c r="K15" s="9"/>
      <c r="L15" s="9"/>
      <c r="M15" s="9"/>
      <c r="N15" t="s">
        <v>13</v>
      </c>
      <c r="O15" s="9">
        <f>STDEV(O4:O12)</f>
        <v>66.483037270362914</v>
      </c>
      <c r="P15" s="9">
        <f>STDEV(P4:P12)</f>
        <v>93.513144793768362</v>
      </c>
      <c r="Q15" s="9"/>
      <c r="R15" s="9">
        <f>STDEV(R4:R12)</f>
        <v>73.784624036408772</v>
      </c>
      <c r="S15" s="9">
        <f>STDEV(S4:S12)</f>
        <v>51.003512270561586</v>
      </c>
      <c r="T15" s="9"/>
      <c r="U15" s="9"/>
      <c r="V15" s="9">
        <f>STDEV(V4:V12)</f>
        <v>56.512929418116791</v>
      </c>
      <c r="W15" s="9">
        <f>STDEV(W4:W12)</f>
        <v>60.97836367098509</v>
      </c>
      <c r="X15" s="9"/>
      <c r="Y15" s="9">
        <f>STDEV(Y4:Y12)</f>
        <v>61.921437232016629</v>
      </c>
      <c r="Z15" s="9">
        <f>STDEV(Z4:Z12)</f>
        <v>38.551876453007459</v>
      </c>
    </row>
    <row r="16" spans="1:28" ht="15.5" x14ac:dyDescent="0.35">
      <c r="B16" s="1"/>
      <c r="C16" s="2"/>
      <c r="D16" s="2"/>
      <c r="E16" s="2"/>
      <c r="N16" t="s">
        <v>14</v>
      </c>
      <c r="O16" s="9">
        <f>O15/(SQRT(COUNT(O4:O12)))</f>
        <v>23.505303243875794</v>
      </c>
      <c r="P16" s="9">
        <f>P15/(SQRT(COUNT(P4:P12)))</f>
        <v>31.171048264589455</v>
      </c>
      <c r="Q16" s="9"/>
      <c r="R16" s="9">
        <f>R15/(SQRT(COUNT(R4:R12)))</f>
        <v>26.086804001722285</v>
      </c>
      <c r="S16" s="9">
        <f>S15/(SQRT(COUNT(S4:S12)))</f>
        <v>18.032464695422689</v>
      </c>
      <c r="T16" s="9"/>
      <c r="U16" s="9"/>
      <c r="V16" s="9">
        <f>V15/(SQRT(COUNT(V4:V12)))</f>
        <v>19.980337808133555</v>
      </c>
      <c r="W16" s="9">
        <f>W15/(SQRT(COUNT(W4:W12)))</f>
        <v>20.326121223661698</v>
      </c>
      <c r="X16" s="9"/>
      <c r="Y16" s="9">
        <f>Y15/(SQRT(COUNT(Y4:Y12)))</f>
        <v>23.404103391373106</v>
      </c>
      <c r="Z16" s="9">
        <f>Z15/(SQRT(COUNT(Z4:Z12)))</f>
        <v>14.571239667077799</v>
      </c>
    </row>
    <row r="17" spans="1:26" ht="15.5" x14ac:dyDescent="0.35">
      <c r="B17" s="1"/>
      <c r="C17" s="2"/>
      <c r="D17" s="2"/>
      <c r="E17" s="2"/>
    </row>
    <row r="18" spans="1:26" ht="15.5" x14ac:dyDescent="0.35">
      <c r="B18" s="1"/>
      <c r="C18" s="2"/>
      <c r="D18" s="2"/>
      <c r="E18" s="2"/>
      <c r="O18" t="s">
        <v>15</v>
      </c>
      <c r="P18">
        <f>TTEST(O4:O12,P4:P12,2,2)</f>
        <v>0.97359570705536558</v>
      </c>
      <c r="R18" t="s">
        <v>15</v>
      </c>
      <c r="S18">
        <f>TTEST(R4:R12,S4:S12,2,2)</f>
        <v>5.9188460729419816E-3</v>
      </c>
      <c r="V18" t="s">
        <v>15</v>
      </c>
      <c r="W18">
        <f>TTEST(V4:V12,W4:W12,2,2)</f>
        <v>0.71444362333693312</v>
      </c>
      <c r="Y18" t="s">
        <v>15</v>
      </c>
      <c r="Z18">
        <f>TTEST(Y4:Y12,Z4:Z12,2,2)</f>
        <v>0.50244141441225343</v>
      </c>
    </row>
    <row r="19" spans="1:26" x14ac:dyDescent="0.3">
      <c r="A19" t="s">
        <v>16</v>
      </c>
      <c r="H19" s="2"/>
      <c r="I19" t="s">
        <v>16</v>
      </c>
      <c r="O19" t="s">
        <v>17</v>
      </c>
      <c r="P19">
        <f>COUNT(O4:P12)-2</f>
        <v>15</v>
      </c>
      <c r="R19" t="s">
        <v>17</v>
      </c>
      <c r="S19">
        <f>COUNT(R4:S12)-2</f>
        <v>14</v>
      </c>
      <c r="V19" t="s">
        <v>17</v>
      </c>
      <c r="W19">
        <f>COUNT(V4:W12)-2</f>
        <v>15</v>
      </c>
      <c r="Y19" t="s">
        <v>17</v>
      </c>
      <c r="Z19">
        <f>COUNT(Y4:Z12)-2</f>
        <v>12</v>
      </c>
    </row>
    <row r="20" spans="1:26" x14ac:dyDescent="0.3">
      <c r="H20" s="10"/>
      <c r="O20" t="s">
        <v>18</v>
      </c>
      <c r="P20">
        <f>TINV(P18,P19)</f>
        <v>3.3655405858187049E-2</v>
      </c>
      <c r="R20" t="s">
        <v>18</v>
      </c>
      <c r="S20">
        <f>TINV(S18,S19)</f>
        <v>3.2409038018273115</v>
      </c>
      <c r="V20" t="s">
        <v>18</v>
      </c>
      <c r="W20">
        <f>TINV(W18,W19)</f>
        <v>0.37289446971662882</v>
      </c>
      <c r="Y20" t="s">
        <v>18</v>
      </c>
      <c r="Z20">
        <f>TINV(Z18,Z19)</f>
        <v>0.69144958691346259</v>
      </c>
    </row>
    <row r="21" spans="1:26" ht="16" thickBot="1" x14ac:dyDescent="0.4">
      <c r="A21" t="s">
        <v>19</v>
      </c>
      <c r="H21" s="11"/>
      <c r="I21" t="s">
        <v>19</v>
      </c>
      <c r="R21" s="5"/>
    </row>
    <row r="22" spans="1:26" ht="15.5" x14ac:dyDescent="0.35">
      <c r="A22" s="12" t="s">
        <v>20</v>
      </c>
      <c r="B22" s="12" t="s">
        <v>21</v>
      </c>
      <c r="C22" s="12" t="s">
        <v>22</v>
      </c>
      <c r="D22" s="12" t="s">
        <v>23</v>
      </c>
      <c r="E22" s="12" t="s">
        <v>24</v>
      </c>
      <c r="H22" s="11"/>
      <c r="I22" s="12" t="s">
        <v>20</v>
      </c>
      <c r="J22" s="12" t="s">
        <v>21</v>
      </c>
      <c r="K22" s="12" t="s">
        <v>22</v>
      </c>
      <c r="L22" s="12" t="s">
        <v>23</v>
      </c>
      <c r="M22" s="12" t="s">
        <v>24</v>
      </c>
      <c r="R22" s="5"/>
    </row>
    <row r="23" spans="1:26" ht="15.5" x14ac:dyDescent="0.35">
      <c r="A23" s="11" t="s">
        <v>7</v>
      </c>
      <c r="B23" s="11">
        <v>6</v>
      </c>
      <c r="C23" s="11">
        <v>1171.4544481915552</v>
      </c>
      <c r="D23" s="11">
        <v>195.24240803192586</v>
      </c>
      <c r="E23" s="11">
        <v>10932.838360757229</v>
      </c>
      <c r="H23" s="11"/>
      <c r="I23" s="11" t="s">
        <v>25</v>
      </c>
      <c r="J23" s="11">
        <v>5</v>
      </c>
      <c r="K23" s="11">
        <v>1197.19711445746</v>
      </c>
      <c r="L23" s="11">
        <v>239.439422891492</v>
      </c>
      <c r="M23" s="11">
        <v>13866.363146501521</v>
      </c>
      <c r="R23" s="5"/>
    </row>
    <row r="24" spans="1:26" ht="15.5" x14ac:dyDescent="0.35">
      <c r="A24" s="11" t="s">
        <v>8</v>
      </c>
      <c r="B24" s="11">
        <v>8</v>
      </c>
      <c r="C24" s="11">
        <v>2603.3007225244401</v>
      </c>
      <c r="D24" s="11">
        <v>325.41259031555501</v>
      </c>
      <c r="E24" s="11">
        <v>67992.716192543536</v>
      </c>
      <c r="H24" s="2"/>
      <c r="I24" s="11" t="s">
        <v>8</v>
      </c>
      <c r="J24" s="11">
        <v>7</v>
      </c>
      <c r="K24" s="11">
        <v>2409.2190132218161</v>
      </c>
      <c r="L24" s="11">
        <v>344.17414474597371</v>
      </c>
      <c r="M24" s="11">
        <v>65804.44513825496</v>
      </c>
      <c r="R24" s="5"/>
    </row>
    <row r="25" spans="1:26" ht="16" thickBot="1" x14ac:dyDescent="0.4">
      <c r="A25" s="13" t="s">
        <v>9</v>
      </c>
      <c r="B25" s="13">
        <v>6</v>
      </c>
      <c r="C25" s="13">
        <v>600</v>
      </c>
      <c r="D25" s="13">
        <v>100</v>
      </c>
      <c r="E25" s="13">
        <v>2442.6845739825744</v>
      </c>
      <c r="H25" s="2"/>
      <c r="I25" s="13" t="s">
        <v>9</v>
      </c>
      <c r="J25" s="13">
        <v>6</v>
      </c>
      <c r="K25" s="13">
        <v>600</v>
      </c>
      <c r="L25" s="13">
        <v>100</v>
      </c>
      <c r="M25" s="13">
        <v>3288.340627518462</v>
      </c>
      <c r="R25" s="5"/>
    </row>
    <row r="26" spans="1:26" ht="15.5" x14ac:dyDescent="0.35">
      <c r="H26" s="2"/>
      <c r="R26" s="5"/>
    </row>
    <row r="27" spans="1:26" x14ac:dyDescent="0.3">
      <c r="H27" s="10"/>
    </row>
    <row r="28" spans="1:26" ht="14.5" thickBot="1" x14ac:dyDescent="0.35">
      <c r="A28" t="s">
        <v>26</v>
      </c>
      <c r="H28" s="11"/>
      <c r="I28" t="s">
        <v>26</v>
      </c>
    </row>
    <row r="29" spans="1:26" x14ac:dyDescent="0.3">
      <c r="A29" s="12" t="s">
        <v>27</v>
      </c>
      <c r="B29" s="12" t="s">
        <v>28</v>
      </c>
      <c r="C29" s="12" t="s">
        <v>29</v>
      </c>
      <c r="D29" s="12" t="s">
        <v>30</v>
      </c>
      <c r="E29" s="12" t="s">
        <v>31</v>
      </c>
      <c r="F29" s="12" t="s">
        <v>32</v>
      </c>
      <c r="G29" s="12" t="s">
        <v>33</v>
      </c>
      <c r="H29" s="11"/>
      <c r="I29" s="12" t="s">
        <v>27</v>
      </c>
      <c r="J29" s="12" t="s">
        <v>28</v>
      </c>
      <c r="K29" s="12" t="s">
        <v>29</v>
      </c>
      <c r="L29" s="12" t="s">
        <v>30</v>
      </c>
      <c r="M29" s="12" t="s">
        <v>31</v>
      </c>
      <c r="N29" s="12" t="s">
        <v>32</v>
      </c>
      <c r="O29" s="12" t="s">
        <v>33</v>
      </c>
    </row>
    <row r="30" spans="1:26" x14ac:dyDescent="0.3">
      <c r="A30" s="11" t="s">
        <v>34</v>
      </c>
      <c r="B30" s="11">
        <v>178940.2786663475</v>
      </c>
      <c r="C30" s="11">
        <v>2</v>
      </c>
      <c r="D30" s="11">
        <v>89470.139333173749</v>
      </c>
      <c r="E30" s="11">
        <v>2.8019855514599055</v>
      </c>
      <c r="F30" s="11">
        <v>8.876576753365184E-2</v>
      </c>
      <c r="G30" s="11">
        <v>3.5915305685269994</v>
      </c>
      <c r="H30" s="11"/>
      <c r="I30" s="11" t="s">
        <v>34</v>
      </c>
      <c r="J30" s="11">
        <v>192850.59959883778</v>
      </c>
      <c r="K30" s="11">
        <v>2</v>
      </c>
      <c r="L30" s="11">
        <v>96425.299799418892</v>
      </c>
      <c r="M30" s="11">
        <v>3.0989386556207581</v>
      </c>
      <c r="N30" s="11">
        <v>7.4729424249857651E-2</v>
      </c>
      <c r="O30" s="11">
        <v>3.6823203437250056</v>
      </c>
    </row>
    <row r="31" spans="1:26" x14ac:dyDescent="0.3">
      <c r="A31" s="11" t="s">
        <v>35</v>
      </c>
      <c r="B31" s="11">
        <v>542826.62802150357</v>
      </c>
      <c r="C31" s="11">
        <v>17</v>
      </c>
      <c r="D31" s="11">
        <v>31930.978118911975</v>
      </c>
      <c r="E31" s="11"/>
      <c r="F31" s="11"/>
      <c r="G31" s="11"/>
      <c r="H31" s="11"/>
      <c r="I31" s="11" t="s">
        <v>35</v>
      </c>
      <c r="J31" s="11">
        <v>466733.82655312831</v>
      </c>
      <c r="K31" s="11">
        <v>15</v>
      </c>
      <c r="L31" s="11">
        <v>31115.588436875219</v>
      </c>
      <c r="M31" s="11"/>
      <c r="N31" s="11"/>
      <c r="O31" s="11"/>
    </row>
    <row r="32" spans="1:26" x14ac:dyDescent="0.3">
      <c r="A32" s="11"/>
      <c r="B32" s="11"/>
      <c r="C32" s="11"/>
      <c r="D32" s="11"/>
      <c r="E32" s="11"/>
      <c r="F32" s="11"/>
      <c r="G32" s="11"/>
      <c r="H32" s="2"/>
      <c r="I32" s="11"/>
      <c r="J32" s="11"/>
      <c r="K32" s="11"/>
      <c r="L32" s="11"/>
      <c r="M32" s="11"/>
      <c r="N32" s="11"/>
      <c r="O32" s="11"/>
    </row>
    <row r="33" spans="1:15" ht="14.5" thickBot="1" x14ac:dyDescent="0.35">
      <c r="A33" s="13" t="s">
        <v>36</v>
      </c>
      <c r="B33" s="13">
        <v>721766.90668785106</v>
      </c>
      <c r="C33" s="13">
        <v>19</v>
      </c>
      <c r="D33" s="13"/>
      <c r="E33" s="13"/>
      <c r="F33" s="13"/>
      <c r="G33" s="13"/>
      <c r="H33" s="2"/>
      <c r="I33" s="13" t="s">
        <v>36</v>
      </c>
      <c r="J33" s="13">
        <v>659584.42615196609</v>
      </c>
      <c r="K33" s="13">
        <v>17</v>
      </c>
      <c r="L33" s="13"/>
      <c r="M33" s="13"/>
      <c r="N33" s="13"/>
      <c r="O33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Avy Susswein</dc:creator>
  <cp:lastModifiedBy>Avy Susswein</cp:lastModifiedBy>
  <dcterms:created xsi:type="dcterms:W3CDTF">2016-08-19T12:31:20Z</dcterms:created>
  <dcterms:modified xsi:type="dcterms:W3CDTF">2016-08-19T12:31:52Z</dcterms:modified>
</cp:coreProperties>
</file>