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3700" tabRatio="500" activeTab="1"/>
  </bookViews>
  <sheets>
    <sheet name="Figure 3B" sheetId="3" r:id="rId1"/>
    <sheet name="Figure 3D" sheetId="4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4" l="1"/>
  <c r="F20" i="4"/>
  <c r="G19" i="4"/>
  <c r="F19" i="4"/>
  <c r="G14" i="4"/>
  <c r="C14" i="4"/>
  <c r="C19" i="4"/>
  <c r="C20" i="4"/>
  <c r="B20" i="4"/>
  <c r="B19" i="4"/>
  <c r="C15" i="4"/>
  <c r="B15" i="4"/>
  <c r="B14" i="4"/>
  <c r="F15" i="4"/>
  <c r="G15" i="4"/>
  <c r="F14" i="4"/>
  <c r="H79" i="3"/>
  <c r="G79" i="3"/>
  <c r="F79" i="3"/>
  <c r="E79" i="3"/>
  <c r="D79" i="3"/>
  <c r="C79" i="3"/>
  <c r="H71" i="3"/>
  <c r="G71" i="3"/>
  <c r="F71" i="3"/>
  <c r="E71" i="3"/>
  <c r="D71" i="3"/>
  <c r="C71" i="3"/>
  <c r="H63" i="3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9" i="3"/>
  <c r="G39" i="3"/>
  <c r="F39" i="3"/>
  <c r="E39" i="3"/>
  <c r="D39" i="3"/>
  <c r="C39" i="3"/>
  <c r="H31" i="3"/>
  <c r="G31" i="3"/>
  <c r="F31" i="3"/>
  <c r="E31" i="3"/>
  <c r="D31" i="3"/>
  <c r="C31" i="3"/>
  <c r="H23" i="3"/>
  <c r="G23" i="3"/>
  <c r="F23" i="3"/>
  <c r="E23" i="3"/>
  <c r="D23" i="3"/>
  <c r="C23" i="3"/>
  <c r="H15" i="3"/>
  <c r="G15" i="3"/>
  <c r="F15" i="3"/>
  <c r="E15" i="3"/>
  <c r="D15" i="3"/>
  <c r="C15" i="3"/>
  <c r="E7" i="3"/>
  <c r="D7" i="3"/>
  <c r="F7" i="3"/>
  <c r="G7" i="3"/>
  <c r="H7" i="3"/>
  <c r="C7" i="3"/>
  <c r="E98" i="3"/>
  <c r="F98" i="3"/>
  <c r="G98" i="3"/>
  <c r="H98" i="3"/>
  <c r="E99" i="3"/>
  <c r="F99" i="3"/>
  <c r="G99" i="3"/>
  <c r="H99" i="3"/>
  <c r="E100" i="3"/>
  <c r="F100" i="3"/>
  <c r="G100" i="3"/>
  <c r="H100" i="3"/>
  <c r="E101" i="3"/>
  <c r="F101" i="3"/>
  <c r="G101" i="3"/>
  <c r="H101" i="3"/>
  <c r="E102" i="3"/>
  <c r="F102" i="3"/>
  <c r="G102" i="3"/>
  <c r="H102" i="3"/>
  <c r="E103" i="3"/>
  <c r="F103" i="3"/>
  <c r="G103" i="3"/>
  <c r="H103" i="3"/>
  <c r="E104" i="3"/>
  <c r="F104" i="3"/>
  <c r="G104" i="3"/>
  <c r="H104" i="3"/>
  <c r="E105" i="3"/>
  <c r="F105" i="3"/>
  <c r="G105" i="3"/>
  <c r="H105" i="3"/>
  <c r="E106" i="3"/>
  <c r="F106" i="3"/>
  <c r="G106" i="3"/>
  <c r="H106" i="3"/>
  <c r="E107" i="3"/>
  <c r="F107" i="3"/>
  <c r="G107" i="3"/>
  <c r="H107" i="3"/>
  <c r="E6" i="3"/>
  <c r="E85" i="3"/>
  <c r="F6" i="3"/>
  <c r="F85" i="3"/>
  <c r="G6" i="3"/>
  <c r="G85" i="3"/>
  <c r="H6" i="3"/>
  <c r="H85" i="3"/>
  <c r="E14" i="3"/>
  <c r="E86" i="3"/>
  <c r="F14" i="3"/>
  <c r="F86" i="3"/>
  <c r="G14" i="3"/>
  <c r="G86" i="3"/>
  <c r="H14" i="3"/>
  <c r="H86" i="3"/>
  <c r="E22" i="3"/>
  <c r="E87" i="3"/>
  <c r="F22" i="3"/>
  <c r="F87" i="3"/>
  <c r="G22" i="3"/>
  <c r="G87" i="3"/>
  <c r="H22" i="3"/>
  <c r="H87" i="3"/>
  <c r="E30" i="3"/>
  <c r="E88" i="3"/>
  <c r="F30" i="3"/>
  <c r="F88" i="3"/>
  <c r="G30" i="3"/>
  <c r="G88" i="3"/>
  <c r="H30" i="3"/>
  <c r="H88" i="3"/>
  <c r="E38" i="3"/>
  <c r="E89" i="3"/>
  <c r="F38" i="3"/>
  <c r="F89" i="3"/>
  <c r="G38" i="3"/>
  <c r="G89" i="3"/>
  <c r="H38" i="3"/>
  <c r="H89" i="3"/>
  <c r="E46" i="3"/>
  <c r="E90" i="3"/>
  <c r="F46" i="3"/>
  <c r="F90" i="3"/>
  <c r="G46" i="3"/>
  <c r="G90" i="3"/>
  <c r="H46" i="3"/>
  <c r="H90" i="3"/>
  <c r="E54" i="3"/>
  <c r="E91" i="3"/>
  <c r="F54" i="3"/>
  <c r="F91" i="3"/>
  <c r="G54" i="3"/>
  <c r="G91" i="3"/>
  <c r="H54" i="3"/>
  <c r="H91" i="3"/>
  <c r="E62" i="3"/>
  <c r="E92" i="3"/>
  <c r="F62" i="3"/>
  <c r="F92" i="3"/>
  <c r="G62" i="3"/>
  <c r="G92" i="3"/>
  <c r="H62" i="3"/>
  <c r="H92" i="3"/>
  <c r="E70" i="3"/>
  <c r="E93" i="3"/>
  <c r="F70" i="3"/>
  <c r="F93" i="3"/>
  <c r="G70" i="3"/>
  <c r="G93" i="3"/>
  <c r="H70" i="3"/>
  <c r="H93" i="3"/>
  <c r="E78" i="3"/>
  <c r="E94" i="3"/>
  <c r="F78" i="3"/>
  <c r="F94" i="3"/>
  <c r="G78" i="3"/>
  <c r="G94" i="3"/>
  <c r="H78" i="3"/>
  <c r="H94" i="3"/>
  <c r="D38" i="3"/>
  <c r="C38" i="3"/>
  <c r="D78" i="3"/>
  <c r="D94" i="3"/>
  <c r="C62" i="3"/>
  <c r="C92" i="3"/>
  <c r="D62" i="3"/>
  <c r="D92" i="3"/>
  <c r="C46" i="3"/>
  <c r="C90" i="3"/>
  <c r="D46" i="3"/>
  <c r="D90" i="3"/>
  <c r="C78" i="3"/>
  <c r="D70" i="3"/>
  <c r="C70" i="3"/>
  <c r="D54" i="3"/>
  <c r="C54" i="3"/>
  <c r="D30" i="3"/>
  <c r="C30" i="3"/>
  <c r="D22" i="3"/>
  <c r="C22" i="3"/>
  <c r="D14" i="3"/>
  <c r="C14" i="3"/>
  <c r="C6" i="3"/>
  <c r="D6" i="3"/>
  <c r="D107" i="3"/>
  <c r="C107" i="3"/>
  <c r="D106" i="3"/>
  <c r="C106" i="3"/>
  <c r="D105" i="3"/>
  <c r="C105" i="3"/>
  <c r="D104" i="3"/>
  <c r="C104" i="3"/>
  <c r="D103" i="3"/>
  <c r="C103" i="3"/>
  <c r="D102" i="3"/>
  <c r="C102" i="3"/>
  <c r="D101" i="3"/>
  <c r="C101" i="3"/>
  <c r="D100" i="3"/>
  <c r="C100" i="3"/>
  <c r="D99" i="3"/>
  <c r="C99" i="3"/>
  <c r="D98" i="3"/>
  <c r="C98" i="3"/>
  <c r="C94" i="3"/>
  <c r="D93" i="3"/>
  <c r="C93" i="3"/>
  <c r="D91" i="3"/>
  <c r="C91" i="3"/>
  <c r="D89" i="3"/>
  <c r="C89" i="3"/>
  <c r="D88" i="3"/>
  <c r="C88" i="3"/>
  <c r="D87" i="3"/>
  <c r="C87" i="3"/>
  <c r="D86" i="3"/>
  <c r="C86" i="3"/>
  <c r="D85" i="3"/>
  <c r="C85" i="3"/>
</calcChain>
</file>

<file path=xl/sharedStrings.xml><?xml version="1.0" encoding="utf-8"?>
<sst xmlns="http://schemas.openxmlformats.org/spreadsheetml/2006/main" count="120" uniqueCount="42">
  <si>
    <t>luc</t>
  </si>
  <si>
    <t xml:space="preserve">Avg </t>
  </si>
  <si>
    <t>se</t>
  </si>
  <si>
    <t>0 EPO</t>
  </si>
  <si>
    <t xml:space="preserve">Exo8 </t>
  </si>
  <si>
    <t>Avg</t>
  </si>
  <si>
    <t>Luc</t>
  </si>
  <si>
    <t>Exo8</t>
  </si>
  <si>
    <t>Avgs</t>
  </si>
  <si>
    <t>avg</t>
  </si>
  <si>
    <t>Live R4</t>
  </si>
  <si>
    <t>live R1</t>
  </si>
  <si>
    <t>live R2</t>
  </si>
  <si>
    <t>live other</t>
  </si>
  <si>
    <t>liveR3</t>
  </si>
  <si>
    <t>live R5</t>
  </si>
  <si>
    <t>0.5U Epo</t>
  </si>
  <si>
    <t>0.05U Epo</t>
  </si>
  <si>
    <t>0.005U Epo</t>
  </si>
  <si>
    <t>0.001U Epo</t>
  </si>
  <si>
    <t>0 Epo</t>
  </si>
  <si>
    <t>CfU-E</t>
  </si>
  <si>
    <t>BFU-E</t>
  </si>
  <si>
    <t>CFU-E</t>
  </si>
  <si>
    <t>luc-1</t>
  </si>
  <si>
    <t>exo8-1</t>
  </si>
  <si>
    <t>luc-2</t>
  </si>
  <si>
    <t>exo8-2</t>
  </si>
  <si>
    <t>luc-3</t>
  </si>
  <si>
    <t>exo8-3</t>
  </si>
  <si>
    <t>luc-4</t>
  </si>
  <si>
    <t>exo8-4</t>
  </si>
  <si>
    <t>luc-5</t>
  </si>
  <si>
    <t>exo8-5</t>
  </si>
  <si>
    <t>luc-6</t>
  </si>
  <si>
    <t>exo8-6</t>
  </si>
  <si>
    <t>per 10,000 cells</t>
  </si>
  <si>
    <t>luc  avg</t>
  </si>
  <si>
    <t>exo8 avg</t>
  </si>
  <si>
    <t>luc se</t>
  </si>
  <si>
    <t>exo8 se</t>
  </si>
  <si>
    <t>5000 cell/plate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</si>
</sst>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8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94"/>
  <sheetViews>
    <sheetView workbookViewId="0">
      <selection activeCell="J11" sqref="J11"/>
    </sheetView>
  </sheetViews>
  <sheetFormatPr baseColWidth="10" defaultRowHeight="15" x14ac:dyDescent="0"/>
  <cols>
    <col min="6" max="7" width="12.1640625" bestFit="1" customWidth="1"/>
  </cols>
  <sheetData>
    <row r="1" spans="1:8">
      <c r="C1" t="s">
        <v>13</v>
      </c>
      <c r="D1" t="s">
        <v>11</v>
      </c>
      <c r="E1" t="s">
        <v>12</v>
      </c>
      <c r="F1" t="s">
        <v>14</v>
      </c>
      <c r="G1" t="s">
        <v>10</v>
      </c>
      <c r="H1" t="s">
        <v>15</v>
      </c>
    </row>
    <row r="2" spans="1:8">
      <c r="A2" s="4" t="s">
        <v>20</v>
      </c>
      <c r="B2" s="4" t="s">
        <v>0</v>
      </c>
      <c r="C2">
        <v>0.40699999999999997</v>
      </c>
      <c r="D2">
        <v>11.5</v>
      </c>
      <c r="E2">
        <v>44.1</v>
      </c>
      <c r="F2">
        <v>43.5</v>
      </c>
      <c r="G2">
        <v>0.505</v>
      </c>
      <c r="H2" s="1">
        <v>4.2100000000000002E-3</v>
      </c>
    </row>
    <row r="3" spans="1:8">
      <c r="A3" s="4"/>
      <c r="B3" s="4"/>
      <c r="C3">
        <v>0.38500000000000001</v>
      </c>
      <c r="D3">
        <v>10.1</v>
      </c>
      <c r="E3">
        <v>46.2</v>
      </c>
      <c r="F3" s="1">
        <v>42.8</v>
      </c>
      <c r="G3">
        <v>0.53300000000000003</v>
      </c>
      <c r="H3" s="1">
        <v>1.06E-3</v>
      </c>
    </row>
    <row r="4" spans="1:8">
      <c r="A4" s="4"/>
      <c r="B4" s="4"/>
      <c r="C4">
        <v>0.61199999999999999</v>
      </c>
      <c r="D4">
        <v>11.7</v>
      </c>
      <c r="E4">
        <v>34.700000000000003</v>
      </c>
      <c r="F4">
        <v>52.2</v>
      </c>
      <c r="G4">
        <v>0.746</v>
      </c>
      <c r="H4" s="1">
        <v>6.2199999999999998E-3</v>
      </c>
    </row>
    <row r="5" spans="1:8">
      <c r="A5" s="4"/>
      <c r="B5" s="4"/>
      <c r="C5">
        <v>0.59599999999999997</v>
      </c>
      <c r="D5">
        <v>12.8</v>
      </c>
      <c r="E5">
        <v>36</v>
      </c>
      <c r="F5">
        <v>49.9</v>
      </c>
      <c r="G5">
        <v>0.73199999999999998</v>
      </c>
      <c r="H5" s="1">
        <v>7.6299999999999996E-3</v>
      </c>
    </row>
    <row r="6" spans="1:8">
      <c r="B6" t="s">
        <v>1</v>
      </c>
      <c r="C6">
        <f t="shared" ref="C6:D6" si="0">AVERAGE(C2:C5)</f>
        <v>0.5</v>
      </c>
      <c r="D6">
        <f t="shared" si="0"/>
        <v>11.524999999999999</v>
      </c>
      <c r="E6">
        <f t="shared" ref="E6:F6" si="1">AVERAGE(E2:E5)</f>
        <v>40.25</v>
      </c>
      <c r="F6">
        <f t="shared" si="1"/>
        <v>47.1</v>
      </c>
      <c r="G6">
        <f>AVERAGE(G2:G5)</f>
        <v>0.629</v>
      </c>
      <c r="H6">
        <f>AVERAGE(H2:H5)</f>
        <v>4.7799999999999995E-3</v>
      </c>
    </row>
    <row r="7" spans="1:8">
      <c r="B7" t="s">
        <v>2</v>
      </c>
      <c r="C7">
        <f t="shared" ref="C7:H7" si="2">STDEV(C2:C5)/SQRT(4)</f>
        <v>6.0300635706986232E-2</v>
      </c>
      <c r="D7">
        <f t="shared" si="2"/>
        <v>0.55433894565208652</v>
      </c>
      <c r="E7">
        <f>STDEV(E2:E5)/SQRT(4)</f>
        <v>2.8735866091002049</v>
      </c>
      <c r="F7">
        <f t="shared" si="2"/>
        <v>2.3327380192954954</v>
      </c>
      <c r="G7">
        <f t="shared" si="2"/>
        <v>6.382919916986797E-2</v>
      </c>
      <c r="H7">
        <f t="shared" si="2"/>
        <v>1.4247631382092959E-3</v>
      </c>
    </row>
    <row r="10" spans="1:8">
      <c r="A10" s="4" t="s">
        <v>20</v>
      </c>
      <c r="B10" s="4" t="s">
        <v>4</v>
      </c>
      <c r="C10">
        <v>8.86</v>
      </c>
      <c r="D10">
        <v>43.1</v>
      </c>
      <c r="E10">
        <v>5.12</v>
      </c>
      <c r="F10">
        <v>39</v>
      </c>
      <c r="G10">
        <v>3.78</v>
      </c>
      <c r="H10">
        <v>5.2600000000000001E-2</v>
      </c>
    </row>
    <row r="11" spans="1:8">
      <c r="A11" s="4"/>
      <c r="B11" s="4"/>
      <c r="C11">
        <v>10.8</v>
      </c>
      <c r="D11">
        <v>34.799999999999997</v>
      </c>
      <c r="E11">
        <v>5.39</v>
      </c>
      <c r="F11" s="1">
        <v>43.7</v>
      </c>
      <c r="G11">
        <v>5.21</v>
      </c>
      <c r="H11">
        <v>4.9500000000000002E-2</v>
      </c>
    </row>
    <row r="12" spans="1:8">
      <c r="A12" s="4"/>
      <c r="B12" s="4"/>
      <c r="C12">
        <v>7.86</v>
      </c>
      <c r="D12">
        <v>52.9</v>
      </c>
      <c r="E12">
        <v>8.3699999999999992</v>
      </c>
      <c r="F12">
        <v>25.1</v>
      </c>
      <c r="G12">
        <v>5.68</v>
      </c>
      <c r="H12">
        <v>8.3699999999999997E-2</v>
      </c>
    </row>
    <row r="13" spans="1:8">
      <c r="A13" s="4"/>
      <c r="B13" s="4"/>
      <c r="C13">
        <v>4.38</v>
      </c>
      <c r="D13">
        <v>39.200000000000003</v>
      </c>
      <c r="E13">
        <v>12.4</v>
      </c>
      <c r="F13">
        <v>38.799999999999997</v>
      </c>
      <c r="G13">
        <v>5.17</v>
      </c>
      <c r="H13">
        <v>5.0599999999999999E-2</v>
      </c>
    </row>
    <row r="14" spans="1:8">
      <c r="B14" t="s">
        <v>5</v>
      </c>
      <c r="C14">
        <f t="shared" ref="C14:D14" si="3">AVERAGE(C10:C13)</f>
        <v>7.9749999999999996</v>
      </c>
      <c r="D14">
        <f t="shared" si="3"/>
        <v>42.5</v>
      </c>
      <c r="E14">
        <f t="shared" ref="E14:H14" si="4">AVERAGE(E10:E13)</f>
        <v>7.82</v>
      </c>
      <c r="F14">
        <f t="shared" si="4"/>
        <v>36.650000000000006</v>
      </c>
      <c r="G14">
        <f t="shared" si="4"/>
        <v>4.96</v>
      </c>
      <c r="H14">
        <f t="shared" si="4"/>
        <v>5.91E-2</v>
      </c>
    </row>
    <row r="15" spans="1:8">
      <c r="B15" t="s">
        <v>2</v>
      </c>
      <c r="C15">
        <f t="shared" ref="C15:H15" si="5">STDEV(C10:C13)/SQRT(4)</f>
        <v>1.344776933175164</v>
      </c>
      <c r="D15">
        <f t="shared" si="5"/>
        <v>3.8589722293204769</v>
      </c>
      <c r="E15">
        <f>STDEV(E10:E13)/SQRT(4)</f>
        <v>1.6949385436253031</v>
      </c>
      <c r="F15">
        <f t="shared" si="5"/>
        <v>4.0129997092781595</v>
      </c>
      <c r="G15">
        <f t="shared" si="5"/>
        <v>0.41002032469947763</v>
      </c>
      <c r="H15">
        <f t="shared" si="5"/>
        <v>8.225063322957863E-3</v>
      </c>
    </row>
    <row r="16" spans="1:8">
      <c r="F16" s="2"/>
    </row>
    <row r="18" spans="1:8">
      <c r="A18" s="4" t="s">
        <v>19</v>
      </c>
      <c r="B18" s="4" t="s">
        <v>0</v>
      </c>
      <c r="C18">
        <v>0.38500000000000001</v>
      </c>
      <c r="D18">
        <v>12.1</v>
      </c>
      <c r="E18">
        <v>48.1</v>
      </c>
      <c r="F18">
        <v>39.200000000000003</v>
      </c>
      <c r="G18">
        <v>0.221</v>
      </c>
      <c r="H18" s="1">
        <v>3.2699999999999999E-3</v>
      </c>
    </row>
    <row r="19" spans="1:8">
      <c r="A19" s="4"/>
      <c r="B19" s="4"/>
      <c r="C19">
        <v>0.32900000000000001</v>
      </c>
      <c r="D19">
        <v>10.9</v>
      </c>
      <c r="E19">
        <v>45.5</v>
      </c>
      <c r="F19" s="1">
        <v>43</v>
      </c>
      <c r="G19">
        <v>0.34399999999999997</v>
      </c>
      <c r="H19" s="1">
        <v>3.2200000000000002E-3</v>
      </c>
    </row>
    <row r="20" spans="1:8">
      <c r="A20" s="4"/>
      <c r="B20" s="4"/>
      <c r="C20">
        <v>0.432</v>
      </c>
      <c r="D20">
        <v>9.68</v>
      </c>
      <c r="E20">
        <v>36.1</v>
      </c>
      <c r="F20">
        <v>53.5</v>
      </c>
      <c r="G20">
        <v>0.29799999999999999</v>
      </c>
      <c r="H20" s="1">
        <v>2.0600000000000002E-3</v>
      </c>
    </row>
    <row r="21" spans="1:8">
      <c r="A21" s="4"/>
      <c r="B21" s="4"/>
      <c r="C21">
        <v>0.61</v>
      </c>
      <c r="D21">
        <v>13.3</v>
      </c>
      <c r="E21">
        <v>34.799999999999997</v>
      </c>
      <c r="F21">
        <v>50.9</v>
      </c>
      <c r="G21">
        <v>0.39800000000000002</v>
      </c>
      <c r="H21" s="1">
        <v>3.2799999999999999E-3</v>
      </c>
    </row>
    <row r="22" spans="1:8">
      <c r="B22" t="s">
        <v>1</v>
      </c>
      <c r="C22">
        <f t="shared" ref="C22:D22" si="6">AVERAGE(C18:C21)</f>
        <v>0.43899999999999995</v>
      </c>
      <c r="D22">
        <f t="shared" si="6"/>
        <v>11.495000000000001</v>
      </c>
      <c r="E22">
        <f t="shared" ref="E22:H22" si="7">AVERAGE(E18:E21)</f>
        <v>41.125</v>
      </c>
      <c r="F22">
        <f t="shared" si="7"/>
        <v>46.65</v>
      </c>
      <c r="G22">
        <f t="shared" si="7"/>
        <v>0.31525000000000003</v>
      </c>
      <c r="H22">
        <f t="shared" si="7"/>
        <v>2.9575000000000001E-3</v>
      </c>
    </row>
    <row r="23" spans="1:8">
      <c r="B23" t="s">
        <v>2</v>
      </c>
      <c r="C23">
        <f t="shared" ref="C23:H23" si="8">STDEV(C18:C21)/SQRT(4)</f>
        <v>6.0763201583414625E-2</v>
      </c>
      <c r="D23">
        <f t="shared" si="8"/>
        <v>0.77847607541914721</v>
      </c>
      <c r="E23">
        <f>STDEV(E18:E21)/SQRT(4)</f>
        <v>3.3297584997514034</v>
      </c>
      <c r="F23">
        <f t="shared" si="8"/>
        <v>3.3392863509039539</v>
      </c>
      <c r="G23">
        <f t="shared" si="8"/>
        <v>3.7477493245946868E-2</v>
      </c>
      <c r="H23">
        <f t="shared" si="8"/>
        <v>2.9945436491503449E-4</v>
      </c>
    </row>
    <row r="26" spans="1:8">
      <c r="A26" s="4" t="s">
        <v>19</v>
      </c>
      <c r="B26" s="4" t="s">
        <v>4</v>
      </c>
      <c r="C26">
        <v>7.11</v>
      </c>
      <c r="D26">
        <v>21.2</v>
      </c>
      <c r="E26">
        <v>2.88</v>
      </c>
      <c r="F26">
        <v>65.099999999999994</v>
      </c>
      <c r="G26">
        <v>3.67</v>
      </c>
      <c r="H26">
        <v>1.9699999999999999E-2</v>
      </c>
    </row>
    <row r="27" spans="1:8">
      <c r="A27" s="4"/>
      <c r="B27" s="4"/>
      <c r="C27">
        <v>6.11</v>
      </c>
      <c r="D27">
        <v>18.899999999999999</v>
      </c>
      <c r="E27">
        <v>2.67</v>
      </c>
      <c r="F27">
        <v>68.2</v>
      </c>
      <c r="G27">
        <v>4.12</v>
      </c>
      <c r="H27">
        <v>2.3800000000000002E-2</v>
      </c>
    </row>
    <row r="28" spans="1:8">
      <c r="A28" s="4"/>
      <c r="B28" s="4"/>
      <c r="C28">
        <v>2.78</v>
      </c>
      <c r="D28">
        <v>16.100000000000001</v>
      </c>
      <c r="E28">
        <v>3.84</v>
      </c>
      <c r="F28">
        <v>72.8</v>
      </c>
      <c r="G28">
        <v>4.46</v>
      </c>
      <c r="H28">
        <v>1.5599999999999999E-2</v>
      </c>
    </row>
    <row r="29" spans="1:8">
      <c r="A29" s="4"/>
      <c r="B29" s="4"/>
      <c r="C29">
        <v>2.52</v>
      </c>
      <c r="D29">
        <v>14</v>
      </c>
      <c r="E29">
        <v>5.38</v>
      </c>
      <c r="F29">
        <v>74</v>
      </c>
      <c r="G29">
        <v>4.03</v>
      </c>
      <c r="H29" s="1">
        <v>6.2899999999999996E-3</v>
      </c>
    </row>
    <row r="30" spans="1:8">
      <c r="B30" t="s">
        <v>5</v>
      </c>
      <c r="C30">
        <f t="shared" ref="C30:D30" si="9">AVERAGE(C26:C29)</f>
        <v>4.63</v>
      </c>
      <c r="D30">
        <f t="shared" si="9"/>
        <v>17.549999999999997</v>
      </c>
      <c r="E30">
        <f t="shared" ref="E30:H30" si="10">AVERAGE(E26:E29)</f>
        <v>3.6924999999999999</v>
      </c>
      <c r="F30">
        <f t="shared" si="10"/>
        <v>70.025000000000006</v>
      </c>
      <c r="G30">
        <f t="shared" si="10"/>
        <v>4.07</v>
      </c>
      <c r="H30">
        <f t="shared" si="10"/>
        <v>1.6347500000000001E-2</v>
      </c>
    </row>
    <row r="31" spans="1:8">
      <c r="B31" t="s">
        <v>2</v>
      </c>
      <c r="C31">
        <f t="shared" ref="C31:H31" si="11">STDEV(C26:C29)/SQRT(4)</f>
        <v>1.1624471314142995</v>
      </c>
      <c r="D31">
        <f t="shared" si="11"/>
        <v>1.5771810295587601</v>
      </c>
      <c r="E31">
        <f>STDEV(E26:E29)/SQRT(4)</f>
        <v>0.61745951284274492</v>
      </c>
      <c r="F31">
        <f t="shared" si="11"/>
        <v>2.0633205438483544</v>
      </c>
      <c r="G31">
        <f t="shared" si="11"/>
        <v>0.16232683080747926</v>
      </c>
      <c r="H31">
        <f t="shared" si="11"/>
        <v>3.7471219511335178E-3</v>
      </c>
    </row>
    <row r="32" spans="1:8">
      <c r="F32" s="2"/>
    </row>
    <row r="34" spans="1:8">
      <c r="A34" s="4" t="s">
        <v>18</v>
      </c>
      <c r="B34" s="4" t="s">
        <v>0</v>
      </c>
      <c r="C34">
        <v>0.33</v>
      </c>
      <c r="D34">
        <v>10.199999999999999</v>
      </c>
      <c r="E34">
        <v>41.3</v>
      </c>
      <c r="F34">
        <v>47.8</v>
      </c>
      <c r="G34">
        <v>0.33700000000000002</v>
      </c>
      <c r="H34" s="1">
        <v>3.3E-3</v>
      </c>
    </row>
    <row r="35" spans="1:8">
      <c r="A35" s="4"/>
      <c r="B35" s="4"/>
      <c r="C35">
        <v>0.3</v>
      </c>
      <c r="D35">
        <v>9.56</v>
      </c>
      <c r="E35">
        <v>46.5</v>
      </c>
      <c r="F35" s="1">
        <v>43.3</v>
      </c>
      <c r="G35">
        <v>0.32</v>
      </c>
      <c r="H35">
        <v>0</v>
      </c>
    </row>
    <row r="36" spans="1:8">
      <c r="A36" s="4"/>
      <c r="B36" s="4"/>
      <c r="C36">
        <v>0.433</v>
      </c>
      <c r="D36">
        <v>8.75</v>
      </c>
      <c r="E36">
        <v>32.5</v>
      </c>
      <c r="F36">
        <v>57.6</v>
      </c>
      <c r="G36">
        <v>0.66800000000000004</v>
      </c>
      <c r="H36" s="1">
        <v>5.5100000000000001E-3</v>
      </c>
    </row>
    <row r="37" spans="1:8">
      <c r="A37" s="4"/>
      <c r="B37" s="4"/>
      <c r="C37">
        <v>0.42899999999999999</v>
      </c>
      <c r="D37">
        <v>10.6</v>
      </c>
      <c r="E37">
        <v>30</v>
      </c>
      <c r="F37">
        <v>58.1</v>
      </c>
      <c r="G37">
        <v>0.81100000000000005</v>
      </c>
      <c r="H37" s="1">
        <v>9.92E-3</v>
      </c>
    </row>
    <row r="38" spans="1:8">
      <c r="B38" t="s">
        <v>1</v>
      </c>
      <c r="C38">
        <f t="shared" ref="C38:D38" si="12">AVERAGE(C34:C37)</f>
        <v>0.373</v>
      </c>
      <c r="D38">
        <f t="shared" si="12"/>
        <v>9.7774999999999999</v>
      </c>
      <c r="E38">
        <f t="shared" ref="E38:H38" si="13">AVERAGE(E34:E37)</f>
        <v>37.575000000000003</v>
      </c>
      <c r="F38">
        <f t="shared" si="13"/>
        <v>51.699999999999996</v>
      </c>
      <c r="G38">
        <f t="shared" si="13"/>
        <v>0.53400000000000003</v>
      </c>
      <c r="H38">
        <f t="shared" si="13"/>
        <v>4.6825E-3</v>
      </c>
    </row>
    <row r="39" spans="1:8">
      <c r="B39" t="s">
        <v>2</v>
      </c>
      <c r="C39">
        <f t="shared" ref="C39:H39" si="14">STDEV(C34:C37)/SQRT(4)</f>
        <v>3.4051431687962819E-2</v>
      </c>
      <c r="D39">
        <f t="shared" si="14"/>
        <v>0.40394667552372127</v>
      </c>
      <c r="E39">
        <f>STDEV(E34:E37)/SQRT(4)</f>
        <v>3.8369638604848175</v>
      </c>
      <c r="F39">
        <f t="shared" si="14"/>
        <v>3.6690143998990918</v>
      </c>
      <c r="G39">
        <f t="shared" si="14"/>
        <v>0.12223270157095174</v>
      </c>
      <c r="H39">
        <f t="shared" si="14"/>
        <v>2.0807305407796878E-3</v>
      </c>
    </row>
    <row r="40" spans="1:8">
      <c r="F40" s="2"/>
    </row>
    <row r="42" spans="1:8">
      <c r="A42" s="4" t="s">
        <v>18</v>
      </c>
      <c r="B42" s="4" t="s">
        <v>4</v>
      </c>
      <c r="C42">
        <v>2.36</v>
      </c>
      <c r="D42">
        <v>9</v>
      </c>
      <c r="E42">
        <v>1.88</v>
      </c>
      <c r="F42">
        <v>83.9</v>
      </c>
      <c r="G42">
        <v>2.89</v>
      </c>
      <c r="H42">
        <v>1.0999999999999999E-2</v>
      </c>
    </row>
    <row r="43" spans="1:8">
      <c r="A43" s="4"/>
      <c r="B43" s="4"/>
      <c r="C43">
        <v>1.6</v>
      </c>
      <c r="D43">
        <v>7.74</v>
      </c>
      <c r="E43">
        <v>1.79</v>
      </c>
      <c r="F43" s="1">
        <v>85.8</v>
      </c>
      <c r="G43">
        <v>3.08</v>
      </c>
      <c r="H43" s="1">
        <v>7.1999999999999998E-3</v>
      </c>
    </row>
    <row r="44" spans="1:8">
      <c r="A44" s="4"/>
      <c r="B44" s="4"/>
      <c r="C44">
        <v>1.37</v>
      </c>
      <c r="D44">
        <v>7.87</v>
      </c>
      <c r="E44">
        <v>2.1800000000000002</v>
      </c>
      <c r="F44">
        <v>84.6</v>
      </c>
      <c r="G44">
        <v>4</v>
      </c>
      <c r="H44">
        <v>1.23E-2</v>
      </c>
    </row>
    <row r="45" spans="1:8">
      <c r="A45" s="4"/>
      <c r="B45" s="4"/>
      <c r="C45">
        <v>1.22</v>
      </c>
      <c r="D45">
        <v>8.19</v>
      </c>
      <c r="E45">
        <v>3.83</v>
      </c>
      <c r="F45">
        <v>82.7</v>
      </c>
      <c r="G45">
        <v>4.01</v>
      </c>
      <c r="H45" s="1">
        <v>2.31E-3</v>
      </c>
    </row>
    <row r="46" spans="1:8">
      <c r="B46" t="s">
        <v>5</v>
      </c>
      <c r="C46">
        <f t="shared" ref="C46:D46" si="15">AVERAGE(C42:C45)</f>
        <v>1.6375</v>
      </c>
      <c r="D46">
        <f t="shared" si="15"/>
        <v>8.2000000000000011</v>
      </c>
      <c r="E46">
        <f t="shared" ref="E46:H46" si="16">AVERAGE(E42:E45)</f>
        <v>2.42</v>
      </c>
      <c r="F46">
        <f t="shared" si="16"/>
        <v>84.25</v>
      </c>
      <c r="G46">
        <f t="shared" si="16"/>
        <v>3.4950000000000001</v>
      </c>
      <c r="H46">
        <f t="shared" si="16"/>
        <v>8.2024999999999997E-3</v>
      </c>
    </row>
    <row r="47" spans="1:8">
      <c r="B47" t="s">
        <v>2</v>
      </c>
      <c r="C47">
        <f t="shared" ref="C47:H47" si="17">STDEV(C42:C45)/SQRT(4)</f>
        <v>0.25319212073048442</v>
      </c>
      <c r="D47">
        <f t="shared" si="17"/>
        <v>0.28293108701590214</v>
      </c>
      <c r="E47">
        <f>STDEV(E42:E45)/SQRT(4)</f>
        <v>0.47733635939450508</v>
      </c>
      <c r="F47">
        <f t="shared" si="17"/>
        <v>0.64871668186761711</v>
      </c>
      <c r="G47">
        <f t="shared" si="17"/>
        <v>0.29699887766342303</v>
      </c>
      <c r="H47">
        <f t="shared" si="17"/>
        <v>2.2424331093702657E-3</v>
      </c>
    </row>
    <row r="48" spans="1:8">
      <c r="F48" s="2"/>
    </row>
    <row r="50" spans="1:8">
      <c r="A50" s="4" t="s">
        <v>17</v>
      </c>
      <c r="B50" s="4" t="s">
        <v>0</v>
      </c>
      <c r="C50">
        <v>0.28999999999999998</v>
      </c>
      <c r="D50">
        <v>8.02</v>
      </c>
      <c r="E50">
        <v>44.4</v>
      </c>
      <c r="F50">
        <v>46.9</v>
      </c>
      <c r="G50">
        <v>0.35</v>
      </c>
      <c r="H50" s="1">
        <v>3.0999999999999999E-3</v>
      </c>
    </row>
    <row r="51" spans="1:8">
      <c r="A51" s="4"/>
      <c r="B51" s="4"/>
      <c r="C51">
        <v>0.23899999999999999</v>
      </c>
      <c r="D51">
        <v>6.59</v>
      </c>
      <c r="E51">
        <v>44.8</v>
      </c>
      <c r="F51">
        <v>48</v>
      </c>
      <c r="G51">
        <v>0.35799999999999998</v>
      </c>
      <c r="H51" s="1">
        <v>9.6900000000000003E-4</v>
      </c>
    </row>
    <row r="52" spans="1:8">
      <c r="A52" s="4"/>
      <c r="B52" s="4"/>
      <c r="C52">
        <v>0.34799999999999998</v>
      </c>
      <c r="D52">
        <v>6.69</v>
      </c>
      <c r="E52">
        <v>32</v>
      </c>
      <c r="F52">
        <v>60.1</v>
      </c>
      <c r="G52">
        <v>0.82699999999999996</v>
      </c>
      <c r="H52" s="1">
        <v>4.2700000000000004E-3</v>
      </c>
    </row>
    <row r="53" spans="1:8">
      <c r="A53" s="4"/>
      <c r="B53" s="4"/>
      <c r="C53">
        <v>0.34100000000000003</v>
      </c>
      <c r="D53">
        <v>6.55</v>
      </c>
      <c r="E53">
        <v>29</v>
      </c>
      <c r="F53">
        <v>63.3</v>
      </c>
      <c r="G53">
        <v>0.86</v>
      </c>
      <c r="H53" s="1">
        <v>3.13E-3</v>
      </c>
    </row>
    <row r="54" spans="1:8">
      <c r="B54" t="s">
        <v>1</v>
      </c>
      <c r="C54">
        <f t="shared" ref="C54:D54" si="18">AVERAGE(C50:C53)</f>
        <v>0.30449999999999999</v>
      </c>
      <c r="D54">
        <f t="shared" si="18"/>
        <v>6.9625000000000004</v>
      </c>
      <c r="E54">
        <f t="shared" ref="E54:H54" si="19">AVERAGE(E50:E53)</f>
        <v>37.549999999999997</v>
      </c>
      <c r="F54">
        <f t="shared" si="19"/>
        <v>54.575000000000003</v>
      </c>
      <c r="G54">
        <f t="shared" si="19"/>
        <v>0.59875</v>
      </c>
      <c r="H54">
        <f t="shared" si="19"/>
        <v>2.86725E-3</v>
      </c>
    </row>
    <row r="55" spans="1:8">
      <c r="B55" t="s">
        <v>2</v>
      </c>
      <c r="C55">
        <f t="shared" ref="C55:H55" si="20">STDEV(C50:C53)/SQRT(4)</f>
        <v>2.537222891273061E-2</v>
      </c>
      <c r="D55">
        <f t="shared" si="20"/>
        <v>0.3537271782980021</v>
      </c>
      <c r="E55">
        <f>STDEV(E50:E53)/SQRT(4)</f>
        <v>4.1169365633522572</v>
      </c>
      <c r="F55">
        <f t="shared" si="20"/>
        <v>4.1712058608192741</v>
      </c>
      <c r="G55">
        <f t="shared" si="20"/>
        <v>0.14147636728443372</v>
      </c>
      <c r="H55">
        <f t="shared" si="20"/>
        <v>6.8885598095683263E-4</v>
      </c>
    </row>
    <row r="56" spans="1:8">
      <c r="F56" s="2"/>
    </row>
    <row r="58" spans="1:8">
      <c r="A58" s="4" t="s">
        <v>17</v>
      </c>
      <c r="B58" s="4" t="s">
        <v>4</v>
      </c>
      <c r="C58">
        <v>1.08</v>
      </c>
      <c r="D58">
        <v>4.2</v>
      </c>
      <c r="E58">
        <v>3.85</v>
      </c>
      <c r="F58">
        <v>89</v>
      </c>
      <c r="G58">
        <v>1.81</v>
      </c>
      <c r="H58">
        <v>1.83E-2</v>
      </c>
    </row>
    <row r="59" spans="1:8">
      <c r="A59" s="4"/>
      <c r="B59" s="4"/>
      <c r="C59">
        <v>0.76700000000000002</v>
      </c>
      <c r="D59">
        <v>3.92</v>
      </c>
      <c r="E59">
        <v>3.22</v>
      </c>
      <c r="F59">
        <v>90.1</v>
      </c>
      <c r="G59">
        <v>1.95</v>
      </c>
      <c r="H59" s="1">
        <v>9.6699999999999998E-3</v>
      </c>
    </row>
    <row r="60" spans="1:8">
      <c r="A60" s="4"/>
      <c r="B60" s="4"/>
      <c r="C60">
        <v>0.89100000000000001</v>
      </c>
      <c r="D60">
        <v>3.97</v>
      </c>
      <c r="E60">
        <v>2.61</v>
      </c>
      <c r="F60">
        <v>89.5</v>
      </c>
      <c r="G60">
        <v>3.01</v>
      </c>
      <c r="H60">
        <v>1.95E-2</v>
      </c>
    </row>
    <row r="61" spans="1:8">
      <c r="A61" s="4"/>
      <c r="B61" s="4"/>
      <c r="C61">
        <v>0.96899999999999997</v>
      </c>
      <c r="D61">
        <v>5.71</v>
      </c>
      <c r="E61">
        <v>4.04</v>
      </c>
      <c r="F61">
        <v>86.5</v>
      </c>
      <c r="G61">
        <v>2.79</v>
      </c>
      <c r="H61" s="1">
        <v>3.2000000000000002E-3</v>
      </c>
    </row>
    <row r="62" spans="1:8">
      <c r="B62" t="s">
        <v>9</v>
      </c>
      <c r="C62">
        <f t="shared" ref="C62:D62" si="21">AVERAGE(C58:C61)</f>
        <v>0.92674999999999996</v>
      </c>
      <c r="D62">
        <f t="shared" si="21"/>
        <v>4.45</v>
      </c>
      <c r="E62">
        <f t="shared" ref="E62:H62" si="22">AVERAGE(E58:E61)</f>
        <v>3.4299999999999997</v>
      </c>
      <c r="F62">
        <f t="shared" si="22"/>
        <v>88.775000000000006</v>
      </c>
      <c r="G62">
        <f t="shared" si="22"/>
        <v>2.3899999999999997</v>
      </c>
      <c r="H62">
        <f t="shared" si="22"/>
        <v>1.26675E-2</v>
      </c>
    </row>
    <row r="63" spans="1:8">
      <c r="B63" t="s">
        <v>2</v>
      </c>
      <c r="C63">
        <f t="shared" ref="C63:H63" si="23">STDEV(C58:C61)/SQRT(4)</f>
        <v>6.5871560631277332E-2</v>
      </c>
      <c r="D63">
        <f t="shared" si="23"/>
        <v>0.42440153942541903</v>
      </c>
      <c r="E63">
        <f>STDEV(E58:E61)/SQRT(4)</f>
        <v>0.32467932897963786</v>
      </c>
      <c r="F63">
        <f t="shared" si="23"/>
        <v>0.79096460097781796</v>
      </c>
      <c r="G63">
        <f t="shared" si="23"/>
        <v>0.29922121136933788</v>
      </c>
      <c r="H63">
        <f t="shared" si="23"/>
        <v>3.8408622621315999E-3</v>
      </c>
    </row>
    <row r="64" spans="1:8">
      <c r="F64" s="2"/>
    </row>
    <row r="66" spans="1:8">
      <c r="A66" s="4" t="s">
        <v>16</v>
      </c>
      <c r="B66" s="4" t="s">
        <v>0</v>
      </c>
      <c r="C66">
        <v>0.216</v>
      </c>
      <c r="D66">
        <v>6.1</v>
      </c>
      <c r="E66">
        <v>44.2</v>
      </c>
      <c r="F66" s="1">
        <v>49.3</v>
      </c>
      <c r="G66">
        <v>0.153</v>
      </c>
      <c r="H66" s="1">
        <v>1.97E-3</v>
      </c>
    </row>
    <row r="67" spans="1:8">
      <c r="A67" s="4"/>
      <c r="B67" s="4"/>
      <c r="C67">
        <v>0.22900000000000001</v>
      </c>
      <c r="D67">
        <v>7.47</v>
      </c>
      <c r="E67">
        <v>43.5</v>
      </c>
      <c r="F67">
        <v>48.5</v>
      </c>
      <c r="G67">
        <v>0.315</v>
      </c>
      <c r="H67" s="1">
        <v>2.82E-3</v>
      </c>
    </row>
    <row r="68" spans="1:8">
      <c r="A68" s="4"/>
      <c r="B68" s="4"/>
      <c r="C68">
        <v>0.42099999999999999</v>
      </c>
      <c r="D68">
        <v>8.5</v>
      </c>
      <c r="E68">
        <v>33.4</v>
      </c>
      <c r="F68">
        <v>57</v>
      </c>
      <c r="G68">
        <v>0.70099999999999996</v>
      </c>
      <c r="H68" s="1">
        <v>4.1999999999999997E-3</v>
      </c>
    </row>
    <row r="69" spans="1:8">
      <c r="A69" s="4"/>
      <c r="B69" s="4"/>
      <c r="C69">
        <v>0.36299999999999999</v>
      </c>
      <c r="D69">
        <v>7.6</v>
      </c>
      <c r="E69">
        <v>27.7</v>
      </c>
      <c r="F69">
        <v>63.5</v>
      </c>
      <c r="G69">
        <v>0.80200000000000005</v>
      </c>
      <c r="H69" s="1">
        <v>4.9500000000000004E-3</v>
      </c>
    </row>
    <row r="70" spans="1:8">
      <c r="B70" t="s">
        <v>1</v>
      </c>
      <c r="C70">
        <f t="shared" ref="C70:D70" si="24">AVERAGE(C66:C69)</f>
        <v>0.30725000000000002</v>
      </c>
      <c r="D70">
        <f t="shared" si="24"/>
        <v>7.4175000000000004</v>
      </c>
      <c r="E70">
        <f t="shared" ref="E70:H70" si="25">AVERAGE(E66:E69)</f>
        <v>37.199999999999996</v>
      </c>
      <c r="F70">
        <f t="shared" si="25"/>
        <v>54.575000000000003</v>
      </c>
      <c r="G70">
        <f t="shared" si="25"/>
        <v>0.49275000000000002</v>
      </c>
      <c r="H70">
        <f t="shared" si="25"/>
        <v>3.4850000000000003E-3</v>
      </c>
    </row>
    <row r="71" spans="1:8">
      <c r="B71" t="s">
        <v>2</v>
      </c>
      <c r="C71">
        <f t="shared" ref="C71:H71" si="26">STDEV(C66:C69)/SQRT(4)</f>
        <v>5.0412258760477398E-2</v>
      </c>
      <c r="D71">
        <f t="shared" si="26"/>
        <v>0.49528400943296802</v>
      </c>
      <c r="E71">
        <f>STDEV(E66:E69)/SQRT(4)</f>
        <v>4.0143492623338295</v>
      </c>
      <c r="F71">
        <f t="shared" si="26"/>
        <v>3.5386850194198565</v>
      </c>
      <c r="G71">
        <f t="shared" si="26"/>
        <v>0.15438824167230697</v>
      </c>
      <c r="H71">
        <f t="shared" si="26"/>
        <v>6.7050354212338061E-4</v>
      </c>
    </row>
    <row r="74" spans="1:8">
      <c r="A74" s="4" t="s">
        <v>16</v>
      </c>
      <c r="B74" s="4" t="s">
        <v>4</v>
      </c>
      <c r="C74">
        <v>0.76700000000000002</v>
      </c>
      <c r="D74">
        <v>4.7699999999999996</v>
      </c>
      <c r="E74">
        <v>9.26</v>
      </c>
      <c r="F74">
        <v>83.5</v>
      </c>
      <c r="G74">
        <v>1.75</v>
      </c>
      <c r="H74" s="1">
        <v>1.0499999999999999E-3</v>
      </c>
    </row>
    <row r="75" spans="1:8">
      <c r="A75" s="4"/>
      <c r="B75" s="4"/>
      <c r="C75">
        <v>1.1200000000000001</v>
      </c>
      <c r="D75">
        <v>5.39</v>
      </c>
      <c r="E75">
        <v>12.8</v>
      </c>
      <c r="F75">
        <v>79.099999999999994</v>
      </c>
      <c r="G75">
        <v>1.53</v>
      </c>
      <c r="H75" s="1">
        <v>9.41E-3</v>
      </c>
    </row>
    <row r="76" spans="1:8">
      <c r="A76" s="4"/>
      <c r="B76" s="4"/>
      <c r="C76">
        <v>1.19</v>
      </c>
      <c r="D76">
        <v>5.84</v>
      </c>
      <c r="E76">
        <v>8.27</v>
      </c>
      <c r="F76">
        <v>82.6</v>
      </c>
      <c r="G76">
        <v>1.95</v>
      </c>
      <c r="H76">
        <v>1.7899999999999999E-2</v>
      </c>
    </row>
    <row r="77" spans="1:8">
      <c r="A77" s="4"/>
      <c r="B77" s="4"/>
      <c r="C77">
        <v>1.1000000000000001</v>
      </c>
      <c r="D77">
        <v>4.59</v>
      </c>
      <c r="E77">
        <v>9.11</v>
      </c>
      <c r="F77">
        <v>83.9</v>
      </c>
      <c r="G77">
        <v>1.1299999999999999</v>
      </c>
      <c r="H77" s="1">
        <v>6.3600000000000002E-3</v>
      </c>
    </row>
    <row r="78" spans="1:8">
      <c r="B78" t="s">
        <v>5</v>
      </c>
      <c r="C78">
        <f t="shared" ref="C78:D78" si="27">AVERAGE(C74:C77)</f>
        <v>1.0442499999999999</v>
      </c>
      <c r="D78">
        <f t="shared" si="27"/>
        <v>5.1475</v>
      </c>
      <c r="E78">
        <f t="shared" ref="E78:H78" si="28">AVERAGE(E74:E77)</f>
        <v>9.86</v>
      </c>
      <c r="F78">
        <f t="shared" si="28"/>
        <v>82.275000000000006</v>
      </c>
      <c r="G78">
        <f t="shared" si="28"/>
        <v>1.59</v>
      </c>
      <c r="H78">
        <f t="shared" si="28"/>
        <v>8.6800000000000002E-3</v>
      </c>
    </row>
    <row r="79" spans="1:8">
      <c r="B79" t="s">
        <v>2</v>
      </c>
      <c r="C79">
        <f t="shared" ref="C79:H79" si="29">STDEV(C74:C77)/SQRT(4)</f>
        <v>9.4409017048161709E-2</v>
      </c>
      <c r="D79">
        <f t="shared" si="29"/>
        <v>0.28747101303145911</v>
      </c>
      <c r="E79">
        <f>STDEV(E74:E77)/SQRT(4)</f>
        <v>1.0039173272735185</v>
      </c>
      <c r="F79">
        <f t="shared" si="29"/>
        <v>1.0926840043367239</v>
      </c>
      <c r="G79">
        <f t="shared" si="29"/>
        <v>0.17568911937472545</v>
      </c>
      <c r="H79">
        <f t="shared" si="29"/>
        <v>3.5253912312441763E-3</v>
      </c>
    </row>
    <row r="80" spans="1:8">
      <c r="F80" s="2"/>
    </row>
    <row r="84" spans="1:8">
      <c r="A84" t="s">
        <v>8</v>
      </c>
      <c r="C84" t="s">
        <v>13</v>
      </c>
      <c r="D84" t="s">
        <v>11</v>
      </c>
      <c r="E84" t="s">
        <v>12</v>
      </c>
      <c r="F84" t="s">
        <v>14</v>
      </c>
      <c r="G84" t="s">
        <v>10</v>
      </c>
      <c r="H84" t="s">
        <v>15</v>
      </c>
    </row>
    <row r="85" spans="1:8">
      <c r="A85" s="4" t="s">
        <v>3</v>
      </c>
      <c r="B85" t="s">
        <v>6</v>
      </c>
      <c r="C85">
        <f t="shared" ref="C85:D85" si="30">C6</f>
        <v>0.5</v>
      </c>
      <c r="D85">
        <f t="shared" si="30"/>
        <v>11.524999999999999</v>
      </c>
      <c r="E85">
        <f t="shared" ref="E85:H85" si="31">E6</f>
        <v>40.25</v>
      </c>
      <c r="F85">
        <f t="shared" si="31"/>
        <v>47.1</v>
      </c>
      <c r="G85">
        <f t="shared" si="31"/>
        <v>0.629</v>
      </c>
      <c r="H85">
        <f t="shared" si="31"/>
        <v>4.7799999999999995E-3</v>
      </c>
    </row>
    <row r="86" spans="1:8">
      <c r="A86" s="4"/>
      <c r="B86" t="s">
        <v>7</v>
      </c>
      <c r="C86">
        <f t="shared" ref="C86:D86" si="32">C14</f>
        <v>7.9749999999999996</v>
      </c>
      <c r="D86">
        <f t="shared" si="32"/>
        <v>42.5</v>
      </c>
      <c r="E86">
        <f t="shared" ref="E86:H86" si="33">E14</f>
        <v>7.82</v>
      </c>
      <c r="F86">
        <f t="shared" si="33"/>
        <v>36.650000000000006</v>
      </c>
      <c r="G86">
        <f t="shared" si="33"/>
        <v>4.96</v>
      </c>
      <c r="H86">
        <f t="shared" si="33"/>
        <v>5.91E-2</v>
      </c>
    </row>
    <row r="87" spans="1:8">
      <c r="A87" s="4" t="s">
        <v>19</v>
      </c>
      <c r="B87" t="s">
        <v>6</v>
      </c>
      <c r="C87">
        <f t="shared" ref="C87:D87" si="34">C22</f>
        <v>0.43899999999999995</v>
      </c>
      <c r="D87">
        <f t="shared" si="34"/>
        <v>11.495000000000001</v>
      </c>
      <c r="E87">
        <f t="shared" ref="E87:H87" si="35">E22</f>
        <v>41.125</v>
      </c>
      <c r="F87">
        <f t="shared" si="35"/>
        <v>46.65</v>
      </c>
      <c r="G87">
        <f t="shared" si="35"/>
        <v>0.31525000000000003</v>
      </c>
      <c r="H87">
        <f t="shared" si="35"/>
        <v>2.9575000000000001E-3</v>
      </c>
    </row>
    <row r="88" spans="1:8">
      <c r="A88" s="4"/>
      <c r="B88" t="s">
        <v>7</v>
      </c>
      <c r="C88">
        <f t="shared" ref="C88:D88" si="36">C30</f>
        <v>4.63</v>
      </c>
      <c r="D88">
        <f t="shared" si="36"/>
        <v>17.549999999999997</v>
      </c>
      <c r="E88">
        <f t="shared" ref="E88:H88" si="37">E30</f>
        <v>3.6924999999999999</v>
      </c>
      <c r="F88">
        <f t="shared" si="37"/>
        <v>70.025000000000006</v>
      </c>
      <c r="G88">
        <f t="shared" si="37"/>
        <v>4.07</v>
      </c>
      <c r="H88">
        <f t="shared" si="37"/>
        <v>1.6347500000000001E-2</v>
      </c>
    </row>
    <row r="89" spans="1:8">
      <c r="A89" s="4" t="s">
        <v>18</v>
      </c>
      <c r="B89" t="s">
        <v>6</v>
      </c>
      <c r="C89">
        <f t="shared" ref="C89:D89" si="38">C38</f>
        <v>0.373</v>
      </c>
      <c r="D89">
        <f t="shared" si="38"/>
        <v>9.7774999999999999</v>
      </c>
      <c r="E89">
        <f t="shared" ref="E89:H89" si="39">E38</f>
        <v>37.575000000000003</v>
      </c>
      <c r="F89">
        <f t="shared" si="39"/>
        <v>51.699999999999996</v>
      </c>
      <c r="G89">
        <f t="shared" si="39"/>
        <v>0.53400000000000003</v>
      </c>
      <c r="H89">
        <f t="shared" si="39"/>
        <v>4.6825E-3</v>
      </c>
    </row>
    <row r="90" spans="1:8">
      <c r="A90" s="4"/>
      <c r="B90" t="s">
        <v>7</v>
      </c>
      <c r="C90">
        <f t="shared" ref="C90:D90" si="40">C46</f>
        <v>1.6375</v>
      </c>
      <c r="D90">
        <f t="shared" si="40"/>
        <v>8.2000000000000011</v>
      </c>
      <c r="E90">
        <f t="shared" ref="E90:H90" si="41">E46</f>
        <v>2.42</v>
      </c>
      <c r="F90">
        <f t="shared" si="41"/>
        <v>84.25</v>
      </c>
      <c r="G90">
        <f t="shared" si="41"/>
        <v>3.4950000000000001</v>
      </c>
      <c r="H90">
        <f t="shared" si="41"/>
        <v>8.2024999999999997E-3</v>
      </c>
    </row>
    <row r="91" spans="1:8">
      <c r="A91" s="4" t="s">
        <v>17</v>
      </c>
      <c r="B91" t="s">
        <v>6</v>
      </c>
      <c r="C91">
        <f t="shared" ref="C91:D91" si="42">C54</f>
        <v>0.30449999999999999</v>
      </c>
      <c r="D91">
        <f t="shared" si="42"/>
        <v>6.9625000000000004</v>
      </c>
      <c r="E91">
        <f t="shared" ref="E91:H91" si="43">E54</f>
        <v>37.549999999999997</v>
      </c>
      <c r="F91">
        <f t="shared" si="43"/>
        <v>54.575000000000003</v>
      </c>
      <c r="G91">
        <f t="shared" si="43"/>
        <v>0.59875</v>
      </c>
      <c r="H91">
        <f t="shared" si="43"/>
        <v>2.86725E-3</v>
      </c>
    </row>
    <row r="92" spans="1:8">
      <c r="A92" s="4"/>
      <c r="B92" t="s">
        <v>7</v>
      </c>
      <c r="C92">
        <f t="shared" ref="C92:D92" si="44">C62</f>
        <v>0.92674999999999996</v>
      </c>
      <c r="D92">
        <f t="shared" si="44"/>
        <v>4.45</v>
      </c>
      <c r="E92">
        <f t="shared" ref="E92:H92" si="45">E62</f>
        <v>3.4299999999999997</v>
      </c>
      <c r="F92">
        <f t="shared" si="45"/>
        <v>88.775000000000006</v>
      </c>
      <c r="G92">
        <f t="shared" si="45"/>
        <v>2.3899999999999997</v>
      </c>
      <c r="H92">
        <f t="shared" si="45"/>
        <v>1.26675E-2</v>
      </c>
    </row>
    <row r="93" spans="1:8">
      <c r="A93" s="4" t="s">
        <v>16</v>
      </c>
      <c r="B93" t="s">
        <v>6</v>
      </c>
      <c r="C93">
        <f t="shared" ref="C93:D93" si="46">C70</f>
        <v>0.30725000000000002</v>
      </c>
      <c r="D93">
        <f t="shared" si="46"/>
        <v>7.4175000000000004</v>
      </c>
      <c r="E93">
        <f t="shared" ref="E93:H93" si="47">E70</f>
        <v>37.199999999999996</v>
      </c>
      <c r="F93">
        <f t="shared" si="47"/>
        <v>54.575000000000003</v>
      </c>
      <c r="G93">
        <f t="shared" si="47"/>
        <v>0.49275000000000002</v>
      </c>
      <c r="H93">
        <f t="shared" si="47"/>
        <v>3.4850000000000003E-3</v>
      </c>
    </row>
    <row r="94" spans="1:8">
      <c r="A94" s="4"/>
      <c r="B94" t="s">
        <v>7</v>
      </c>
      <c r="C94">
        <f t="shared" ref="C94:D94" si="48">C78</f>
        <v>1.0442499999999999</v>
      </c>
      <c r="D94">
        <f t="shared" si="48"/>
        <v>5.1475</v>
      </c>
      <c r="E94">
        <f t="shared" ref="E94:H94" si="49">E78</f>
        <v>9.86</v>
      </c>
      <c r="F94">
        <f t="shared" si="49"/>
        <v>82.275000000000006</v>
      </c>
      <c r="G94">
        <f t="shared" si="49"/>
        <v>1.59</v>
      </c>
      <c r="H94">
        <f t="shared" si="49"/>
        <v>8.6800000000000002E-3</v>
      </c>
    </row>
    <row r="97" spans="1:8">
      <c r="A97" t="s">
        <v>2</v>
      </c>
      <c r="C97" t="s">
        <v>13</v>
      </c>
      <c r="D97" t="s">
        <v>11</v>
      </c>
      <c r="E97" t="s">
        <v>12</v>
      </c>
      <c r="F97" t="s">
        <v>14</v>
      </c>
      <c r="G97" t="s">
        <v>10</v>
      </c>
      <c r="H97" t="s">
        <v>15</v>
      </c>
    </row>
    <row r="98" spans="1:8">
      <c r="A98" s="4" t="s">
        <v>3</v>
      </c>
      <c r="B98" t="s">
        <v>6</v>
      </c>
      <c r="C98">
        <f t="shared" ref="C98:D98" si="50">C7</f>
        <v>6.0300635706986232E-2</v>
      </c>
      <c r="D98">
        <f t="shared" si="50"/>
        <v>0.55433894565208652</v>
      </c>
      <c r="E98">
        <f t="shared" ref="E98:H98" si="51">E7</f>
        <v>2.8735866091002049</v>
      </c>
      <c r="F98">
        <f t="shared" si="51"/>
        <v>2.3327380192954954</v>
      </c>
      <c r="G98">
        <f t="shared" si="51"/>
        <v>6.382919916986797E-2</v>
      </c>
      <c r="H98">
        <f t="shared" si="51"/>
        <v>1.4247631382092959E-3</v>
      </c>
    </row>
    <row r="99" spans="1:8">
      <c r="A99" s="4"/>
      <c r="B99" t="s">
        <v>7</v>
      </c>
      <c r="C99">
        <f t="shared" ref="C99:D99" si="52">C15</f>
        <v>1.344776933175164</v>
      </c>
      <c r="D99">
        <f t="shared" si="52"/>
        <v>3.8589722293204769</v>
      </c>
      <c r="E99">
        <f t="shared" ref="E99:H99" si="53">E15</f>
        <v>1.6949385436253031</v>
      </c>
      <c r="F99">
        <f t="shared" si="53"/>
        <v>4.0129997092781595</v>
      </c>
      <c r="G99">
        <f t="shared" si="53"/>
        <v>0.41002032469947763</v>
      </c>
      <c r="H99">
        <f t="shared" si="53"/>
        <v>8.225063322957863E-3</v>
      </c>
    </row>
    <row r="100" spans="1:8">
      <c r="A100" s="4" t="s">
        <v>19</v>
      </c>
      <c r="B100" t="s">
        <v>6</v>
      </c>
      <c r="C100">
        <f t="shared" ref="C100:D100" si="54">C23</f>
        <v>6.0763201583414625E-2</v>
      </c>
      <c r="D100">
        <f t="shared" si="54"/>
        <v>0.77847607541914721</v>
      </c>
      <c r="E100">
        <f t="shared" ref="E100:H100" si="55">E23</f>
        <v>3.3297584997514034</v>
      </c>
      <c r="F100">
        <f t="shared" si="55"/>
        <v>3.3392863509039539</v>
      </c>
      <c r="G100">
        <f t="shared" si="55"/>
        <v>3.7477493245946868E-2</v>
      </c>
      <c r="H100">
        <f t="shared" si="55"/>
        <v>2.9945436491503449E-4</v>
      </c>
    </row>
    <row r="101" spans="1:8">
      <c r="A101" s="4"/>
      <c r="B101" t="s">
        <v>7</v>
      </c>
      <c r="C101">
        <f t="shared" ref="C101:D101" si="56">C31</f>
        <v>1.1624471314142995</v>
      </c>
      <c r="D101">
        <f t="shared" si="56"/>
        <v>1.5771810295587601</v>
      </c>
      <c r="E101">
        <f t="shared" ref="E101:H101" si="57">E31</f>
        <v>0.61745951284274492</v>
      </c>
      <c r="F101">
        <f t="shared" si="57"/>
        <v>2.0633205438483544</v>
      </c>
      <c r="G101">
        <f t="shared" si="57"/>
        <v>0.16232683080747926</v>
      </c>
      <c r="H101">
        <f t="shared" si="57"/>
        <v>3.7471219511335178E-3</v>
      </c>
    </row>
    <row r="102" spans="1:8">
      <c r="A102" s="4" t="s">
        <v>18</v>
      </c>
      <c r="B102" t="s">
        <v>6</v>
      </c>
      <c r="C102">
        <f t="shared" ref="C102:D102" si="58">C39</f>
        <v>3.4051431687962819E-2</v>
      </c>
      <c r="D102">
        <f t="shared" si="58"/>
        <v>0.40394667552372127</v>
      </c>
      <c r="E102">
        <f t="shared" ref="E102:H102" si="59">E39</f>
        <v>3.8369638604848175</v>
      </c>
      <c r="F102">
        <f t="shared" si="59"/>
        <v>3.6690143998990918</v>
      </c>
      <c r="G102">
        <f t="shared" si="59"/>
        <v>0.12223270157095174</v>
      </c>
      <c r="H102">
        <f t="shared" si="59"/>
        <v>2.0807305407796878E-3</v>
      </c>
    </row>
    <row r="103" spans="1:8">
      <c r="A103" s="4"/>
      <c r="B103" t="s">
        <v>7</v>
      </c>
      <c r="C103">
        <f t="shared" ref="C103:D103" si="60">C47</f>
        <v>0.25319212073048442</v>
      </c>
      <c r="D103">
        <f t="shared" si="60"/>
        <v>0.28293108701590214</v>
      </c>
      <c r="E103">
        <f t="shared" ref="E103:H103" si="61">E47</f>
        <v>0.47733635939450508</v>
      </c>
      <c r="F103">
        <f t="shared" si="61"/>
        <v>0.64871668186761711</v>
      </c>
      <c r="G103">
        <f t="shared" si="61"/>
        <v>0.29699887766342303</v>
      </c>
      <c r="H103">
        <f t="shared" si="61"/>
        <v>2.2424331093702657E-3</v>
      </c>
    </row>
    <row r="104" spans="1:8">
      <c r="A104" s="4" t="s">
        <v>17</v>
      </c>
      <c r="B104" t="s">
        <v>6</v>
      </c>
      <c r="C104">
        <f t="shared" ref="C104:D104" si="62">C55</f>
        <v>2.537222891273061E-2</v>
      </c>
      <c r="D104">
        <f t="shared" si="62"/>
        <v>0.3537271782980021</v>
      </c>
      <c r="E104">
        <f t="shared" ref="E104:H104" si="63">E55</f>
        <v>4.1169365633522572</v>
      </c>
      <c r="F104">
        <f t="shared" si="63"/>
        <v>4.1712058608192741</v>
      </c>
      <c r="G104">
        <f t="shared" si="63"/>
        <v>0.14147636728443372</v>
      </c>
      <c r="H104">
        <f t="shared" si="63"/>
        <v>6.8885598095683263E-4</v>
      </c>
    </row>
    <row r="105" spans="1:8">
      <c r="A105" s="4"/>
      <c r="B105" t="s">
        <v>7</v>
      </c>
      <c r="C105">
        <f t="shared" ref="C105:D105" si="64">C63</f>
        <v>6.5871560631277332E-2</v>
      </c>
      <c r="D105">
        <f t="shared" si="64"/>
        <v>0.42440153942541903</v>
      </c>
      <c r="E105">
        <f t="shared" ref="E105:H105" si="65">E63</f>
        <v>0.32467932897963786</v>
      </c>
      <c r="F105">
        <f t="shared" si="65"/>
        <v>0.79096460097781796</v>
      </c>
      <c r="G105">
        <f t="shared" si="65"/>
        <v>0.29922121136933788</v>
      </c>
      <c r="H105">
        <f t="shared" si="65"/>
        <v>3.8408622621315999E-3</v>
      </c>
    </row>
    <row r="106" spans="1:8">
      <c r="A106" s="4" t="s">
        <v>16</v>
      </c>
      <c r="B106" t="s">
        <v>6</v>
      </c>
      <c r="C106">
        <f t="shared" ref="C106:D106" si="66">C71</f>
        <v>5.0412258760477398E-2</v>
      </c>
      <c r="D106">
        <f t="shared" si="66"/>
        <v>0.49528400943296802</v>
      </c>
      <c r="E106">
        <f t="shared" ref="E106:H106" si="67">E71</f>
        <v>4.0143492623338295</v>
      </c>
      <c r="F106">
        <f t="shared" si="67"/>
        <v>3.5386850194198565</v>
      </c>
      <c r="G106">
        <f t="shared" si="67"/>
        <v>0.15438824167230697</v>
      </c>
      <c r="H106">
        <f t="shared" si="67"/>
        <v>6.7050354212338061E-4</v>
      </c>
    </row>
    <row r="107" spans="1:8">
      <c r="A107" s="4"/>
      <c r="B107" t="s">
        <v>7</v>
      </c>
      <c r="C107">
        <f t="shared" ref="C107:D107" si="68">C79</f>
        <v>9.4409017048161709E-2</v>
      </c>
      <c r="D107">
        <f t="shared" si="68"/>
        <v>0.28747101303145911</v>
      </c>
      <c r="E107">
        <f t="shared" ref="E107:H107" si="69">E79</f>
        <v>1.0039173272735185</v>
      </c>
      <c r="F107">
        <f t="shared" si="69"/>
        <v>1.0926840043367239</v>
      </c>
      <c r="G107">
        <f t="shared" si="69"/>
        <v>0.17568911937472545</v>
      </c>
      <c r="H107">
        <f t="shared" si="69"/>
        <v>3.5253912312441763E-3</v>
      </c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5" spans="1:1">
      <c r="A185" s="4"/>
    </row>
    <row r="186" spans="1:1">
      <c r="A186" s="4"/>
    </row>
    <row r="187" spans="1:1">
      <c r="A187" s="4"/>
    </row>
    <row r="188" spans="1:1">
      <c r="A188" s="4"/>
    </row>
    <row r="189" spans="1:1">
      <c r="A189" s="4"/>
    </row>
    <row r="190" spans="1:1">
      <c r="A190" s="4"/>
    </row>
    <row r="191" spans="1:1">
      <c r="A191" s="4"/>
    </row>
    <row r="192" spans="1:1">
      <c r="A192" s="4"/>
    </row>
    <row r="193" spans="1:1">
      <c r="A193" s="4"/>
    </row>
    <row r="194" spans="1:1">
      <c r="A194" s="4"/>
    </row>
  </sheetData>
  <mergeCells count="40">
    <mergeCell ref="A187:A188"/>
    <mergeCell ref="A189:A190"/>
    <mergeCell ref="A191:A192"/>
    <mergeCell ref="A193:A194"/>
    <mergeCell ref="B2:B5"/>
    <mergeCell ref="B10:B13"/>
    <mergeCell ref="B18:B21"/>
    <mergeCell ref="B26:B29"/>
    <mergeCell ref="B34:B37"/>
    <mergeCell ref="B42:B45"/>
    <mergeCell ref="B50:B53"/>
    <mergeCell ref="B58:B61"/>
    <mergeCell ref="B66:B69"/>
    <mergeCell ref="B74:B77"/>
    <mergeCell ref="A175:A176"/>
    <mergeCell ref="A177:A178"/>
    <mergeCell ref="A179:A180"/>
    <mergeCell ref="A181:A182"/>
    <mergeCell ref="A185:A186"/>
    <mergeCell ref="A2:A5"/>
    <mergeCell ref="A26:A29"/>
    <mergeCell ref="A50:A53"/>
    <mergeCell ref="A74:A77"/>
    <mergeCell ref="A173:A174"/>
    <mergeCell ref="A106:A107"/>
    <mergeCell ref="A89:A90"/>
    <mergeCell ref="A91:A92"/>
    <mergeCell ref="A93:A94"/>
    <mergeCell ref="A98:A99"/>
    <mergeCell ref="A100:A101"/>
    <mergeCell ref="A102:A103"/>
    <mergeCell ref="A10:A13"/>
    <mergeCell ref="A18:A21"/>
    <mergeCell ref="A104:A105"/>
    <mergeCell ref="A87:A88"/>
    <mergeCell ref="A85:A86"/>
    <mergeCell ref="A58:A61"/>
    <mergeCell ref="A66:A69"/>
    <mergeCell ref="A34:A37"/>
    <mergeCell ref="A42:A45"/>
  </mergeCells>
  <phoneticPr fontId="3" type="noConversion"/>
  <printOptions gridLines="1"/>
  <pageMargins left="0.75" right="0.75" top="1" bottom="1" header="0.5" footer="0.5"/>
  <pageSetup scale="5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D23" sqref="D23"/>
    </sheetView>
  </sheetViews>
  <sheetFormatPr baseColWidth="10" defaultRowHeight="15" x14ac:dyDescent="0"/>
  <cols>
    <col min="1" max="1" width="15.83203125" bestFit="1" customWidth="1"/>
  </cols>
  <sheetData>
    <row r="1" spans="1:7">
      <c r="A1" s="3" t="s">
        <v>41</v>
      </c>
      <c r="B1" s="3" t="s">
        <v>21</v>
      </c>
      <c r="C1" s="3" t="s">
        <v>22</v>
      </c>
      <c r="D1" s="3"/>
      <c r="E1" s="3"/>
      <c r="F1" s="3" t="s">
        <v>23</v>
      </c>
      <c r="G1" s="3" t="s">
        <v>22</v>
      </c>
    </row>
    <row r="2" spans="1:7">
      <c r="A2" s="5" t="s">
        <v>24</v>
      </c>
      <c r="B2" s="3">
        <v>335</v>
      </c>
      <c r="C2" s="3">
        <v>34</v>
      </c>
      <c r="D2" s="3"/>
      <c r="E2" s="5" t="s">
        <v>25</v>
      </c>
      <c r="F2" s="3">
        <v>418</v>
      </c>
      <c r="G2" s="3">
        <v>3</v>
      </c>
    </row>
    <row r="3" spans="1:7">
      <c r="A3" s="5"/>
      <c r="B3" s="3">
        <v>517</v>
      </c>
      <c r="C3" s="3">
        <v>42</v>
      </c>
      <c r="D3" s="3"/>
      <c r="E3" s="5"/>
      <c r="F3" s="3">
        <v>494</v>
      </c>
      <c r="G3" s="3">
        <v>4</v>
      </c>
    </row>
    <row r="4" spans="1:7">
      <c r="A4" s="5" t="s">
        <v>26</v>
      </c>
      <c r="B4" s="3">
        <v>211</v>
      </c>
      <c r="C4" s="3">
        <v>49</v>
      </c>
      <c r="D4" s="3"/>
      <c r="E4" s="5" t="s">
        <v>27</v>
      </c>
      <c r="F4" s="3">
        <v>216</v>
      </c>
      <c r="G4" s="3">
        <v>1</v>
      </c>
    </row>
    <row r="5" spans="1:7">
      <c r="A5" s="5"/>
      <c r="B5" s="3">
        <v>259</v>
      </c>
      <c r="C5" s="3">
        <v>48</v>
      </c>
      <c r="D5" s="3"/>
      <c r="E5" s="5"/>
      <c r="F5" s="3">
        <v>260</v>
      </c>
      <c r="G5" s="3">
        <v>2</v>
      </c>
    </row>
    <row r="6" spans="1:7">
      <c r="A6" s="5" t="s">
        <v>28</v>
      </c>
      <c r="B6" s="3">
        <v>307</v>
      </c>
      <c r="C6" s="3">
        <v>52</v>
      </c>
      <c r="D6" s="3"/>
      <c r="E6" s="5" t="s">
        <v>29</v>
      </c>
      <c r="F6" s="3">
        <v>285</v>
      </c>
      <c r="G6" s="3">
        <v>3</v>
      </c>
    </row>
    <row r="7" spans="1:7">
      <c r="A7" s="5"/>
      <c r="B7" s="3">
        <v>238</v>
      </c>
      <c r="C7" s="3">
        <v>53</v>
      </c>
      <c r="D7" s="3"/>
      <c r="E7" s="5"/>
      <c r="F7" s="3">
        <v>285</v>
      </c>
      <c r="G7" s="3">
        <v>5</v>
      </c>
    </row>
    <row r="8" spans="1:7">
      <c r="A8" s="5" t="s">
        <v>30</v>
      </c>
      <c r="B8" s="3">
        <v>351</v>
      </c>
      <c r="C8" s="3">
        <v>52</v>
      </c>
      <c r="D8" s="3"/>
      <c r="E8" s="5" t="s">
        <v>31</v>
      </c>
      <c r="F8" s="3">
        <v>386</v>
      </c>
      <c r="G8" s="3">
        <v>2</v>
      </c>
    </row>
    <row r="9" spans="1:7">
      <c r="A9" s="5"/>
      <c r="B9" s="3">
        <v>243</v>
      </c>
      <c r="C9" s="3">
        <v>32</v>
      </c>
      <c r="D9" s="3"/>
      <c r="E9" s="5"/>
      <c r="F9" s="3">
        <v>481</v>
      </c>
      <c r="G9" s="3">
        <v>3</v>
      </c>
    </row>
    <row r="10" spans="1:7">
      <c r="A10" s="5" t="s">
        <v>32</v>
      </c>
      <c r="B10" s="3">
        <v>327</v>
      </c>
      <c r="C10" s="3">
        <v>42</v>
      </c>
      <c r="D10" s="3"/>
      <c r="E10" s="5" t="s">
        <v>33</v>
      </c>
      <c r="F10" s="3">
        <v>475</v>
      </c>
      <c r="G10" s="3">
        <v>4</v>
      </c>
    </row>
    <row r="11" spans="1:7">
      <c r="A11" s="5"/>
      <c r="B11" s="3">
        <v>298</v>
      </c>
      <c r="C11" s="3">
        <v>51</v>
      </c>
      <c r="D11" s="3"/>
      <c r="E11" s="5"/>
      <c r="F11" s="3">
        <v>374</v>
      </c>
      <c r="G11" s="3">
        <v>3</v>
      </c>
    </row>
    <row r="12" spans="1:7">
      <c r="A12" s="5" t="s">
        <v>34</v>
      </c>
      <c r="B12" s="3">
        <v>317</v>
      </c>
      <c r="C12" s="3">
        <v>56</v>
      </c>
      <c r="D12" s="3"/>
      <c r="E12" s="5" t="s">
        <v>35</v>
      </c>
      <c r="F12" s="3">
        <v>285</v>
      </c>
      <c r="G12" s="3">
        <v>3</v>
      </c>
    </row>
    <row r="13" spans="1:7">
      <c r="A13" s="5"/>
      <c r="B13" s="3">
        <v>323</v>
      </c>
      <c r="C13" s="3">
        <v>53</v>
      </c>
      <c r="D13" s="3"/>
      <c r="E13" s="5"/>
      <c r="F13" s="3">
        <v>349</v>
      </c>
      <c r="G13" s="3">
        <v>3</v>
      </c>
    </row>
    <row r="14" spans="1:7">
      <c r="A14" s="3" t="s">
        <v>9</v>
      </c>
      <c r="B14" s="3">
        <f>AVERAGE(B2:B13)</f>
        <v>310.5</v>
      </c>
      <c r="C14" s="3">
        <f>AVERAGE(C2:C13)</f>
        <v>47</v>
      </c>
      <c r="D14" s="3"/>
      <c r="E14" s="3" t="s">
        <v>9</v>
      </c>
      <c r="F14" s="3">
        <f>AVERAGE(F2:F13)</f>
        <v>359</v>
      </c>
      <c r="G14" s="3">
        <f>AVERAGE(G2:G13)</f>
        <v>3</v>
      </c>
    </row>
    <row r="15" spans="1:7">
      <c r="A15" s="3" t="s">
        <v>2</v>
      </c>
      <c r="B15" s="3">
        <f>STDEV(B2:B13)/SQRT(12)</f>
        <v>22.678083132078307</v>
      </c>
      <c r="C15" s="3">
        <f>STDEV(C2:C13)/SQRT(12)</f>
        <v>2.2495790852081776</v>
      </c>
      <c r="D15" s="3"/>
      <c r="E15" s="3" t="s">
        <v>2</v>
      </c>
      <c r="F15" s="3">
        <f>STDEV(F2:F13)/SQRT(12)</f>
        <v>27.216583625474087</v>
      </c>
      <c r="G15" s="3">
        <f>STDEV(G2:G13)/SQRT(12)</f>
        <v>0.30151134457776363</v>
      </c>
    </row>
    <row r="16" spans="1:7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 t="s">
        <v>36</v>
      </c>
      <c r="B18" s="3" t="s">
        <v>21</v>
      </c>
      <c r="C18" s="3" t="s">
        <v>22</v>
      </c>
      <c r="D18" s="3"/>
      <c r="E18" s="3"/>
      <c r="F18" s="3" t="s">
        <v>21</v>
      </c>
      <c r="G18" s="3" t="s">
        <v>22</v>
      </c>
    </row>
    <row r="19" spans="1:7">
      <c r="A19" s="3" t="s">
        <v>37</v>
      </c>
      <c r="B19" s="3">
        <f>B14*2</f>
        <v>621</v>
      </c>
      <c r="C19" s="3">
        <f>C14*2</f>
        <v>94</v>
      </c>
      <c r="D19" s="3"/>
      <c r="E19" s="3" t="s">
        <v>38</v>
      </c>
      <c r="F19" s="3">
        <f>F14*2</f>
        <v>718</v>
      </c>
      <c r="G19" s="3">
        <f>G14*2</f>
        <v>6</v>
      </c>
    </row>
    <row r="20" spans="1:7">
      <c r="A20" s="3" t="s">
        <v>39</v>
      </c>
      <c r="B20" s="3">
        <f>B15*2</f>
        <v>45.356166264156613</v>
      </c>
      <c r="C20" s="3">
        <f>C15*2</f>
        <v>4.4991581704163552</v>
      </c>
      <c r="D20" s="3"/>
      <c r="E20" s="3" t="s">
        <v>40</v>
      </c>
      <c r="F20" s="3">
        <f>F15*2</f>
        <v>54.433167250948173</v>
      </c>
      <c r="G20" s="3">
        <f>G15*2</f>
        <v>0.60302268915552726</v>
      </c>
    </row>
  </sheetData>
  <mergeCells count="12">
    <mergeCell ref="A8:A9"/>
    <mergeCell ref="E8:E9"/>
    <mergeCell ref="A10:A11"/>
    <mergeCell ref="E10:E11"/>
    <mergeCell ref="A12:A13"/>
    <mergeCell ref="E12:E13"/>
    <mergeCell ref="A2:A3"/>
    <mergeCell ref="E2:E3"/>
    <mergeCell ref="A4:A5"/>
    <mergeCell ref="E4:E5"/>
    <mergeCell ref="A6:A7"/>
    <mergeCell ref="E6:E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3B</vt:lpstr>
      <vt:lpstr>Figure 3D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cp:lastPrinted>2015-11-23T16:03:29Z</cp:lastPrinted>
  <dcterms:created xsi:type="dcterms:W3CDTF">2015-10-23T18:29:32Z</dcterms:created>
  <dcterms:modified xsi:type="dcterms:W3CDTF">2016-08-17T19:35:00Z</dcterms:modified>
</cp:coreProperties>
</file>