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720" yWindow="720" windowWidth="24880" windowHeight="13360" tabRatio="500" activeTab="1"/>
  </bookViews>
  <sheets>
    <sheet name="Figure 5A" sheetId="1" r:id="rId1"/>
    <sheet name="Figure 5B" sheetId="2" r:id="rId2"/>
    <sheet name="Figure 5C" sheetId="4" r:id="rId3"/>
    <sheet name="Figure 5D" sheetId="5" r:id="rId4"/>
    <sheet name="Figure 5E" sheetId="6" r:id="rId5"/>
    <sheet name="Figure 5F" sheetId="7" r:id="rId6"/>
    <sheet name="Figure 5G" sheetId="8" r:id="rId7"/>
    <sheet name="Figure 5H" sheetId="9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9" l="1"/>
  <c r="D16" i="9"/>
  <c r="C16" i="9"/>
  <c r="B16" i="9"/>
  <c r="E15" i="9"/>
  <c r="D15" i="9"/>
  <c r="C15" i="9"/>
  <c r="B15" i="9"/>
  <c r="K19" i="7"/>
  <c r="J19" i="7"/>
  <c r="I19" i="7"/>
  <c r="E19" i="7"/>
  <c r="D19" i="7"/>
  <c r="C19" i="7"/>
  <c r="K18" i="7"/>
  <c r="J18" i="7"/>
  <c r="I18" i="7"/>
  <c r="E18" i="7"/>
  <c r="D18" i="7"/>
  <c r="C18" i="7"/>
  <c r="K10" i="7"/>
  <c r="J10" i="7"/>
  <c r="I10" i="7"/>
  <c r="E10" i="7"/>
  <c r="D10" i="7"/>
  <c r="C10" i="7"/>
  <c r="K9" i="7"/>
  <c r="J9" i="7"/>
  <c r="I9" i="7"/>
  <c r="E9" i="7"/>
  <c r="D9" i="7"/>
  <c r="C9" i="7"/>
  <c r="Q9" i="5"/>
  <c r="Q8" i="5"/>
  <c r="Q7" i="5"/>
  <c r="Q6" i="5"/>
  <c r="Q5" i="5"/>
  <c r="Q4" i="5"/>
  <c r="N9" i="5"/>
  <c r="N8" i="5"/>
  <c r="N7" i="5"/>
  <c r="N6" i="5"/>
  <c r="N5" i="5"/>
  <c r="N4" i="5"/>
  <c r="I8" i="4"/>
  <c r="I7" i="4"/>
  <c r="I6" i="4"/>
  <c r="I5" i="4"/>
  <c r="I4" i="4"/>
  <c r="I3" i="4"/>
  <c r="G23" i="2"/>
  <c r="C11" i="2"/>
  <c r="G32" i="2"/>
  <c r="F23" i="2"/>
  <c r="F32" i="2"/>
  <c r="E23" i="2"/>
  <c r="E32" i="2"/>
  <c r="D23" i="2"/>
  <c r="D32" i="2"/>
  <c r="C23" i="2"/>
  <c r="C32" i="2"/>
  <c r="B23" i="2"/>
  <c r="B32" i="2"/>
  <c r="G12" i="2"/>
  <c r="G31" i="2"/>
  <c r="F12" i="2"/>
  <c r="F31" i="2"/>
  <c r="E12" i="2"/>
  <c r="E31" i="2"/>
  <c r="D12" i="2"/>
  <c r="D31" i="2"/>
  <c r="C12" i="2"/>
  <c r="C31" i="2"/>
  <c r="B12" i="2"/>
  <c r="B31" i="2"/>
  <c r="G22" i="2"/>
  <c r="G28" i="2"/>
  <c r="F22" i="2"/>
  <c r="F28" i="2"/>
  <c r="E22" i="2"/>
  <c r="E28" i="2"/>
  <c r="D22" i="2"/>
  <c r="D28" i="2"/>
  <c r="C22" i="2"/>
  <c r="C28" i="2"/>
  <c r="B22" i="2"/>
  <c r="B28" i="2"/>
  <c r="G11" i="2"/>
  <c r="G27" i="2"/>
  <c r="F11" i="2"/>
  <c r="F27" i="2"/>
  <c r="E11" i="2"/>
  <c r="E27" i="2"/>
  <c r="D11" i="2"/>
  <c r="D27" i="2"/>
  <c r="C27" i="2"/>
  <c r="B11" i="2"/>
  <c r="B27" i="2"/>
  <c r="G8" i="1"/>
  <c r="G17" i="1"/>
  <c r="F8" i="1"/>
  <c r="F17" i="1"/>
  <c r="E8" i="1"/>
  <c r="E17" i="1"/>
  <c r="D8" i="1"/>
  <c r="D17" i="1"/>
  <c r="C8" i="1"/>
  <c r="C17" i="1"/>
  <c r="B8" i="1"/>
  <c r="B17" i="1"/>
  <c r="G18" i="1"/>
  <c r="F18" i="1"/>
  <c r="E18" i="1"/>
  <c r="D18" i="1"/>
  <c r="C18" i="1"/>
  <c r="B18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<sst xmlns="http://schemas.openxmlformats.org/spreadsheetml/2006/main" count="411" uniqueCount="110">
  <si>
    <t>48 hr</t>
  </si>
  <si>
    <t>other kit MFI</t>
  </si>
  <si>
    <t>R1 kit MFI</t>
  </si>
  <si>
    <t>R2 kit MFI</t>
  </si>
  <si>
    <t>R3 kit MFI</t>
  </si>
  <si>
    <t>R4 kit MFI</t>
  </si>
  <si>
    <t>R5 kit MFI</t>
  </si>
  <si>
    <t>luc</t>
  </si>
  <si>
    <t>avg</t>
  </si>
  <si>
    <t>se</t>
  </si>
  <si>
    <t>exo8</t>
  </si>
  <si>
    <t xml:space="preserve">avg </t>
  </si>
  <si>
    <t>avgs</t>
  </si>
  <si>
    <t>R1 to 1</t>
  </si>
  <si>
    <t>other</t>
  </si>
  <si>
    <t>R1</t>
  </si>
  <si>
    <t>R2</t>
  </si>
  <si>
    <t>R3</t>
  </si>
  <si>
    <t>R4</t>
  </si>
  <si>
    <t>R5</t>
  </si>
  <si>
    <t xml:space="preserve">luc </t>
  </si>
  <si>
    <t>exo9</t>
  </si>
  <si>
    <t>avg to 1</t>
  </si>
  <si>
    <t>se to 1</t>
  </si>
  <si>
    <t>luc R1</t>
  </si>
  <si>
    <t>luc R2</t>
  </si>
  <si>
    <t>luc R3</t>
  </si>
  <si>
    <t>exo8 R1</t>
  </si>
  <si>
    <t>exo8 R2</t>
  </si>
  <si>
    <t>exo8 R3</t>
  </si>
  <si>
    <t>exo8 R4</t>
  </si>
  <si>
    <t>c- kit mRNA</t>
  </si>
  <si>
    <t>ckit mRNA se</t>
  </si>
  <si>
    <t>c- kit primary</t>
  </si>
  <si>
    <t>ckit primary se</t>
  </si>
  <si>
    <t>ckit mRNA mormalized to 18s</t>
  </si>
  <si>
    <t>ckit mRNA normalized to 18s</t>
  </si>
  <si>
    <t>RNA data</t>
  </si>
  <si>
    <t>Western analysis</t>
  </si>
  <si>
    <t>tubulin</t>
  </si>
  <si>
    <t>tub</t>
  </si>
  <si>
    <t>ckit</t>
  </si>
  <si>
    <t>ckit/tub</t>
  </si>
  <si>
    <t>luc to 1</t>
  </si>
  <si>
    <t>kit</t>
  </si>
  <si>
    <t>gata2</t>
  </si>
  <si>
    <t>HDC</t>
  </si>
  <si>
    <t>vim</t>
  </si>
  <si>
    <t>vim se</t>
  </si>
  <si>
    <t>gata2 se</t>
  </si>
  <si>
    <t>samd</t>
  </si>
  <si>
    <t>sam se</t>
  </si>
  <si>
    <t>HDC se</t>
  </si>
  <si>
    <t>Vim normalized to 18s</t>
  </si>
  <si>
    <t>gata2 normalized to 18s</t>
  </si>
  <si>
    <t>Samd14 normalized to 18s</t>
  </si>
  <si>
    <t>HDC normalized to 18s</t>
  </si>
  <si>
    <t>RNA analysis</t>
  </si>
  <si>
    <t>gata1</t>
  </si>
  <si>
    <t>gata1/tub</t>
  </si>
  <si>
    <t>gata2 tub</t>
  </si>
  <si>
    <t>gata2/tub</t>
  </si>
  <si>
    <t xml:space="preserve">kit </t>
  </si>
  <si>
    <t xml:space="preserve">gadd45a </t>
  </si>
  <si>
    <t>ddit3</t>
  </si>
  <si>
    <t>gas2l1</t>
  </si>
  <si>
    <t>trp53inp1</t>
  </si>
  <si>
    <t>24h luc</t>
  </si>
  <si>
    <t>24h 8</t>
  </si>
  <si>
    <t>24h exo8</t>
  </si>
  <si>
    <t>AVGS</t>
  </si>
  <si>
    <t>exosc8</t>
  </si>
  <si>
    <t>exosc8 se</t>
  </si>
  <si>
    <t>kit se</t>
  </si>
  <si>
    <t>p27 kip1</t>
  </si>
  <si>
    <t>p27 se</t>
  </si>
  <si>
    <t>gadd45a se</t>
  </si>
  <si>
    <t>ddit se</t>
  </si>
  <si>
    <t>gas2l1 se</t>
  </si>
  <si>
    <t>trp53inp1 se</t>
  </si>
  <si>
    <t>24h</t>
  </si>
  <si>
    <t>AVGS to 1</t>
  </si>
  <si>
    <t>exo8 normalized to 18S</t>
  </si>
  <si>
    <t>kit normalized to 18S</t>
  </si>
  <si>
    <t>Cdkn1b normalized to 18s</t>
  </si>
  <si>
    <t>cdkn1b</t>
  </si>
  <si>
    <t>cdkn1b se</t>
  </si>
  <si>
    <t xml:space="preserve">gadd45a normalized to 81S </t>
  </si>
  <si>
    <t>ddit3 normalized to 18S</t>
  </si>
  <si>
    <t>gas2l1 normalized to 18S</t>
  </si>
  <si>
    <t>trpinp1 normalized to 18s</t>
  </si>
  <si>
    <t>24 h</t>
  </si>
  <si>
    <t>72 h</t>
  </si>
  <si>
    <t>G1</t>
  </si>
  <si>
    <t>S</t>
  </si>
  <si>
    <t>G2</t>
  </si>
  <si>
    <t>24h Tneg</t>
  </si>
  <si>
    <t>72h Tneg</t>
  </si>
  <si>
    <t>Avg</t>
  </si>
  <si>
    <t xml:space="preserve">exosc8 </t>
  </si>
  <si>
    <t>g1e luc</t>
  </si>
  <si>
    <t>g1e exo8</t>
  </si>
  <si>
    <t>exo8 se</t>
  </si>
  <si>
    <t>c kit</t>
  </si>
  <si>
    <t>ckit se</t>
  </si>
  <si>
    <t>ckit normalized to 18S</t>
  </si>
  <si>
    <t>gpf pos</t>
  </si>
  <si>
    <t>gfp neg</t>
  </si>
  <si>
    <t>Kit MFI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</si>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</sst>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164" fontId="0" fillId="0" borderId="0" xfId="0" applyNumberFormat="1"/>
    <xf numFmtId="0" fontId="3" fillId="0" borderId="0" xfId="0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3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4" workbookViewId="0">
      <selection activeCell="H13" sqref="H13"/>
    </sheetView>
  </sheetViews>
  <sheetFormatPr baseColWidth="10" defaultRowHeight="15" x14ac:dyDescent="0"/>
  <sheetData>
    <row r="1" spans="1:7">
      <c r="B1" s="10" t="s">
        <v>0</v>
      </c>
      <c r="C1" s="10"/>
      <c r="D1" s="10"/>
      <c r="E1" s="10"/>
      <c r="F1" s="10"/>
      <c r="G1" s="10"/>
    </row>
    <row r="2" spans="1: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 t="s">
        <v>7</v>
      </c>
      <c r="B3">
        <v>242</v>
      </c>
      <c r="C3">
        <v>939</v>
      </c>
      <c r="D3">
        <v>1978</v>
      </c>
      <c r="E3">
        <v>514</v>
      </c>
      <c r="F3">
        <v>1031</v>
      </c>
      <c r="G3">
        <v>1791</v>
      </c>
    </row>
    <row r="4" spans="1:7">
      <c r="B4">
        <v>252</v>
      </c>
      <c r="C4">
        <v>1039</v>
      </c>
      <c r="D4">
        <v>2181</v>
      </c>
      <c r="E4">
        <v>600</v>
      </c>
      <c r="G4">
        <v>1223</v>
      </c>
    </row>
    <row r="5" spans="1:7">
      <c r="B5">
        <v>177</v>
      </c>
      <c r="C5">
        <v>620</v>
      </c>
      <c r="D5">
        <v>1082</v>
      </c>
      <c r="E5">
        <v>386</v>
      </c>
      <c r="F5">
        <v>666</v>
      </c>
      <c r="G5">
        <v>884</v>
      </c>
    </row>
    <row r="6" spans="1:7">
      <c r="B6">
        <v>132</v>
      </c>
      <c r="C6">
        <v>305</v>
      </c>
      <c r="D6">
        <v>1203</v>
      </c>
      <c r="E6">
        <v>284</v>
      </c>
      <c r="F6">
        <v>48.3</v>
      </c>
      <c r="G6">
        <v>32.5</v>
      </c>
    </row>
    <row r="7" spans="1:7">
      <c r="B7">
        <v>126</v>
      </c>
      <c r="C7">
        <v>392</v>
      </c>
      <c r="D7">
        <v>1988</v>
      </c>
      <c r="E7">
        <v>384</v>
      </c>
      <c r="F7">
        <v>68.099999999999994</v>
      </c>
      <c r="G7">
        <v>55.4</v>
      </c>
    </row>
    <row r="8" spans="1:7">
      <c r="A8" t="s">
        <v>8</v>
      </c>
      <c r="B8">
        <f>AVERAGE(B3:B7)</f>
        <v>185.8</v>
      </c>
      <c r="C8">
        <f t="shared" ref="C8:G8" si="0">AVERAGE(C3:C7)</f>
        <v>659</v>
      </c>
      <c r="D8">
        <f t="shared" si="0"/>
        <v>1686.4</v>
      </c>
      <c r="E8">
        <f t="shared" si="0"/>
        <v>433.6</v>
      </c>
      <c r="F8">
        <f t="shared" si="0"/>
        <v>453.34999999999997</v>
      </c>
      <c r="G8">
        <f t="shared" si="0"/>
        <v>797.18000000000006</v>
      </c>
    </row>
    <row r="9" spans="1:7">
      <c r="A9" t="s">
        <v>9</v>
      </c>
      <c r="B9">
        <f>STDEV(B3:B5)/SQRT(3)</f>
        <v>23.511226632776438</v>
      </c>
      <c r="C9">
        <f t="shared" ref="C9:G9" si="1">STDEV(C3:C5)/SQRT(3)</f>
        <v>126.342128101965</v>
      </c>
      <c r="D9">
        <f t="shared" si="1"/>
        <v>337.6245449213273</v>
      </c>
      <c r="E9">
        <f t="shared" si="1"/>
        <v>62.171804970849401</v>
      </c>
      <c r="F9">
        <f t="shared" si="1"/>
        <v>149.01062601931</v>
      </c>
      <c r="G9">
        <f t="shared" si="1"/>
        <v>264.59549840799986</v>
      </c>
    </row>
    <row r="11" spans="1:7"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</row>
    <row r="12" spans="1:7">
      <c r="A12" t="s">
        <v>10</v>
      </c>
      <c r="B12">
        <v>102</v>
      </c>
      <c r="C12">
        <v>261</v>
      </c>
      <c r="D12">
        <v>126</v>
      </c>
      <c r="E12">
        <v>229</v>
      </c>
      <c r="F12">
        <v>75.2</v>
      </c>
      <c r="G12">
        <v>201</v>
      </c>
    </row>
    <row r="13" spans="1:7">
      <c r="B13">
        <v>92.7</v>
      </c>
      <c r="C13">
        <v>223</v>
      </c>
      <c r="D13">
        <v>113</v>
      </c>
      <c r="E13">
        <v>225</v>
      </c>
      <c r="F13">
        <v>60.7</v>
      </c>
      <c r="G13">
        <v>110</v>
      </c>
    </row>
    <row r="14" spans="1:7">
      <c r="B14">
        <v>99.2</v>
      </c>
      <c r="C14">
        <v>248</v>
      </c>
      <c r="D14">
        <v>123</v>
      </c>
      <c r="E14">
        <v>223</v>
      </c>
      <c r="F14">
        <v>60.2</v>
      </c>
      <c r="G14">
        <v>146</v>
      </c>
    </row>
    <row r="15" spans="1:7">
      <c r="B15">
        <v>74.900000000000006</v>
      </c>
      <c r="C15">
        <v>39.1</v>
      </c>
      <c r="D15">
        <v>103</v>
      </c>
      <c r="E15">
        <v>270</v>
      </c>
      <c r="F15">
        <v>45.3</v>
      </c>
      <c r="G15">
        <v>8.6999999999999993</v>
      </c>
    </row>
    <row r="16" spans="1:7">
      <c r="B16">
        <v>66.8</v>
      </c>
      <c r="C16">
        <v>36.1</v>
      </c>
      <c r="D16">
        <v>110</v>
      </c>
      <c r="E16">
        <v>238</v>
      </c>
      <c r="F16">
        <v>47.1</v>
      </c>
      <c r="G16">
        <v>27.4</v>
      </c>
    </row>
    <row r="17" spans="1:7">
      <c r="A17" t="s">
        <v>11</v>
      </c>
      <c r="B17">
        <f>AVERAGE(B12:B16)</f>
        <v>87.11999999999999</v>
      </c>
      <c r="C17">
        <f t="shared" ref="C17:G17" si="2">AVERAGE(C12:C16)</f>
        <v>161.44</v>
      </c>
      <c r="D17">
        <f t="shared" si="2"/>
        <v>115</v>
      </c>
      <c r="E17">
        <f t="shared" si="2"/>
        <v>237</v>
      </c>
      <c r="F17">
        <f t="shared" si="2"/>
        <v>57.70000000000001</v>
      </c>
      <c r="G17">
        <f t="shared" si="2"/>
        <v>98.61999999999999</v>
      </c>
    </row>
    <row r="18" spans="1:7">
      <c r="A18" t="s">
        <v>9</v>
      </c>
      <c r="B18">
        <f>STDEV(B12:B14)/SQRT(3)</f>
        <v>2.7545921254838754</v>
      </c>
      <c r="C18">
        <f t="shared" ref="C18:G18" si="3">STDEV(C12:C14)/SQRT(3)</f>
        <v>11.150485789118488</v>
      </c>
      <c r="D18">
        <f t="shared" si="3"/>
        <v>3.9299420408505323</v>
      </c>
      <c r="E18">
        <f t="shared" si="3"/>
        <v>1.763834207376394</v>
      </c>
      <c r="F18">
        <f t="shared" si="3"/>
        <v>4.9187848544578925</v>
      </c>
      <c r="G18">
        <f t="shared" si="3"/>
        <v>26.459612829954864</v>
      </c>
    </row>
    <row r="21" spans="1:7">
      <c r="A21" t="s">
        <v>12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</row>
    <row r="22" spans="1:7">
      <c r="A22" t="s">
        <v>7</v>
      </c>
      <c r="B22">
        <v>185.8</v>
      </c>
      <c r="C22">
        <v>659</v>
      </c>
      <c r="D22">
        <v>1686.4</v>
      </c>
      <c r="E22">
        <v>433.6</v>
      </c>
      <c r="F22">
        <v>453.34999999999997</v>
      </c>
      <c r="G22">
        <v>797.18000000000006</v>
      </c>
    </row>
    <row r="23" spans="1:7">
      <c r="A23" t="s">
        <v>10</v>
      </c>
      <c r="B23">
        <v>87.11999999999999</v>
      </c>
      <c r="C23">
        <v>161.44</v>
      </c>
      <c r="D23">
        <v>115</v>
      </c>
      <c r="E23">
        <v>237</v>
      </c>
      <c r="F23">
        <v>57.70000000000001</v>
      </c>
      <c r="G23">
        <v>98.61999999999999</v>
      </c>
    </row>
    <row r="25" spans="1:7">
      <c r="A25" t="s">
        <v>9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</row>
    <row r="26" spans="1:7">
      <c r="A26" t="s">
        <v>7</v>
      </c>
      <c r="B26">
        <v>23.511226632776438</v>
      </c>
      <c r="C26">
        <v>126.342128101965</v>
      </c>
      <c r="D26">
        <v>337.6245449213273</v>
      </c>
      <c r="E26">
        <v>62.171804970849401</v>
      </c>
      <c r="F26">
        <v>149.01062601931</v>
      </c>
      <c r="G26">
        <v>264.59549840799986</v>
      </c>
    </row>
    <row r="27" spans="1:7">
      <c r="A27" t="s">
        <v>10</v>
      </c>
      <c r="B27">
        <v>2.7545921254838754</v>
      </c>
      <c r="C27">
        <v>11.150485789118488</v>
      </c>
      <c r="D27">
        <v>3.9299420408505323</v>
      </c>
      <c r="E27">
        <v>1.763834207376394</v>
      </c>
      <c r="F27">
        <v>4.9187848544578925</v>
      </c>
      <c r="G27">
        <v>26.459612829954864</v>
      </c>
    </row>
    <row r="30" spans="1:7">
      <c r="A30" t="s">
        <v>13</v>
      </c>
      <c r="B30" t="s">
        <v>14</v>
      </c>
      <c r="C30" t="s">
        <v>15</v>
      </c>
      <c r="D30" t="s">
        <v>16</v>
      </c>
      <c r="E30" t="s">
        <v>17</v>
      </c>
      <c r="F30" t="s">
        <v>18</v>
      </c>
      <c r="G30" t="s">
        <v>19</v>
      </c>
    </row>
    <row r="31" spans="1:7">
      <c r="A31" t="s">
        <v>20</v>
      </c>
      <c r="B31">
        <v>0.28194233687405162</v>
      </c>
      <c r="C31">
        <v>1</v>
      </c>
      <c r="D31">
        <v>2.5590288315629746</v>
      </c>
      <c r="E31">
        <v>0.65796661608497731</v>
      </c>
      <c r="F31">
        <v>0.68793626707132016</v>
      </c>
      <c r="G31">
        <v>1.2096813353566009</v>
      </c>
    </row>
    <row r="32" spans="1:7">
      <c r="A32" t="s">
        <v>10</v>
      </c>
      <c r="B32">
        <v>0.13220030349013656</v>
      </c>
      <c r="C32">
        <v>0.2449772382397572</v>
      </c>
      <c r="D32">
        <v>0.17450682852807284</v>
      </c>
      <c r="E32">
        <v>0.35963581183611532</v>
      </c>
      <c r="F32">
        <v>8.7556904400606997E-2</v>
      </c>
      <c r="G32">
        <v>0.14965098634294383</v>
      </c>
    </row>
    <row r="35" spans="1:7">
      <c r="A35" t="s">
        <v>9</v>
      </c>
      <c r="B35" t="s">
        <v>1</v>
      </c>
      <c r="C35" t="s">
        <v>2</v>
      </c>
      <c r="D35" t="s">
        <v>3</v>
      </c>
      <c r="E35" t="s">
        <v>4</v>
      </c>
      <c r="F35" t="s">
        <v>5</v>
      </c>
      <c r="G35" t="s">
        <v>6</v>
      </c>
    </row>
    <row r="36" spans="1:7">
      <c r="A36" t="s">
        <v>20</v>
      </c>
      <c r="B36">
        <v>3.5677126908613715E-2</v>
      </c>
      <c r="C36">
        <v>0.19171794856140364</v>
      </c>
      <c r="D36">
        <v>0.51232859623873639</v>
      </c>
      <c r="E36">
        <v>9.4342647907206978E-2</v>
      </c>
      <c r="F36">
        <v>0.22611627620532623</v>
      </c>
      <c r="G36">
        <v>0.40151061973899826</v>
      </c>
    </row>
    <row r="37" spans="1:7">
      <c r="A37" t="s">
        <v>10</v>
      </c>
      <c r="B37">
        <v>4.1799577017964723E-3</v>
      </c>
      <c r="C37">
        <v>1.6920312274838374E-2</v>
      </c>
      <c r="D37">
        <v>5.9634932334605957E-3</v>
      </c>
      <c r="E37">
        <v>2.6765314224224492E-3</v>
      </c>
      <c r="F37">
        <v>7.4640134362031754E-3</v>
      </c>
      <c r="G37">
        <v>4.0151157556835911E-2</v>
      </c>
    </row>
  </sheetData>
  <mergeCells count="1">
    <mergeCell ref="B1: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0" workbookViewId="0">
      <selection activeCell="A14" sqref="A14:A21"/>
    </sheetView>
  </sheetViews>
  <sheetFormatPr baseColWidth="10" defaultRowHeight="15" x14ac:dyDescent="0"/>
  <sheetData>
    <row r="1" spans="1:7">
      <c r="A1" t="s">
        <v>109</v>
      </c>
      <c r="B1" s="10" t="s">
        <v>0</v>
      </c>
      <c r="C1" s="10"/>
      <c r="D1" s="10"/>
      <c r="E1" s="10"/>
      <c r="F1" s="10"/>
      <c r="G1" s="10"/>
    </row>
    <row r="2" spans="1: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 s="10" t="s">
        <v>7</v>
      </c>
      <c r="B3">
        <v>132</v>
      </c>
      <c r="C3">
        <v>305</v>
      </c>
      <c r="D3">
        <v>1203</v>
      </c>
      <c r="E3">
        <v>284</v>
      </c>
      <c r="F3">
        <v>48.3</v>
      </c>
      <c r="G3">
        <v>32.5</v>
      </c>
    </row>
    <row r="4" spans="1:7">
      <c r="A4" s="10"/>
      <c r="B4">
        <v>126</v>
      </c>
      <c r="C4">
        <v>392</v>
      </c>
      <c r="D4">
        <v>1988</v>
      </c>
      <c r="E4">
        <v>384</v>
      </c>
      <c r="F4">
        <v>68.099999999999994</v>
      </c>
      <c r="G4">
        <v>55.4</v>
      </c>
    </row>
    <row r="5" spans="1:7">
      <c r="A5" s="10"/>
      <c r="B5">
        <v>130</v>
      </c>
      <c r="C5">
        <v>720</v>
      </c>
      <c r="D5">
        <v>1646</v>
      </c>
      <c r="E5">
        <v>204</v>
      </c>
      <c r="F5">
        <v>799</v>
      </c>
      <c r="G5">
        <v>-10</v>
      </c>
    </row>
    <row r="6" spans="1:7">
      <c r="A6" s="10"/>
      <c r="B6">
        <v>144</v>
      </c>
      <c r="C6">
        <v>968</v>
      </c>
      <c r="D6">
        <v>1323</v>
      </c>
      <c r="E6">
        <v>174</v>
      </c>
      <c r="F6">
        <v>512</v>
      </c>
      <c r="G6">
        <v>331</v>
      </c>
    </row>
    <row r="7" spans="1:7">
      <c r="A7" s="10"/>
      <c r="B7">
        <v>109</v>
      </c>
      <c r="C7">
        <v>1169</v>
      </c>
      <c r="D7">
        <v>1320</v>
      </c>
      <c r="E7">
        <v>154</v>
      </c>
      <c r="F7">
        <v>661</v>
      </c>
      <c r="G7">
        <v>342</v>
      </c>
    </row>
    <row r="8" spans="1:7">
      <c r="A8" s="10"/>
      <c r="B8">
        <v>105</v>
      </c>
      <c r="C8">
        <v>763</v>
      </c>
      <c r="D8">
        <v>1485</v>
      </c>
      <c r="E8">
        <v>190</v>
      </c>
      <c r="F8">
        <v>869</v>
      </c>
      <c r="G8">
        <v>3.91</v>
      </c>
    </row>
    <row r="9" spans="1:7">
      <c r="A9" s="10"/>
      <c r="B9">
        <v>181</v>
      </c>
      <c r="C9">
        <v>1139</v>
      </c>
      <c r="D9">
        <v>1277</v>
      </c>
      <c r="E9">
        <v>174</v>
      </c>
      <c r="F9">
        <v>887</v>
      </c>
      <c r="G9">
        <v>67.099999999999994</v>
      </c>
    </row>
    <row r="10" spans="1:7">
      <c r="A10" s="10"/>
      <c r="B10">
        <v>132</v>
      </c>
      <c r="C10">
        <v>803</v>
      </c>
      <c r="D10">
        <v>1761</v>
      </c>
      <c r="E10">
        <v>210</v>
      </c>
      <c r="F10">
        <v>666</v>
      </c>
      <c r="G10">
        <v>-29.4</v>
      </c>
    </row>
    <row r="11" spans="1:7">
      <c r="A11" t="s">
        <v>8</v>
      </c>
      <c r="B11">
        <f>AVERAGE(B3:B10)</f>
        <v>132.375</v>
      </c>
      <c r="C11">
        <f t="shared" ref="C11:G11" si="0">AVERAGE(C3:C10)</f>
        <v>782.375</v>
      </c>
      <c r="D11">
        <f t="shared" si="0"/>
        <v>1500.375</v>
      </c>
      <c r="E11">
        <f t="shared" si="0"/>
        <v>221.75</v>
      </c>
      <c r="F11">
        <f t="shared" si="0"/>
        <v>563.79999999999995</v>
      </c>
      <c r="G11">
        <f t="shared" si="0"/>
        <v>99.063749999999999</v>
      </c>
    </row>
    <row r="12" spans="1:7">
      <c r="A12" t="s">
        <v>9</v>
      </c>
      <c r="B12">
        <f>STDEV(B3:B10)/SQRT(8)</f>
        <v>8.2828081418251926</v>
      </c>
      <c r="C12">
        <f t="shared" ref="C12:G12" si="1">STDEV(C3:C10)/SQRT(8)</f>
        <v>111.49054051801883</v>
      </c>
      <c r="D12">
        <f t="shared" si="1"/>
        <v>97.236078235983399</v>
      </c>
      <c r="E12">
        <f t="shared" si="1"/>
        <v>26.995866085648846</v>
      </c>
      <c r="F12">
        <f t="shared" si="1"/>
        <v>118.54467060383371</v>
      </c>
      <c r="G12">
        <f t="shared" si="1"/>
        <v>53.053789346874176</v>
      </c>
    </row>
    <row r="14" spans="1:7">
      <c r="A14" s="10" t="s">
        <v>21</v>
      </c>
      <c r="B14">
        <v>92.7</v>
      </c>
      <c r="C14">
        <v>210</v>
      </c>
      <c r="D14">
        <v>155</v>
      </c>
      <c r="E14">
        <v>255</v>
      </c>
      <c r="F14">
        <v>32.299999999999997</v>
      </c>
      <c r="G14">
        <v>35.5</v>
      </c>
    </row>
    <row r="15" spans="1:7">
      <c r="A15" s="10"/>
      <c r="B15">
        <v>76.400000000000006</v>
      </c>
      <c r="C15">
        <v>133</v>
      </c>
      <c r="D15">
        <v>118</v>
      </c>
      <c r="E15">
        <v>248</v>
      </c>
      <c r="F15">
        <v>32.1</v>
      </c>
      <c r="G15">
        <v>37</v>
      </c>
    </row>
    <row r="16" spans="1:7">
      <c r="A16" s="10"/>
      <c r="B16">
        <v>71.3</v>
      </c>
      <c r="C16">
        <v>489</v>
      </c>
      <c r="D16">
        <v>221</v>
      </c>
      <c r="E16">
        <v>116</v>
      </c>
      <c r="F16">
        <v>16.600000000000001</v>
      </c>
      <c r="G16">
        <v>-5</v>
      </c>
    </row>
    <row r="17" spans="1:7">
      <c r="A17" s="10"/>
      <c r="B17">
        <v>74.599999999999994</v>
      </c>
      <c r="C17">
        <v>511</v>
      </c>
      <c r="D17">
        <v>234</v>
      </c>
      <c r="E17">
        <v>109</v>
      </c>
      <c r="F17">
        <v>15.5</v>
      </c>
      <c r="G17">
        <v>11.8</v>
      </c>
    </row>
    <row r="18" spans="1:7">
      <c r="A18" s="10"/>
      <c r="B18">
        <v>79.599999999999994</v>
      </c>
      <c r="C18">
        <v>583</v>
      </c>
      <c r="D18">
        <v>302</v>
      </c>
      <c r="E18">
        <v>122</v>
      </c>
      <c r="F18">
        <v>21.8</v>
      </c>
      <c r="G18">
        <v>1.3</v>
      </c>
    </row>
    <row r="19" spans="1:7">
      <c r="A19" s="10"/>
      <c r="B19">
        <v>70.3</v>
      </c>
      <c r="C19">
        <v>493</v>
      </c>
      <c r="D19">
        <v>217</v>
      </c>
      <c r="E19">
        <v>106</v>
      </c>
      <c r="F19">
        <v>23.2</v>
      </c>
      <c r="G19">
        <v>59</v>
      </c>
    </row>
    <row r="20" spans="1:7">
      <c r="A20" s="10"/>
      <c r="B20">
        <v>85.1</v>
      </c>
      <c r="C20">
        <v>609</v>
      </c>
      <c r="D20">
        <v>358</v>
      </c>
      <c r="E20">
        <v>118</v>
      </c>
      <c r="F20">
        <v>24.9</v>
      </c>
      <c r="G20">
        <v>33.700000000000003</v>
      </c>
    </row>
    <row r="21" spans="1:7">
      <c r="A21" s="10"/>
      <c r="B21">
        <v>87.8</v>
      </c>
      <c r="C21">
        <v>490</v>
      </c>
      <c r="D21">
        <v>311</v>
      </c>
      <c r="E21">
        <v>120</v>
      </c>
      <c r="F21">
        <v>25.2</v>
      </c>
      <c r="G21">
        <v>-15.3</v>
      </c>
    </row>
    <row r="22" spans="1:7">
      <c r="A22" t="s">
        <v>11</v>
      </c>
      <c r="B22">
        <f>AVERAGE(B14:B21)</f>
        <v>79.724999999999994</v>
      </c>
      <c r="C22">
        <f t="shared" ref="C22:G22" si="2">AVERAGE(C14:C21)</f>
        <v>439.75</v>
      </c>
      <c r="D22">
        <f t="shared" si="2"/>
        <v>239.5</v>
      </c>
      <c r="E22">
        <f t="shared" si="2"/>
        <v>149.25</v>
      </c>
      <c r="F22">
        <f t="shared" si="2"/>
        <v>23.95</v>
      </c>
      <c r="G22">
        <f t="shared" si="2"/>
        <v>19.75</v>
      </c>
    </row>
    <row r="23" spans="1:7">
      <c r="A23" t="s">
        <v>9</v>
      </c>
      <c r="B23">
        <f>STDEV(B14:B21)/SQRT(8)</f>
        <v>2.8647955549093851</v>
      </c>
      <c r="C23">
        <f t="shared" ref="C23:G23" si="3">STDEV(C14:C21)/SQRT(8)</f>
        <v>61.078038489413565</v>
      </c>
      <c r="D23">
        <f t="shared" si="3"/>
        <v>28.611311449445001</v>
      </c>
      <c r="E23">
        <f t="shared" si="3"/>
        <v>22.402766091967941</v>
      </c>
      <c r="F23">
        <f t="shared" si="3"/>
        <v>2.1926011949280708</v>
      </c>
      <c r="G23">
        <f t="shared" si="3"/>
        <v>8.9895375695463731</v>
      </c>
    </row>
    <row r="26" spans="1:7">
      <c r="A26" t="s">
        <v>22</v>
      </c>
      <c r="B26" t="s">
        <v>14</v>
      </c>
      <c r="C26" t="s">
        <v>15</v>
      </c>
      <c r="D26" t="s">
        <v>16</v>
      </c>
      <c r="E26" t="s">
        <v>17</v>
      </c>
      <c r="F26" t="s">
        <v>18</v>
      </c>
      <c r="G26" t="s">
        <v>19</v>
      </c>
    </row>
    <row r="27" spans="1:7">
      <c r="A27" t="s">
        <v>7</v>
      </c>
      <c r="B27">
        <f>B11/$C11</f>
        <v>0.16919635724556639</v>
      </c>
      <c r="C27">
        <f>C11/$C11</f>
        <v>1</v>
      </c>
      <c r="D27">
        <f t="shared" ref="D27:G27" si="4">D11/$C11</f>
        <v>1.9177184853810514</v>
      </c>
      <c r="E27">
        <f t="shared" si="4"/>
        <v>0.28343185812430099</v>
      </c>
      <c r="F27">
        <f t="shared" si="4"/>
        <v>0.72062629813069179</v>
      </c>
      <c r="G27">
        <f t="shared" si="4"/>
        <v>0.12661926825371464</v>
      </c>
    </row>
    <row r="28" spans="1:7">
      <c r="A28" t="s">
        <v>21</v>
      </c>
      <c r="B28">
        <f>B22/$C11</f>
        <v>0.10190126218245725</v>
      </c>
      <c r="C28">
        <f>C22/$C11</f>
        <v>0.56207061830963412</v>
      </c>
      <c r="D28">
        <f t="shared" ref="D28:G28" si="5">D22/$C11</f>
        <v>0.30611918836874902</v>
      </c>
      <c r="E28">
        <f t="shared" si="5"/>
        <v>0.19076529797092187</v>
      </c>
      <c r="F28">
        <f t="shared" si="5"/>
        <v>3.0611918836874898E-2</v>
      </c>
      <c r="G28">
        <f t="shared" si="5"/>
        <v>2.5243649145230869E-2</v>
      </c>
    </row>
    <row r="30" spans="1:7">
      <c r="A30" t="s">
        <v>23</v>
      </c>
      <c r="B30" t="s">
        <v>14</v>
      </c>
      <c r="C30" t="s">
        <v>15</v>
      </c>
      <c r="D30" t="s">
        <v>16</v>
      </c>
      <c r="E30" t="s">
        <v>17</v>
      </c>
      <c r="F30" t="s">
        <v>18</v>
      </c>
      <c r="G30" t="s">
        <v>19</v>
      </c>
    </row>
    <row r="31" spans="1:7">
      <c r="A31" t="s">
        <v>7</v>
      </c>
      <c r="B31">
        <f>B12/$C11</f>
        <v>1.0586749502253003E-2</v>
      </c>
      <c r="C31">
        <f>C12/$C11</f>
        <v>0.1425026879923551</v>
      </c>
      <c r="D31">
        <f t="shared" ref="D31:G31" si="6">D12/$C11</f>
        <v>0.12428321231632325</v>
      </c>
      <c r="E31">
        <f t="shared" si="6"/>
        <v>3.4505021358873747E-2</v>
      </c>
      <c r="F31">
        <f t="shared" si="6"/>
        <v>0.15151899102582994</v>
      </c>
      <c r="G31">
        <f t="shared" si="6"/>
        <v>6.7811202232783738E-2</v>
      </c>
    </row>
    <row r="32" spans="1:7">
      <c r="A32" t="s">
        <v>21</v>
      </c>
      <c r="B32">
        <f>B23/$C11</f>
        <v>3.6616655119468093E-3</v>
      </c>
      <c r="C32">
        <f>C23/$C11</f>
        <v>7.806747210661584E-2</v>
      </c>
      <c r="D32">
        <f t="shared" ref="D32:G32" si="7">D23/$C11</f>
        <v>3.6569818117200829E-2</v>
      </c>
      <c r="E32">
        <f t="shared" si="7"/>
        <v>2.8634307195357648E-2</v>
      </c>
      <c r="F32">
        <f t="shared" si="7"/>
        <v>2.8024939382368694E-3</v>
      </c>
      <c r="G32">
        <f t="shared" si="7"/>
        <v>1.1490062399164561E-2</v>
      </c>
    </row>
  </sheetData>
  <mergeCells count="3">
    <mergeCell ref="B1:G1"/>
    <mergeCell ref="A3:A10"/>
    <mergeCell ref="A14:A2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35" workbookViewId="0">
      <selection activeCell="A39" sqref="A39:XFD39"/>
    </sheetView>
  </sheetViews>
  <sheetFormatPr baseColWidth="10" defaultRowHeight="15" x14ac:dyDescent="0"/>
  <cols>
    <col min="2" max="3" width="25.33203125" bestFit="1" customWidth="1"/>
  </cols>
  <sheetData>
    <row r="1" spans="1:10">
      <c r="A1" s="11" t="s">
        <v>37</v>
      </c>
      <c r="B1" s="12"/>
      <c r="C1" s="12"/>
      <c r="D1" s="12"/>
      <c r="E1" s="13"/>
      <c r="F1" s="11" t="s">
        <v>38</v>
      </c>
      <c r="G1" s="12"/>
      <c r="H1" s="12"/>
      <c r="I1" s="12"/>
      <c r="J1" s="13"/>
    </row>
    <row r="2" spans="1:10">
      <c r="A2" s="3"/>
      <c r="B2" s="4" t="s">
        <v>35</v>
      </c>
      <c r="C2" s="4" t="s">
        <v>36</v>
      </c>
      <c r="D2" s="4"/>
      <c r="E2" s="5"/>
      <c r="F2" s="3"/>
      <c r="G2" s="4" t="s">
        <v>40</v>
      </c>
      <c r="H2" s="4" t="s">
        <v>41</v>
      </c>
      <c r="I2" s="4" t="s">
        <v>42</v>
      </c>
      <c r="J2" s="5"/>
    </row>
    <row r="3" spans="1:10">
      <c r="A3" s="3" t="s">
        <v>24</v>
      </c>
      <c r="B3" s="4">
        <v>2.0457177648709539</v>
      </c>
      <c r="C3" s="4">
        <v>1.3553105269994083</v>
      </c>
      <c r="D3" s="4"/>
      <c r="E3" s="5"/>
      <c r="F3" s="3" t="s">
        <v>7</v>
      </c>
      <c r="G3" s="6">
        <v>923551</v>
      </c>
      <c r="H3" s="6">
        <v>380188</v>
      </c>
      <c r="I3" s="4">
        <f>H3/G3</f>
        <v>0.41165891217702111</v>
      </c>
      <c r="J3" s="5"/>
    </row>
    <row r="4" spans="1:10">
      <c r="A4" s="3" t="s">
        <v>25</v>
      </c>
      <c r="B4" s="4">
        <v>0.79162978115119409</v>
      </c>
      <c r="C4" s="4">
        <v>0.55266550141681248</v>
      </c>
      <c r="D4" s="4"/>
      <c r="E4" s="5"/>
      <c r="F4" s="3" t="s">
        <v>10</v>
      </c>
      <c r="G4" s="6">
        <v>819236</v>
      </c>
      <c r="H4" s="6">
        <v>55501</v>
      </c>
      <c r="I4" s="4">
        <f t="shared" ref="I4:I8" si="0">H4/G4</f>
        <v>6.7747266965807171E-2</v>
      </c>
      <c r="J4" s="5"/>
    </row>
    <row r="5" spans="1:10">
      <c r="A5" s="3" t="s">
        <v>26</v>
      </c>
      <c r="B5" s="4">
        <v>8.450869917959658E-2</v>
      </c>
      <c r="C5" s="4">
        <v>4.2244088175773228E-2</v>
      </c>
      <c r="D5" s="4"/>
      <c r="E5" s="5"/>
      <c r="F5" s="3" t="s">
        <v>20</v>
      </c>
      <c r="G5" s="6">
        <v>557093</v>
      </c>
      <c r="H5" s="6">
        <v>381126</v>
      </c>
      <c r="I5" s="4">
        <f t="shared" si="0"/>
        <v>0.68413352887219903</v>
      </c>
      <c r="J5" s="5"/>
    </row>
    <row r="6" spans="1:10">
      <c r="A6" s="3" t="s">
        <v>27</v>
      </c>
      <c r="B6" s="4">
        <v>0.4373499132989877</v>
      </c>
      <c r="C6" s="4">
        <v>0.30238944102346882</v>
      </c>
      <c r="D6" s="4"/>
      <c r="E6" s="5"/>
      <c r="F6" s="3" t="s">
        <v>10</v>
      </c>
      <c r="G6" s="6">
        <v>732654</v>
      </c>
      <c r="H6" s="6">
        <v>13278</v>
      </c>
      <c r="I6" s="4">
        <f t="shared" si="0"/>
        <v>1.8123152265598769E-2</v>
      </c>
      <c r="J6" s="5"/>
    </row>
    <row r="7" spans="1:10">
      <c r="A7" s="3" t="s">
        <v>28</v>
      </c>
      <c r="B7" s="4">
        <v>0.15267168696562244</v>
      </c>
      <c r="C7" s="4">
        <v>0.11477541935030293</v>
      </c>
      <c r="D7" s="4"/>
      <c r="E7" s="5"/>
      <c r="F7" s="3" t="s">
        <v>20</v>
      </c>
      <c r="G7" s="6">
        <v>924884</v>
      </c>
      <c r="H7" s="6">
        <v>326079</v>
      </c>
      <c r="I7" s="4">
        <f t="shared" si="0"/>
        <v>0.35256205102477717</v>
      </c>
      <c r="J7" s="5"/>
    </row>
    <row r="8" spans="1:10">
      <c r="A8" s="3" t="s">
        <v>29</v>
      </c>
      <c r="B8" s="4">
        <v>8.3989847870017172E-3</v>
      </c>
      <c r="C8" s="4">
        <v>1.0073232708934761E-2</v>
      </c>
      <c r="D8" s="4"/>
      <c r="E8" s="5"/>
      <c r="F8" s="3" t="s">
        <v>10</v>
      </c>
      <c r="G8" s="6">
        <v>737747</v>
      </c>
      <c r="H8" s="6">
        <v>25295</v>
      </c>
      <c r="I8" s="4">
        <f t="shared" si="0"/>
        <v>3.4286821905070437E-2</v>
      </c>
      <c r="J8" s="5"/>
    </row>
    <row r="9" spans="1:10">
      <c r="A9" s="3" t="s">
        <v>24</v>
      </c>
      <c r="B9" s="4">
        <v>1.3994785564807699</v>
      </c>
      <c r="C9" s="4">
        <v>1.1622687755269381</v>
      </c>
      <c r="D9" s="4"/>
      <c r="E9" s="5"/>
      <c r="F9" s="3"/>
      <c r="G9" s="4"/>
      <c r="H9" s="4"/>
      <c r="I9" s="4"/>
      <c r="J9" s="5"/>
    </row>
    <row r="10" spans="1:10">
      <c r="A10" s="3" t="s">
        <v>25</v>
      </c>
      <c r="B10" s="4">
        <v>0.81653488400256669</v>
      </c>
      <c r="C10" s="4">
        <v>0.58094661279063609</v>
      </c>
      <c r="D10" s="4"/>
      <c r="E10" s="5"/>
      <c r="F10" s="3"/>
      <c r="G10" s="4" t="s">
        <v>44</v>
      </c>
      <c r="H10" s="4" t="s">
        <v>9</v>
      </c>
      <c r="I10" s="4"/>
      <c r="J10" s="5"/>
    </row>
    <row r="11" spans="1:10">
      <c r="A11" s="3" t="s">
        <v>26</v>
      </c>
      <c r="B11" s="4">
        <v>0.14920607543132389</v>
      </c>
      <c r="C11" s="4">
        <v>0.11786407601384116</v>
      </c>
      <c r="D11" s="4"/>
      <c r="E11" s="5"/>
      <c r="F11" s="3" t="s">
        <v>7</v>
      </c>
      <c r="G11" s="4">
        <v>0.48278483069133243</v>
      </c>
      <c r="H11" s="4">
        <v>0.10210955463595496</v>
      </c>
      <c r="I11" s="4"/>
      <c r="J11" s="5"/>
    </row>
    <row r="12" spans="1:10">
      <c r="A12" s="3" t="s">
        <v>27</v>
      </c>
      <c r="B12" s="4">
        <v>0.26765675134392791</v>
      </c>
      <c r="C12" s="4">
        <v>0.20157062285083835</v>
      </c>
      <c r="D12" s="4"/>
      <c r="E12" s="5"/>
      <c r="F12" s="3" t="s">
        <v>10</v>
      </c>
      <c r="G12" s="4">
        <v>4.0052413712158792E-2</v>
      </c>
      <c r="H12" s="4">
        <v>1.4612434506375414E-2</v>
      </c>
      <c r="I12" s="4"/>
      <c r="J12" s="5"/>
    </row>
    <row r="13" spans="1:10">
      <c r="A13" s="3" t="s">
        <v>28</v>
      </c>
      <c r="B13" s="4">
        <v>0.2211889400450863</v>
      </c>
      <c r="C13" s="4">
        <v>0.1997106268776761</v>
      </c>
      <c r="D13" s="4"/>
      <c r="E13" s="5"/>
      <c r="F13" s="3"/>
      <c r="G13" s="4"/>
      <c r="H13" s="4"/>
      <c r="I13" s="4"/>
      <c r="J13" s="5"/>
    </row>
    <row r="14" spans="1:10">
      <c r="A14" s="3" t="s">
        <v>29</v>
      </c>
      <c r="B14" s="4">
        <v>6.0290976221085328E-3</v>
      </c>
      <c r="C14" s="4">
        <v>3.3755307041547057E-3</v>
      </c>
      <c r="D14" s="4"/>
      <c r="E14" s="5"/>
      <c r="F14" s="3" t="s">
        <v>43</v>
      </c>
      <c r="G14" s="4" t="s">
        <v>44</v>
      </c>
      <c r="H14" s="4" t="s">
        <v>9</v>
      </c>
      <c r="I14" s="4"/>
      <c r="J14" s="5"/>
    </row>
    <row r="15" spans="1:10">
      <c r="A15" s="3" t="s">
        <v>24</v>
      </c>
      <c r="B15" s="4">
        <v>0.81475256565503262</v>
      </c>
      <c r="C15" s="4">
        <v>0.75361326842133336</v>
      </c>
      <c r="D15" s="4"/>
      <c r="E15" s="5"/>
      <c r="F15" s="3" t="s">
        <v>7</v>
      </c>
      <c r="G15" s="4">
        <v>1</v>
      </c>
      <c r="H15" s="4">
        <v>0.21150116603650812</v>
      </c>
      <c r="I15" s="4"/>
      <c r="J15" s="5"/>
    </row>
    <row r="16" spans="1:10">
      <c r="A16" s="3" t="s">
        <v>25</v>
      </c>
      <c r="B16" s="4">
        <v>0.18408773821225863</v>
      </c>
      <c r="C16" s="4">
        <v>0.14812451335820712</v>
      </c>
      <c r="D16" s="4"/>
      <c r="E16" s="5"/>
      <c r="F16" s="7" t="s">
        <v>10</v>
      </c>
      <c r="G16" s="8">
        <v>8.2961209975891362E-2</v>
      </c>
      <c r="H16" s="8">
        <v>3.0266971075812128E-2</v>
      </c>
      <c r="I16" s="8"/>
      <c r="J16" s="9"/>
    </row>
    <row r="17" spans="1:5">
      <c r="A17" s="3" t="s">
        <v>26</v>
      </c>
      <c r="B17" s="4">
        <v>0.8646519576156374</v>
      </c>
      <c r="C17" s="4">
        <v>0.93444623135230576</v>
      </c>
      <c r="D17" s="4"/>
      <c r="E17" s="5"/>
    </row>
    <row r="18" spans="1:5">
      <c r="A18" s="3" t="s">
        <v>27</v>
      </c>
      <c r="B18" s="4">
        <v>0.40019804657003971</v>
      </c>
      <c r="C18" s="4">
        <v>0.47743342712138837</v>
      </c>
      <c r="D18" s="4"/>
      <c r="E18" s="5"/>
    </row>
    <row r="19" spans="1:5">
      <c r="A19" s="3" t="s">
        <v>28</v>
      </c>
      <c r="B19" s="4">
        <v>0.39003634486477029</v>
      </c>
      <c r="C19" s="4">
        <v>0.43339370299523328</v>
      </c>
      <c r="D19" s="4"/>
      <c r="E19" s="5"/>
    </row>
    <row r="20" spans="1:5">
      <c r="A20" s="3" t="s">
        <v>29</v>
      </c>
      <c r="B20" s="4">
        <v>8.0630590917404755E-3</v>
      </c>
      <c r="C20" s="4">
        <v>5.7472125880803394E-3</v>
      </c>
      <c r="D20" s="4"/>
      <c r="E20" s="5"/>
    </row>
    <row r="21" spans="1:5">
      <c r="A21" s="3" t="s">
        <v>24</v>
      </c>
      <c r="B21" s="4">
        <v>0.76518758554274668</v>
      </c>
      <c r="C21" s="4">
        <v>0.54124444633559565</v>
      </c>
      <c r="D21" s="4"/>
      <c r="E21" s="5"/>
    </row>
    <row r="22" spans="1:5">
      <c r="A22" s="3" t="s">
        <v>25</v>
      </c>
      <c r="B22" s="4">
        <v>0.49956242444472754</v>
      </c>
      <c r="C22" s="4">
        <v>0.21463411897378673</v>
      </c>
      <c r="D22" s="4"/>
      <c r="E22" s="5"/>
    </row>
    <row r="23" spans="1:5">
      <c r="A23" s="3" t="s">
        <v>26</v>
      </c>
      <c r="B23" s="4">
        <v>0.11079180540572195</v>
      </c>
      <c r="C23" s="4">
        <v>7.9676301081821499E-2</v>
      </c>
      <c r="D23" s="4"/>
      <c r="E23" s="5"/>
    </row>
    <row r="24" spans="1:5">
      <c r="A24" s="3" t="s">
        <v>27</v>
      </c>
      <c r="B24" s="4">
        <v>0.14254931568232343</v>
      </c>
      <c r="C24" s="4">
        <v>0.14500185514095826</v>
      </c>
      <c r="D24" s="4"/>
      <c r="E24" s="5"/>
    </row>
    <row r="25" spans="1:5">
      <c r="A25" s="3" t="s">
        <v>28</v>
      </c>
      <c r="B25" s="4">
        <v>0.13381233251087785</v>
      </c>
      <c r="C25" s="4">
        <v>0.12668671832262104</v>
      </c>
      <c r="D25" s="4"/>
      <c r="E25" s="5"/>
    </row>
    <row r="26" spans="1:5">
      <c r="A26" s="3" t="s">
        <v>29</v>
      </c>
      <c r="B26" s="4">
        <v>9.0981583744405067E-3</v>
      </c>
      <c r="C26" s="4">
        <v>7.4432635353780226E-3</v>
      </c>
      <c r="D26" s="4"/>
      <c r="E26" s="5"/>
    </row>
    <row r="27" spans="1:5">
      <c r="A27" s="3" t="s">
        <v>24</v>
      </c>
      <c r="B27" s="4">
        <v>0.62155245938251225</v>
      </c>
      <c r="C27" s="4">
        <v>0.34783310384606592</v>
      </c>
      <c r="D27" s="4"/>
      <c r="E27" s="5"/>
    </row>
    <row r="28" spans="1:5">
      <c r="A28" s="3" t="s">
        <v>25</v>
      </c>
      <c r="B28" s="4">
        <v>0.43678228532774388</v>
      </c>
      <c r="C28" s="4">
        <v>0.23053326294075063</v>
      </c>
      <c r="D28" s="4"/>
      <c r="E28" s="5"/>
    </row>
    <row r="29" spans="1:5">
      <c r="A29" s="3" t="s">
        <v>26</v>
      </c>
      <c r="B29" s="4">
        <v>9.5001918438874539E-2</v>
      </c>
      <c r="C29" s="4">
        <v>7.9985450299209615E-2</v>
      </c>
      <c r="D29" s="4"/>
      <c r="E29" s="5"/>
    </row>
    <row r="30" spans="1:5">
      <c r="A30" s="3" t="s">
        <v>27</v>
      </c>
      <c r="B30" s="4">
        <v>0.13192562165108898</v>
      </c>
      <c r="C30" s="4">
        <v>0.13098778809344924</v>
      </c>
      <c r="D30" s="4"/>
      <c r="E30" s="5"/>
    </row>
    <row r="31" spans="1:5">
      <c r="A31" s="3" t="s">
        <v>28</v>
      </c>
      <c r="B31" s="4">
        <v>0.10096283113448724</v>
      </c>
      <c r="C31" s="4">
        <v>9.9071290322402111E-2</v>
      </c>
      <c r="D31" s="4"/>
      <c r="E31" s="5"/>
    </row>
    <row r="32" spans="1:5">
      <c r="A32" s="3" t="s">
        <v>29</v>
      </c>
      <c r="B32" s="4">
        <v>1.0080417298362052E-2</v>
      </c>
      <c r="C32" s="4">
        <v>5.8909019548408822E-3</v>
      </c>
      <c r="D32" s="4"/>
      <c r="E32" s="5"/>
    </row>
    <row r="33" spans="1:5">
      <c r="A33" s="3" t="s">
        <v>24</v>
      </c>
      <c r="B33" s="4">
        <v>0.53290286097925677</v>
      </c>
      <c r="C33" s="4">
        <v>0.35864720337688905</v>
      </c>
      <c r="D33" s="4"/>
      <c r="E33" s="5"/>
    </row>
    <row r="34" spans="1:5">
      <c r="A34" s="3" t="s">
        <v>25</v>
      </c>
      <c r="B34" s="4">
        <v>0.47857880789849677</v>
      </c>
      <c r="C34" s="4">
        <v>0.34222876611720043</v>
      </c>
      <c r="D34" s="4"/>
      <c r="E34" s="5"/>
    </row>
    <row r="35" spans="1:5">
      <c r="A35" s="3" t="s">
        <v>26</v>
      </c>
      <c r="B35" s="4">
        <v>8.1178357979435262E-2</v>
      </c>
      <c r="C35" s="4">
        <v>6.2469263754007583E-2</v>
      </c>
      <c r="D35" s="4"/>
      <c r="E35" s="5"/>
    </row>
    <row r="36" spans="1:5">
      <c r="A36" s="3" t="s">
        <v>27</v>
      </c>
      <c r="B36" s="4">
        <v>0.18978595231315598</v>
      </c>
      <c r="C36" s="4">
        <v>0.15608033568234742</v>
      </c>
      <c r="D36" s="4"/>
      <c r="E36" s="5"/>
    </row>
    <row r="37" spans="1:5">
      <c r="A37" s="3" t="s">
        <v>28</v>
      </c>
      <c r="B37" s="4">
        <v>0.11617858908941045</v>
      </c>
      <c r="C37" s="4">
        <v>9.3296830826665497E-2</v>
      </c>
      <c r="D37" s="4"/>
      <c r="E37" s="5"/>
    </row>
    <row r="38" spans="1:5">
      <c r="A38" s="3" t="s">
        <v>29</v>
      </c>
      <c r="B38" s="4">
        <v>6.043604373830844E-3</v>
      </c>
      <c r="C38" s="4">
        <v>0</v>
      </c>
      <c r="D38" s="4"/>
      <c r="E38" s="5"/>
    </row>
    <row r="39" spans="1:5">
      <c r="A39" s="3"/>
      <c r="B39" s="4"/>
      <c r="C39" s="4"/>
      <c r="D39" s="4"/>
      <c r="E39" s="5"/>
    </row>
    <row r="40" spans="1:5">
      <c r="A40" s="3" t="s">
        <v>12</v>
      </c>
      <c r="B40" s="4" t="s">
        <v>31</v>
      </c>
      <c r="C40" s="4" t="s">
        <v>32</v>
      </c>
      <c r="D40" s="4" t="s">
        <v>33</v>
      </c>
      <c r="E40" s="5" t="s">
        <v>34</v>
      </c>
    </row>
    <row r="41" spans="1:5">
      <c r="A41" s="3" t="s">
        <v>24</v>
      </c>
      <c r="B41" s="4">
        <v>1.0299319654852119</v>
      </c>
      <c r="C41" s="4">
        <v>0.23794880301605789</v>
      </c>
      <c r="D41" s="4">
        <v>0.75315288741770503</v>
      </c>
      <c r="E41" s="5">
        <v>0.1727033964014226</v>
      </c>
    </row>
    <row r="42" spans="1:5">
      <c r="A42" s="3" t="s">
        <v>25</v>
      </c>
      <c r="B42" s="4">
        <v>0.53452932017283128</v>
      </c>
      <c r="C42" s="4">
        <v>9.7012836586173726E-2</v>
      </c>
      <c r="D42" s="4">
        <v>0.34485546259956562</v>
      </c>
      <c r="E42" s="5">
        <v>7.4757646883360757E-2</v>
      </c>
    </row>
    <row r="43" spans="1:5">
      <c r="A43" s="3" t="s">
        <v>26</v>
      </c>
      <c r="B43" s="4">
        <v>0.23088980234176493</v>
      </c>
      <c r="C43" s="4">
        <v>0.12715563829352949</v>
      </c>
      <c r="D43" s="4">
        <v>0.21944756844615984</v>
      </c>
      <c r="E43" s="5">
        <v>0.14336099481552972</v>
      </c>
    </row>
    <row r="44" spans="1:5">
      <c r="A44" s="3" t="s">
        <v>27</v>
      </c>
      <c r="B44" s="4">
        <v>0.26157760014325393</v>
      </c>
      <c r="C44" s="4">
        <v>5.362831933652381E-2</v>
      </c>
      <c r="D44" s="4">
        <v>0.23557724498540841</v>
      </c>
      <c r="E44" s="5">
        <v>5.4643495206960109E-2</v>
      </c>
    </row>
    <row r="45" spans="1:5">
      <c r="A45" s="3" t="s">
        <v>28</v>
      </c>
      <c r="B45" s="4">
        <v>0.1858084541017091</v>
      </c>
      <c r="C45" s="4">
        <v>4.4275482299712648E-2</v>
      </c>
      <c r="D45" s="4">
        <v>0.17782243144915014</v>
      </c>
      <c r="E45" s="5">
        <v>5.3457732281278945E-2</v>
      </c>
    </row>
    <row r="46" spans="1:5">
      <c r="A46" s="3" t="s">
        <v>29</v>
      </c>
      <c r="B46" s="4">
        <v>7.9522202579140212E-3</v>
      </c>
      <c r="C46" s="4">
        <v>6.6821892287725199E-4</v>
      </c>
      <c r="D46" s="4">
        <v>5.4216902485647858E-3</v>
      </c>
      <c r="E46" s="5">
        <v>1.4098608000552722E-3</v>
      </c>
    </row>
    <row r="47" spans="1:5">
      <c r="A47" s="3"/>
      <c r="B47" s="4"/>
      <c r="C47" s="4"/>
      <c r="D47" s="4"/>
      <c r="E47" s="5"/>
    </row>
    <row r="48" spans="1:5">
      <c r="A48" s="3"/>
      <c r="B48" s="4"/>
      <c r="C48" s="4"/>
      <c r="D48" s="4"/>
      <c r="E48" s="5"/>
    </row>
    <row r="49" spans="1:5">
      <c r="A49" s="3" t="s">
        <v>13</v>
      </c>
      <c r="B49" s="4" t="s">
        <v>31</v>
      </c>
      <c r="C49" s="4" t="s">
        <v>32</v>
      </c>
      <c r="D49" s="4" t="s">
        <v>33</v>
      </c>
      <c r="E49" s="5" t="s">
        <v>34</v>
      </c>
    </row>
    <row r="50" spans="1:5">
      <c r="A50" s="3" t="s">
        <v>24</v>
      </c>
      <c r="B50" s="4">
        <v>1</v>
      </c>
      <c r="C50" s="4">
        <v>0.23103351579534448</v>
      </c>
      <c r="D50" s="4">
        <v>1</v>
      </c>
      <c r="E50" s="5">
        <v>0.22930722206159426</v>
      </c>
    </row>
    <row r="51" spans="1:5">
      <c r="A51" s="3" t="s">
        <v>25</v>
      </c>
      <c r="B51" s="4">
        <v>0.518994786146878</v>
      </c>
      <c r="C51" s="4">
        <v>9.4193441739105502E-2</v>
      </c>
      <c r="D51" s="4">
        <v>0.45788241452801581</v>
      </c>
      <c r="E51" s="5">
        <v>9.92595900942215E-2</v>
      </c>
    </row>
    <row r="52" spans="1:5">
      <c r="A52" s="3" t="s">
        <v>26</v>
      </c>
      <c r="B52" s="4">
        <v>0.22417966436549067</v>
      </c>
      <c r="C52" s="4">
        <v>0.12346023092275335</v>
      </c>
      <c r="D52" s="4">
        <v>0.29137187430638151</v>
      </c>
      <c r="E52" s="5">
        <v>0.19034779951128367</v>
      </c>
    </row>
    <row r="53" spans="1:5">
      <c r="A53" s="3" t="s">
        <v>27</v>
      </c>
      <c r="B53" s="4">
        <v>0.25397561092302046</v>
      </c>
      <c r="C53" s="4">
        <v>5.2069768813572975E-2</v>
      </c>
      <c r="D53" s="4">
        <v>0.31278807918153179</v>
      </c>
      <c r="E53" s="5">
        <v>7.255299172298646E-2</v>
      </c>
    </row>
    <row r="54" spans="1:5">
      <c r="A54" s="3" t="s">
        <v>28</v>
      </c>
      <c r="B54" s="4">
        <v>0.18040847388805217</v>
      </c>
      <c r="C54" s="4">
        <v>4.2988744677765194E-2</v>
      </c>
      <c r="D54" s="4">
        <v>0.23610402936758351</v>
      </c>
      <c r="E54" s="5">
        <v>7.0978593024540626E-2</v>
      </c>
    </row>
    <row r="55" spans="1:5">
      <c r="A55" s="7" t="s">
        <v>29</v>
      </c>
      <c r="B55" s="8">
        <v>7.7211121942094936E-3</v>
      </c>
      <c r="C55" s="8">
        <v>6.4879909088213117E-4</v>
      </c>
      <c r="D55" s="8">
        <v>7.1986582527139272E-3</v>
      </c>
      <c r="E55" s="9">
        <v>1.8719450241891609E-3</v>
      </c>
    </row>
  </sheetData>
  <mergeCells count="2">
    <mergeCell ref="A1:E1"/>
    <mergeCell ref="F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workbookViewId="0">
      <selection activeCell="L24" sqref="L24"/>
    </sheetView>
  </sheetViews>
  <sheetFormatPr baseColWidth="10" defaultRowHeight="15" x14ac:dyDescent="0"/>
  <cols>
    <col min="2" max="2" width="19.5" bestFit="1" customWidth="1"/>
    <col min="3" max="3" width="20.83203125" bestFit="1" customWidth="1"/>
    <col min="4" max="4" width="22.83203125" bestFit="1" customWidth="1"/>
    <col min="5" max="5" width="19.83203125" bestFit="1" customWidth="1"/>
  </cols>
  <sheetData>
    <row r="1" spans="1:17">
      <c r="A1" s="11" t="s">
        <v>57</v>
      </c>
      <c r="B1" s="12"/>
      <c r="C1" s="12"/>
      <c r="D1" s="12"/>
      <c r="E1" s="12"/>
      <c r="F1" s="12"/>
      <c r="G1" s="12"/>
      <c r="H1" s="12"/>
      <c r="I1" s="13"/>
    </row>
    <row r="2" spans="1:17">
      <c r="A2" s="3"/>
      <c r="B2" s="4" t="s">
        <v>53</v>
      </c>
      <c r="C2" s="4" t="s">
        <v>54</v>
      </c>
      <c r="D2" s="4" t="s">
        <v>55</v>
      </c>
      <c r="E2" s="4" t="s">
        <v>56</v>
      </c>
      <c r="F2" s="4"/>
      <c r="G2" s="4"/>
      <c r="H2" s="4"/>
      <c r="I2" s="5"/>
      <c r="K2" s="11" t="s">
        <v>38</v>
      </c>
      <c r="L2" s="12"/>
      <c r="M2" s="12"/>
      <c r="N2" s="12"/>
      <c r="O2" s="12"/>
      <c r="P2" s="12"/>
      <c r="Q2" s="13"/>
    </row>
    <row r="3" spans="1:17">
      <c r="A3" s="3" t="s">
        <v>24</v>
      </c>
      <c r="B3" s="4">
        <v>3.5123777677603041</v>
      </c>
      <c r="C3" s="4">
        <v>7.8648989712244681</v>
      </c>
      <c r="D3" s="4">
        <v>0.64325979836372493</v>
      </c>
      <c r="E3" s="4">
        <v>2.9117145069567663</v>
      </c>
      <c r="F3" s="4"/>
      <c r="G3" s="4"/>
      <c r="H3" s="4"/>
      <c r="I3" s="5"/>
      <c r="K3" s="3"/>
      <c r="L3" s="4" t="s">
        <v>39</v>
      </c>
      <c r="M3" s="4" t="s">
        <v>58</v>
      </c>
      <c r="N3" s="4" t="s">
        <v>59</v>
      </c>
      <c r="O3" s="4" t="s">
        <v>45</v>
      </c>
      <c r="P3" s="4" t="s">
        <v>60</v>
      </c>
      <c r="Q3" s="5" t="s">
        <v>61</v>
      </c>
    </row>
    <row r="4" spans="1:17">
      <c r="A4" s="3" t="s">
        <v>25</v>
      </c>
      <c r="B4" s="4">
        <v>0.28626495536987329</v>
      </c>
      <c r="C4" s="4">
        <v>0.80872034277986815</v>
      </c>
      <c r="D4" s="4">
        <v>0.14192609030208558</v>
      </c>
      <c r="E4" s="4">
        <v>0.19680868746528879</v>
      </c>
      <c r="F4" s="4"/>
      <c r="G4" s="4"/>
      <c r="H4" s="4"/>
      <c r="I4" s="5"/>
      <c r="K4" s="3" t="s">
        <v>7</v>
      </c>
      <c r="L4" s="4">
        <v>777139</v>
      </c>
      <c r="M4" s="6">
        <v>552998</v>
      </c>
      <c r="N4" s="4">
        <f>M4/L4</f>
        <v>0.7115818405716352</v>
      </c>
      <c r="O4" s="4">
        <v>1110229</v>
      </c>
      <c r="P4" s="6">
        <v>769953</v>
      </c>
      <c r="Q4" s="5">
        <f>O4/P4</f>
        <v>1.4419438589108686</v>
      </c>
    </row>
    <row r="5" spans="1:17">
      <c r="A5" s="3" t="s">
        <v>26</v>
      </c>
      <c r="B5" s="4">
        <v>2.7448522866081675E-2</v>
      </c>
      <c r="C5" s="4">
        <v>6.1295126206938326E-2</v>
      </c>
      <c r="D5" s="4">
        <v>0.57758119100330185</v>
      </c>
      <c r="E5" s="4">
        <v>3.7887437912012621E-2</v>
      </c>
      <c r="F5" s="4"/>
      <c r="G5" s="4"/>
      <c r="H5" s="4"/>
      <c r="I5" s="5"/>
      <c r="K5" s="3" t="s">
        <v>10</v>
      </c>
      <c r="L5" s="4">
        <v>761741</v>
      </c>
      <c r="M5" s="6">
        <v>793319</v>
      </c>
      <c r="N5" s="4">
        <f t="shared" ref="N5:N9" si="0">M5/L5</f>
        <v>1.0414550352416372</v>
      </c>
      <c r="O5" s="4">
        <v>877425</v>
      </c>
      <c r="P5" s="6">
        <v>900666</v>
      </c>
      <c r="Q5" s="5">
        <f t="shared" ref="Q5:Q9" si="1">O5/P5</f>
        <v>0.97419576180293255</v>
      </c>
    </row>
    <row r="6" spans="1:17">
      <c r="A6" s="3" t="s">
        <v>27</v>
      </c>
      <c r="B6" s="4">
        <v>3.449432292624218</v>
      </c>
      <c r="C6" s="4">
        <v>8.2696032973111748</v>
      </c>
      <c r="D6" s="4">
        <v>0.48968942328640974</v>
      </c>
      <c r="E6" s="4">
        <v>4.9035461969396685</v>
      </c>
      <c r="F6" s="4"/>
      <c r="G6" s="4"/>
      <c r="H6" s="4"/>
      <c r="I6" s="5"/>
      <c r="K6" s="3" t="s">
        <v>20</v>
      </c>
      <c r="L6" s="4">
        <v>787007</v>
      </c>
      <c r="M6" s="6">
        <v>612153</v>
      </c>
      <c r="N6" s="4">
        <f t="shared" si="0"/>
        <v>0.77782408542744852</v>
      </c>
      <c r="O6" s="4">
        <v>793830</v>
      </c>
      <c r="P6" s="6">
        <v>779746</v>
      </c>
      <c r="Q6" s="5">
        <f t="shared" si="1"/>
        <v>1.0180622920797284</v>
      </c>
    </row>
    <row r="7" spans="1:17">
      <c r="A7" s="3" t="s">
        <v>28</v>
      </c>
      <c r="B7" s="4">
        <v>7.0066889874284652E-2</v>
      </c>
      <c r="C7" s="4">
        <v>1.6308781694892225</v>
      </c>
      <c r="D7" s="4">
        <v>0.20311303708089656</v>
      </c>
      <c r="E7" s="4">
        <v>7.3543127926560911E-2</v>
      </c>
      <c r="F7" s="4"/>
      <c r="G7" s="4"/>
      <c r="H7" s="4"/>
      <c r="I7" s="5"/>
      <c r="K7" s="3" t="s">
        <v>10</v>
      </c>
      <c r="L7" s="4">
        <v>871194</v>
      </c>
      <c r="M7" s="6">
        <v>842344</v>
      </c>
      <c r="N7" s="4">
        <f t="shared" si="0"/>
        <v>0.96688452858949903</v>
      </c>
      <c r="O7" s="4">
        <v>770596</v>
      </c>
      <c r="P7" s="6">
        <v>664984</v>
      </c>
      <c r="Q7" s="5">
        <f t="shared" si="1"/>
        <v>1.1588188587996102</v>
      </c>
    </row>
    <row r="8" spans="1:17">
      <c r="A8" s="3" t="s">
        <v>29</v>
      </c>
      <c r="B8" s="4">
        <v>0.10235212839625997</v>
      </c>
      <c r="C8" s="4">
        <v>3.8674884978906583</v>
      </c>
      <c r="D8" s="4">
        <v>0.29046952253457714</v>
      </c>
      <c r="E8" s="4">
        <v>4.4049567249210199E-2</v>
      </c>
      <c r="F8" s="4"/>
      <c r="G8" s="4"/>
      <c r="H8" s="4"/>
      <c r="I8" s="5"/>
      <c r="K8" s="3" t="s">
        <v>20</v>
      </c>
      <c r="L8" s="4">
        <v>844826</v>
      </c>
      <c r="M8" s="6">
        <v>546668</v>
      </c>
      <c r="N8" s="4">
        <f t="shared" si="0"/>
        <v>0.64707762308451677</v>
      </c>
      <c r="O8" s="4">
        <v>1441641</v>
      </c>
      <c r="P8" s="6">
        <v>711209</v>
      </c>
      <c r="Q8" s="5">
        <f t="shared" si="1"/>
        <v>2.0270286230911028</v>
      </c>
    </row>
    <row r="9" spans="1:17">
      <c r="A9" s="3" t="s">
        <v>24</v>
      </c>
      <c r="B9" s="4">
        <v>2.0105427597078847</v>
      </c>
      <c r="C9" s="4">
        <v>4.3304640353993458</v>
      </c>
      <c r="D9" s="4">
        <v>0.35789433190566994</v>
      </c>
      <c r="E9" s="4">
        <v>1.7420992654331355</v>
      </c>
      <c r="F9" s="4"/>
      <c r="G9" s="4"/>
      <c r="H9" s="4"/>
      <c r="I9" s="5"/>
      <c r="K9" s="3" t="s">
        <v>10</v>
      </c>
      <c r="L9" s="4">
        <v>638751</v>
      </c>
      <c r="M9" s="6">
        <v>555373</v>
      </c>
      <c r="N9" s="4">
        <f t="shared" si="0"/>
        <v>0.8694671319496956</v>
      </c>
      <c r="O9" s="4">
        <v>859173</v>
      </c>
      <c r="P9" s="6">
        <v>584945</v>
      </c>
      <c r="Q9" s="5">
        <f t="shared" si="1"/>
        <v>1.4688098881091385</v>
      </c>
    </row>
    <row r="10" spans="1:17">
      <c r="A10" s="3" t="s">
        <v>25</v>
      </c>
      <c r="B10" s="4">
        <v>0.33726145236202526</v>
      </c>
      <c r="C10" s="4">
        <v>0.93016081179760457</v>
      </c>
      <c r="D10" s="4">
        <v>0.35557433689504447</v>
      </c>
      <c r="E10" s="4">
        <v>0.22200515494843895</v>
      </c>
      <c r="F10" s="4"/>
      <c r="G10" s="4"/>
      <c r="H10" s="4"/>
      <c r="I10" s="5"/>
      <c r="K10" s="3"/>
      <c r="L10" s="4"/>
      <c r="M10" s="4"/>
      <c r="N10" s="4"/>
      <c r="O10" s="4"/>
      <c r="P10" s="4"/>
      <c r="Q10" s="5"/>
    </row>
    <row r="11" spans="1:17">
      <c r="A11" s="3" t="s">
        <v>26</v>
      </c>
      <c r="B11" s="4">
        <v>3.3126920224353075E-2</v>
      </c>
      <c r="C11" s="4">
        <v>3.4518060502686916E-2</v>
      </c>
      <c r="D11" s="4">
        <v>0.45506422454952827</v>
      </c>
      <c r="E11" s="4">
        <v>2.5551677406505047E-2</v>
      </c>
      <c r="F11" s="4"/>
      <c r="G11" s="4"/>
      <c r="H11" s="4"/>
      <c r="I11" s="5"/>
      <c r="K11" s="3"/>
      <c r="L11" s="4"/>
      <c r="M11" s="4"/>
      <c r="N11" s="4"/>
      <c r="O11" s="4"/>
      <c r="P11" s="4"/>
      <c r="Q11" s="5"/>
    </row>
    <row r="12" spans="1:17">
      <c r="A12" s="3" t="s">
        <v>27</v>
      </c>
      <c r="B12" s="4">
        <v>1.6496631838660618</v>
      </c>
      <c r="C12" s="4">
        <v>5.2435018491586156</v>
      </c>
      <c r="D12" s="4">
        <v>0.28534456434612387</v>
      </c>
      <c r="E12" s="4">
        <v>2.2419104016892351</v>
      </c>
      <c r="F12" s="4"/>
      <c r="G12" s="4"/>
      <c r="H12" s="4"/>
      <c r="I12" s="5"/>
      <c r="K12" s="3" t="s">
        <v>8</v>
      </c>
      <c r="L12" s="4" t="s">
        <v>58</v>
      </c>
      <c r="M12" s="4" t="s">
        <v>9</v>
      </c>
      <c r="N12" s="4" t="s">
        <v>45</v>
      </c>
      <c r="O12" s="4" t="s">
        <v>9</v>
      </c>
      <c r="P12" s="4"/>
      <c r="Q12" s="5"/>
    </row>
    <row r="13" spans="1:17">
      <c r="A13" s="3" t="s">
        <v>28</v>
      </c>
      <c r="B13" s="4">
        <v>0.16665567643009874</v>
      </c>
      <c r="C13" s="4">
        <v>2.8143215011053315</v>
      </c>
      <c r="D13" s="4">
        <v>0.55168437371788637</v>
      </c>
      <c r="E13" s="4">
        <v>0.14633419691826027</v>
      </c>
      <c r="F13" s="4"/>
      <c r="G13" s="4"/>
      <c r="H13" s="4"/>
      <c r="I13" s="5"/>
      <c r="K13" s="3" t="s">
        <v>7</v>
      </c>
      <c r="L13" s="4">
        <v>0.7121611830278668</v>
      </c>
      <c r="M13" s="4">
        <v>3.7744364180007553E-2</v>
      </c>
      <c r="N13" s="4">
        <v>1.4956782580272332</v>
      </c>
      <c r="O13" s="4">
        <v>0.2925000304928399</v>
      </c>
      <c r="P13" s="4"/>
      <c r="Q13" s="5"/>
    </row>
    <row r="14" spans="1:17">
      <c r="A14" s="3" t="s">
        <v>29</v>
      </c>
      <c r="B14" s="4">
        <v>4.1327483989037933E-2</v>
      </c>
      <c r="C14" s="4">
        <v>2.3861088666975219</v>
      </c>
      <c r="D14" s="4">
        <v>0.31151658730594539</v>
      </c>
      <c r="E14" s="4">
        <v>3.1873226612043969E-2</v>
      </c>
      <c r="F14" s="4"/>
      <c r="G14" s="4"/>
      <c r="H14" s="4"/>
      <c r="I14" s="5"/>
      <c r="K14" s="3" t="s">
        <v>10</v>
      </c>
      <c r="L14" s="4">
        <v>0.95926889859361053</v>
      </c>
      <c r="M14" s="4">
        <v>4.9794437724392709E-2</v>
      </c>
      <c r="N14" s="4">
        <v>1.2006081695705604</v>
      </c>
      <c r="O14" s="4">
        <v>0.14430354968658471</v>
      </c>
      <c r="P14" s="4"/>
      <c r="Q14" s="5"/>
    </row>
    <row r="15" spans="1:17">
      <c r="A15" s="3" t="s">
        <v>24</v>
      </c>
      <c r="B15" s="4">
        <v>0.82551451804057008</v>
      </c>
      <c r="C15" s="4">
        <v>2.8313407769037178</v>
      </c>
      <c r="D15" s="4">
        <v>0.26637107330662829</v>
      </c>
      <c r="E15" s="4">
        <v>0.93587804266051389</v>
      </c>
      <c r="F15" s="4"/>
      <c r="G15" s="4"/>
      <c r="H15" s="4"/>
      <c r="I15" s="5"/>
      <c r="K15" s="3"/>
      <c r="L15" s="4"/>
      <c r="M15" s="4"/>
      <c r="N15" s="4"/>
      <c r="O15" s="4"/>
      <c r="P15" s="4"/>
      <c r="Q15" s="5"/>
    </row>
    <row r="16" spans="1:17">
      <c r="A16" s="3" t="s">
        <v>25</v>
      </c>
      <c r="B16" s="4">
        <v>3.1951303671525155E-2</v>
      </c>
      <c r="C16" s="4">
        <v>8.3719140084133975E-2</v>
      </c>
      <c r="D16" s="4">
        <v>0.57665911821387927</v>
      </c>
      <c r="E16" s="4">
        <v>3.0233769175007839E-2</v>
      </c>
      <c r="F16" s="4"/>
      <c r="G16" s="4"/>
      <c r="H16" s="4"/>
      <c r="I16" s="5"/>
      <c r="K16" s="3" t="s">
        <v>43</v>
      </c>
      <c r="L16" s="4" t="s">
        <v>58</v>
      </c>
      <c r="M16" s="4" t="s">
        <v>9</v>
      </c>
      <c r="N16" s="4" t="s">
        <v>45</v>
      </c>
      <c r="O16" s="4" t="s">
        <v>9</v>
      </c>
      <c r="P16" s="4"/>
      <c r="Q16" s="5"/>
    </row>
    <row r="17" spans="1:17">
      <c r="A17" s="3" t="s">
        <v>26</v>
      </c>
      <c r="B17" s="4">
        <v>0.35201968551593094</v>
      </c>
      <c r="C17" s="4">
        <v>0.85764876853380911</v>
      </c>
      <c r="D17" s="4">
        <v>0.42552201409370666</v>
      </c>
      <c r="E17" s="4">
        <v>0.21049630937604777</v>
      </c>
      <c r="F17" s="4"/>
      <c r="G17" s="4"/>
      <c r="H17" s="4"/>
      <c r="I17" s="5"/>
      <c r="K17" s="3" t="s">
        <v>7</v>
      </c>
      <c r="L17" s="4">
        <v>1</v>
      </c>
      <c r="M17" s="4">
        <v>5.2999749325751473E-2</v>
      </c>
      <c r="N17" s="4">
        <v>1</v>
      </c>
      <c r="O17" s="4">
        <v>0.19556347023365908</v>
      </c>
      <c r="P17" s="4"/>
      <c r="Q17" s="5"/>
    </row>
    <row r="18" spans="1:17">
      <c r="A18" s="3" t="s">
        <v>27</v>
      </c>
      <c r="B18" s="4">
        <v>2.600853535456817</v>
      </c>
      <c r="C18" s="4"/>
      <c r="D18" s="4">
        <v>0.48028071308193004</v>
      </c>
      <c r="E18" s="4"/>
      <c r="F18" s="4"/>
      <c r="G18" s="4"/>
      <c r="H18" s="4"/>
      <c r="I18" s="5"/>
      <c r="K18" s="7" t="s">
        <v>10</v>
      </c>
      <c r="L18" s="8">
        <v>1.3469828480613417</v>
      </c>
      <c r="M18" s="8">
        <v>6.9920179463704712E-2</v>
      </c>
      <c r="N18" s="8">
        <v>0.80271820702544427</v>
      </c>
      <c r="O18" s="8">
        <v>9.6480341886441487E-2</v>
      </c>
      <c r="P18" s="8"/>
      <c r="Q18" s="9"/>
    </row>
    <row r="19" spans="1:17">
      <c r="A19" s="3" t="s">
        <v>28</v>
      </c>
      <c r="B19" s="4">
        <v>0.56961247333673271</v>
      </c>
      <c r="C19" s="4">
        <v>7.3509006055925257</v>
      </c>
      <c r="D19" s="4"/>
      <c r="E19" s="4">
        <v>0.47979974568240502</v>
      </c>
      <c r="F19" s="4"/>
      <c r="G19" s="4"/>
      <c r="H19" s="4"/>
      <c r="I19" s="5"/>
    </row>
    <row r="20" spans="1:17">
      <c r="A20" s="3" t="s">
        <v>29</v>
      </c>
      <c r="B20" s="4">
        <v>5.3215229340971053E-2</v>
      </c>
      <c r="C20" s="4">
        <v>2.7320624696010429</v>
      </c>
      <c r="D20" s="4">
        <v>0.34740944687181963</v>
      </c>
      <c r="E20" s="4">
        <v>3.4650714068943815E-2</v>
      </c>
      <c r="F20" s="4"/>
      <c r="G20" s="4"/>
      <c r="H20" s="4"/>
      <c r="I20" s="5"/>
    </row>
    <row r="21" spans="1:17">
      <c r="A21" s="3" t="s">
        <v>24</v>
      </c>
      <c r="B21" s="4">
        <v>0.87704960861988679</v>
      </c>
      <c r="C21" s="4">
        <v>3.275207992338192</v>
      </c>
      <c r="D21" s="4">
        <v>0.23804540115138773</v>
      </c>
      <c r="E21" s="4">
        <v>1.0650008025144275</v>
      </c>
      <c r="F21" s="4"/>
      <c r="G21" s="4"/>
      <c r="H21" s="4"/>
      <c r="I21" s="5"/>
    </row>
    <row r="22" spans="1:17">
      <c r="A22" s="3" t="s">
        <v>25</v>
      </c>
      <c r="B22" s="4">
        <v>0.14200554667750309</v>
      </c>
      <c r="C22" s="4">
        <v>0.43101548301891052</v>
      </c>
      <c r="D22" s="4">
        <v>0.22761914418082632</v>
      </c>
      <c r="E22" s="4">
        <v>0.14152292015719259</v>
      </c>
      <c r="F22" s="4"/>
      <c r="G22" s="4"/>
      <c r="H22" s="4"/>
      <c r="I22" s="5"/>
    </row>
    <row r="23" spans="1:17">
      <c r="A23" s="3" t="s">
        <v>26</v>
      </c>
      <c r="B23" s="4">
        <v>2.8749917648705849E-2</v>
      </c>
      <c r="C23" s="4">
        <v>5.0874627932277955E-2</v>
      </c>
      <c r="D23" s="4">
        <v>0.39273885764114785</v>
      </c>
      <c r="E23" s="4">
        <v>4.609468717488395E-2</v>
      </c>
      <c r="F23" s="4"/>
      <c r="G23" s="4"/>
      <c r="H23" s="4"/>
      <c r="I23" s="5"/>
    </row>
    <row r="24" spans="1:17">
      <c r="A24" s="3" t="s">
        <v>27</v>
      </c>
      <c r="B24" s="4">
        <v>1.0647751754939345</v>
      </c>
      <c r="C24" s="4">
        <v>2.6125739445230187</v>
      </c>
      <c r="D24" s="4">
        <v>0.27575761441139629</v>
      </c>
      <c r="E24" s="4">
        <v>1.4445947085904227</v>
      </c>
      <c r="F24" s="4"/>
      <c r="G24" s="4"/>
      <c r="H24" s="4"/>
      <c r="I24" s="5"/>
    </row>
    <row r="25" spans="1:17">
      <c r="A25" s="3" t="s">
        <v>28</v>
      </c>
      <c r="B25" s="4">
        <v>5.8825823021068993E-2</v>
      </c>
      <c r="C25" s="4">
        <v>0.96508373254360347</v>
      </c>
      <c r="D25" s="4">
        <v>0.31238153266473961</v>
      </c>
      <c r="E25" s="4">
        <v>0.10038476867380265</v>
      </c>
      <c r="F25" s="4"/>
      <c r="G25" s="4"/>
      <c r="H25" s="4"/>
      <c r="I25" s="5"/>
    </row>
    <row r="26" spans="1:17">
      <c r="A26" s="3" t="s">
        <v>29</v>
      </c>
      <c r="B26" s="4">
        <v>2.9945445731394005E-2</v>
      </c>
      <c r="C26" s="4">
        <v>1.3239378806422539</v>
      </c>
      <c r="D26" s="4">
        <v>0.34097253760849161</v>
      </c>
      <c r="E26" s="4">
        <v>2.3903496136057436E-2</v>
      </c>
      <c r="F26" s="4"/>
      <c r="G26" s="4"/>
      <c r="H26" s="4"/>
      <c r="I26" s="5"/>
    </row>
    <row r="27" spans="1:17">
      <c r="A27" s="3" t="s">
        <v>24</v>
      </c>
      <c r="B27" s="4">
        <v>0.46241508531474929</v>
      </c>
      <c r="C27" s="4">
        <v>1.2688935724221371</v>
      </c>
      <c r="D27" s="4">
        <v>0.25789330688514556</v>
      </c>
      <c r="E27" s="4">
        <v>0.66105860454156185</v>
      </c>
      <c r="F27" s="4"/>
      <c r="G27" s="4"/>
      <c r="H27" s="4"/>
      <c r="I27" s="5"/>
    </row>
    <row r="28" spans="1:17">
      <c r="A28" s="3" t="s">
        <v>25</v>
      </c>
      <c r="B28" s="4">
        <v>0.14105760764992015</v>
      </c>
      <c r="C28" s="4">
        <v>0.2801922688562708</v>
      </c>
      <c r="D28" s="4">
        <v>0.29510485213511572</v>
      </c>
      <c r="E28" s="4">
        <v>0.12979789565660158</v>
      </c>
      <c r="F28" s="4"/>
      <c r="G28" s="4"/>
      <c r="H28" s="4"/>
      <c r="I28" s="5"/>
    </row>
    <row r="29" spans="1:17">
      <c r="A29" s="3" t="s">
        <v>26</v>
      </c>
      <c r="B29" s="4">
        <v>1.7855465568728138E-2</v>
      </c>
      <c r="C29" s="4">
        <v>4.2220271498243589E-2</v>
      </c>
      <c r="D29" s="4">
        <v>0.43184695320357885</v>
      </c>
      <c r="E29" s="4">
        <v>2.6351772258699502E-2</v>
      </c>
      <c r="F29" s="4"/>
      <c r="G29" s="4"/>
      <c r="H29" s="4"/>
      <c r="I29" s="5"/>
    </row>
    <row r="30" spans="1:17">
      <c r="A30" s="3" t="s">
        <v>27</v>
      </c>
      <c r="B30" s="4">
        <v>0.93472132745452441</v>
      </c>
      <c r="C30" s="4">
        <v>2.6676728030730059</v>
      </c>
      <c r="D30" s="4">
        <v>0.31987564345489006</v>
      </c>
      <c r="E30" s="4">
        <v>1.3150385640413915</v>
      </c>
      <c r="F30" s="4"/>
      <c r="G30" s="4"/>
      <c r="H30" s="4"/>
      <c r="I30" s="5"/>
    </row>
    <row r="31" spans="1:17">
      <c r="A31" s="3" t="s">
        <v>28</v>
      </c>
      <c r="B31" s="4">
        <v>3.6497450438099578E-2</v>
      </c>
      <c r="C31" s="4">
        <v>0.57039779585904438</v>
      </c>
      <c r="D31" s="4">
        <v>0.21808302998537177</v>
      </c>
      <c r="E31" s="4">
        <v>7.4926208544367032E-2</v>
      </c>
      <c r="F31" s="4"/>
      <c r="G31" s="4"/>
      <c r="H31" s="4"/>
      <c r="I31" s="5"/>
    </row>
    <row r="32" spans="1:17">
      <c r="A32" s="3" t="s">
        <v>29</v>
      </c>
      <c r="B32" s="4">
        <v>3.9736101871667373E-2</v>
      </c>
      <c r="C32" s="4">
        <v>1.0662202215002952</v>
      </c>
      <c r="D32" s="4">
        <v>0.40157905397002908</v>
      </c>
      <c r="E32" s="4">
        <v>4.2180000181885474E-2</v>
      </c>
      <c r="F32" s="4"/>
      <c r="G32" s="4"/>
      <c r="H32" s="4"/>
      <c r="I32" s="5"/>
    </row>
    <row r="33" spans="1:9">
      <c r="A33" s="3" t="s">
        <v>24</v>
      </c>
      <c r="B33" s="4">
        <v>0.70328540129098593</v>
      </c>
      <c r="C33" s="4">
        <v>1.6786759336297443</v>
      </c>
      <c r="D33" s="4">
        <v>0.17366598854221754</v>
      </c>
      <c r="E33" s="4">
        <v>1.0875942028335674</v>
      </c>
      <c r="F33" s="4"/>
      <c r="G33" s="4"/>
      <c r="H33" s="4"/>
      <c r="I33" s="5"/>
    </row>
    <row r="34" spans="1:9">
      <c r="A34" s="3" t="s">
        <v>25</v>
      </c>
      <c r="B34" s="4">
        <v>0.22731814668985717</v>
      </c>
      <c r="C34" s="4">
        <v>0.48569373524788784</v>
      </c>
      <c r="D34" s="4">
        <v>0.23849596055985192</v>
      </c>
      <c r="E34" s="4">
        <v>0.22042262784291627</v>
      </c>
      <c r="F34" s="4"/>
      <c r="G34" s="4"/>
      <c r="H34" s="4"/>
      <c r="I34" s="5"/>
    </row>
    <row r="35" spans="1:9">
      <c r="A35" s="3" t="s">
        <v>26</v>
      </c>
      <c r="B35" s="4">
        <v>3.6283709683185457E-2</v>
      </c>
      <c r="C35" s="4">
        <v>7.1993174889231251E-2</v>
      </c>
      <c r="D35" s="4">
        <v>0.37500872627239529</v>
      </c>
      <c r="E35" s="4">
        <v>5.0219659620974653E-2</v>
      </c>
      <c r="F35" s="4"/>
      <c r="G35" s="4"/>
      <c r="H35" s="4"/>
      <c r="I35" s="5"/>
    </row>
    <row r="36" spans="1:9">
      <c r="A36" s="3" t="s">
        <v>27</v>
      </c>
      <c r="B36" s="4">
        <v>1.2176890555183959</v>
      </c>
      <c r="C36" s="4">
        <v>3.1858819040459858</v>
      </c>
      <c r="D36" s="4">
        <v>0.19199418618661096</v>
      </c>
      <c r="E36" s="4">
        <v>2.3322622726515077</v>
      </c>
      <c r="F36" s="4"/>
      <c r="G36" s="4"/>
      <c r="H36" s="4"/>
      <c r="I36" s="5"/>
    </row>
    <row r="37" spans="1:9">
      <c r="A37" s="3" t="s">
        <v>28</v>
      </c>
      <c r="B37" s="4">
        <v>5.0061317649922624E-2</v>
      </c>
      <c r="C37" s="4">
        <v>0.98663900757720435</v>
      </c>
      <c r="D37" s="4">
        <v>0.27981689563655782</v>
      </c>
      <c r="E37" s="4">
        <v>7.9567382830402475E-2</v>
      </c>
      <c r="F37" s="4"/>
      <c r="G37" s="4"/>
      <c r="H37" s="4"/>
      <c r="I37" s="5"/>
    </row>
    <row r="38" spans="1:9">
      <c r="A38" s="3" t="s">
        <v>29</v>
      </c>
      <c r="B38" s="4">
        <v>2.7811386275316336E-2</v>
      </c>
      <c r="C38" s="4">
        <v>1.1788126423896204</v>
      </c>
      <c r="D38" s="4">
        <v>0.26763343210009549</v>
      </c>
      <c r="E38" s="4">
        <v>3.1961781943804148E-2</v>
      </c>
      <c r="F38" s="4"/>
      <c r="G38" s="4"/>
      <c r="H38" s="4"/>
      <c r="I38" s="5"/>
    </row>
    <row r="39" spans="1:9">
      <c r="A39" s="3"/>
      <c r="B39" s="4"/>
      <c r="C39" s="4"/>
      <c r="D39" s="4"/>
      <c r="E39" s="4"/>
      <c r="F39" s="4"/>
      <c r="G39" s="4"/>
      <c r="H39" s="4"/>
      <c r="I39" s="5"/>
    </row>
    <row r="40" spans="1:9">
      <c r="A40" s="3" t="s">
        <v>12</v>
      </c>
      <c r="B40" s="4" t="s">
        <v>47</v>
      </c>
      <c r="C40" s="4" t="s">
        <v>48</v>
      </c>
      <c r="D40" s="4" t="s">
        <v>45</v>
      </c>
      <c r="E40" s="4" t="s">
        <v>49</v>
      </c>
      <c r="F40" s="4" t="s">
        <v>50</v>
      </c>
      <c r="G40" s="4" t="s">
        <v>51</v>
      </c>
      <c r="H40" s="4" t="s">
        <v>46</v>
      </c>
      <c r="I40" s="5" t="s">
        <v>52</v>
      </c>
    </row>
    <row r="41" spans="1:9">
      <c r="A41" s="3" t="s">
        <v>24</v>
      </c>
      <c r="B41" s="4">
        <v>1.3985308567890635</v>
      </c>
      <c r="C41" s="4">
        <v>0.47619592361392138</v>
      </c>
      <c r="D41" s="4">
        <v>3.5415802136529346</v>
      </c>
      <c r="E41" s="4">
        <v>0.97509544673573234</v>
      </c>
      <c r="F41" s="4">
        <v>0.32285498335912899</v>
      </c>
      <c r="G41" s="4">
        <v>6.8495127402990463E-2</v>
      </c>
      <c r="H41" s="4">
        <v>1.4005575708233289</v>
      </c>
      <c r="I41" s="5">
        <v>0.33533944068003496</v>
      </c>
    </row>
    <row r="42" spans="1:9">
      <c r="A42" s="3" t="s">
        <v>25</v>
      </c>
      <c r="B42" s="4">
        <v>0.19430983540345068</v>
      </c>
      <c r="C42" s="4">
        <v>4.5428437752535002E-2</v>
      </c>
      <c r="D42" s="4">
        <v>0.50325029696411272</v>
      </c>
      <c r="E42" s="4">
        <v>0.12998101313492966</v>
      </c>
      <c r="F42" s="4">
        <v>0.30589658371446721</v>
      </c>
      <c r="G42" s="4">
        <v>6.149612859673078E-2</v>
      </c>
      <c r="H42" s="4">
        <v>0.15679850920757435</v>
      </c>
      <c r="I42" s="5">
        <v>2.9934238845391849E-2</v>
      </c>
    </row>
    <row r="43" spans="1:9">
      <c r="A43" s="3" t="s">
        <v>26</v>
      </c>
      <c r="B43" s="4">
        <v>8.2580703584497525E-2</v>
      </c>
      <c r="C43" s="4">
        <v>5.3948469431056342E-2</v>
      </c>
      <c r="D43" s="4">
        <v>0.18642500492719785</v>
      </c>
      <c r="E43" s="4">
        <v>0.13435501488169085</v>
      </c>
      <c r="F43" s="4">
        <v>0.44296032779394312</v>
      </c>
      <c r="G43" s="4">
        <v>2.9346492817738653E-2</v>
      </c>
      <c r="H43" s="4">
        <v>6.6100257291520595E-2</v>
      </c>
      <c r="I43" s="5">
        <v>2.9167749682425803E-2</v>
      </c>
    </row>
    <row r="44" spans="1:9">
      <c r="A44" s="3" t="s">
        <v>27</v>
      </c>
      <c r="B44" s="4">
        <v>1.8195224284023253</v>
      </c>
      <c r="C44" s="4">
        <v>0.40868310624987136</v>
      </c>
      <c r="D44" s="4">
        <v>4.3958467596223603</v>
      </c>
      <c r="E44" s="4">
        <v>0.98647459362877365</v>
      </c>
      <c r="F44" s="4">
        <v>0.3404903574612268</v>
      </c>
      <c r="G44" s="4">
        <v>4.8822525745637203E-2</v>
      </c>
      <c r="H44" s="4">
        <v>2.4474704287824451</v>
      </c>
      <c r="I44" s="5">
        <v>0.5907621370363566</v>
      </c>
    </row>
    <row r="45" spans="1:9">
      <c r="A45" s="3" t="s">
        <v>28</v>
      </c>
      <c r="B45" s="4">
        <v>0.15861993845836789</v>
      </c>
      <c r="C45" s="4">
        <v>8.4356153881827059E-2</v>
      </c>
      <c r="D45" s="4">
        <v>2.3863701353611555</v>
      </c>
      <c r="E45" s="4">
        <v>1.0436719005280219</v>
      </c>
      <c r="F45" s="4">
        <v>0.31301577381709045</v>
      </c>
      <c r="G45" s="4">
        <v>5.7429705490863368E-2</v>
      </c>
      <c r="H45" s="4">
        <v>0.15909257176263306</v>
      </c>
      <c r="I45" s="5">
        <v>6.511257261813333E-2</v>
      </c>
    </row>
    <row r="46" spans="1:9">
      <c r="A46" s="3" t="s">
        <v>29</v>
      </c>
      <c r="B46" s="4">
        <v>4.9064629267441116E-2</v>
      </c>
      <c r="C46" s="4">
        <v>1.1285556257999908E-2</v>
      </c>
      <c r="D46" s="4">
        <v>2.0924384297868985</v>
      </c>
      <c r="E46" s="4">
        <v>0.45183304315312828</v>
      </c>
      <c r="F46" s="4">
        <v>0.32659676339849303</v>
      </c>
      <c r="G46" s="4">
        <v>1.9383359063965416E-2</v>
      </c>
      <c r="H46" s="4">
        <v>3.4769797698657505E-2</v>
      </c>
      <c r="I46" s="5">
        <v>3.0298019234120642E-3</v>
      </c>
    </row>
    <row r="47" spans="1:9">
      <c r="A47" s="3"/>
      <c r="B47" s="4"/>
      <c r="C47" s="4"/>
      <c r="D47" s="4"/>
      <c r="E47" s="4"/>
      <c r="F47" s="4"/>
      <c r="G47" s="4"/>
      <c r="H47" s="4"/>
      <c r="I47" s="5"/>
    </row>
    <row r="48" spans="1:9">
      <c r="A48" s="3"/>
      <c r="B48" s="4"/>
      <c r="C48" s="4"/>
      <c r="D48" s="4"/>
      <c r="E48" s="4"/>
      <c r="F48" s="4"/>
      <c r="G48" s="4"/>
      <c r="H48" s="4"/>
      <c r="I48" s="5"/>
    </row>
    <row r="49" spans="1:9">
      <c r="A49" s="3" t="s">
        <v>13</v>
      </c>
      <c r="B49" s="4" t="s">
        <v>47</v>
      </c>
      <c r="C49" s="4" t="s">
        <v>48</v>
      </c>
      <c r="D49" s="4" t="s">
        <v>45</v>
      </c>
      <c r="E49" s="4" t="s">
        <v>49</v>
      </c>
      <c r="F49" s="4" t="s">
        <v>50</v>
      </c>
      <c r="G49" s="4" t="s">
        <v>51</v>
      </c>
      <c r="H49" s="4" t="s">
        <v>46</v>
      </c>
      <c r="I49" s="5" t="s">
        <v>52</v>
      </c>
    </row>
    <row r="50" spans="1:9">
      <c r="A50" s="3" t="s">
        <v>24</v>
      </c>
      <c r="B50" s="4">
        <v>1</v>
      </c>
      <c r="C50" s="4">
        <v>0.34049725917899049</v>
      </c>
      <c r="D50" s="4">
        <v>1</v>
      </c>
      <c r="E50" s="4">
        <v>0.27532778813725578</v>
      </c>
      <c r="F50" s="4">
        <v>1</v>
      </c>
      <c r="G50" s="4">
        <v>0.21215446851814471</v>
      </c>
      <c r="H50" s="4">
        <v>1</v>
      </c>
      <c r="I50" s="5">
        <v>0.23943281423476437</v>
      </c>
    </row>
    <row r="51" spans="1:9">
      <c r="A51" s="3" t="s">
        <v>25</v>
      </c>
      <c r="B51" s="4">
        <v>0.13893854001160438</v>
      </c>
      <c r="C51" s="4">
        <v>3.2482971349545878E-2</v>
      </c>
      <c r="D51" s="4">
        <v>0.1420976701372067</v>
      </c>
      <c r="E51" s="4">
        <v>3.6701417246981338E-2</v>
      </c>
      <c r="F51" s="4">
        <v>0.94747363206781277</v>
      </c>
      <c r="G51" s="4">
        <v>0.19047600863055386</v>
      </c>
      <c r="H51" s="4">
        <v>0.11195434766412286</v>
      </c>
      <c r="I51" s="5">
        <v>2.1373087025472842E-2</v>
      </c>
    </row>
    <row r="52" spans="1:9">
      <c r="A52" s="3" t="s">
        <v>26</v>
      </c>
      <c r="B52" s="4">
        <v>5.9048181299408357E-2</v>
      </c>
      <c r="C52" s="4">
        <v>3.8575101270856865E-2</v>
      </c>
      <c r="D52" s="4">
        <v>5.2638933380224434E-2</v>
      </c>
      <c r="E52" s="4">
        <v>3.7936459652599945E-2</v>
      </c>
      <c r="F52" s="4">
        <v>1.3720101922701762</v>
      </c>
      <c r="G52" s="4">
        <v>9.089682467467125E-2</v>
      </c>
      <c r="H52" s="4">
        <v>4.7195673115145872E-2</v>
      </c>
      <c r="I52" s="5">
        <v>2.0825812726341059E-2</v>
      </c>
    </row>
    <row r="53" spans="1:9">
      <c r="A53" s="3" t="s">
        <v>27</v>
      </c>
      <c r="B53" s="4">
        <v>1.3010241565780187</v>
      </c>
      <c r="C53" s="4">
        <v>0.29222315994384374</v>
      </c>
      <c r="D53" s="4">
        <v>1.2412105598162633</v>
      </c>
      <c r="E53" s="4">
        <v>0.2785408021611015</v>
      </c>
      <c r="F53" s="4">
        <v>1.054623205498058</v>
      </c>
      <c r="G53" s="4">
        <v>0.15122122396150001</v>
      </c>
      <c r="H53" s="4">
        <v>1.7474971966655253</v>
      </c>
      <c r="I53" s="5">
        <v>0.42180496492484232</v>
      </c>
    </row>
    <row r="54" spans="1:9">
      <c r="A54" s="3" t="s">
        <v>28</v>
      </c>
      <c r="B54" s="4">
        <v>0.11341897655554703</v>
      </c>
      <c r="C54" s="4">
        <v>6.0317692292827442E-2</v>
      </c>
      <c r="D54" s="4">
        <v>0.67381507445789379</v>
      </c>
      <c r="E54" s="4">
        <v>0.29469102422264071</v>
      </c>
      <c r="F54" s="4">
        <v>0.96952436837224265</v>
      </c>
      <c r="G54" s="4">
        <v>0.17788080857027136</v>
      </c>
      <c r="H54" s="4">
        <v>0.11359231143144599</v>
      </c>
      <c r="I54" s="5">
        <v>4.6490464922378301E-2</v>
      </c>
    </row>
    <row r="55" spans="1:9">
      <c r="A55" s="3" t="s">
        <v>29</v>
      </c>
      <c r="B55" s="4">
        <v>3.5082979420339951E-2</v>
      </c>
      <c r="C55" s="4">
        <v>8.0695797330570286E-3</v>
      </c>
      <c r="D55" s="4">
        <v>0.59082056696625529</v>
      </c>
      <c r="E55" s="4">
        <v>0.12757950290418205</v>
      </c>
      <c r="F55" s="4">
        <v>1.0115896617126143</v>
      </c>
      <c r="G55" s="4">
        <v>6.0037354425482914E-2</v>
      </c>
      <c r="H55" s="4">
        <v>2.482568258741253E-2</v>
      </c>
      <c r="I55" s="5">
        <v>2.1632826715084416E-3</v>
      </c>
    </row>
    <row r="56" spans="1:9">
      <c r="A56" s="7" t="s">
        <v>30</v>
      </c>
      <c r="B56" s="8">
        <v>8.0172667705819503E-2</v>
      </c>
      <c r="C56" s="8">
        <v>2.0119794308452399E-2</v>
      </c>
      <c r="D56" s="8">
        <v>0.36229527359897956</v>
      </c>
      <c r="E56" s="8">
        <v>8.638654041424304E-2</v>
      </c>
      <c r="F56" s="8">
        <v>0.68299726223768886</v>
      </c>
      <c r="G56" s="8">
        <v>9.3598739248451787E-2</v>
      </c>
      <c r="H56" s="8">
        <v>0.25144880535598541</v>
      </c>
      <c r="I56" s="9">
        <v>5.0589245852261565E-2</v>
      </c>
    </row>
  </sheetData>
  <mergeCells count="2">
    <mergeCell ref="A1:I1"/>
    <mergeCell ref="K2:Q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workbookViewId="0">
      <selection activeCell="D20" sqref="D20"/>
    </sheetView>
  </sheetViews>
  <sheetFormatPr baseColWidth="10" defaultRowHeight="15" x14ac:dyDescent="0"/>
  <cols>
    <col min="2" max="2" width="20.33203125" bestFit="1" customWidth="1"/>
    <col min="3" max="3" width="18.33203125" bestFit="1" customWidth="1"/>
    <col min="4" max="4" width="22.33203125" bestFit="1" customWidth="1"/>
    <col min="5" max="5" width="23.83203125" bestFit="1" customWidth="1"/>
    <col min="6" max="6" width="20.6640625" bestFit="1" customWidth="1"/>
    <col min="7" max="7" width="21.5" bestFit="1" customWidth="1"/>
    <col min="8" max="8" width="22.1640625" bestFit="1" customWidth="1"/>
  </cols>
  <sheetData>
    <row r="2" spans="1:16">
      <c r="B2" t="s">
        <v>82</v>
      </c>
      <c r="C2" t="s">
        <v>83</v>
      </c>
      <c r="D2" t="s">
        <v>84</v>
      </c>
      <c r="E2" t="s">
        <v>87</v>
      </c>
      <c r="F2" t="s">
        <v>88</v>
      </c>
      <c r="G2" t="s">
        <v>89</v>
      </c>
      <c r="H2" t="s">
        <v>90</v>
      </c>
    </row>
    <row r="3" spans="1:16">
      <c r="A3" t="s">
        <v>67</v>
      </c>
      <c r="B3">
        <v>0.97481742642502378</v>
      </c>
      <c r="C3">
        <v>0.7557687882679226</v>
      </c>
      <c r="D3">
        <v>0.7574560597484753</v>
      </c>
      <c r="E3">
        <v>0.97145222900938755</v>
      </c>
      <c r="F3">
        <v>1.800153520610499</v>
      </c>
      <c r="G3">
        <v>3.4156379946889266</v>
      </c>
      <c r="H3">
        <v>3.5318461143791966</v>
      </c>
      <c r="I3" s="1"/>
      <c r="K3" s="1"/>
      <c r="M3" s="1"/>
    </row>
    <row r="4" spans="1:16">
      <c r="A4" t="s">
        <v>68</v>
      </c>
      <c r="B4">
        <v>0.34830981594232541</v>
      </c>
      <c r="C4">
        <v>0.40198757211423958</v>
      </c>
      <c r="D4">
        <v>0.83989237851605081</v>
      </c>
      <c r="E4">
        <v>1.1123195918172928</v>
      </c>
      <c r="F4">
        <v>1.7373177005259191</v>
      </c>
      <c r="G4">
        <v>3.7472346518202628</v>
      </c>
      <c r="H4">
        <v>4.469815269866265</v>
      </c>
      <c r="I4" s="1"/>
      <c r="K4" s="1"/>
      <c r="M4" s="1"/>
    </row>
    <row r="5" spans="1:16">
      <c r="A5" t="s">
        <v>67</v>
      </c>
      <c r="B5">
        <v>0.98439615215176846</v>
      </c>
      <c r="C5">
        <v>0.76202900874175195</v>
      </c>
      <c r="D5">
        <v>0.75923555303852286</v>
      </c>
      <c r="E5">
        <v>0.97373446399962316</v>
      </c>
      <c r="F5">
        <v>1.8043826254803521</v>
      </c>
      <c r="G5">
        <v>3.4236623610063588</v>
      </c>
      <c r="H5">
        <v>3.7928842856691687</v>
      </c>
      <c r="I5" s="1"/>
      <c r="K5" s="1"/>
      <c r="M5" s="1"/>
    </row>
    <row r="6" spans="1:16">
      <c r="A6" t="s">
        <v>68</v>
      </c>
      <c r="B6">
        <v>0.28232561889434149</v>
      </c>
      <c r="C6">
        <v>0.41090181964215633</v>
      </c>
      <c r="D6">
        <v>0.72957701914564133</v>
      </c>
      <c r="E6">
        <v>0.96622237907335462</v>
      </c>
      <c r="F6">
        <v>1.5091303382203956</v>
      </c>
      <c r="G6">
        <v>3.2550554776370513</v>
      </c>
      <c r="H6">
        <v>4.88150390488331</v>
      </c>
      <c r="I6" s="1"/>
      <c r="K6" s="1"/>
      <c r="M6" s="1"/>
    </row>
    <row r="7" spans="1:16">
      <c r="A7" t="s">
        <v>67</v>
      </c>
      <c r="B7">
        <v>1.2263502368918915</v>
      </c>
      <c r="C7">
        <v>0.53667466733508107</v>
      </c>
      <c r="D7">
        <v>0.84682987337042281</v>
      </c>
      <c r="E7">
        <v>1.0860758950830884</v>
      </c>
      <c r="F7">
        <v>2.0125573731790034</v>
      </c>
      <c r="G7">
        <v>3.8186562154933643</v>
      </c>
      <c r="H7">
        <v>1.4878885611884278</v>
      </c>
      <c r="I7" s="1"/>
      <c r="K7" s="1"/>
      <c r="M7" s="1"/>
    </row>
    <row r="8" spans="1:16">
      <c r="A8" t="s">
        <v>69</v>
      </c>
      <c r="B8">
        <v>0.45315977921279649</v>
      </c>
      <c r="C8">
        <v>0.38947314749548662</v>
      </c>
      <c r="D8">
        <v>0.84647406042677231</v>
      </c>
      <c r="E8">
        <v>1.1210361058894172</v>
      </c>
      <c r="F8">
        <v>1.7509319120311249</v>
      </c>
      <c r="G8">
        <v>3.776599255136095</v>
      </c>
      <c r="H8">
        <v>3.6749204544205791</v>
      </c>
      <c r="I8" s="1"/>
      <c r="K8" s="1"/>
      <c r="M8" s="1"/>
    </row>
    <row r="9" spans="1:16">
      <c r="A9" t="s">
        <v>67</v>
      </c>
      <c r="B9">
        <v>1.2336425693933817</v>
      </c>
      <c r="C9">
        <v>0.58816336439447503</v>
      </c>
      <c r="D9">
        <v>0.885897962539831</v>
      </c>
      <c r="E9">
        <v>1.1361814844678535</v>
      </c>
      <c r="F9">
        <v>2.1054057402317254</v>
      </c>
      <c r="G9">
        <v>3.9948280845140403</v>
      </c>
      <c r="H9">
        <v>1.4612984793747417</v>
      </c>
      <c r="I9" s="1"/>
      <c r="K9" s="1"/>
      <c r="M9" s="1"/>
    </row>
    <row r="10" spans="1:16">
      <c r="A10" t="s">
        <v>69</v>
      </c>
      <c r="B10">
        <v>0.5567079951673789</v>
      </c>
      <c r="C10">
        <v>0.47152436802340403</v>
      </c>
      <c r="D10">
        <v>0.99863770575104793</v>
      </c>
      <c r="E10">
        <v>1.3225555007380454</v>
      </c>
      <c r="F10">
        <v>2.0656824695555138</v>
      </c>
      <c r="G10">
        <v>4.4554872878074345</v>
      </c>
      <c r="H10">
        <v>3.7208566272164765</v>
      </c>
      <c r="I10" s="1"/>
      <c r="K10" s="1"/>
      <c r="M10" s="1"/>
    </row>
    <row r="11" spans="1:16">
      <c r="A11" t="s">
        <v>67</v>
      </c>
      <c r="B11">
        <v>1.9261969272568877</v>
      </c>
      <c r="C11">
        <v>0.78388992175371208</v>
      </c>
      <c r="D11">
        <v>0.8081155978912592</v>
      </c>
      <c r="E11">
        <v>1.0364240786843846</v>
      </c>
      <c r="F11">
        <v>1.9205498720114198</v>
      </c>
      <c r="G11">
        <v>3.6440798178771181</v>
      </c>
      <c r="H11">
        <v>3.1533292660415624</v>
      </c>
      <c r="I11" s="1"/>
      <c r="K11" s="1"/>
      <c r="M11" s="1"/>
    </row>
    <row r="12" spans="1:16">
      <c r="A12" t="s">
        <v>69</v>
      </c>
      <c r="B12">
        <v>0.28579418467580359</v>
      </c>
      <c r="C12">
        <v>0.18869035497646378</v>
      </c>
      <c r="D12">
        <v>0.83545408523345721</v>
      </c>
      <c r="E12">
        <v>1.1064416951977494</v>
      </c>
      <c r="F12">
        <v>1.728137089203313</v>
      </c>
      <c r="G12">
        <v>3.7274329167302742</v>
      </c>
      <c r="H12">
        <v>1.7084399084597062</v>
      </c>
      <c r="I12" s="1"/>
      <c r="K12" s="1"/>
      <c r="M12" s="1"/>
    </row>
    <row r="15" spans="1:16">
      <c r="A15" t="s">
        <v>70</v>
      </c>
      <c r="C15" t="s">
        <v>71</v>
      </c>
      <c r="D15" t="s">
        <v>72</v>
      </c>
      <c r="E15" t="s">
        <v>62</v>
      </c>
      <c r="F15" t="s">
        <v>73</v>
      </c>
      <c r="G15" t="s">
        <v>85</v>
      </c>
      <c r="H15" t="s">
        <v>86</v>
      </c>
      <c r="I15" t="s">
        <v>63</v>
      </c>
      <c r="J15" t="s">
        <v>76</v>
      </c>
      <c r="K15" t="s">
        <v>64</v>
      </c>
      <c r="L15" t="s">
        <v>77</v>
      </c>
      <c r="M15" t="s">
        <v>65</v>
      </c>
      <c r="N15" t="s">
        <v>78</v>
      </c>
      <c r="O15" t="s">
        <v>66</v>
      </c>
      <c r="P15" t="s">
        <v>79</v>
      </c>
    </row>
    <row r="16" spans="1:16">
      <c r="A16" t="s">
        <v>80</v>
      </c>
      <c r="B16" t="s">
        <v>7</v>
      </c>
      <c r="C16">
        <v>1.2690806624237907</v>
      </c>
      <c r="D16">
        <v>0.17356838071222189</v>
      </c>
      <c r="E16">
        <v>0.6853051500985885</v>
      </c>
      <c r="F16">
        <v>5.1038308616050861E-2</v>
      </c>
      <c r="G16">
        <v>0.81150700931770225</v>
      </c>
      <c r="H16">
        <v>2.4946974374188757E-2</v>
      </c>
      <c r="I16">
        <v>1.0407736302488675</v>
      </c>
      <c r="J16">
        <v>3.1994983142511632E-2</v>
      </c>
      <c r="K16">
        <v>1.9286098263025999</v>
      </c>
      <c r="L16">
        <v>5.9288434187440883E-2</v>
      </c>
      <c r="M16">
        <v>3.6593728947159612</v>
      </c>
      <c r="N16">
        <v>0.11249475455157791</v>
      </c>
      <c r="O16">
        <v>2.6854493413306195</v>
      </c>
      <c r="P16">
        <v>0.50469834714801554</v>
      </c>
    </row>
    <row r="17" spans="1:16">
      <c r="B17" t="s">
        <v>71</v>
      </c>
      <c r="C17">
        <v>0.38525947877852917</v>
      </c>
      <c r="D17">
        <v>5.2848389945347386E-2</v>
      </c>
      <c r="E17">
        <v>0.37251545245035012</v>
      </c>
      <c r="F17">
        <v>4.8075000919992922E-2</v>
      </c>
      <c r="G17">
        <v>0.85000704981459396</v>
      </c>
      <c r="H17">
        <v>4.2965708151162491E-2</v>
      </c>
      <c r="I17">
        <v>1.1257150545431718</v>
      </c>
      <c r="J17">
        <v>5.6902050995249934E-2</v>
      </c>
      <c r="K17">
        <v>1.7582399019072532</v>
      </c>
      <c r="L17">
        <v>8.8874583453811176E-2</v>
      </c>
      <c r="M17">
        <v>3.7923619178262236</v>
      </c>
      <c r="N17">
        <v>0.19169431053594768</v>
      </c>
      <c r="O17">
        <v>3.6911072329692671</v>
      </c>
      <c r="P17">
        <v>0.54568980204727069</v>
      </c>
    </row>
    <row r="19" spans="1:16">
      <c r="A19" t="s">
        <v>81</v>
      </c>
      <c r="C19" t="s">
        <v>71</v>
      </c>
      <c r="D19" t="s">
        <v>72</v>
      </c>
      <c r="E19" t="s">
        <v>62</v>
      </c>
      <c r="F19" t="s">
        <v>73</v>
      </c>
      <c r="G19" t="s">
        <v>74</v>
      </c>
      <c r="H19" t="s">
        <v>75</v>
      </c>
      <c r="I19" t="s">
        <v>63</v>
      </c>
      <c r="J19" t="s">
        <v>76</v>
      </c>
      <c r="K19" t="s">
        <v>64</v>
      </c>
      <c r="L19" t="s">
        <v>77</v>
      </c>
      <c r="M19" t="s">
        <v>65</v>
      </c>
      <c r="N19" t="s">
        <v>78</v>
      </c>
      <c r="O19" t="s">
        <v>66</v>
      </c>
      <c r="P19" t="s">
        <v>79</v>
      </c>
    </row>
    <row r="20" spans="1:16">
      <c r="B20" t="s">
        <v>7</v>
      </c>
      <c r="C20">
        <v>1</v>
      </c>
      <c r="D20">
        <v>0.13676702029383006</v>
      </c>
      <c r="E20">
        <v>1</v>
      </c>
      <c r="F20">
        <v>7.4475302875964752E-2</v>
      </c>
      <c r="G20">
        <v>1</v>
      </c>
      <c r="H20">
        <v>3.0741538998121088E-2</v>
      </c>
      <c r="I20">
        <v>1</v>
      </c>
      <c r="J20">
        <v>3.0741538998121102E-2</v>
      </c>
      <c r="K20">
        <v>1</v>
      </c>
      <c r="L20">
        <v>3.0741538998121074E-2</v>
      </c>
      <c r="M20">
        <v>1</v>
      </c>
      <c r="N20">
        <v>3.0741538998121071E-2</v>
      </c>
      <c r="O20">
        <v>1</v>
      </c>
      <c r="P20">
        <v>0.18793813734648274</v>
      </c>
    </row>
    <row r="21" spans="1:16">
      <c r="B21" t="s">
        <v>71</v>
      </c>
      <c r="C21">
        <v>0.30357367359355247</v>
      </c>
      <c r="D21">
        <v>4.164305036719522E-2</v>
      </c>
      <c r="E21">
        <v>0.54357602944726124</v>
      </c>
      <c r="F21">
        <v>7.0151232502888405E-2</v>
      </c>
      <c r="G21">
        <v>1.0474426468962501</v>
      </c>
      <c r="H21">
        <v>5.2945578606014926E-2</v>
      </c>
      <c r="I21">
        <v>1.0816137359994347</v>
      </c>
      <c r="J21">
        <v>5.4672840799822764E-2</v>
      </c>
      <c r="K21">
        <v>0.91166179801024427</v>
      </c>
      <c r="L21">
        <v>4.608219985283156E-2</v>
      </c>
      <c r="M21">
        <v>1.0363420255154361</v>
      </c>
      <c r="N21">
        <v>5.2384470249738489E-2</v>
      </c>
      <c r="O21">
        <v>1.3744840299762839</v>
      </c>
      <c r="P21">
        <v>0.20320241892065838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E15" sqref="E15"/>
    </sheetView>
  </sheetViews>
  <sheetFormatPr baseColWidth="10" defaultRowHeight="15" x14ac:dyDescent="0"/>
  <sheetData>
    <row r="1" spans="1:11">
      <c r="B1" t="s">
        <v>91</v>
      </c>
      <c r="H1" t="s">
        <v>92</v>
      </c>
    </row>
    <row r="2" spans="1:11">
      <c r="C2" t="s">
        <v>93</v>
      </c>
      <c r="D2" t="s">
        <v>94</v>
      </c>
      <c r="E2" t="s">
        <v>95</v>
      </c>
      <c r="I2" t="s">
        <v>93</v>
      </c>
      <c r="J2" t="s">
        <v>94</v>
      </c>
      <c r="K2" t="s">
        <v>95</v>
      </c>
    </row>
    <row r="3" spans="1:11">
      <c r="A3" t="s">
        <v>96</v>
      </c>
      <c r="B3" t="s">
        <v>7</v>
      </c>
      <c r="C3">
        <v>30.59</v>
      </c>
      <c r="D3">
        <v>55.99</v>
      </c>
      <c r="E3">
        <v>13.42</v>
      </c>
      <c r="G3" t="s">
        <v>97</v>
      </c>
      <c r="H3" t="s">
        <v>7</v>
      </c>
      <c r="I3">
        <v>34.83</v>
      </c>
      <c r="J3">
        <v>52.92</v>
      </c>
      <c r="K3">
        <v>12.25</v>
      </c>
    </row>
    <row r="4" spans="1:11">
      <c r="B4" t="s">
        <v>7</v>
      </c>
      <c r="C4">
        <v>30.61</v>
      </c>
      <c r="D4">
        <v>55.94</v>
      </c>
      <c r="E4">
        <v>13.45</v>
      </c>
      <c r="H4" t="s">
        <v>7</v>
      </c>
      <c r="I4">
        <v>35.19</v>
      </c>
      <c r="J4">
        <v>53.4</v>
      </c>
      <c r="K4">
        <v>11.41</v>
      </c>
    </row>
    <row r="5" spans="1:11">
      <c r="B5" t="s">
        <v>7</v>
      </c>
      <c r="C5">
        <v>30.36</v>
      </c>
      <c r="D5">
        <v>57.88</v>
      </c>
      <c r="E5">
        <v>11.76</v>
      </c>
      <c r="H5" t="s">
        <v>7</v>
      </c>
      <c r="I5">
        <v>37.24</v>
      </c>
      <c r="J5">
        <v>52.17</v>
      </c>
      <c r="K5">
        <v>10.59</v>
      </c>
    </row>
    <row r="6" spans="1:11">
      <c r="B6" t="s">
        <v>7</v>
      </c>
      <c r="C6">
        <v>29.46</v>
      </c>
      <c r="D6">
        <v>55.99</v>
      </c>
      <c r="E6">
        <v>14.55</v>
      </c>
      <c r="H6" t="s">
        <v>7</v>
      </c>
      <c r="I6">
        <v>34.42</v>
      </c>
      <c r="J6">
        <v>53.89</v>
      </c>
      <c r="K6">
        <v>11.69</v>
      </c>
    </row>
    <row r="7" spans="1:11">
      <c r="B7" t="s">
        <v>7</v>
      </c>
      <c r="C7">
        <v>29.63</v>
      </c>
      <c r="D7">
        <v>60.21</v>
      </c>
      <c r="E7">
        <v>10.16</v>
      </c>
      <c r="H7" t="s">
        <v>7</v>
      </c>
      <c r="I7">
        <v>37.82</v>
      </c>
      <c r="J7">
        <v>52.07</v>
      </c>
      <c r="K7">
        <v>10.11</v>
      </c>
    </row>
    <row r="8" spans="1:11">
      <c r="B8" t="s">
        <v>7</v>
      </c>
      <c r="C8">
        <v>29.19</v>
      </c>
      <c r="D8">
        <v>58.2</v>
      </c>
      <c r="E8">
        <v>12.61</v>
      </c>
      <c r="H8" t="s">
        <v>7</v>
      </c>
      <c r="I8">
        <v>36.35</v>
      </c>
      <c r="J8">
        <v>53.13</v>
      </c>
      <c r="K8">
        <v>10.52</v>
      </c>
    </row>
    <row r="9" spans="1:11">
      <c r="B9" t="s">
        <v>98</v>
      </c>
      <c r="C9">
        <f>AVERAGE(C3:C8)</f>
        <v>29.973333333333333</v>
      </c>
      <c r="D9">
        <f t="shared" ref="D9:E9" si="0">AVERAGE(D3:D8)</f>
        <v>57.368333333333332</v>
      </c>
      <c r="E9">
        <f t="shared" si="0"/>
        <v>12.658333333333331</v>
      </c>
      <c r="H9" t="s">
        <v>98</v>
      </c>
      <c r="I9">
        <f>AVERAGE(I3:I8)</f>
        <v>35.975000000000001</v>
      </c>
      <c r="J9">
        <f t="shared" ref="J9:K9" si="1">AVERAGE(J3:J8)</f>
        <v>52.93</v>
      </c>
      <c r="K9">
        <f t="shared" si="1"/>
        <v>11.094999999999999</v>
      </c>
    </row>
    <row r="10" spans="1:11">
      <c r="B10" t="s">
        <v>9</v>
      </c>
      <c r="C10">
        <f>STDEV(C3:C8)/SQRT(6)</f>
        <v>0.25364892623028723</v>
      </c>
      <c r="D10">
        <f t="shared" ref="D10:E10" si="2">STDEV(D3:D8)/SQRT(6)</f>
        <v>0.70399534405026065</v>
      </c>
      <c r="E10">
        <f t="shared" si="2"/>
        <v>0.62812640270711806</v>
      </c>
      <c r="H10" t="s">
        <v>9</v>
      </c>
      <c r="I10">
        <f>STDEV(I3:I8)/SQRT(6)</f>
        <v>0.56243962638965406</v>
      </c>
      <c r="J10">
        <f t="shared" ref="J10:K10" si="3">STDEV(J3:J8)/SQRT(6)</f>
        <v>0.28866358735847963</v>
      </c>
      <c r="K10">
        <f t="shared" si="3"/>
        <v>0.33382380582177384</v>
      </c>
    </row>
    <row r="12" spans="1:11">
      <c r="A12" t="s">
        <v>96</v>
      </c>
      <c r="B12" t="s">
        <v>99</v>
      </c>
      <c r="C12">
        <v>32.61</v>
      </c>
      <c r="D12">
        <v>55.16</v>
      </c>
      <c r="E12">
        <v>12.23</v>
      </c>
      <c r="G12" t="s">
        <v>97</v>
      </c>
      <c r="H12" t="s">
        <v>99</v>
      </c>
      <c r="I12">
        <v>52.88</v>
      </c>
      <c r="J12">
        <v>39.26</v>
      </c>
      <c r="K12">
        <v>7.86</v>
      </c>
    </row>
    <row r="13" spans="1:11">
      <c r="B13" t="s">
        <v>99</v>
      </c>
      <c r="C13">
        <v>34.229999999999997</v>
      </c>
      <c r="D13">
        <v>51.72</v>
      </c>
      <c r="E13">
        <v>14.04</v>
      </c>
      <c r="H13" t="s">
        <v>99</v>
      </c>
      <c r="I13">
        <v>51.49</v>
      </c>
      <c r="J13">
        <v>37.61</v>
      </c>
      <c r="K13">
        <v>10.9</v>
      </c>
    </row>
    <row r="14" spans="1:11">
      <c r="B14" t="s">
        <v>99</v>
      </c>
      <c r="C14">
        <v>33.39</v>
      </c>
      <c r="D14">
        <v>54.13</v>
      </c>
      <c r="E14">
        <v>12.48</v>
      </c>
      <c r="H14" t="s">
        <v>99</v>
      </c>
      <c r="I14">
        <v>47.43</v>
      </c>
      <c r="J14">
        <v>44.89</v>
      </c>
      <c r="K14">
        <v>7.68</v>
      </c>
    </row>
    <row r="15" spans="1:11">
      <c r="B15" t="s">
        <v>99</v>
      </c>
      <c r="C15">
        <v>32.9</v>
      </c>
      <c r="D15">
        <v>53.56</v>
      </c>
      <c r="E15">
        <v>13.64</v>
      </c>
      <c r="H15" t="s">
        <v>99</v>
      </c>
      <c r="I15">
        <v>48.37</v>
      </c>
      <c r="J15">
        <v>41.13</v>
      </c>
      <c r="K15">
        <v>10.5</v>
      </c>
    </row>
    <row r="16" spans="1:11">
      <c r="B16" t="s">
        <v>99</v>
      </c>
      <c r="C16">
        <v>33.74</v>
      </c>
      <c r="D16">
        <v>52.88</v>
      </c>
      <c r="E16">
        <v>13.38</v>
      </c>
      <c r="H16" t="s">
        <v>99</v>
      </c>
      <c r="I16">
        <v>47.12</v>
      </c>
      <c r="J16">
        <v>41.98</v>
      </c>
      <c r="K16">
        <v>10.9</v>
      </c>
    </row>
    <row r="17" spans="2:11">
      <c r="B17" t="s">
        <v>99</v>
      </c>
      <c r="C17">
        <v>33.92</v>
      </c>
      <c r="D17">
        <v>54.74</v>
      </c>
      <c r="E17">
        <v>11.34</v>
      </c>
      <c r="H17" t="s">
        <v>99</v>
      </c>
      <c r="I17">
        <v>49.18</v>
      </c>
      <c r="J17">
        <v>41.07</v>
      </c>
      <c r="K17">
        <v>9.75</v>
      </c>
    </row>
    <row r="18" spans="2:11">
      <c r="B18" t="s">
        <v>98</v>
      </c>
      <c r="C18">
        <f>AVERAGE(C12:C17)</f>
        <v>33.465000000000003</v>
      </c>
      <c r="D18">
        <f t="shared" ref="D18:E18" si="4">AVERAGE(D12:D17)</f>
        <v>53.698333333333331</v>
      </c>
      <c r="E18">
        <f t="shared" si="4"/>
        <v>12.851666666666667</v>
      </c>
      <c r="H18" t="s">
        <v>98</v>
      </c>
      <c r="I18">
        <f>AVERAGE(I12:I17)</f>
        <v>49.411666666666669</v>
      </c>
      <c r="J18">
        <f t="shared" ref="J18:K18" si="5">AVERAGE(J12:J17)</f>
        <v>40.99</v>
      </c>
      <c r="K18">
        <f t="shared" si="5"/>
        <v>9.5983333333333327</v>
      </c>
    </row>
    <row r="19" spans="2:11">
      <c r="B19" t="s">
        <v>9</v>
      </c>
      <c r="C19">
        <f>STDEV(C12:C17)/SQRT(6)</f>
        <v>0.25322914524201201</v>
      </c>
      <c r="D19">
        <f t="shared" ref="D19:E19" si="6">STDEV(D12:D17)/SQRT(6)</f>
        <v>0.51673601685107162</v>
      </c>
      <c r="E19">
        <f t="shared" si="6"/>
        <v>0.41321839799849724</v>
      </c>
      <c r="H19" t="s">
        <v>9</v>
      </c>
      <c r="I19">
        <f>STDEV(I12:I17)/SQRT(6)</f>
        <v>0.9428022651177248</v>
      </c>
      <c r="J19">
        <f t="shared" ref="J19:K19" si="7">STDEV(J12:J17)/SQRT(6)</f>
        <v>1.010501525646218</v>
      </c>
      <c r="K19">
        <f t="shared" si="7"/>
        <v>0.60350319892368209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C14" sqref="C14"/>
    </sheetView>
  </sheetViews>
  <sheetFormatPr baseColWidth="10" defaultRowHeight="15" x14ac:dyDescent="0"/>
  <cols>
    <col min="2" max="2" width="20.33203125" bestFit="1" customWidth="1"/>
    <col min="3" max="3" width="19.33203125" bestFit="1" customWidth="1"/>
  </cols>
  <sheetData>
    <row r="1" spans="1:5">
      <c r="B1" t="s">
        <v>82</v>
      </c>
      <c r="C1" t="s">
        <v>105</v>
      </c>
    </row>
    <row r="2" spans="1:5">
      <c r="A2" t="s">
        <v>100</v>
      </c>
      <c r="B2">
        <v>1.3673319821499073</v>
      </c>
      <c r="C2">
        <v>1.4199618365912223</v>
      </c>
      <c r="E2" s="1"/>
    </row>
    <row r="3" spans="1:5">
      <c r="A3" t="s">
        <v>101</v>
      </c>
      <c r="B3">
        <v>0.21809697900635847</v>
      </c>
      <c r="C3">
        <v>0.61327397602615696</v>
      </c>
      <c r="E3" s="1"/>
    </row>
    <row r="4" spans="1:5">
      <c r="A4" t="s">
        <v>100</v>
      </c>
      <c r="B4">
        <v>1.348160206907937</v>
      </c>
      <c r="C4">
        <v>1.2121751013445348</v>
      </c>
      <c r="E4" s="1"/>
    </row>
    <row r="5" spans="1:5">
      <c r="A5" t="s">
        <v>101</v>
      </c>
      <c r="B5">
        <v>0.28455043888006171</v>
      </c>
      <c r="C5">
        <v>0.6931239702358426</v>
      </c>
      <c r="E5" s="1"/>
    </row>
    <row r="6" spans="1:5">
      <c r="A6" t="s">
        <v>100</v>
      </c>
      <c r="B6">
        <v>1.1514003686949796</v>
      </c>
      <c r="C6">
        <v>0.87075695326641478</v>
      </c>
      <c r="E6" s="1"/>
    </row>
    <row r="7" spans="1:5">
      <c r="A7" t="s">
        <v>101</v>
      </c>
      <c r="B7">
        <v>0.30588050674178774</v>
      </c>
      <c r="C7">
        <v>0.7539418160583139</v>
      </c>
      <c r="E7" s="1"/>
    </row>
    <row r="8" spans="1:5">
      <c r="A8" t="s">
        <v>100</v>
      </c>
      <c r="B8">
        <v>1.2178254346917194</v>
      </c>
      <c r="C8">
        <v>1.0803944613245908</v>
      </c>
      <c r="E8" s="1"/>
    </row>
    <row r="9" spans="1:5">
      <c r="A9" t="s">
        <v>101</v>
      </c>
      <c r="B9">
        <v>0.28595127641807522</v>
      </c>
      <c r="C9">
        <v>1.1383235478475084</v>
      </c>
      <c r="E9" s="1"/>
    </row>
    <row r="10" spans="1:5">
      <c r="A10" t="s">
        <v>100</v>
      </c>
      <c r="B10">
        <v>0.85731579782290168</v>
      </c>
      <c r="C10">
        <v>0.88038104434117537</v>
      </c>
      <c r="E10" s="1"/>
    </row>
    <row r="11" spans="1:5">
      <c r="A11" t="s">
        <v>101</v>
      </c>
      <c r="B11">
        <v>0.11248141235471917</v>
      </c>
      <c r="C11">
        <v>0.403280559683939</v>
      </c>
      <c r="E11" s="1"/>
    </row>
    <row r="12" spans="1:5">
      <c r="A12" t="s">
        <v>100</v>
      </c>
      <c r="B12">
        <v>1.0088176787278929</v>
      </c>
      <c r="C12">
        <v>0.80427047843435207</v>
      </c>
      <c r="E12" s="1"/>
    </row>
    <row r="13" spans="1:5">
      <c r="A13" t="s">
        <v>101</v>
      </c>
      <c r="B13">
        <v>0.13743387159335441</v>
      </c>
      <c r="C13">
        <v>0.51408103461270405</v>
      </c>
      <c r="E13" s="1"/>
    </row>
    <row r="14" spans="1:5">
      <c r="A14" t="s">
        <v>100</v>
      </c>
      <c r="B14">
        <v>1.0689555803989919</v>
      </c>
      <c r="C14">
        <v>0.81696335573871803</v>
      </c>
      <c r="E14" s="1"/>
    </row>
    <row r="15" spans="1:5">
      <c r="A15" t="s">
        <v>101</v>
      </c>
      <c r="B15">
        <v>0.22007441017363935</v>
      </c>
      <c r="C15">
        <v>0.53986143479995574</v>
      </c>
      <c r="E15" s="1"/>
    </row>
    <row r="16" spans="1:5">
      <c r="A16" t="s">
        <v>100</v>
      </c>
      <c r="B16">
        <v>1.0505896654407045</v>
      </c>
      <c r="C16">
        <v>0.990460463491038</v>
      </c>
      <c r="E16" s="1"/>
    </row>
    <row r="17" spans="1:5">
      <c r="A17" t="s">
        <v>101</v>
      </c>
      <c r="B17">
        <v>9.6696390854232178E-2</v>
      </c>
      <c r="C17">
        <v>0.3859931706729739</v>
      </c>
      <c r="E17" s="1"/>
    </row>
    <row r="18" spans="1:5">
      <c r="A18" s="2" t="s">
        <v>100</v>
      </c>
      <c r="B18">
        <v>0.75174553359912955</v>
      </c>
      <c r="C18">
        <v>0.64302300668657875</v>
      </c>
      <c r="E18" s="1"/>
    </row>
    <row r="19" spans="1:5">
      <c r="A19" s="2" t="s">
        <v>101</v>
      </c>
      <c r="B19">
        <v>0.17158402476480733</v>
      </c>
      <c r="C19">
        <v>0.40919728309859216</v>
      </c>
      <c r="E19" s="1"/>
    </row>
    <row r="20" spans="1:5">
      <c r="A20" s="2" t="s">
        <v>100</v>
      </c>
      <c r="B20">
        <v>0.6962048917599224</v>
      </c>
      <c r="C20">
        <v>0.68587957026322677</v>
      </c>
      <c r="E20" s="1"/>
    </row>
    <row r="21" spans="1:5">
      <c r="A21" s="2" t="s">
        <v>101</v>
      </c>
      <c r="B21">
        <v>0.18287120080722932</v>
      </c>
      <c r="C21">
        <v>0.44291475740667752</v>
      </c>
      <c r="E21" s="1"/>
    </row>
    <row r="22" spans="1:5">
      <c r="A22" s="2" t="s">
        <v>100</v>
      </c>
      <c r="B22">
        <v>0.69199528471231053</v>
      </c>
      <c r="C22">
        <v>0.62999748056292104</v>
      </c>
      <c r="E22" s="1"/>
    </row>
    <row r="23" spans="1:5">
      <c r="A23" s="2" t="s">
        <v>101</v>
      </c>
      <c r="B23">
        <v>0.23708826997208438</v>
      </c>
      <c r="C23">
        <v>0.45620782322943237</v>
      </c>
      <c r="E23" s="1"/>
    </row>
    <row r="24" spans="1:5">
      <c r="A24" s="2" t="s">
        <v>100</v>
      </c>
      <c r="B24">
        <v>0.89722409486390176</v>
      </c>
      <c r="C24">
        <v>0.72231205765161388</v>
      </c>
      <c r="E24" s="1"/>
    </row>
    <row r="25" spans="1:5">
      <c r="A25" s="2" t="s">
        <v>101</v>
      </c>
      <c r="B25">
        <v>0.20077405533077328</v>
      </c>
      <c r="C25">
        <v>0.43190948138140572</v>
      </c>
      <c r="E25" s="1"/>
    </row>
    <row r="28" spans="1:5">
      <c r="A28" t="s">
        <v>12</v>
      </c>
      <c r="B28" t="s">
        <v>10</v>
      </c>
      <c r="C28" t="s">
        <v>102</v>
      </c>
      <c r="D28" t="s">
        <v>103</v>
      </c>
      <c r="E28" t="s">
        <v>104</v>
      </c>
    </row>
    <row r="29" spans="1:5">
      <c r="A29" t="s">
        <v>7</v>
      </c>
      <c r="B29">
        <v>1.0089638766475248</v>
      </c>
      <c r="C29">
        <v>6.8127351331707081E-2</v>
      </c>
      <c r="D29">
        <v>0.89638131747469874</v>
      </c>
      <c r="E29">
        <v>6.9741954453867036E-2</v>
      </c>
    </row>
    <row r="30" spans="1:5">
      <c r="A30" t="s">
        <v>10</v>
      </c>
      <c r="B30">
        <v>0.20445690307476019</v>
      </c>
      <c r="C30">
        <v>1.9648782968838693E-2</v>
      </c>
      <c r="D30">
        <v>0.56517573792112519</v>
      </c>
      <c r="E30">
        <v>6.2358572472113342E-2</v>
      </c>
    </row>
    <row r="32" spans="1:5">
      <c r="A32" t="s">
        <v>22</v>
      </c>
      <c r="B32" t="s">
        <v>10</v>
      </c>
      <c r="C32" t="s">
        <v>102</v>
      </c>
      <c r="D32" t="s">
        <v>103</v>
      </c>
      <c r="E32" t="s">
        <v>104</v>
      </c>
    </row>
    <row r="33" spans="1:5">
      <c r="A33" t="s">
        <v>7</v>
      </c>
      <c r="B33">
        <v>1</v>
      </c>
      <c r="C33">
        <v>6.7522091631340875E-2</v>
      </c>
      <c r="D33">
        <v>1</v>
      </c>
      <c r="E33">
        <v>7.7803891150191859E-2</v>
      </c>
    </row>
    <row r="34" spans="1:5">
      <c r="A34" t="s">
        <v>10</v>
      </c>
      <c r="B34">
        <v>0.20264045899651759</v>
      </c>
      <c r="C34">
        <v>1.9474218476607436E-2</v>
      </c>
      <c r="D34">
        <v>0.63050816310334112</v>
      </c>
      <c r="E34">
        <v>6.9567014903647265E-2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J17" sqref="J17"/>
    </sheetView>
  </sheetViews>
  <sheetFormatPr baseColWidth="10" defaultRowHeight="15" x14ac:dyDescent="0"/>
  <sheetData>
    <row r="1" spans="1:5">
      <c r="B1" s="10" t="s">
        <v>7</v>
      </c>
      <c r="C1" s="10"/>
      <c r="D1" s="10" t="s">
        <v>71</v>
      </c>
      <c r="E1" s="10"/>
    </row>
    <row r="2" spans="1:5">
      <c r="B2" t="s">
        <v>106</v>
      </c>
      <c r="C2" t="s">
        <v>107</v>
      </c>
      <c r="D2" t="s">
        <v>106</v>
      </c>
      <c r="E2" t="s">
        <v>107</v>
      </c>
    </row>
    <row r="3" spans="1:5">
      <c r="A3" s="10" t="s">
        <v>108</v>
      </c>
      <c r="B3">
        <v>2684</v>
      </c>
      <c r="C3">
        <v>2645</v>
      </c>
      <c r="D3">
        <v>1488</v>
      </c>
      <c r="E3">
        <v>2750</v>
      </c>
    </row>
    <row r="4" spans="1:5">
      <c r="A4" s="10"/>
      <c r="B4">
        <v>2606</v>
      </c>
      <c r="C4">
        <v>2798</v>
      </c>
      <c r="D4">
        <v>1580</v>
      </c>
      <c r="E4">
        <v>2826</v>
      </c>
    </row>
    <row r="5" spans="1:5">
      <c r="A5" s="10"/>
      <c r="B5">
        <v>2671</v>
      </c>
      <c r="C5">
        <v>2853</v>
      </c>
      <c r="D5">
        <v>1513</v>
      </c>
      <c r="E5">
        <v>2744</v>
      </c>
    </row>
    <row r="6" spans="1:5">
      <c r="A6" s="10"/>
      <c r="B6">
        <v>2757</v>
      </c>
      <c r="C6">
        <v>2982</v>
      </c>
      <c r="D6">
        <v>1558</v>
      </c>
      <c r="E6">
        <v>2750</v>
      </c>
    </row>
    <row r="7" spans="1:5">
      <c r="A7" s="10"/>
      <c r="B7">
        <v>2543</v>
      </c>
      <c r="C7">
        <v>2750</v>
      </c>
      <c r="D7">
        <v>1336</v>
      </c>
      <c r="E7">
        <v>2537</v>
      </c>
    </row>
    <row r="8" spans="1:5">
      <c r="A8" s="10"/>
      <c r="B8">
        <v>2428</v>
      </c>
      <c r="C8">
        <v>2581</v>
      </c>
      <c r="D8">
        <v>1415</v>
      </c>
      <c r="E8">
        <v>2632</v>
      </c>
    </row>
    <row r="9" spans="1:5">
      <c r="A9" s="10"/>
      <c r="B9">
        <v>2587</v>
      </c>
      <c r="C9">
        <v>2764</v>
      </c>
      <c r="D9">
        <v>1305</v>
      </c>
      <c r="E9">
        <v>2555</v>
      </c>
    </row>
    <row r="10" spans="1:5">
      <c r="A10" s="10"/>
      <c r="B10">
        <v>2593</v>
      </c>
      <c r="C10">
        <v>2771</v>
      </c>
      <c r="D10">
        <v>1382</v>
      </c>
      <c r="E10">
        <v>2531</v>
      </c>
    </row>
    <row r="11" spans="1:5">
      <c r="A11" s="10"/>
      <c r="B11">
        <v>3356</v>
      </c>
      <c r="C11">
        <v>2853</v>
      </c>
      <c r="D11">
        <v>1885</v>
      </c>
      <c r="E11">
        <v>3267</v>
      </c>
    </row>
    <row r="12" spans="1:5">
      <c r="A12" s="10"/>
      <c r="B12">
        <v>3381</v>
      </c>
      <c r="C12">
        <v>2975</v>
      </c>
      <c r="D12">
        <v>1889</v>
      </c>
      <c r="E12">
        <v>3203</v>
      </c>
    </row>
    <row r="13" spans="1:5">
      <c r="A13" s="10"/>
      <c r="B13">
        <v>3449</v>
      </c>
      <c r="C13">
        <v>2946</v>
      </c>
      <c r="D13">
        <v>1950</v>
      </c>
      <c r="E13">
        <v>3267</v>
      </c>
    </row>
    <row r="14" spans="1:5">
      <c r="A14" s="10"/>
      <c r="B14">
        <v>3535</v>
      </c>
      <c r="C14">
        <v>3267</v>
      </c>
      <c r="D14">
        <v>1908</v>
      </c>
      <c r="E14">
        <v>3491</v>
      </c>
    </row>
    <row r="15" spans="1:5">
      <c r="A15" t="s">
        <v>8</v>
      </c>
      <c r="B15">
        <f>AVERAGE(B3:B14)</f>
        <v>2882.5</v>
      </c>
      <c r="C15">
        <f t="shared" ref="C15:E15" si="0">AVERAGE(C3:C14)</f>
        <v>2848.75</v>
      </c>
      <c r="D15">
        <f t="shared" si="0"/>
        <v>1600.75</v>
      </c>
      <c r="E15">
        <f t="shared" si="0"/>
        <v>2879.4166666666665</v>
      </c>
    </row>
    <row r="16" spans="1:5">
      <c r="A16" t="s">
        <v>9</v>
      </c>
      <c r="B16">
        <f>STDEV(B3:B14)/SQRT(12)</f>
        <v>119.616844106252</v>
      </c>
      <c r="C16">
        <f t="shared" ref="C16:E16" si="1">STDEV(C3:C14)/SQRT(12)</f>
        <v>51.996521591119517</v>
      </c>
      <c r="D16">
        <f t="shared" si="1"/>
        <v>69.785941646689508</v>
      </c>
      <c r="E16">
        <f t="shared" si="1"/>
        <v>96.882266752544297</v>
      </c>
    </row>
  </sheetData>
  <mergeCells count="3">
    <mergeCell ref="B1:C1"/>
    <mergeCell ref="D1:E1"/>
    <mergeCell ref="A3:A1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5A</vt:lpstr>
      <vt:lpstr>Figure 5B</vt:lpstr>
      <vt:lpstr>Figure 5C</vt:lpstr>
      <vt:lpstr>Figure 5D</vt:lpstr>
      <vt:lpstr>Figure 5E</vt:lpstr>
      <vt:lpstr>Figure 5F</vt:lpstr>
      <vt:lpstr>Figure 5G</vt:lpstr>
      <vt:lpstr>Figure 5H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Skye McIver</dc:creator>
  <cp:lastModifiedBy>emery bresnick</cp:lastModifiedBy>
  <dcterms:created xsi:type="dcterms:W3CDTF">2016-05-24T16:34:19Z</dcterms:created>
  <dcterms:modified xsi:type="dcterms:W3CDTF">2016-08-04T19:53:03Z</dcterms:modified>
</cp:coreProperties>
</file>