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4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David/Desktop/eLife revision/New files/"/>
    </mc:Choice>
  </mc:AlternateContent>
  <bookViews>
    <workbookView xWindow="25980" yWindow="460" windowWidth="31340" windowHeight="18480" tabRatio="850"/>
  </bookViews>
  <sheets>
    <sheet name="Figure 5B" sheetId="12" r:id="rId1"/>
    <sheet name="Figure 5D" sheetId="3" r:id="rId2"/>
    <sheet name="Chi Square" sheetId="14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3" l="1"/>
  <c r="C8" i="3"/>
  <c r="D6" i="3"/>
  <c r="D8" i="3"/>
  <c r="E6" i="3"/>
  <c r="E8" i="3"/>
  <c r="C14" i="3"/>
  <c r="C39" i="14"/>
  <c r="D44" i="14"/>
  <c r="C9" i="3"/>
  <c r="D9" i="3"/>
  <c r="E9" i="3"/>
  <c r="C15" i="3"/>
  <c r="C40" i="14"/>
  <c r="D45" i="14"/>
  <c r="C10" i="3"/>
  <c r="D10" i="3"/>
  <c r="E10" i="3"/>
  <c r="C16" i="3"/>
  <c r="C41" i="14"/>
  <c r="D46" i="14"/>
  <c r="D47" i="14"/>
  <c r="C14" i="12"/>
  <c r="C3" i="14"/>
  <c r="D33" i="14"/>
  <c r="C15" i="12"/>
  <c r="C4" i="14"/>
  <c r="D34" i="14"/>
  <c r="C16" i="12"/>
  <c r="C5" i="14"/>
  <c r="D35" i="14"/>
  <c r="D36" i="14"/>
  <c r="D28" i="14"/>
  <c r="D29" i="14"/>
  <c r="D30" i="14"/>
  <c r="D31" i="14"/>
  <c r="D23" i="14"/>
  <c r="D24" i="14"/>
  <c r="D25" i="14"/>
  <c r="D26" i="14"/>
  <c r="D18" i="14"/>
  <c r="D19" i="14"/>
  <c r="D20" i="14"/>
  <c r="D21" i="14"/>
  <c r="D13" i="14"/>
  <c r="D14" i="14"/>
  <c r="D15" i="14"/>
  <c r="D16" i="14"/>
  <c r="D8" i="14"/>
  <c r="D9" i="14"/>
  <c r="D10" i="14"/>
  <c r="D11" i="14"/>
  <c r="I19" i="12"/>
  <c r="I18" i="12"/>
  <c r="I17" i="12"/>
  <c r="I16" i="12"/>
  <c r="I15" i="12"/>
  <c r="I14" i="12"/>
  <c r="H19" i="12"/>
  <c r="H18" i="12"/>
  <c r="H17" i="12"/>
  <c r="H16" i="12"/>
  <c r="H15" i="12"/>
  <c r="H14" i="12"/>
  <c r="G19" i="12"/>
  <c r="G18" i="12"/>
  <c r="G17" i="12"/>
  <c r="G16" i="12"/>
  <c r="G15" i="12"/>
  <c r="G14" i="12"/>
  <c r="F16" i="12"/>
  <c r="F15" i="12"/>
  <c r="F14" i="12"/>
  <c r="F19" i="12"/>
  <c r="F18" i="12"/>
  <c r="F17" i="12"/>
  <c r="E19" i="12"/>
  <c r="E18" i="12"/>
  <c r="E17" i="12"/>
  <c r="E16" i="12"/>
  <c r="E15" i="12"/>
  <c r="E14" i="12"/>
  <c r="M6" i="12"/>
  <c r="M10" i="12"/>
  <c r="N6" i="12"/>
  <c r="N10" i="12"/>
  <c r="O6" i="12"/>
  <c r="O10" i="12"/>
  <c r="D19" i="12"/>
  <c r="M9" i="12"/>
  <c r="N9" i="12"/>
  <c r="O9" i="12"/>
  <c r="D18" i="12"/>
  <c r="M8" i="12"/>
  <c r="N8" i="12"/>
  <c r="O8" i="12"/>
  <c r="D17" i="12"/>
  <c r="D16" i="12"/>
  <c r="D15" i="12"/>
  <c r="D14" i="12"/>
  <c r="C19" i="12"/>
  <c r="C18" i="12"/>
  <c r="C17" i="12"/>
  <c r="D19" i="3"/>
  <c r="C19" i="3"/>
  <c r="D16" i="3"/>
  <c r="D18" i="3"/>
  <c r="C18" i="3"/>
  <c r="D15" i="3"/>
  <c r="D17" i="3"/>
  <c r="C17" i="3"/>
  <c r="D14" i="3"/>
</calcChain>
</file>

<file path=xl/sharedStrings.xml><?xml version="1.0" encoding="utf-8"?>
<sst xmlns="http://schemas.openxmlformats.org/spreadsheetml/2006/main" count="123" uniqueCount="51">
  <si>
    <t>TBC1D15 shRNA</t>
  </si>
  <si>
    <t>mCherry</t>
  </si>
  <si>
    <t>&lt;5</t>
  </si>
  <si>
    <t>&gt;5</t>
  </si>
  <si>
    <t>p62 shRNA</t>
  </si>
  <si>
    <t xml:space="preserve">TOTAL </t>
  </si>
  <si>
    <t>TOTAL</t>
  </si>
  <si>
    <t>Mulan shRNA</t>
  </si>
  <si>
    <t>Parkin shRNA</t>
  </si>
  <si>
    <t>&lt;.0001</t>
  </si>
  <si>
    <t>Non-targeting shRNA</t>
  </si>
  <si>
    <t>expt 1</t>
  </si>
  <si>
    <t>expt 2</t>
  </si>
  <si>
    <t>expt 3</t>
  </si>
  <si>
    <t>expt 4</t>
  </si>
  <si>
    <t>expt 5</t>
  </si>
  <si>
    <t>expt 6</t>
  </si>
  <si>
    <t>expt 7</t>
  </si>
  <si>
    <t>expt 8</t>
  </si>
  <si>
    <t>expt 9</t>
  </si>
  <si>
    <t>expt 10</t>
  </si>
  <si>
    <t>Pink1 shRNA</t>
  </si>
  <si>
    <t>Parkin + Mulan shRNA</t>
  </si>
  <si>
    <t>None</t>
  </si>
  <si>
    <t>Percent</t>
  </si>
  <si>
    <t>Average</t>
  </si>
  <si>
    <t>Standard Deviation</t>
  </si>
  <si>
    <t xml:space="preserve"> None</t>
  </si>
  <si>
    <t xml:space="preserve"> &lt;5</t>
  </si>
  <si>
    <t>Tbc1d15 shRNA</t>
  </si>
  <si>
    <t>Parkin shRNA Mulan shRNA</t>
  </si>
  <si>
    <t>Number of Embryos</t>
  </si>
  <si>
    <t>Percent of Embryos</t>
  </si>
  <si>
    <t>Fis1DN</t>
  </si>
  <si>
    <t>graphpad</t>
  </si>
  <si>
    <t>P value</t>
  </si>
  <si>
    <t>Total</t>
  </si>
  <si>
    <t>CONTROL</t>
  </si>
  <si>
    <t>EXPERIMENTALS</t>
  </si>
  <si>
    <t>Expected</t>
  </si>
  <si>
    <t>Observed</t>
  </si>
  <si>
    <t>Chi squared equals 75.386 with 2 degrees of freedom</t>
  </si>
  <si>
    <t>Chi squared equals 155.784 with 2 degrees of freedom</t>
  </si>
  <si>
    <t>Chi squared equals 46.712 with 2 degrees of freedom</t>
  </si>
  <si>
    <t>Chi squared equals 58.064 with 2 degrees of freedom</t>
  </si>
  <si>
    <t>Chi squared equals 1.484 with 2 degrees of freedom</t>
  </si>
  <si>
    <t>Chi squared equals 8.074 with 2 degrees of freedom</t>
  </si>
  <si>
    <t>Chi squared equals 125.584 with 2 degrees of freedom</t>
  </si>
  <si>
    <t># of mitochondrial objects</t>
  </si>
  <si>
    <t>≥5</t>
  </si>
  <si>
    <t xml:space="preserve"> ≥5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</si>
</sst>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6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5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Alignment="1">
      <alignment horizontal="right"/>
    </xf>
    <xf numFmtId="0" fontId="4" fillId="0" borderId="0" xfId="0" applyFont="1" applyBorder="1"/>
    <xf numFmtId="0" fontId="5" fillId="2" borderId="0" xfId="95" applyBorder="1"/>
    <xf numFmtId="2" fontId="5" fillId="2" borderId="0" xfId="95" applyNumberFormat="1" applyBorder="1"/>
    <xf numFmtId="0" fontId="0" fillId="0" borderId="0" xfId="0" applyFont="1"/>
    <xf numFmtId="0" fontId="0" fillId="0" borderId="0" xfId="0" applyAlignment="1"/>
    <xf numFmtId="0" fontId="6" fillId="3" borderId="0" xfId="96" applyBorder="1"/>
    <xf numFmtId="0" fontId="0" fillId="0" borderId="0" xfId="0" applyAlignment="1">
      <alignment vertical="center" wrapText="1"/>
    </xf>
    <xf numFmtId="0" fontId="0" fillId="0" borderId="3" xfId="0" applyBorder="1" applyAlignment="1">
      <alignment horizontal="right"/>
    </xf>
    <xf numFmtId="0" fontId="6" fillId="3" borderId="3" xfId="96" applyBorder="1"/>
    <xf numFmtId="0" fontId="5" fillId="2" borderId="3" xfId="95" applyBorder="1"/>
    <xf numFmtId="0" fontId="6" fillId="3" borderId="4" xfId="96" applyBorder="1"/>
    <xf numFmtId="0" fontId="0" fillId="0" borderId="0" xfId="0" applyBorder="1" applyAlignment="1">
      <alignment horizontal="right"/>
    </xf>
    <xf numFmtId="0" fontId="6" fillId="3" borderId="6" xfId="96" applyBorder="1"/>
    <xf numFmtId="0" fontId="0" fillId="0" borderId="1" xfId="0" applyBorder="1" applyAlignment="1">
      <alignment horizontal="right"/>
    </xf>
    <xf numFmtId="0" fontId="6" fillId="3" borderId="1" xfId="96" applyBorder="1"/>
    <xf numFmtId="0" fontId="5" fillId="2" borderId="1" xfId="95" applyBorder="1"/>
    <xf numFmtId="0" fontId="6" fillId="3" borderId="8" xfId="96" applyBorder="1"/>
    <xf numFmtId="0" fontId="0" fillId="5" borderId="3" xfId="0" applyFill="1" applyBorder="1" applyAlignment="1">
      <alignment horizontal="right"/>
    </xf>
    <xf numFmtId="0" fontId="0" fillId="5" borderId="0" xfId="0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0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0" borderId="0" xfId="0" applyBorder="1" applyAlignment="1"/>
    <xf numFmtId="0" fontId="0" fillId="0" borderId="0" xfId="0" applyFont="1" applyBorder="1"/>
    <xf numFmtId="0" fontId="4" fillId="0" borderId="0" xfId="0" applyFont="1" applyBorder="1" applyAlignment="1">
      <alignment horizontal="right"/>
    </xf>
    <xf numFmtId="0" fontId="0" fillId="0" borderId="0" xfId="0" applyBorder="1" applyAlignment="1">
      <alignment vertical="center" wrapText="1"/>
    </xf>
    <xf numFmtId="2" fontId="6" fillId="3" borderId="0" xfId="96" applyNumberFormat="1" applyBorder="1"/>
    <xf numFmtId="0" fontId="4" fillId="0" borderId="3" xfId="0" applyFont="1" applyBorder="1" applyAlignment="1">
      <alignment horizontal="right"/>
    </xf>
    <xf numFmtId="2" fontId="6" fillId="3" borderId="3" xfId="96" applyNumberFormat="1" applyBorder="1"/>
    <xf numFmtId="2" fontId="5" fillId="2" borderId="3" xfId="95" applyNumberFormat="1" applyBorder="1"/>
    <xf numFmtId="2" fontId="5" fillId="2" borderId="4" xfId="95" applyNumberFormat="1" applyBorder="1"/>
    <xf numFmtId="2" fontId="5" fillId="2" borderId="6" xfId="95" applyNumberFormat="1" applyBorder="1"/>
    <xf numFmtId="0" fontId="4" fillId="0" borderId="1" xfId="0" applyFont="1" applyBorder="1" applyAlignment="1">
      <alignment horizontal="right"/>
    </xf>
    <xf numFmtId="2" fontId="6" fillId="3" borderId="1" xfId="96" applyNumberFormat="1" applyBorder="1"/>
    <xf numFmtId="2" fontId="5" fillId="2" borderId="1" xfId="95" applyNumberFormat="1" applyBorder="1"/>
    <xf numFmtId="2" fontId="5" fillId="2" borderId="8" xfId="95" applyNumberFormat="1" applyBorder="1"/>
    <xf numFmtId="0" fontId="5" fillId="2" borderId="4" xfId="95" applyBorder="1"/>
    <xf numFmtId="0" fontId="5" fillId="2" borderId="6" xfId="95" applyBorder="1"/>
    <xf numFmtId="0" fontId="5" fillId="2" borderId="8" xfId="95" applyBorder="1"/>
    <xf numFmtId="2" fontId="0" fillId="5" borderId="3" xfId="0" applyNumberFormat="1" applyFill="1" applyBorder="1"/>
    <xf numFmtId="2" fontId="0" fillId="5" borderId="4" xfId="0" applyNumberFormat="1" applyFill="1" applyBorder="1"/>
    <xf numFmtId="2" fontId="0" fillId="5" borderId="0" xfId="0" applyNumberFormat="1" applyFill="1" applyBorder="1"/>
    <xf numFmtId="2" fontId="0" fillId="5" borderId="6" xfId="0" applyNumberFormat="1" applyFill="1" applyBorder="1"/>
    <xf numFmtId="2" fontId="0" fillId="5" borderId="1" xfId="0" applyNumberFormat="1" applyFill="1" applyBorder="1"/>
    <xf numFmtId="2" fontId="0" fillId="5" borderId="8" xfId="0" applyNumberFormat="1" applyFill="1" applyBorder="1"/>
    <xf numFmtId="2" fontId="0" fillId="4" borderId="3" xfId="0" applyNumberFormat="1" applyFill="1" applyBorder="1"/>
    <xf numFmtId="2" fontId="0" fillId="4" borderId="4" xfId="0" applyNumberFormat="1" applyFill="1" applyBorder="1"/>
    <xf numFmtId="2" fontId="0" fillId="4" borderId="0" xfId="0" applyNumberFormat="1" applyFill="1" applyBorder="1"/>
    <xf numFmtId="2" fontId="0" fillId="4" borderId="6" xfId="0" applyNumberFormat="1" applyFill="1" applyBorder="1"/>
    <xf numFmtId="2" fontId="0" fillId="4" borderId="1" xfId="0" applyNumberFormat="1" applyFill="1" applyBorder="1"/>
    <xf numFmtId="2" fontId="0" fillId="4" borderId="8" xfId="0" applyNumberFormat="1" applyFill="1" applyBorder="1"/>
    <xf numFmtId="2" fontId="0" fillId="5" borderId="3" xfId="0" applyNumberFormat="1" applyFont="1" applyFill="1" applyBorder="1"/>
    <xf numFmtId="2" fontId="4" fillId="5" borderId="3" xfId="0" applyNumberFormat="1" applyFont="1" applyFill="1" applyBorder="1"/>
    <xf numFmtId="2" fontId="0" fillId="5" borderId="0" xfId="0" applyNumberFormat="1" applyFont="1" applyFill="1" applyBorder="1"/>
    <xf numFmtId="2" fontId="4" fillId="5" borderId="0" xfId="0" applyNumberFormat="1" applyFont="1" applyFill="1" applyBorder="1"/>
    <xf numFmtId="2" fontId="0" fillId="5" borderId="1" xfId="0" applyNumberFormat="1" applyFont="1" applyFill="1" applyBorder="1"/>
    <xf numFmtId="2" fontId="4" fillId="5" borderId="1" xfId="0" applyNumberFormat="1" applyFont="1" applyFill="1" applyBorder="1"/>
    <xf numFmtId="2" fontId="0" fillId="4" borderId="3" xfId="0" applyNumberFormat="1" applyFont="1" applyFill="1" applyBorder="1"/>
    <xf numFmtId="2" fontId="0" fillId="4" borderId="0" xfId="0" applyNumberFormat="1" applyFont="1" applyFill="1" applyBorder="1"/>
    <xf numFmtId="2" fontId="0" fillId="4" borderId="1" xfId="0" applyNumberFormat="1" applyFont="1" applyFill="1" applyBorder="1"/>
    <xf numFmtId="2" fontId="6" fillId="3" borderId="4" xfId="96" applyNumberFormat="1" applyBorder="1"/>
    <xf numFmtId="2" fontId="6" fillId="3" borderId="6" xfId="96" applyNumberFormat="1" applyBorder="1"/>
    <xf numFmtId="2" fontId="6" fillId="3" borderId="8" xfId="96" applyNumberFormat="1" applyBorder="1"/>
    <xf numFmtId="0" fontId="1" fillId="0" borderId="3" xfId="0" applyFont="1" applyBorder="1" applyAlignment="1"/>
    <xf numFmtId="1" fontId="0" fillId="0" borderId="0" xfId="0" applyNumberFormat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 applyAlignment="1">
      <alignment horizontal="right"/>
    </xf>
    <xf numFmtId="0" fontId="0" fillId="4" borderId="0" xfId="0" applyFill="1" applyBorder="1"/>
    <xf numFmtId="1" fontId="0" fillId="4" borderId="0" xfId="0" applyNumberFormat="1" applyFill="1" applyBorder="1"/>
    <xf numFmtId="0" fontId="0" fillId="4" borderId="6" xfId="0" applyFill="1" applyBorder="1"/>
    <xf numFmtId="0" fontId="0" fillId="4" borderId="5" xfId="0" applyFill="1" applyBorder="1"/>
    <xf numFmtId="0" fontId="0" fillId="4" borderId="7" xfId="0" applyFill="1" applyBorder="1"/>
    <xf numFmtId="0" fontId="0" fillId="4" borderId="1" xfId="0" applyFill="1" applyBorder="1"/>
    <xf numFmtId="1" fontId="0" fillId="4" borderId="1" xfId="0" applyNumberFormat="1" applyFill="1" applyBorder="1"/>
    <xf numFmtId="0" fontId="0" fillId="4" borderId="8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2" fontId="0" fillId="6" borderId="0" xfId="0" applyNumberFormat="1" applyFill="1" applyBorder="1"/>
    <xf numFmtId="0" fontId="0" fillId="6" borderId="0" xfId="0" applyFill="1" applyBorder="1"/>
    <xf numFmtId="0" fontId="0" fillId="6" borderId="6" xfId="0" applyFill="1" applyBorder="1"/>
    <xf numFmtId="0" fontId="0" fillId="6" borderId="7" xfId="0" applyFill="1" applyBorder="1"/>
    <xf numFmtId="2" fontId="0" fillId="6" borderId="1" xfId="0" applyNumberFormat="1" applyFill="1" applyBorder="1"/>
    <xf numFmtId="0" fontId="0" fillId="6" borderId="1" xfId="0" applyFill="1" applyBorder="1"/>
    <xf numFmtId="0" fontId="0" fillId="6" borderId="8" xfId="0" applyFill="1" applyBorder="1"/>
    <xf numFmtId="1" fontId="0" fillId="6" borderId="3" xfId="0" applyNumberFormat="1" applyFill="1" applyBorder="1"/>
    <xf numFmtId="1" fontId="0" fillId="6" borderId="0" xfId="0" applyNumberFormat="1" applyFill="1" applyBorder="1"/>
    <xf numFmtId="1" fontId="0" fillId="6" borderId="1" xfId="0" applyNumberFormat="1" applyFill="1" applyBorder="1"/>
    <xf numFmtId="1" fontId="0" fillId="4" borderId="3" xfId="0" applyNumberFormat="1" applyFill="1" applyBorder="1"/>
    <xf numFmtId="0" fontId="0" fillId="4" borderId="7" xfId="0" applyFill="1" applyBorder="1" applyAlignment="1">
      <alignment horizontal="right"/>
    </xf>
    <xf numFmtId="0" fontId="0" fillId="4" borderId="3" xfId="0" applyFill="1" applyBorder="1" applyAlignment="1">
      <alignment horizontal="center"/>
    </xf>
    <xf numFmtId="1" fontId="0" fillId="4" borderId="3" xfId="0" applyNumberForma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4" borderId="0" xfId="0" applyFill="1" applyBorder="1" applyAlignment="1">
      <alignment horizontal="left"/>
    </xf>
    <xf numFmtId="0" fontId="0" fillId="5" borderId="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3" borderId="0" xfId="96" applyBorder="1" applyAlignment="1">
      <alignment horizontal="center"/>
    </xf>
    <xf numFmtId="0" fontId="5" fillId="2" borderId="0" xfId="95" applyBorder="1" applyAlignment="1">
      <alignment horizontal="center"/>
    </xf>
    <xf numFmtId="0" fontId="0" fillId="6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1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Good" xfId="95" builtinId="26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Neutral" xfId="96" builtinId="2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5B'!$B$14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5B'!$C$17:$I$17</c:f>
                <c:numCache>
                  <c:formatCode>General</c:formatCode>
                  <c:ptCount val="7"/>
                  <c:pt idx="0">
                    <c:v>0.13901576876071</c:v>
                  </c:pt>
                  <c:pt idx="1">
                    <c:v>0.0417409167998102</c:v>
                  </c:pt>
                  <c:pt idx="2">
                    <c:v>0.116285415285031</c:v>
                  </c:pt>
                  <c:pt idx="3">
                    <c:v>0.0851654259698284</c:v>
                  </c:pt>
                  <c:pt idx="4">
                    <c:v>0.101036297108185</c:v>
                  </c:pt>
                  <c:pt idx="5">
                    <c:v>0.200861369875412</c:v>
                  </c:pt>
                  <c:pt idx="6">
                    <c:v>0.135072484010932</c:v>
                  </c:pt>
                </c:numCache>
              </c:numRef>
            </c:plus>
            <c:minus>
              <c:numRef>
                <c:f>'Figure 5B'!$C$17:$I$17</c:f>
                <c:numCache>
                  <c:formatCode>General</c:formatCode>
                  <c:ptCount val="7"/>
                  <c:pt idx="0">
                    <c:v>0.13901576876071</c:v>
                  </c:pt>
                  <c:pt idx="1">
                    <c:v>0.0417409167998102</c:v>
                  </c:pt>
                  <c:pt idx="2">
                    <c:v>0.116285415285031</c:v>
                  </c:pt>
                  <c:pt idx="3">
                    <c:v>0.0851654259698284</c:v>
                  </c:pt>
                  <c:pt idx="4">
                    <c:v>0.101036297108185</c:v>
                  </c:pt>
                  <c:pt idx="5">
                    <c:v>0.200861369875412</c:v>
                  </c:pt>
                  <c:pt idx="6">
                    <c:v>0.135072484010932</c:v>
                  </c:pt>
                </c:numCache>
              </c:numRef>
            </c:minus>
            <c:spPr>
              <a:ln w="25400">
                <a:solidFill>
                  <a:schemeClr val="tx1"/>
                </a:solidFill>
              </a:ln>
            </c:spPr>
          </c:errBars>
          <c:cat>
            <c:strRef>
              <c:f>'Figure 5B'!$C$13:$I$13</c:f>
              <c:strCache>
                <c:ptCount val="7"/>
                <c:pt idx="0">
                  <c:v>Non-targeting shRNA</c:v>
                </c:pt>
                <c:pt idx="1">
                  <c:v>p62 shRNA</c:v>
                </c:pt>
                <c:pt idx="2">
                  <c:v>TBC1D15 shRNA</c:v>
                </c:pt>
                <c:pt idx="3">
                  <c:v>Pink1 shRNA</c:v>
                </c:pt>
                <c:pt idx="4">
                  <c:v>Parkin + Mulan shRNA</c:v>
                </c:pt>
                <c:pt idx="5">
                  <c:v>Parkin shRNA</c:v>
                </c:pt>
                <c:pt idx="6">
                  <c:v>Mulan shRNA</c:v>
                </c:pt>
              </c:strCache>
            </c:strRef>
          </c:cat>
          <c:val>
            <c:numRef>
              <c:f>'Figure 5B'!$C$14:$I$14</c:f>
              <c:numCache>
                <c:formatCode>0.00</c:formatCode>
                <c:ptCount val="7"/>
                <c:pt idx="0">
                  <c:v>0.590358422939068</c:v>
                </c:pt>
                <c:pt idx="1">
                  <c:v>0.123563218390805</c:v>
                </c:pt>
                <c:pt idx="2">
                  <c:v>0.263492063492063</c:v>
                </c:pt>
                <c:pt idx="3">
                  <c:v>0.2003663003663</c:v>
                </c:pt>
                <c:pt idx="4">
                  <c:v>0.108333333333333</c:v>
                </c:pt>
                <c:pt idx="5">
                  <c:v>0.474941724941725</c:v>
                </c:pt>
                <c:pt idx="6">
                  <c:v>0.512820512820513</c:v>
                </c:pt>
              </c:numCache>
            </c:numRef>
          </c:val>
        </c:ser>
        <c:ser>
          <c:idx val="1"/>
          <c:order val="1"/>
          <c:tx>
            <c:strRef>
              <c:f>'Figure 5B'!$B$15</c:f>
              <c:strCache>
                <c:ptCount val="1"/>
                <c:pt idx="0">
                  <c:v>&lt;5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5B'!$C$18:$I$18</c:f>
                <c:numCache>
                  <c:formatCode>General</c:formatCode>
                  <c:ptCount val="7"/>
                  <c:pt idx="0">
                    <c:v>0.111872407500122</c:v>
                  </c:pt>
                  <c:pt idx="1">
                    <c:v>0.129874367112434</c:v>
                  </c:pt>
                  <c:pt idx="2">
                    <c:v>0.101835015443463</c:v>
                  </c:pt>
                  <c:pt idx="3">
                    <c:v>0.16201370375522</c:v>
                  </c:pt>
                  <c:pt idx="4">
                    <c:v>0.0838551157698284</c:v>
                  </c:pt>
                  <c:pt idx="5">
                    <c:v>0.0327785507934032</c:v>
                  </c:pt>
                  <c:pt idx="6">
                    <c:v>0.0201870723492876</c:v>
                  </c:pt>
                </c:numCache>
              </c:numRef>
            </c:plus>
            <c:minus>
              <c:numRef>
                <c:f>'Figure 5B'!$C$18:$I$18</c:f>
                <c:numCache>
                  <c:formatCode>General</c:formatCode>
                  <c:ptCount val="7"/>
                  <c:pt idx="0">
                    <c:v>0.111872407500122</c:v>
                  </c:pt>
                  <c:pt idx="1">
                    <c:v>0.129874367112434</c:v>
                  </c:pt>
                  <c:pt idx="2">
                    <c:v>0.101835015443463</c:v>
                  </c:pt>
                  <c:pt idx="3">
                    <c:v>0.16201370375522</c:v>
                  </c:pt>
                  <c:pt idx="4">
                    <c:v>0.0838551157698284</c:v>
                  </c:pt>
                  <c:pt idx="5">
                    <c:v>0.0327785507934032</c:v>
                  </c:pt>
                  <c:pt idx="6">
                    <c:v>0.0201870723492876</c:v>
                  </c:pt>
                </c:numCache>
              </c:numRef>
            </c:minus>
            <c:spPr>
              <a:ln w="25400">
                <a:solidFill>
                  <a:schemeClr val="tx1"/>
                </a:solidFill>
              </a:ln>
            </c:spPr>
          </c:errBars>
          <c:cat>
            <c:strRef>
              <c:f>'Figure 5B'!$C$13:$I$13</c:f>
              <c:strCache>
                <c:ptCount val="7"/>
                <c:pt idx="0">
                  <c:v>Non-targeting shRNA</c:v>
                </c:pt>
                <c:pt idx="1">
                  <c:v>p62 shRNA</c:v>
                </c:pt>
                <c:pt idx="2">
                  <c:v>TBC1D15 shRNA</c:v>
                </c:pt>
                <c:pt idx="3">
                  <c:v>Pink1 shRNA</c:v>
                </c:pt>
                <c:pt idx="4">
                  <c:v>Parkin + Mulan shRNA</c:v>
                </c:pt>
                <c:pt idx="5">
                  <c:v>Parkin shRNA</c:v>
                </c:pt>
                <c:pt idx="6">
                  <c:v>Mulan shRNA</c:v>
                </c:pt>
              </c:strCache>
            </c:strRef>
          </c:cat>
          <c:val>
            <c:numRef>
              <c:f>'Figure 5B'!$C$15:$I$15</c:f>
              <c:numCache>
                <c:formatCode>0.00</c:formatCode>
                <c:ptCount val="7"/>
                <c:pt idx="0">
                  <c:v>0.234911674347158</c:v>
                </c:pt>
                <c:pt idx="1">
                  <c:v>0.143997445721584</c:v>
                </c:pt>
                <c:pt idx="2">
                  <c:v>0.111111111111111</c:v>
                </c:pt>
                <c:pt idx="3">
                  <c:v>0.247985347985348</c:v>
                </c:pt>
                <c:pt idx="4">
                  <c:v>0.271212121212121</c:v>
                </c:pt>
                <c:pt idx="5">
                  <c:v>0.247918747918748</c:v>
                </c:pt>
                <c:pt idx="6">
                  <c:v>0.296037296037296</c:v>
                </c:pt>
              </c:numCache>
            </c:numRef>
          </c:val>
        </c:ser>
        <c:ser>
          <c:idx val="2"/>
          <c:order val="2"/>
          <c:tx>
            <c:strRef>
              <c:f>'Figure 5B'!$B$16</c:f>
              <c:strCache>
                <c:ptCount val="1"/>
                <c:pt idx="0">
                  <c:v>≥5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5B'!$C$19:$I$19</c:f>
                <c:numCache>
                  <c:formatCode>General</c:formatCode>
                  <c:ptCount val="7"/>
                  <c:pt idx="0">
                    <c:v>0.145888180218384</c:v>
                  </c:pt>
                  <c:pt idx="1">
                    <c:v>0.129651647401275</c:v>
                  </c:pt>
                  <c:pt idx="2">
                    <c:v>0.117642501356747</c:v>
                  </c:pt>
                  <c:pt idx="3">
                    <c:v>0.245357818057175</c:v>
                  </c:pt>
                  <c:pt idx="4">
                    <c:v>0.0186030744815283</c:v>
                  </c:pt>
                  <c:pt idx="5">
                    <c:v>0.168807214260189</c:v>
                  </c:pt>
                  <c:pt idx="6">
                    <c:v>0.138204064722995</c:v>
                  </c:pt>
                </c:numCache>
              </c:numRef>
            </c:plus>
            <c:minus>
              <c:numRef>
                <c:f>'Figure 5B'!$C$19:$I$19</c:f>
                <c:numCache>
                  <c:formatCode>General</c:formatCode>
                  <c:ptCount val="7"/>
                  <c:pt idx="0">
                    <c:v>0.145888180218384</c:v>
                  </c:pt>
                  <c:pt idx="1">
                    <c:v>0.129651647401275</c:v>
                  </c:pt>
                  <c:pt idx="2">
                    <c:v>0.117642501356747</c:v>
                  </c:pt>
                  <c:pt idx="3">
                    <c:v>0.245357818057175</c:v>
                  </c:pt>
                  <c:pt idx="4">
                    <c:v>0.0186030744815283</c:v>
                  </c:pt>
                  <c:pt idx="5">
                    <c:v>0.168807214260189</c:v>
                  </c:pt>
                  <c:pt idx="6">
                    <c:v>0.138204064722995</c:v>
                  </c:pt>
                </c:numCache>
              </c:numRef>
            </c:minus>
            <c:spPr>
              <a:ln w="25400">
                <a:solidFill>
                  <a:schemeClr val="tx1"/>
                </a:solidFill>
              </a:ln>
            </c:spPr>
          </c:errBars>
          <c:cat>
            <c:strRef>
              <c:f>'Figure 5B'!$C$13:$I$13</c:f>
              <c:strCache>
                <c:ptCount val="7"/>
                <c:pt idx="0">
                  <c:v>Non-targeting shRNA</c:v>
                </c:pt>
                <c:pt idx="1">
                  <c:v>p62 shRNA</c:v>
                </c:pt>
                <c:pt idx="2">
                  <c:v>TBC1D15 shRNA</c:v>
                </c:pt>
                <c:pt idx="3">
                  <c:v>Pink1 shRNA</c:v>
                </c:pt>
                <c:pt idx="4">
                  <c:v>Parkin + Mulan shRNA</c:v>
                </c:pt>
                <c:pt idx="5">
                  <c:v>Parkin shRNA</c:v>
                </c:pt>
                <c:pt idx="6">
                  <c:v>Mulan shRNA</c:v>
                </c:pt>
              </c:strCache>
            </c:strRef>
          </c:cat>
          <c:val>
            <c:numRef>
              <c:f>'Figure 5B'!$C$16:$I$16</c:f>
              <c:numCache>
                <c:formatCode>0.00</c:formatCode>
                <c:ptCount val="7"/>
                <c:pt idx="0">
                  <c:v>0.174729902713774</c:v>
                </c:pt>
                <c:pt idx="1">
                  <c:v>0.732439335887612</c:v>
                </c:pt>
                <c:pt idx="2">
                  <c:v>0.625396825396825</c:v>
                </c:pt>
                <c:pt idx="3">
                  <c:v>0.551648351648352</c:v>
                </c:pt>
                <c:pt idx="4">
                  <c:v>0.620454545454545</c:v>
                </c:pt>
                <c:pt idx="5">
                  <c:v>0.277139527139527</c:v>
                </c:pt>
                <c:pt idx="6">
                  <c:v>0.191142191142191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28517024"/>
        <c:axId val="-1031459584"/>
      </c:barChart>
      <c:catAx>
        <c:axId val="-1028517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-1031459584"/>
        <c:crosses val="autoZero"/>
        <c:auto val="1"/>
        <c:lblAlgn val="ctr"/>
        <c:lblOffset val="100"/>
        <c:noMultiLvlLbl val="0"/>
      </c:catAx>
      <c:valAx>
        <c:axId val="-1031459584"/>
        <c:scaling>
          <c:orientation val="minMax"/>
          <c:max val="1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embryos</a:t>
                </a:r>
              </a:p>
            </c:rich>
          </c:tx>
          <c:layout/>
          <c:overlay val="0"/>
        </c:title>
        <c:numFmt formatCode="#,##0.0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-1028517024"/>
        <c:crosses val="autoZero"/>
        <c:crossBetween val="between"/>
        <c:majorUnit val="0.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5D'!$B$14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5D'!$C$17:$D$17</c:f>
                <c:numCache>
                  <c:formatCode>General</c:formatCode>
                  <c:ptCount val="2"/>
                  <c:pt idx="0">
                    <c:v>0.0972039822044668</c:v>
                  </c:pt>
                  <c:pt idx="1">
                    <c:v>0.123199688766615</c:v>
                  </c:pt>
                </c:numCache>
              </c:numRef>
            </c:plus>
            <c:minus>
              <c:numRef>
                <c:f>'Figure 5D'!$C$17:$D$17</c:f>
                <c:numCache>
                  <c:formatCode>General</c:formatCode>
                  <c:ptCount val="2"/>
                  <c:pt idx="0">
                    <c:v>0.0972039822044668</c:v>
                  </c:pt>
                  <c:pt idx="1">
                    <c:v>0.123199688766615</c:v>
                  </c:pt>
                </c:numCache>
              </c:numRef>
            </c:minus>
          </c:errBars>
          <c:cat>
            <c:strRef>
              <c:f>'Figure 5D'!$C$13:$D$13</c:f>
              <c:strCache>
                <c:ptCount val="2"/>
                <c:pt idx="0">
                  <c:v>mCherry</c:v>
                </c:pt>
                <c:pt idx="1">
                  <c:v>Fis1DN</c:v>
                </c:pt>
              </c:strCache>
            </c:strRef>
          </c:cat>
          <c:val>
            <c:numRef>
              <c:f>'Figure 5D'!$C$14:$D$14</c:f>
              <c:numCache>
                <c:formatCode>0.00</c:formatCode>
                <c:ptCount val="2"/>
                <c:pt idx="0">
                  <c:v>0.682900432900433</c:v>
                </c:pt>
                <c:pt idx="1">
                  <c:v>0.172405372666667</c:v>
                </c:pt>
              </c:numCache>
            </c:numRef>
          </c:val>
        </c:ser>
        <c:ser>
          <c:idx val="1"/>
          <c:order val="1"/>
          <c:tx>
            <c:strRef>
              <c:f>'Figure 5D'!$B$15</c:f>
              <c:strCache>
                <c:ptCount val="1"/>
                <c:pt idx="0">
                  <c:v>&lt;5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5D'!$C$18:$D$18</c:f>
                <c:numCache>
                  <c:formatCode>General</c:formatCode>
                  <c:ptCount val="2"/>
                  <c:pt idx="0">
                    <c:v>0.14847496170266</c:v>
                  </c:pt>
                  <c:pt idx="1">
                    <c:v>0.125300428007159</c:v>
                  </c:pt>
                </c:numCache>
              </c:numRef>
            </c:plus>
            <c:minus>
              <c:numRef>
                <c:f>'Figure 5D'!$C$18:$D$18</c:f>
                <c:numCache>
                  <c:formatCode>General</c:formatCode>
                  <c:ptCount val="2"/>
                  <c:pt idx="0">
                    <c:v>0.14847496170266</c:v>
                  </c:pt>
                  <c:pt idx="1">
                    <c:v>0.125300428007159</c:v>
                  </c:pt>
                </c:numCache>
              </c:numRef>
            </c:minus>
          </c:errBars>
          <c:cat>
            <c:strRef>
              <c:f>'Figure 5D'!$C$13:$D$13</c:f>
              <c:strCache>
                <c:ptCount val="2"/>
                <c:pt idx="0">
                  <c:v>mCherry</c:v>
                </c:pt>
                <c:pt idx="1">
                  <c:v>Fis1DN</c:v>
                </c:pt>
              </c:strCache>
            </c:strRef>
          </c:cat>
          <c:val>
            <c:numRef>
              <c:f>'Figure 5D'!$C$15:$D$15</c:f>
              <c:numCache>
                <c:formatCode>0.00</c:formatCode>
                <c:ptCount val="2"/>
                <c:pt idx="0">
                  <c:v>0.17027417027417</c:v>
                </c:pt>
                <c:pt idx="1">
                  <c:v>0.143589743666667</c:v>
                </c:pt>
              </c:numCache>
            </c:numRef>
          </c:val>
        </c:ser>
        <c:ser>
          <c:idx val="2"/>
          <c:order val="2"/>
          <c:tx>
            <c:strRef>
              <c:f>'Figure 5D'!$B$16</c:f>
              <c:strCache>
                <c:ptCount val="1"/>
                <c:pt idx="0">
                  <c:v>≥5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5D'!$C$19:$D$19</c:f>
                <c:numCache>
                  <c:formatCode>General</c:formatCode>
                  <c:ptCount val="2"/>
                  <c:pt idx="0">
                    <c:v>0.130591132316701</c:v>
                  </c:pt>
                  <c:pt idx="1">
                    <c:v>0.202362746686213</c:v>
                  </c:pt>
                </c:numCache>
              </c:numRef>
            </c:plus>
            <c:minus>
              <c:numRef>
                <c:f>'Figure 5D'!$C$19:$D$19</c:f>
                <c:numCache>
                  <c:formatCode>General</c:formatCode>
                  <c:ptCount val="2"/>
                  <c:pt idx="0">
                    <c:v>0.130591132316701</c:v>
                  </c:pt>
                  <c:pt idx="1">
                    <c:v>0.202362746686213</c:v>
                  </c:pt>
                </c:numCache>
              </c:numRef>
            </c:minus>
          </c:errBars>
          <c:cat>
            <c:strRef>
              <c:f>'Figure 5D'!$C$13:$D$13</c:f>
              <c:strCache>
                <c:ptCount val="2"/>
                <c:pt idx="0">
                  <c:v>mCherry</c:v>
                </c:pt>
                <c:pt idx="1">
                  <c:v>Fis1DN</c:v>
                </c:pt>
              </c:strCache>
            </c:strRef>
          </c:cat>
          <c:val>
            <c:numRef>
              <c:f>'Figure 5D'!$C$16:$D$16</c:f>
              <c:numCache>
                <c:formatCode>0.00</c:formatCode>
                <c:ptCount val="2"/>
                <c:pt idx="0">
                  <c:v>0.146825396825397</c:v>
                </c:pt>
                <c:pt idx="1">
                  <c:v>0.684004884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28601696"/>
        <c:axId val="-1082740016"/>
      </c:barChart>
      <c:catAx>
        <c:axId val="-1028601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1082740016"/>
        <c:crosses val="autoZero"/>
        <c:auto val="1"/>
        <c:lblAlgn val="ctr"/>
        <c:lblOffset val="100"/>
        <c:noMultiLvlLbl val="0"/>
      </c:catAx>
      <c:valAx>
        <c:axId val="-1082740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 b="0"/>
                  <a:t>% of embryos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-1028601696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194766138103705"/>
          <c:y val="0.0232668471646092"/>
          <c:w val="0.513375182940842"/>
          <c:h val="0.0859581708437865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18</xdr:col>
      <xdr:colOff>711200</xdr:colOff>
      <xdr:row>39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88900</xdr:colOff>
      <xdr:row>4</xdr:row>
      <xdr:rowOff>101600</xdr:rowOff>
    </xdr:from>
    <xdr:to>
      <xdr:col>14</xdr:col>
      <xdr:colOff>279400</xdr:colOff>
      <xdr:row>35</xdr:row>
      <xdr:rowOff>50800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tabSelected="1" workbookViewId="0">
      <selection activeCell="D24" sqref="D24"/>
    </sheetView>
  </sheetViews>
  <sheetFormatPr baseColWidth="10" defaultRowHeight="16" x14ac:dyDescent="0.2"/>
  <cols>
    <col min="2" max="2" width="22.33203125" bestFit="1" customWidth="1"/>
    <col min="3" max="3" width="18.33203125" bestFit="1" customWidth="1"/>
    <col min="4" max="4" width="10" bestFit="1" customWidth="1"/>
    <col min="5" max="5" width="14.33203125" bestFit="1" customWidth="1"/>
    <col min="6" max="6" width="11.33203125" bestFit="1" customWidth="1"/>
    <col min="7" max="7" width="19.1640625" bestFit="1" customWidth="1"/>
    <col min="8" max="8" width="12" bestFit="1" customWidth="1"/>
    <col min="9" max="9" width="12.1640625" bestFit="1" customWidth="1"/>
    <col min="13" max="13" width="12.1640625" bestFit="1" customWidth="1"/>
  </cols>
  <sheetData>
    <row r="1" spans="1:30" x14ac:dyDescent="0.2">
      <c r="A1" s="8"/>
      <c r="C1" s="111" t="s">
        <v>10</v>
      </c>
      <c r="D1" s="111"/>
      <c r="E1" s="111"/>
      <c r="F1" s="111"/>
      <c r="G1" s="111"/>
      <c r="H1" s="111"/>
      <c r="I1" s="111"/>
      <c r="J1" s="111"/>
      <c r="K1" s="111"/>
      <c r="L1" s="111"/>
      <c r="M1" s="112" t="s">
        <v>4</v>
      </c>
      <c r="N1" s="112"/>
      <c r="O1" s="112"/>
      <c r="P1" s="111" t="s">
        <v>29</v>
      </c>
      <c r="Q1" s="111"/>
      <c r="R1" s="111"/>
      <c r="S1" s="112" t="s">
        <v>21</v>
      </c>
      <c r="T1" s="112"/>
      <c r="U1" s="112"/>
      <c r="V1" s="111" t="s">
        <v>30</v>
      </c>
      <c r="W1" s="111"/>
      <c r="X1" s="111"/>
      <c r="Y1" s="112" t="s">
        <v>8</v>
      </c>
      <c r="Z1" s="112"/>
      <c r="AA1" s="112"/>
      <c r="AB1" s="111" t="s">
        <v>7</v>
      </c>
      <c r="AC1" s="111"/>
      <c r="AD1" s="111"/>
    </row>
    <row r="2" spans="1:30" x14ac:dyDescent="0.2">
      <c r="A2" s="8"/>
      <c r="B2" t="s">
        <v>48</v>
      </c>
      <c r="C2" s="9" t="s">
        <v>11</v>
      </c>
      <c r="D2" s="9" t="s">
        <v>12</v>
      </c>
      <c r="E2" s="9" t="s">
        <v>13</v>
      </c>
      <c r="F2" s="9" t="s">
        <v>14</v>
      </c>
      <c r="G2" s="9" t="s">
        <v>15</v>
      </c>
      <c r="H2" s="9" t="s">
        <v>16</v>
      </c>
      <c r="I2" s="9" t="s">
        <v>17</v>
      </c>
      <c r="J2" s="9" t="s">
        <v>18</v>
      </c>
      <c r="K2" s="9" t="s">
        <v>19</v>
      </c>
      <c r="L2" s="9" t="s">
        <v>20</v>
      </c>
      <c r="M2" s="5" t="s">
        <v>11</v>
      </c>
      <c r="N2" s="5" t="s">
        <v>12</v>
      </c>
      <c r="O2" s="5" t="s">
        <v>13</v>
      </c>
      <c r="P2" s="9" t="s">
        <v>11</v>
      </c>
      <c r="Q2" s="9" t="s">
        <v>12</v>
      </c>
      <c r="R2" s="9" t="s">
        <v>13</v>
      </c>
      <c r="S2" s="5" t="s">
        <v>11</v>
      </c>
      <c r="T2" s="5" t="s">
        <v>12</v>
      </c>
      <c r="U2" s="5" t="s">
        <v>13</v>
      </c>
      <c r="V2" s="9" t="s">
        <v>11</v>
      </c>
      <c r="W2" s="9" t="s">
        <v>12</v>
      </c>
      <c r="X2" s="9" t="s">
        <v>13</v>
      </c>
      <c r="Y2" s="5" t="s">
        <v>11</v>
      </c>
      <c r="Z2" s="5" t="s">
        <v>12</v>
      </c>
      <c r="AA2" s="5" t="s">
        <v>13</v>
      </c>
      <c r="AB2" s="9" t="s">
        <v>11</v>
      </c>
      <c r="AC2" s="9" t="s">
        <v>12</v>
      </c>
      <c r="AD2" s="9" t="s">
        <v>13</v>
      </c>
    </row>
    <row r="3" spans="1:30" x14ac:dyDescent="0.2">
      <c r="A3" s="108" t="s">
        <v>31</v>
      </c>
      <c r="B3" s="11">
        <v>0</v>
      </c>
      <c r="C3" s="12">
        <v>38</v>
      </c>
      <c r="D3" s="12">
        <v>3</v>
      </c>
      <c r="E3" s="12">
        <v>10</v>
      </c>
      <c r="F3" s="12">
        <v>38</v>
      </c>
      <c r="G3" s="12">
        <v>4</v>
      </c>
      <c r="H3" s="12">
        <v>8</v>
      </c>
      <c r="I3" s="12">
        <v>2</v>
      </c>
      <c r="J3" s="12">
        <v>4</v>
      </c>
      <c r="K3" s="12">
        <v>6</v>
      </c>
      <c r="L3" s="12">
        <v>8</v>
      </c>
      <c r="M3" s="13">
        <v>7</v>
      </c>
      <c r="N3" s="13">
        <v>3</v>
      </c>
      <c r="O3" s="13">
        <v>1</v>
      </c>
      <c r="P3" s="12">
        <v>9</v>
      </c>
      <c r="Q3" s="12">
        <v>2</v>
      </c>
      <c r="R3" s="12">
        <v>5</v>
      </c>
      <c r="S3" s="13">
        <v>3</v>
      </c>
      <c r="T3" s="13">
        <v>1</v>
      </c>
      <c r="U3" s="13">
        <v>4</v>
      </c>
      <c r="V3" s="12">
        <v>0</v>
      </c>
      <c r="W3" s="12">
        <v>1</v>
      </c>
      <c r="X3" s="12">
        <v>2</v>
      </c>
      <c r="Y3" s="13">
        <v>7</v>
      </c>
      <c r="Z3" s="13">
        <v>7</v>
      </c>
      <c r="AA3" s="13">
        <v>14</v>
      </c>
      <c r="AB3" s="12">
        <v>5</v>
      </c>
      <c r="AC3" s="12">
        <v>17</v>
      </c>
      <c r="AD3" s="14">
        <v>11</v>
      </c>
    </row>
    <row r="4" spans="1:30" x14ac:dyDescent="0.2">
      <c r="A4" s="109"/>
      <c r="B4" s="15" t="s">
        <v>2</v>
      </c>
      <c r="C4" s="9">
        <v>13</v>
      </c>
      <c r="D4" s="9">
        <v>2</v>
      </c>
      <c r="E4" s="9">
        <v>1</v>
      </c>
      <c r="F4" s="9">
        <v>13</v>
      </c>
      <c r="G4" s="9">
        <v>1</v>
      </c>
      <c r="H4" s="9">
        <v>1</v>
      </c>
      <c r="I4" s="9">
        <v>1</v>
      </c>
      <c r="J4" s="9">
        <v>2</v>
      </c>
      <c r="K4" s="9">
        <v>3</v>
      </c>
      <c r="L4" s="9">
        <v>8</v>
      </c>
      <c r="M4" s="5">
        <v>17</v>
      </c>
      <c r="N4" s="5">
        <v>1</v>
      </c>
      <c r="O4" s="5">
        <v>1</v>
      </c>
      <c r="P4" s="9">
        <v>6</v>
      </c>
      <c r="Q4" s="9">
        <v>2</v>
      </c>
      <c r="R4" s="9">
        <v>0</v>
      </c>
      <c r="S4" s="5">
        <v>3</v>
      </c>
      <c r="T4" s="5">
        <v>1</v>
      </c>
      <c r="U4" s="5">
        <v>6</v>
      </c>
      <c r="V4" s="9">
        <v>4</v>
      </c>
      <c r="W4" s="9">
        <v>1</v>
      </c>
      <c r="X4" s="9">
        <v>4</v>
      </c>
      <c r="Y4" s="5">
        <v>8</v>
      </c>
      <c r="Z4" s="5">
        <v>3</v>
      </c>
      <c r="AA4" s="5">
        <v>5</v>
      </c>
      <c r="AB4" s="9">
        <v>4</v>
      </c>
      <c r="AC4" s="9">
        <v>8</v>
      </c>
      <c r="AD4" s="16">
        <v>6</v>
      </c>
    </row>
    <row r="5" spans="1:30" x14ac:dyDescent="0.2">
      <c r="A5" s="109"/>
      <c r="B5" s="15" t="s">
        <v>49</v>
      </c>
      <c r="C5" s="9">
        <v>11</v>
      </c>
      <c r="D5" s="9">
        <v>2</v>
      </c>
      <c r="E5" s="9">
        <v>7</v>
      </c>
      <c r="F5" s="9">
        <v>11</v>
      </c>
      <c r="G5" s="9">
        <v>3</v>
      </c>
      <c r="H5" s="9">
        <v>0</v>
      </c>
      <c r="I5" s="9">
        <v>0</v>
      </c>
      <c r="J5" s="9">
        <v>1</v>
      </c>
      <c r="K5" s="9">
        <v>0</v>
      </c>
      <c r="L5" s="9">
        <v>4</v>
      </c>
      <c r="M5" s="5">
        <v>34</v>
      </c>
      <c r="N5" s="5">
        <v>14</v>
      </c>
      <c r="O5" s="5">
        <v>10</v>
      </c>
      <c r="P5" s="9">
        <v>15</v>
      </c>
      <c r="Q5" s="9">
        <v>11</v>
      </c>
      <c r="R5" s="9">
        <v>9</v>
      </c>
      <c r="S5" s="5">
        <v>20</v>
      </c>
      <c r="T5" s="5">
        <v>3</v>
      </c>
      <c r="U5" s="5">
        <v>4</v>
      </c>
      <c r="V5" s="9">
        <v>7</v>
      </c>
      <c r="W5" s="9">
        <v>3</v>
      </c>
      <c r="X5" s="9">
        <v>10</v>
      </c>
      <c r="Y5" s="5">
        <v>13</v>
      </c>
      <c r="Z5" s="5">
        <v>3</v>
      </c>
      <c r="AA5" s="5">
        <v>3</v>
      </c>
      <c r="AB5" s="9">
        <v>4</v>
      </c>
      <c r="AC5" s="9">
        <v>1</v>
      </c>
      <c r="AD5" s="16">
        <v>5</v>
      </c>
    </row>
    <row r="6" spans="1:30" x14ac:dyDescent="0.2">
      <c r="A6" s="110"/>
      <c r="B6" s="17" t="s">
        <v>6</v>
      </c>
      <c r="C6" s="18">
        <v>62</v>
      </c>
      <c r="D6" s="18">
        <v>7</v>
      </c>
      <c r="E6" s="18">
        <v>18</v>
      </c>
      <c r="F6" s="18">
        <v>62</v>
      </c>
      <c r="G6" s="18">
        <v>8</v>
      </c>
      <c r="H6" s="18">
        <v>9</v>
      </c>
      <c r="I6" s="18">
        <v>3</v>
      </c>
      <c r="J6" s="18">
        <v>7</v>
      </c>
      <c r="K6" s="18">
        <v>9</v>
      </c>
      <c r="L6" s="18">
        <v>20</v>
      </c>
      <c r="M6" s="19">
        <f>SUM(M3:M5)</f>
        <v>58</v>
      </c>
      <c r="N6" s="19">
        <f>SUM(N3:N5)</f>
        <v>18</v>
      </c>
      <c r="O6" s="19">
        <f>SUM(O3:O5)</f>
        <v>12</v>
      </c>
      <c r="P6" s="18">
        <v>30</v>
      </c>
      <c r="Q6" s="18">
        <v>15</v>
      </c>
      <c r="R6" s="18">
        <v>14</v>
      </c>
      <c r="S6" s="19">
        <v>26</v>
      </c>
      <c r="T6" s="19">
        <v>5</v>
      </c>
      <c r="U6" s="19">
        <v>14</v>
      </c>
      <c r="V6" s="18">
        <v>11</v>
      </c>
      <c r="W6" s="18">
        <v>5</v>
      </c>
      <c r="X6" s="18">
        <v>16</v>
      </c>
      <c r="Y6" s="19">
        <v>28</v>
      </c>
      <c r="Z6" s="19">
        <v>13</v>
      </c>
      <c r="AA6" s="19">
        <v>22</v>
      </c>
      <c r="AB6" s="18">
        <v>13</v>
      </c>
      <c r="AC6" s="18">
        <v>26</v>
      </c>
      <c r="AD6" s="20">
        <v>22</v>
      </c>
    </row>
    <row r="7" spans="1:30" x14ac:dyDescent="0.2">
      <c r="A7" s="10"/>
    </row>
    <row r="8" spans="1:30" x14ac:dyDescent="0.2">
      <c r="A8" s="108" t="s">
        <v>32</v>
      </c>
      <c r="B8" s="11">
        <v>0</v>
      </c>
      <c r="C8" s="33">
        <v>0.61290322580645162</v>
      </c>
      <c r="D8" s="33">
        <v>0.42857142857142855</v>
      </c>
      <c r="E8" s="33">
        <v>0.55555555555555558</v>
      </c>
      <c r="F8" s="33">
        <v>0.61290322580645162</v>
      </c>
      <c r="G8" s="33">
        <v>0.5</v>
      </c>
      <c r="H8" s="33">
        <v>0.88888888888888884</v>
      </c>
      <c r="I8" s="33">
        <v>0.66666666666666663</v>
      </c>
      <c r="J8" s="33">
        <v>0.5714285714285714</v>
      </c>
      <c r="K8" s="33">
        <v>0.66666666666666663</v>
      </c>
      <c r="L8" s="33">
        <v>0.4</v>
      </c>
      <c r="M8" s="34">
        <f>M3/M6</f>
        <v>0.1206896551724138</v>
      </c>
      <c r="N8" s="34">
        <f>N3/N6</f>
        <v>0.16666666666666666</v>
      </c>
      <c r="O8" s="34">
        <f>O3/O6</f>
        <v>8.3333333333333329E-2</v>
      </c>
      <c r="P8" s="33">
        <v>0.3</v>
      </c>
      <c r="Q8" s="33">
        <v>0.13333333333333333</v>
      </c>
      <c r="R8" s="33">
        <v>0.35714285714285715</v>
      </c>
      <c r="S8" s="34">
        <v>0.11538461538461539</v>
      </c>
      <c r="T8" s="34">
        <v>0.2</v>
      </c>
      <c r="U8" s="34">
        <v>0.2857142857142857</v>
      </c>
      <c r="V8" s="33">
        <v>0</v>
      </c>
      <c r="W8" s="33">
        <v>0.2</v>
      </c>
      <c r="X8" s="33">
        <v>0.125</v>
      </c>
      <c r="Y8" s="34">
        <v>0.25</v>
      </c>
      <c r="Z8" s="34">
        <v>0.53846153846153844</v>
      </c>
      <c r="AA8" s="34">
        <v>0.63636363636363635</v>
      </c>
      <c r="AB8" s="33">
        <v>0.38461538461538464</v>
      </c>
      <c r="AC8" s="33">
        <v>0.65384615384615385</v>
      </c>
      <c r="AD8" s="65">
        <v>0.5</v>
      </c>
    </row>
    <row r="9" spans="1:30" x14ac:dyDescent="0.2">
      <c r="A9" s="109"/>
      <c r="B9" s="15" t="s">
        <v>2</v>
      </c>
      <c r="C9" s="31">
        <v>0.20967741935483872</v>
      </c>
      <c r="D9" s="31">
        <v>0.2857142857142857</v>
      </c>
      <c r="E9" s="31">
        <v>5.5555555555555552E-2</v>
      </c>
      <c r="F9" s="31">
        <v>0.20967741935483872</v>
      </c>
      <c r="G9" s="31">
        <v>0.125</v>
      </c>
      <c r="H9" s="31">
        <v>0.1111111111111111</v>
      </c>
      <c r="I9" s="31">
        <v>0.33333333333333331</v>
      </c>
      <c r="J9" s="31">
        <v>0.2857142857142857</v>
      </c>
      <c r="K9" s="31">
        <v>0.33333333333333331</v>
      </c>
      <c r="L9" s="31">
        <v>0.4</v>
      </c>
      <c r="M9" s="6">
        <f>M4/M6</f>
        <v>0.29310344827586204</v>
      </c>
      <c r="N9" s="6">
        <f>N4/N6</f>
        <v>5.5555555555555552E-2</v>
      </c>
      <c r="O9" s="6">
        <f>O4/O6</f>
        <v>8.3333333333333329E-2</v>
      </c>
      <c r="P9" s="31">
        <v>0.2</v>
      </c>
      <c r="Q9" s="31">
        <v>0.13333333333333333</v>
      </c>
      <c r="R9" s="31">
        <v>0</v>
      </c>
      <c r="S9" s="6">
        <v>0.11538461538461539</v>
      </c>
      <c r="T9" s="6">
        <v>0.2</v>
      </c>
      <c r="U9" s="6">
        <v>0.42857142857142855</v>
      </c>
      <c r="V9" s="31">
        <v>0.36363636363636365</v>
      </c>
      <c r="W9" s="31">
        <v>0.2</v>
      </c>
      <c r="X9" s="31">
        <v>0.25</v>
      </c>
      <c r="Y9" s="6">
        <v>0.2857142857142857</v>
      </c>
      <c r="Z9" s="6">
        <v>0.23076923076923078</v>
      </c>
      <c r="AA9" s="6">
        <v>0.22727272727272727</v>
      </c>
      <c r="AB9" s="31">
        <v>0.30769230769230771</v>
      </c>
      <c r="AC9" s="31">
        <v>0.30769230769230771</v>
      </c>
      <c r="AD9" s="66">
        <v>0.27272727272727271</v>
      </c>
    </row>
    <row r="10" spans="1:30" x14ac:dyDescent="0.2">
      <c r="A10" s="110"/>
      <c r="B10" s="17" t="s">
        <v>49</v>
      </c>
      <c r="C10" s="38">
        <v>0.17741935483870969</v>
      </c>
      <c r="D10" s="38">
        <v>0.2857142857142857</v>
      </c>
      <c r="E10" s="38">
        <v>0.3888888888888889</v>
      </c>
      <c r="F10" s="38">
        <v>0.17741935483870969</v>
      </c>
      <c r="G10" s="38">
        <v>0.375</v>
      </c>
      <c r="H10" s="38">
        <v>0</v>
      </c>
      <c r="I10" s="38">
        <v>0</v>
      </c>
      <c r="J10" s="38">
        <v>0.14285714285714285</v>
      </c>
      <c r="K10" s="38">
        <v>0</v>
      </c>
      <c r="L10" s="38">
        <v>0.2</v>
      </c>
      <c r="M10" s="39">
        <f>M5/M6</f>
        <v>0.58620689655172409</v>
      </c>
      <c r="N10" s="39">
        <f>N5/N6</f>
        <v>0.77777777777777779</v>
      </c>
      <c r="O10" s="39">
        <f>O5/O6</f>
        <v>0.83333333333333337</v>
      </c>
      <c r="P10" s="38">
        <v>0.5</v>
      </c>
      <c r="Q10" s="38">
        <v>0.73333333333333328</v>
      </c>
      <c r="R10" s="38">
        <v>0.6428571428571429</v>
      </c>
      <c r="S10" s="39">
        <v>0.76923076923076927</v>
      </c>
      <c r="T10" s="39">
        <v>0.6</v>
      </c>
      <c r="U10" s="39">
        <v>0.2857142857142857</v>
      </c>
      <c r="V10" s="38">
        <v>0.63636363636363635</v>
      </c>
      <c r="W10" s="38">
        <v>0.6</v>
      </c>
      <c r="X10" s="38">
        <v>0.625</v>
      </c>
      <c r="Y10" s="39">
        <v>0.4642857142857143</v>
      </c>
      <c r="Z10" s="39">
        <v>0.23076923076923078</v>
      </c>
      <c r="AA10" s="39">
        <v>0.13636363636363635</v>
      </c>
      <c r="AB10" s="38">
        <v>0.30769230769230771</v>
      </c>
      <c r="AC10" s="38">
        <v>3.8461538461538464E-2</v>
      </c>
      <c r="AD10" s="67">
        <v>0.22727272727272727</v>
      </c>
    </row>
    <row r="11" spans="1:30" x14ac:dyDescent="0.2">
      <c r="L11" s="68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3" spans="1:30" x14ac:dyDescent="0.2">
      <c r="B13" t="s">
        <v>48</v>
      </c>
      <c r="C13" s="7" t="s">
        <v>10</v>
      </c>
      <c r="D13" t="s">
        <v>4</v>
      </c>
      <c r="E13" t="s">
        <v>0</v>
      </c>
      <c r="F13" t="s">
        <v>21</v>
      </c>
      <c r="G13" t="s">
        <v>22</v>
      </c>
      <c r="H13" t="s">
        <v>8</v>
      </c>
      <c r="I13" t="s">
        <v>7</v>
      </c>
    </row>
    <row r="14" spans="1:30" x14ac:dyDescent="0.2">
      <c r="A14" s="102" t="s">
        <v>25</v>
      </c>
      <c r="B14" s="21" t="s">
        <v>23</v>
      </c>
      <c r="C14" s="56">
        <f>AVERAGE(C8:L8)</f>
        <v>0.59035842293906815</v>
      </c>
      <c r="D14" s="44">
        <f>AVERAGE(M8:O8)</f>
        <v>0.12356321839080459</v>
      </c>
      <c r="E14" s="44">
        <f>AVERAGE(P8:R8)</f>
        <v>0.2634920634920635</v>
      </c>
      <c r="F14" s="44">
        <f>AVERAGE(S8:U8)</f>
        <v>0.20036630036630035</v>
      </c>
      <c r="G14" s="57">
        <f>AVERAGE(V8:X8)</f>
        <v>0.10833333333333334</v>
      </c>
      <c r="H14" s="44">
        <f>AVERAGE(Y8:AA8)</f>
        <v>0.47494172494172493</v>
      </c>
      <c r="I14" s="45">
        <f>AVERAGE(AB8:AD8)</f>
        <v>0.51282051282051289</v>
      </c>
    </row>
    <row r="15" spans="1:30" x14ac:dyDescent="0.2">
      <c r="A15" s="103"/>
      <c r="B15" s="22" t="s">
        <v>2</v>
      </c>
      <c r="C15" s="58">
        <f>AVERAGE(C9:L9)</f>
        <v>0.23491167434715821</v>
      </c>
      <c r="D15" s="46">
        <f>AVERAGE(M9:O9)</f>
        <v>0.14399744572158363</v>
      </c>
      <c r="E15" s="46">
        <f>AVERAGE(P9:R9)</f>
        <v>0.11111111111111112</v>
      </c>
      <c r="F15" s="46">
        <f>AVERAGE(S9:U9)</f>
        <v>0.24798534798534799</v>
      </c>
      <c r="G15" s="59">
        <f>AVERAGE(V9:X9)</f>
        <v>0.27121212121212124</v>
      </c>
      <c r="H15" s="46">
        <f>AVERAGE(Y9:AA9)</f>
        <v>0.24791874791874791</v>
      </c>
      <c r="I15" s="47">
        <f>AVERAGE(AB9:AD9)</f>
        <v>0.29603729603729606</v>
      </c>
    </row>
    <row r="16" spans="1:30" x14ac:dyDescent="0.2">
      <c r="A16" s="104"/>
      <c r="B16" s="23" t="s">
        <v>49</v>
      </c>
      <c r="C16" s="60">
        <f>AVERAGE(C10:L10)</f>
        <v>0.17472990271377367</v>
      </c>
      <c r="D16" s="48">
        <f>AVERAGE(M10:O10)</f>
        <v>0.73243933588761179</v>
      </c>
      <c r="E16" s="48">
        <f>AVERAGE(P10:R10)</f>
        <v>0.6253968253968254</v>
      </c>
      <c r="F16" s="48">
        <f>AVERAGE(S10:U10)</f>
        <v>0.55164835164835158</v>
      </c>
      <c r="G16" s="61">
        <f>AVERAGE(V10:X10)</f>
        <v>0.62045454545454548</v>
      </c>
      <c r="H16" s="48">
        <f>AVERAGE(Y10:AA10)</f>
        <v>0.27713952713952711</v>
      </c>
      <c r="I16" s="49">
        <f>AVERAGE(AB10:AD10)</f>
        <v>0.19114219114219114</v>
      </c>
    </row>
    <row r="17" spans="1:9" x14ac:dyDescent="0.2">
      <c r="A17" s="105" t="s">
        <v>26</v>
      </c>
      <c r="B17" s="24" t="s">
        <v>27</v>
      </c>
      <c r="C17" s="62">
        <f>STDEV(C8:L8)</f>
        <v>0.13901576876070953</v>
      </c>
      <c r="D17" s="50">
        <f>STDEV(M8:O8)</f>
        <v>4.1740916799810228E-2</v>
      </c>
      <c r="E17" s="50">
        <f>STDEV(P8:R8)</f>
        <v>0.11628541528503081</v>
      </c>
      <c r="F17" s="50">
        <f>STDEV(S8:U8)</f>
        <v>8.5165425969828373E-2</v>
      </c>
      <c r="G17" s="50">
        <f>STDEV(V8:X8)</f>
        <v>0.10103629710818453</v>
      </c>
      <c r="H17" s="50">
        <f>STDEV(Y8:AA8)</f>
        <v>0.2008613698754117</v>
      </c>
      <c r="I17" s="51">
        <f>STDEV(AB8:AD8)</f>
        <v>0.13507248401093247</v>
      </c>
    </row>
    <row r="18" spans="1:9" x14ac:dyDescent="0.2">
      <c r="A18" s="106"/>
      <c r="B18" s="25" t="s">
        <v>28</v>
      </c>
      <c r="C18" s="63">
        <f>STDEV(C9:L9)</f>
        <v>0.11187240750012196</v>
      </c>
      <c r="D18" s="52">
        <f>STDEV(M9:O9)</f>
        <v>0.12987436711243394</v>
      </c>
      <c r="E18" s="52">
        <f>STDEV(P9:R9)</f>
        <v>0.10183501544346313</v>
      </c>
      <c r="F18" s="52">
        <f>STDEV(S9:U9)</f>
        <v>0.1620137037552199</v>
      </c>
      <c r="G18" s="52">
        <f>STDEV(V9:X9)</f>
        <v>8.3855115769828459E-2</v>
      </c>
      <c r="H18" s="52">
        <f>STDEV(Y9:AA9)</f>
        <v>3.2778550793403215E-2</v>
      </c>
      <c r="I18" s="53">
        <f>STDEV(AB9:AD9)</f>
        <v>2.0187072349287634E-2</v>
      </c>
    </row>
    <row r="19" spans="1:9" x14ac:dyDescent="0.2">
      <c r="A19" s="107"/>
      <c r="B19" s="26" t="s">
        <v>50</v>
      </c>
      <c r="C19" s="64">
        <f>STDEV(C10:L10)</f>
        <v>0.14588818021838398</v>
      </c>
      <c r="D19" s="54">
        <f>STDEV(M10:O10)</f>
        <v>0.12965164740127486</v>
      </c>
      <c r="E19" s="54">
        <f>STDEV(P10:R10)</f>
        <v>0.11764250135674749</v>
      </c>
      <c r="F19" s="54">
        <f>STDEV(S10:U10)</f>
        <v>0.24535781805717474</v>
      </c>
      <c r="G19" s="54">
        <f>STDEV(V10:X10)</f>
        <v>1.8603074481528304E-2</v>
      </c>
      <c r="H19" s="54">
        <f>STDEV(Y10:AA10)</f>
        <v>0.16880721426018852</v>
      </c>
      <c r="I19" s="55">
        <f>STDEV(AB10:AD10)</f>
        <v>0.1382040647229954</v>
      </c>
    </row>
  </sheetData>
  <mergeCells count="11">
    <mergeCell ref="A14:A16"/>
    <mergeCell ref="A17:A19"/>
    <mergeCell ref="A3:A6"/>
    <mergeCell ref="A8:A10"/>
    <mergeCell ref="AB1:AD1"/>
    <mergeCell ref="Y1:AA1"/>
    <mergeCell ref="C1:L1"/>
    <mergeCell ref="P1:R1"/>
    <mergeCell ref="M1:O1"/>
    <mergeCell ref="V1:X1"/>
    <mergeCell ref="S1:U1"/>
  </mergeCells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C6" sqref="C6"/>
    </sheetView>
  </sheetViews>
  <sheetFormatPr baseColWidth="10" defaultRowHeight="16" x14ac:dyDescent="0.2"/>
  <cols>
    <col min="2" max="2" width="22.33203125" style="3" bestFit="1" customWidth="1"/>
  </cols>
  <sheetData>
    <row r="1" spans="1:8" x14ac:dyDescent="0.2">
      <c r="A1" s="1"/>
      <c r="C1" s="111" t="s">
        <v>1</v>
      </c>
      <c r="D1" s="111"/>
      <c r="E1" s="111"/>
      <c r="F1" s="112" t="s">
        <v>33</v>
      </c>
      <c r="G1" s="112"/>
      <c r="H1" s="112"/>
    </row>
    <row r="2" spans="1:8" x14ac:dyDescent="0.2">
      <c r="A2" s="4"/>
      <c r="B2" s="1" t="s">
        <v>48</v>
      </c>
      <c r="C2" s="9" t="s">
        <v>11</v>
      </c>
      <c r="D2" s="9" t="s">
        <v>12</v>
      </c>
      <c r="E2" s="9" t="s">
        <v>13</v>
      </c>
      <c r="F2" s="5" t="s">
        <v>11</v>
      </c>
      <c r="G2" s="5" t="s">
        <v>12</v>
      </c>
      <c r="H2" s="5" t="s">
        <v>13</v>
      </c>
    </row>
    <row r="3" spans="1:8" x14ac:dyDescent="0.2">
      <c r="A3" s="108" t="s">
        <v>31</v>
      </c>
      <c r="B3" s="32">
        <v>0</v>
      </c>
      <c r="C3" s="12">
        <v>8</v>
      </c>
      <c r="D3" s="12">
        <v>9</v>
      </c>
      <c r="E3" s="12">
        <v>12</v>
      </c>
      <c r="F3" s="13">
        <v>1</v>
      </c>
      <c r="G3" s="13">
        <v>4</v>
      </c>
      <c r="H3" s="41">
        <v>2</v>
      </c>
    </row>
    <row r="4" spans="1:8" x14ac:dyDescent="0.2">
      <c r="A4" s="109"/>
      <c r="B4" s="29" t="s">
        <v>2</v>
      </c>
      <c r="C4" s="9">
        <v>3</v>
      </c>
      <c r="D4" s="9">
        <v>0</v>
      </c>
      <c r="E4" s="9">
        <v>5</v>
      </c>
      <c r="F4" s="5">
        <v>0</v>
      </c>
      <c r="G4" s="5">
        <v>3</v>
      </c>
      <c r="H4" s="42">
        <v>6</v>
      </c>
    </row>
    <row r="5" spans="1:8" x14ac:dyDescent="0.2">
      <c r="A5" s="109"/>
      <c r="B5" s="29" t="s">
        <v>49</v>
      </c>
      <c r="C5" s="9">
        <v>0</v>
      </c>
      <c r="D5" s="9">
        <v>3</v>
      </c>
      <c r="E5" s="9">
        <v>4</v>
      </c>
      <c r="F5" s="5">
        <v>6</v>
      </c>
      <c r="G5" s="5">
        <v>6</v>
      </c>
      <c r="H5" s="42">
        <v>22</v>
      </c>
    </row>
    <row r="6" spans="1:8" x14ac:dyDescent="0.2">
      <c r="A6" s="110"/>
      <c r="B6" s="37" t="s">
        <v>5</v>
      </c>
      <c r="C6" s="18">
        <f>SUM(C3:C5)</f>
        <v>11</v>
      </c>
      <c r="D6" s="18">
        <f>SUM(D3:D5)</f>
        <v>12</v>
      </c>
      <c r="E6" s="18">
        <f>SUM(E3:E5)</f>
        <v>21</v>
      </c>
      <c r="F6" s="19">
        <v>7</v>
      </c>
      <c r="G6" s="19">
        <v>13</v>
      </c>
      <c r="H6" s="43">
        <v>30</v>
      </c>
    </row>
    <row r="7" spans="1:8" x14ac:dyDescent="0.2">
      <c r="A7" s="30"/>
      <c r="B7" s="29"/>
      <c r="C7" s="9"/>
      <c r="D7" s="9"/>
      <c r="E7" s="9"/>
      <c r="F7" s="5"/>
      <c r="G7" s="5"/>
      <c r="H7" s="5"/>
    </row>
    <row r="8" spans="1:8" x14ac:dyDescent="0.2">
      <c r="A8" s="108" t="s">
        <v>32</v>
      </c>
      <c r="B8" s="32">
        <v>0</v>
      </c>
      <c r="C8" s="33">
        <f>C3/C6</f>
        <v>0.72727272727272729</v>
      </c>
      <c r="D8" s="33">
        <f>D3/D6</f>
        <v>0.75</v>
      </c>
      <c r="E8" s="33">
        <f>E3/E6</f>
        <v>0.5714285714285714</v>
      </c>
      <c r="F8" s="34">
        <v>0.14285714299999999</v>
      </c>
      <c r="G8" s="34">
        <v>0.30769230800000003</v>
      </c>
      <c r="H8" s="35">
        <v>6.6666666999999999E-2</v>
      </c>
    </row>
    <row r="9" spans="1:8" x14ac:dyDescent="0.2">
      <c r="A9" s="109"/>
      <c r="B9" s="29" t="s">
        <v>2</v>
      </c>
      <c r="C9" s="31">
        <f>C4/C6</f>
        <v>0.27272727272727271</v>
      </c>
      <c r="D9" s="31">
        <f>D4/D6</f>
        <v>0</v>
      </c>
      <c r="E9" s="31">
        <f>E4/E6</f>
        <v>0.23809523809523808</v>
      </c>
      <c r="F9" s="6">
        <v>0</v>
      </c>
      <c r="G9" s="6">
        <v>0.23076923099999999</v>
      </c>
      <c r="H9" s="36">
        <v>0.2</v>
      </c>
    </row>
    <row r="10" spans="1:8" x14ac:dyDescent="0.2">
      <c r="A10" s="110"/>
      <c r="B10" s="37" t="s">
        <v>49</v>
      </c>
      <c r="C10" s="38">
        <f>C5/C6</f>
        <v>0</v>
      </c>
      <c r="D10" s="38">
        <f>D5/D6</f>
        <v>0.25</v>
      </c>
      <c r="E10" s="38">
        <f>E5/E6</f>
        <v>0.19047619047619047</v>
      </c>
      <c r="F10" s="39">
        <v>0.85714285700000004</v>
      </c>
      <c r="G10" s="39">
        <v>0.46153846199999998</v>
      </c>
      <c r="H10" s="40">
        <v>0.73333333300000003</v>
      </c>
    </row>
    <row r="11" spans="1:8" x14ac:dyDescent="0.2">
      <c r="F11" s="1"/>
    </row>
    <row r="12" spans="1:8" x14ac:dyDescent="0.2">
      <c r="B12" s="27"/>
      <c r="C12" s="27"/>
      <c r="D12" s="27"/>
      <c r="E12" s="27"/>
    </row>
    <row r="13" spans="1:8" x14ac:dyDescent="0.2">
      <c r="A13" s="1"/>
      <c r="B13" s="1" t="s">
        <v>48</v>
      </c>
      <c r="C13" s="28" t="s">
        <v>1</v>
      </c>
      <c r="D13" s="1" t="s">
        <v>33</v>
      </c>
    </row>
    <row r="14" spans="1:8" x14ac:dyDescent="0.2">
      <c r="A14" s="102" t="s">
        <v>25</v>
      </c>
      <c r="B14" s="21" t="s">
        <v>23</v>
      </c>
      <c r="C14" s="44">
        <f>AVERAGE(C8:E8)</f>
        <v>0.6829004329004329</v>
      </c>
      <c r="D14" s="45">
        <f>AVERAGE(F8:H8)</f>
        <v>0.17240537266666667</v>
      </c>
    </row>
    <row r="15" spans="1:8" x14ac:dyDescent="0.2">
      <c r="A15" s="103"/>
      <c r="B15" s="22" t="s">
        <v>2</v>
      </c>
      <c r="C15" s="46">
        <f>AVERAGE(C9:E9)</f>
        <v>0.17027417027417027</v>
      </c>
      <c r="D15" s="47">
        <f>AVERAGE(F9:H9)</f>
        <v>0.14358974366666666</v>
      </c>
    </row>
    <row r="16" spans="1:8" x14ac:dyDescent="0.2">
      <c r="A16" s="104"/>
      <c r="B16" s="23" t="s">
        <v>49</v>
      </c>
      <c r="C16" s="48">
        <f>AVERAGE(C10:E10)</f>
        <v>0.14682539682539683</v>
      </c>
      <c r="D16" s="49">
        <f>AVERAGE(F10:H10)</f>
        <v>0.68400488400000004</v>
      </c>
    </row>
    <row r="17" spans="1:4" x14ac:dyDescent="0.2">
      <c r="A17" s="105" t="s">
        <v>26</v>
      </c>
      <c r="B17" s="24" t="s">
        <v>27</v>
      </c>
      <c r="C17" s="50">
        <f>STDEV(C8:E8)</f>
        <v>9.7203982204466799E-2</v>
      </c>
      <c r="D17" s="51">
        <f>STDEV(F8:H8)</f>
        <v>0.12319968876661494</v>
      </c>
    </row>
    <row r="18" spans="1:4" x14ac:dyDescent="0.2">
      <c r="A18" s="106"/>
      <c r="B18" s="25" t="s">
        <v>28</v>
      </c>
      <c r="C18" s="52">
        <f>STDEV(C9:E9)</f>
        <v>0.14847496170266034</v>
      </c>
      <c r="D18" s="53">
        <f>STDEV(F9:H9)</f>
        <v>0.12530042800715857</v>
      </c>
    </row>
    <row r="19" spans="1:4" x14ac:dyDescent="0.2">
      <c r="A19" s="107"/>
      <c r="B19" s="26" t="s">
        <v>50</v>
      </c>
      <c r="C19" s="54">
        <f>STDEV(C10:E10)</f>
        <v>0.13059113231670105</v>
      </c>
      <c r="D19" s="55">
        <f>STDEV(F10:H10)</f>
        <v>0.20236274668621257</v>
      </c>
    </row>
  </sheetData>
  <mergeCells count="6">
    <mergeCell ref="F1:H1"/>
    <mergeCell ref="A3:A6"/>
    <mergeCell ref="A8:A10"/>
    <mergeCell ref="A14:A16"/>
    <mergeCell ref="A17:A19"/>
    <mergeCell ref="C1:E1"/>
  </mergeCells>
  <pageMargins left="0.75" right="0.75" top="1" bottom="1" header="0.5" footer="0.5"/>
  <pageSetup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7"/>
  <sheetViews>
    <sheetView topLeftCell="A7" workbookViewId="0">
      <selection activeCell="Q30" sqref="Q30"/>
    </sheetView>
  </sheetViews>
  <sheetFormatPr baseColWidth="10" defaultRowHeight="16" x14ac:dyDescent="0.2"/>
  <cols>
    <col min="1" max="1" width="16.1640625" customWidth="1"/>
    <col min="2" max="2" width="23.6640625" customWidth="1"/>
    <col min="4" max="4" width="11.83203125" customWidth="1"/>
  </cols>
  <sheetData>
    <row r="2" spans="1:10" x14ac:dyDescent="0.2">
      <c r="A2" s="113" t="s">
        <v>37</v>
      </c>
      <c r="B2" s="82" t="s">
        <v>10</v>
      </c>
      <c r="C2" s="100" t="s">
        <v>24</v>
      </c>
      <c r="D2" s="83"/>
      <c r="E2" s="83"/>
      <c r="F2" s="83"/>
      <c r="G2" s="83"/>
      <c r="H2" s="83"/>
      <c r="I2" s="83"/>
      <c r="J2" s="84"/>
    </row>
    <row r="3" spans="1:10" x14ac:dyDescent="0.2">
      <c r="A3" s="113"/>
      <c r="B3" s="85"/>
      <c r="C3" s="86">
        <f>'Figure 5B'!C14</f>
        <v>0.59035842293906815</v>
      </c>
      <c r="D3" s="87"/>
      <c r="E3" s="87"/>
      <c r="F3" s="87"/>
      <c r="G3" s="87"/>
      <c r="H3" s="87"/>
      <c r="I3" s="87"/>
      <c r="J3" s="88"/>
    </row>
    <row r="4" spans="1:10" x14ac:dyDescent="0.2">
      <c r="A4" s="113"/>
      <c r="B4" s="85"/>
      <c r="C4" s="86">
        <f>'Figure 5B'!C15</f>
        <v>0.23491167434715821</v>
      </c>
      <c r="D4" s="87"/>
      <c r="E4" s="87"/>
      <c r="F4" s="87"/>
      <c r="G4" s="87"/>
      <c r="H4" s="87"/>
      <c r="I4" s="87"/>
      <c r="J4" s="88"/>
    </row>
    <row r="5" spans="1:10" x14ac:dyDescent="0.2">
      <c r="A5" s="113"/>
      <c r="B5" s="89"/>
      <c r="C5" s="90">
        <f>'Figure 5B'!C16</f>
        <v>0.17472990271377367</v>
      </c>
      <c r="D5" s="91"/>
      <c r="E5" s="91"/>
      <c r="F5" s="91"/>
      <c r="G5" s="91"/>
      <c r="H5" s="91"/>
      <c r="I5" s="91"/>
      <c r="J5" s="92"/>
    </row>
    <row r="7" spans="1:10" x14ac:dyDescent="0.2">
      <c r="A7" s="114" t="s">
        <v>38</v>
      </c>
      <c r="B7" s="70" t="s">
        <v>29</v>
      </c>
      <c r="C7" s="98" t="s">
        <v>40</v>
      </c>
      <c r="D7" s="98" t="s">
        <v>39</v>
      </c>
      <c r="E7" s="98" t="s">
        <v>35</v>
      </c>
      <c r="F7" s="71" t="s">
        <v>34</v>
      </c>
      <c r="G7" s="71"/>
      <c r="H7" s="71"/>
      <c r="I7" s="71"/>
      <c r="J7" s="72"/>
    </row>
    <row r="8" spans="1:10" x14ac:dyDescent="0.2">
      <c r="A8" s="114"/>
      <c r="B8" s="73">
        <v>0</v>
      </c>
      <c r="C8" s="74">
        <v>16</v>
      </c>
      <c r="D8" s="75">
        <f>C3*$C$11</f>
        <v>34.831146953405018</v>
      </c>
      <c r="E8" s="74" t="s">
        <v>9</v>
      </c>
      <c r="F8" s="74" t="s">
        <v>41</v>
      </c>
      <c r="G8" s="74"/>
      <c r="H8" s="74"/>
      <c r="I8" s="74"/>
      <c r="J8" s="76"/>
    </row>
    <row r="9" spans="1:10" x14ac:dyDescent="0.2">
      <c r="A9" s="114"/>
      <c r="B9" s="73" t="s">
        <v>2</v>
      </c>
      <c r="C9" s="74">
        <v>8</v>
      </c>
      <c r="D9" s="75">
        <f>C4*$C$11</f>
        <v>13.859788786482333</v>
      </c>
      <c r="E9" s="74"/>
      <c r="F9" s="74"/>
      <c r="G9" s="74"/>
      <c r="H9" s="74"/>
      <c r="I9" s="74"/>
      <c r="J9" s="76"/>
    </row>
    <row r="10" spans="1:10" x14ac:dyDescent="0.2">
      <c r="A10" s="114"/>
      <c r="B10" s="73" t="s">
        <v>3</v>
      </c>
      <c r="C10" s="74">
        <v>35</v>
      </c>
      <c r="D10" s="75">
        <f>C5*$C$11</f>
        <v>10.309064260112647</v>
      </c>
      <c r="E10" s="74"/>
      <c r="F10" s="74"/>
      <c r="G10" s="74"/>
      <c r="H10" s="74"/>
      <c r="I10" s="74"/>
      <c r="J10" s="76"/>
    </row>
    <row r="11" spans="1:10" x14ac:dyDescent="0.2">
      <c r="A11" s="114"/>
      <c r="B11" s="97" t="s">
        <v>36</v>
      </c>
      <c r="C11" s="79">
        <v>59</v>
      </c>
      <c r="D11" s="80">
        <f>SUM(D8:D10)</f>
        <v>59</v>
      </c>
      <c r="E11" s="79"/>
      <c r="F11" s="79"/>
      <c r="G11" s="79"/>
      <c r="H11" s="79"/>
      <c r="I11" s="79"/>
      <c r="J11" s="81"/>
    </row>
    <row r="12" spans="1:10" x14ac:dyDescent="0.2">
      <c r="A12" s="114"/>
      <c r="B12" s="70" t="s">
        <v>4</v>
      </c>
      <c r="C12" s="71"/>
      <c r="D12" s="96"/>
      <c r="E12" s="71"/>
      <c r="F12" s="71"/>
      <c r="G12" s="71"/>
      <c r="H12" s="71"/>
      <c r="I12" s="71"/>
      <c r="J12" s="72"/>
    </row>
    <row r="13" spans="1:10" x14ac:dyDescent="0.2">
      <c r="A13" s="114"/>
      <c r="B13" s="77"/>
      <c r="C13" s="74">
        <v>11</v>
      </c>
      <c r="D13" s="75">
        <f>C3*$C$16</f>
        <v>51.951541218637999</v>
      </c>
      <c r="E13" s="74" t="s">
        <v>9</v>
      </c>
      <c r="F13" s="74" t="s">
        <v>42</v>
      </c>
      <c r="G13" s="74"/>
      <c r="H13" s="74"/>
      <c r="I13" s="74"/>
      <c r="J13" s="76"/>
    </row>
    <row r="14" spans="1:10" x14ac:dyDescent="0.2">
      <c r="A14" s="114"/>
      <c r="B14" s="77"/>
      <c r="C14" s="74">
        <v>19</v>
      </c>
      <c r="D14" s="75">
        <f t="shared" ref="D14:D15" si="0">C4*$C$16</f>
        <v>20.672227342549924</v>
      </c>
      <c r="E14" s="74"/>
      <c r="F14" s="74"/>
      <c r="G14" s="74"/>
      <c r="H14" s="74"/>
      <c r="I14" s="74"/>
      <c r="J14" s="76"/>
    </row>
    <row r="15" spans="1:10" x14ac:dyDescent="0.2">
      <c r="A15" s="114"/>
      <c r="B15" s="77"/>
      <c r="C15" s="74">
        <v>58</v>
      </c>
      <c r="D15" s="75">
        <f t="shared" si="0"/>
        <v>15.376231438812082</v>
      </c>
      <c r="E15" s="74"/>
      <c r="F15" s="74"/>
      <c r="G15" s="74"/>
      <c r="H15" s="74"/>
      <c r="I15" s="74"/>
      <c r="J15" s="76"/>
    </row>
    <row r="16" spans="1:10" x14ac:dyDescent="0.2">
      <c r="A16" s="114"/>
      <c r="B16" s="78"/>
      <c r="C16" s="79">
        <v>88</v>
      </c>
      <c r="D16" s="80">
        <f>SUM(D13:D15)</f>
        <v>88</v>
      </c>
      <c r="E16" s="79"/>
      <c r="F16" s="79"/>
      <c r="G16" s="79"/>
      <c r="H16" s="79"/>
      <c r="I16" s="79"/>
      <c r="J16" s="81"/>
    </row>
    <row r="17" spans="1:10" x14ac:dyDescent="0.2">
      <c r="A17" s="114"/>
      <c r="B17" s="70" t="s">
        <v>30</v>
      </c>
      <c r="C17" s="71"/>
      <c r="D17" s="96"/>
      <c r="E17" s="71"/>
      <c r="F17" s="71"/>
      <c r="G17" s="71"/>
      <c r="H17" s="71"/>
      <c r="I17" s="71"/>
      <c r="J17" s="72"/>
    </row>
    <row r="18" spans="1:10" x14ac:dyDescent="0.2">
      <c r="A18" s="114"/>
      <c r="B18" s="77"/>
      <c r="C18" s="74">
        <v>3</v>
      </c>
      <c r="D18" s="75">
        <f>C3*$C$21</f>
        <v>18.891469534050181</v>
      </c>
      <c r="E18" s="74" t="s">
        <v>9</v>
      </c>
      <c r="F18" s="74" t="s">
        <v>43</v>
      </c>
      <c r="G18" s="74"/>
      <c r="H18" s="74"/>
      <c r="I18" s="74"/>
      <c r="J18" s="76"/>
    </row>
    <row r="19" spans="1:10" x14ac:dyDescent="0.2">
      <c r="A19" s="114"/>
      <c r="B19" s="77"/>
      <c r="C19" s="74">
        <v>9</v>
      </c>
      <c r="D19" s="75">
        <f t="shared" ref="D19:D20" si="1">C4*$C$21</f>
        <v>7.5171735791090626</v>
      </c>
      <c r="E19" s="74"/>
      <c r="F19" s="74"/>
      <c r="G19" s="74"/>
      <c r="H19" s="74"/>
      <c r="I19" s="74"/>
      <c r="J19" s="76"/>
    </row>
    <row r="20" spans="1:10" x14ac:dyDescent="0.2">
      <c r="A20" s="114"/>
      <c r="B20" s="77"/>
      <c r="C20" s="74">
        <v>20</v>
      </c>
      <c r="D20" s="75">
        <f t="shared" si="1"/>
        <v>5.5913568868407575</v>
      </c>
      <c r="E20" s="74"/>
      <c r="F20" s="74"/>
      <c r="G20" s="74"/>
      <c r="H20" s="74"/>
      <c r="I20" s="74"/>
      <c r="J20" s="76"/>
    </row>
    <row r="21" spans="1:10" x14ac:dyDescent="0.2">
      <c r="A21" s="114"/>
      <c r="B21" s="78"/>
      <c r="C21" s="79">
        <v>32</v>
      </c>
      <c r="D21" s="80">
        <f>SUM(D18:D20)</f>
        <v>32</v>
      </c>
      <c r="E21" s="79"/>
      <c r="F21" s="79"/>
      <c r="G21" s="79"/>
      <c r="H21" s="79"/>
      <c r="I21" s="79"/>
      <c r="J21" s="81"/>
    </row>
    <row r="22" spans="1:10" x14ac:dyDescent="0.2">
      <c r="A22" s="114"/>
      <c r="B22" s="70" t="s">
        <v>21</v>
      </c>
      <c r="C22" s="71"/>
      <c r="D22" s="96"/>
      <c r="E22" s="71"/>
      <c r="F22" s="71"/>
      <c r="G22" s="71"/>
      <c r="H22" s="71"/>
      <c r="I22" s="71"/>
      <c r="J22" s="72"/>
    </row>
    <row r="23" spans="1:10" x14ac:dyDescent="0.2">
      <c r="A23" s="114"/>
      <c r="B23" s="77"/>
      <c r="C23" s="74">
        <v>8</v>
      </c>
      <c r="D23" s="75">
        <f>C3*$C$26</f>
        <v>26.566129032258068</v>
      </c>
      <c r="E23" s="74" t="s">
        <v>9</v>
      </c>
      <c r="F23" s="74" t="s">
        <v>44</v>
      </c>
      <c r="G23" s="74"/>
      <c r="H23" s="74"/>
      <c r="I23" s="74"/>
      <c r="J23" s="76"/>
    </row>
    <row r="24" spans="1:10" x14ac:dyDescent="0.2">
      <c r="A24" s="114"/>
      <c r="B24" s="77"/>
      <c r="C24" s="74">
        <v>10</v>
      </c>
      <c r="D24" s="75">
        <f t="shared" ref="D24:D25" si="2">C4*$C$26</f>
        <v>10.57102534562212</v>
      </c>
      <c r="E24" s="74"/>
      <c r="F24" s="74"/>
      <c r="G24" s="74"/>
      <c r="H24" s="74"/>
      <c r="I24" s="74"/>
      <c r="J24" s="76"/>
    </row>
    <row r="25" spans="1:10" x14ac:dyDescent="0.2">
      <c r="A25" s="114"/>
      <c r="B25" s="77"/>
      <c r="C25" s="74">
        <v>27</v>
      </c>
      <c r="D25" s="75">
        <f t="shared" si="2"/>
        <v>7.8628456221198153</v>
      </c>
      <c r="E25" s="74"/>
      <c r="F25" s="74"/>
      <c r="G25" s="74"/>
      <c r="H25" s="74"/>
      <c r="I25" s="74"/>
      <c r="J25" s="76"/>
    </row>
    <row r="26" spans="1:10" x14ac:dyDescent="0.2">
      <c r="A26" s="114"/>
      <c r="B26" s="78"/>
      <c r="C26" s="79">
        <v>45</v>
      </c>
      <c r="D26" s="80">
        <f>SUM(D23:D25)</f>
        <v>45</v>
      </c>
      <c r="E26" s="79"/>
      <c r="F26" s="79"/>
      <c r="G26" s="79"/>
      <c r="H26" s="79"/>
      <c r="I26" s="79"/>
      <c r="J26" s="81"/>
    </row>
    <row r="27" spans="1:10" x14ac:dyDescent="0.2">
      <c r="A27" s="114"/>
      <c r="B27" s="70" t="s">
        <v>7</v>
      </c>
      <c r="C27" s="71"/>
      <c r="D27" s="96"/>
      <c r="E27" s="71"/>
      <c r="F27" s="71"/>
      <c r="G27" s="71"/>
      <c r="H27" s="71"/>
      <c r="I27" s="71"/>
      <c r="J27" s="72"/>
    </row>
    <row r="28" spans="1:10" x14ac:dyDescent="0.2">
      <c r="A28" s="114"/>
      <c r="B28" s="77"/>
      <c r="C28" s="74">
        <v>33</v>
      </c>
      <c r="D28" s="75">
        <f>C3*$C$31</f>
        <v>36.011863799283155</v>
      </c>
      <c r="E28" s="101">
        <v>0.47620000000000001</v>
      </c>
      <c r="F28" s="74" t="s">
        <v>45</v>
      </c>
      <c r="G28" s="74"/>
      <c r="H28" s="74"/>
      <c r="I28" s="74"/>
      <c r="J28" s="76"/>
    </row>
    <row r="29" spans="1:10" x14ac:dyDescent="0.2">
      <c r="A29" s="114"/>
      <c r="B29" s="77"/>
      <c r="C29" s="74">
        <v>18</v>
      </c>
      <c r="D29" s="75">
        <f t="shared" ref="D29:D30" si="3">C4*$C$31</f>
        <v>14.329612135176651</v>
      </c>
      <c r="E29" s="74"/>
      <c r="F29" s="74"/>
      <c r="G29" s="74"/>
      <c r="H29" s="74"/>
      <c r="I29" s="74"/>
      <c r="J29" s="76"/>
    </row>
    <row r="30" spans="1:10" x14ac:dyDescent="0.2">
      <c r="A30" s="114"/>
      <c r="B30" s="77"/>
      <c r="C30" s="74">
        <v>10</v>
      </c>
      <c r="D30" s="75">
        <f t="shared" si="3"/>
        <v>10.658524065540194</v>
      </c>
      <c r="E30" s="74"/>
      <c r="F30" s="74"/>
      <c r="G30" s="74"/>
      <c r="H30" s="74"/>
      <c r="I30" s="74"/>
      <c r="J30" s="76"/>
    </row>
    <row r="31" spans="1:10" x14ac:dyDescent="0.2">
      <c r="A31" s="114"/>
      <c r="B31" s="78"/>
      <c r="C31" s="79">
        <v>61</v>
      </c>
      <c r="D31" s="80">
        <f>SUM(D28:D30)</f>
        <v>61</v>
      </c>
      <c r="E31" s="79"/>
      <c r="F31" s="79"/>
      <c r="G31" s="79"/>
      <c r="H31" s="79"/>
      <c r="I31" s="79"/>
      <c r="J31" s="81"/>
    </row>
    <row r="32" spans="1:10" x14ac:dyDescent="0.2">
      <c r="A32" s="114"/>
      <c r="B32" s="77" t="s">
        <v>8</v>
      </c>
      <c r="C32" s="74"/>
      <c r="D32" s="75"/>
      <c r="E32" s="74"/>
      <c r="F32" s="74"/>
      <c r="G32" s="74"/>
      <c r="H32" s="74"/>
      <c r="I32" s="74"/>
      <c r="J32" s="76"/>
    </row>
    <row r="33" spans="1:10" x14ac:dyDescent="0.2">
      <c r="A33" s="114"/>
      <c r="B33" s="77"/>
      <c r="C33" s="74">
        <v>28</v>
      </c>
      <c r="D33" s="75">
        <f>C3*C36</f>
        <v>37.192580645161293</v>
      </c>
      <c r="E33" s="101">
        <v>1.77E-2</v>
      </c>
      <c r="F33" s="74" t="s">
        <v>46</v>
      </c>
      <c r="G33" s="74"/>
      <c r="H33" s="74"/>
      <c r="I33" s="74"/>
      <c r="J33" s="76"/>
    </row>
    <row r="34" spans="1:10" x14ac:dyDescent="0.2">
      <c r="A34" s="114"/>
      <c r="B34" s="77"/>
      <c r="C34" s="74">
        <v>16</v>
      </c>
      <c r="D34" s="75">
        <f>C4*C36</f>
        <v>14.799435483870967</v>
      </c>
      <c r="E34" s="74"/>
      <c r="F34" s="74"/>
      <c r="G34" s="74"/>
      <c r="H34" s="74"/>
      <c r="I34" s="74"/>
      <c r="J34" s="76"/>
    </row>
    <row r="35" spans="1:10" x14ac:dyDescent="0.2">
      <c r="A35" s="114"/>
      <c r="B35" s="77"/>
      <c r="C35" s="74">
        <v>19</v>
      </c>
      <c r="D35" s="75">
        <f>C5*C36</f>
        <v>11.007983870967742</v>
      </c>
      <c r="E35" s="74"/>
      <c r="F35" s="74"/>
      <c r="G35" s="74"/>
      <c r="H35" s="74"/>
      <c r="I35" s="74"/>
      <c r="J35" s="76"/>
    </row>
    <row r="36" spans="1:10" x14ac:dyDescent="0.2">
      <c r="A36" s="114"/>
      <c r="B36" s="78"/>
      <c r="C36" s="79">
        <v>63</v>
      </c>
      <c r="D36" s="80">
        <f>SUM(D33:D35)</f>
        <v>63</v>
      </c>
      <c r="E36" s="79"/>
      <c r="F36" s="79"/>
      <c r="G36" s="79"/>
      <c r="H36" s="79"/>
      <c r="I36" s="79"/>
      <c r="J36" s="81"/>
    </row>
    <row r="37" spans="1:10" x14ac:dyDescent="0.2">
      <c r="D37" s="69"/>
    </row>
    <row r="38" spans="1:10" x14ac:dyDescent="0.2">
      <c r="A38" s="113" t="s">
        <v>37</v>
      </c>
      <c r="B38" s="82" t="s">
        <v>1</v>
      </c>
      <c r="C38" s="100" t="s">
        <v>24</v>
      </c>
      <c r="D38" s="93"/>
      <c r="E38" s="83"/>
      <c r="F38" s="83"/>
      <c r="G38" s="83"/>
      <c r="H38" s="83"/>
      <c r="I38" s="83"/>
      <c r="J38" s="84"/>
    </row>
    <row r="39" spans="1:10" x14ac:dyDescent="0.2">
      <c r="A39" s="113"/>
      <c r="B39" s="85"/>
      <c r="C39" s="86">
        <f>'Figure 5D'!C14</f>
        <v>0.6829004329004329</v>
      </c>
      <c r="D39" s="94"/>
      <c r="E39" s="87"/>
      <c r="F39" s="87"/>
      <c r="G39" s="87"/>
      <c r="H39" s="87"/>
      <c r="I39" s="87"/>
      <c r="J39" s="88"/>
    </row>
    <row r="40" spans="1:10" x14ac:dyDescent="0.2">
      <c r="A40" s="113"/>
      <c r="B40" s="85"/>
      <c r="C40" s="86">
        <f>'Figure 5D'!C15</f>
        <v>0.17027417027417027</v>
      </c>
      <c r="D40" s="94"/>
      <c r="E40" s="87"/>
      <c r="F40" s="87"/>
      <c r="G40" s="87"/>
      <c r="H40" s="87"/>
      <c r="I40" s="87"/>
      <c r="J40" s="88"/>
    </row>
    <row r="41" spans="1:10" x14ac:dyDescent="0.2">
      <c r="A41" s="113"/>
      <c r="B41" s="89"/>
      <c r="C41" s="90">
        <f>'Figure 5D'!C16</f>
        <v>0.14682539682539683</v>
      </c>
      <c r="D41" s="95"/>
      <c r="E41" s="91"/>
      <c r="F41" s="91"/>
      <c r="G41" s="91"/>
      <c r="H41" s="91"/>
      <c r="I41" s="91"/>
      <c r="J41" s="92"/>
    </row>
    <row r="42" spans="1:10" x14ac:dyDescent="0.2">
      <c r="D42" s="69"/>
    </row>
    <row r="43" spans="1:10" x14ac:dyDescent="0.2">
      <c r="A43" s="114" t="s">
        <v>38</v>
      </c>
      <c r="B43" s="70" t="s">
        <v>33</v>
      </c>
      <c r="C43" s="98" t="s">
        <v>40</v>
      </c>
      <c r="D43" s="99" t="s">
        <v>39</v>
      </c>
      <c r="E43" s="98" t="s">
        <v>35</v>
      </c>
      <c r="F43" s="71"/>
      <c r="G43" s="71"/>
      <c r="H43" s="71"/>
      <c r="I43" s="71"/>
      <c r="J43" s="72"/>
    </row>
    <row r="44" spans="1:10" x14ac:dyDescent="0.2">
      <c r="A44" s="114"/>
      <c r="B44" s="77"/>
      <c r="C44" s="74">
        <v>7</v>
      </c>
      <c r="D44" s="75">
        <f>C39*C47</f>
        <v>34.145021645021643</v>
      </c>
      <c r="E44" s="74" t="s">
        <v>9</v>
      </c>
      <c r="F44" s="74" t="s">
        <v>47</v>
      </c>
      <c r="G44" s="74"/>
      <c r="H44" s="74"/>
      <c r="I44" s="74"/>
      <c r="J44" s="76"/>
    </row>
    <row r="45" spans="1:10" x14ac:dyDescent="0.2">
      <c r="A45" s="114"/>
      <c r="B45" s="77"/>
      <c r="C45" s="74">
        <v>9</v>
      </c>
      <c r="D45" s="75">
        <f>C40*C47</f>
        <v>8.5137085137085133</v>
      </c>
      <c r="E45" s="74"/>
      <c r="F45" s="74"/>
      <c r="G45" s="74"/>
      <c r="H45" s="74"/>
      <c r="I45" s="74"/>
      <c r="J45" s="76"/>
    </row>
    <row r="46" spans="1:10" x14ac:dyDescent="0.2">
      <c r="A46" s="114"/>
      <c r="B46" s="77"/>
      <c r="C46" s="74">
        <v>34</v>
      </c>
      <c r="D46" s="75">
        <f>C41*C47</f>
        <v>7.3412698412698418</v>
      </c>
      <c r="E46" s="74"/>
      <c r="F46" s="74"/>
      <c r="G46" s="74"/>
      <c r="H46" s="74"/>
      <c r="I46" s="74"/>
      <c r="J46" s="76"/>
    </row>
    <row r="47" spans="1:10" x14ac:dyDescent="0.2">
      <c r="A47" s="114"/>
      <c r="B47" s="78"/>
      <c r="C47" s="79">
        <v>50</v>
      </c>
      <c r="D47" s="80">
        <f>SUM(D44:D46)</f>
        <v>50</v>
      </c>
      <c r="E47" s="79"/>
      <c r="F47" s="79"/>
      <c r="G47" s="79"/>
      <c r="H47" s="79"/>
      <c r="I47" s="79"/>
      <c r="J47" s="81"/>
    </row>
  </sheetData>
  <mergeCells count="4">
    <mergeCell ref="A2:A5"/>
    <mergeCell ref="A7:A36"/>
    <mergeCell ref="A38:A41"/>
    <mergeCell ref="A43:A47"/>
  </mergeCell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5B</vt:lpstr>
      <vt:lpstr>Figure 5D</vt:lpstr>
      <vt:lpstr>Chi Square</vt:lpstr>
    </vt:vector>
  </TitlesOfParts>
  <Company>Caltech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Rojansky</dc:creator>
  <cp:lastModifiedBy>David Chan</cp:lastModifiedBy>
  <dcterms:created xsi:type="dcterms:W3CDTF">2015-11-11T02:45:52Z</dcterms:created>
  <dcterms:modified xsi:type="dcterms:W3CDTF">2016-10-19T21:25:17Z</dcterms:modified>
</cp:coreProperties>
</file>