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526"/>
  <workbookPr showInkAnnotation="0" autoCompressPictures="0"/>
  <bookViews>
    <workbookView xWindow="0" yWindow="0" windowWidth="25600" windowHeight="15520" tabRatio="500" activeTab="2"/>
  </bookViews>
  <sheets>
    <sheet name="Image Q" sheetId="1" r:id="rId1"/>
    <sheet name="Image R" sheetId="2" r:id="rId2"/>
    <sheet name="F.I for image Q and R" sheetId="3" r:id="rId3"/>
  </sheets>
  <externalReferences>
    <externalReference r:id="rId4"/>
    <externalReference r:id="rId5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7" i="3" l="1"/>
  <c r="H28" i="3"/>
  <c r="H29" i="3"/>
  <c r="H30" i="3"/>
  <c r="G30" i="3"/>
  <c r="F30" i="3"/>
  <c r="I28" i="3"/>
  <c r="O19" i="3"/>
  <c r="J19" i="3"/>
  <c r="F19" i="3"/>
  <c r="O18" i="3"/>
  <c r="J18" i="3"/>
  <c r="F18" i="3"/>
  <c r="O17" i="3"/>
  <c r="J17" i="3"/>
  <c r="F17" i="3"/>
  <c r="O16" i="3"/>
  <c r="J16" i="3"/>
  <c r="F16" i="3"/>
  <c r="O15" i="3"/>
  <c r="J15" i="3"/>
  <c r="F15" i="3"/>
  <c r="O14" i="3"/>
  <c r="J14" i="3"/>
  <c r="F14" i="3"/>
  <c r="O13" i="3"/>
  <c r="J13" i="3"/>
  <c r="F13" i="3"/>
  <c r="O12" i="3"/>
  <c r="J12" i="3"/>
  <c r="F12" i="3"/>
  <c r="O11" i="3"/>
  <c r="J11" i="3"/>
  <c r="F11" i="3"/>
  <c r="O10" i="3"/>
  <c r="J10" i="3"/>
  <c r="F10" i="3"/>
  <c r="O9" i="3"/>
  <c r="J9" i="3"/>
  <c r="F9" i="3"/>
  <c r="O8" i="3"/>
  <c r="J8" i="3"/>
  <c r="F8" i="3"/>
  <c r="O7" i="3"/>
  <c r="J7" i="3"/>
  <c r="F7" i="3"/>
  <c r="O6" i="3"/>
  <c r="J6" i="3"/>
  <c r="F6" i="3"/>
  <c r="O5" i="3"/>
  <c r="J5" i="3"/>
  <c r="F5" i="3"/>
  <c r="O4" i="3"/>
  <c r="J4" i="3"/>
  <c r="F4" i="3"/>
  <c r="I56" i="2"/>
  <c r="H56" i="2"/>
  <c r="I55" i="2"/>
  <c r="H55" i="2"/>
  <c r="F55" i="2"/>
  <c r="E55" i="2"/>
  <c r="I54" i="2"/>
  <c r="H54" i="2"/>
  <c r="F54" i="2"/>
  <c r="E54" i="2"/>
  <c r="I24" i="1"/>
  <c r="F24" i="1"/>
  <c r="G24" i="1"/>
  <c r="J24" i="1"/>
  <c r="F23" i="1"/>
  <c r="G23" i="1"/>
  <c r="I23" i="1"/>
  <c r="J23" i="1"/>
  <c r="D23" i="1"/>
  <c r="C23" i="1"/>
  <c r="J22" i="1"/>
  <c r="I22" i="1"/>
  <c r="G22" i="1"/>
  <c r="F22" i="1"/>
  <c r="D22" i="1"/>
  <c r="C22" i="1"/>
  <c r="B10" i="1"/>
  <c r="B11" i="1"/>
  <c r="B12" i="1"/>
  <c r="B13" i="1"/>
  <c r="B14" i="1"/>
  <c r="B15" i="1"/>
  <c r="B16" i="1"/>
  <c r="B17" i="1"/>
  <c r="B18" i="1"/>
  <c r="B19" i="1"/>
  <c r="B20" i="1"/>
  <c r="B21" i="1"/>
</calcChain>
</file>

<file path=xl/sharedStrings.xml><?xml version="1.0" encoding="utf-8"?>
<sst xmlns="http://schemas.openxmlformats.org/spreadsheetml/2006/main" count="52" uniqueCount="26">
  <si>
    <t>8hrs</t>
  </si>
  <si>
    <t>18hrs</t>
  </si>
  <si>
    <t>Low GFP daughter cells</t>
  </si>
  <si>
    <t>Notch-GFP cells</t>
  </si>
  <si>
    <t>Average</t>
  </si>
  <si>
    <t>Standard Deviation</t>
  </si>
  <si>
    <t>13hrs</t>
  </si>
  <si>
    <t>Average number of cells per lg lobe</t>
  </si>
  <si>
    <t>Standard deviation</t>
  </si>
  <si>
    <t>n</t>
  </si>
  <si>
    <t>Notch-GFP total area</t>
  </si>
  <si>
    <t>Notch-GFP cells nuclear area</t>
  </si>
  <si>
    <t>Neighboring cells total area</t>
  </si>
  <si>
    <t>Neighbouring cells nuclear area</t>
  </si>
  <si>
    <t xml:space="preserve">Average </t>
  </si>
  <si>
    <t>Total area</t>
  </si>
  <si>
    <t>Nuclear area</t>
  </si>
  <si>
    <t>Notch -GFP cells</t>
  </si>
  <si>
    <t>Neighboring cells</t>
  </si>
  <si>
    <t>Std dev</t>
  </si>
  <si>
    <t>two tailed unpaired Student’s t-test</t>
  </si>
  <si>
    <t>Area</t>
  </si>
  <si>
    <t>flurescence intensity</t>
  </si>
  <si>
    <t>Total Fl intensity</t>
  </si>
  <si>
    <t>First batch of progenitors</t>
  </si>
  <si>
    <t>Fold 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</si>
</sst>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6" tint="-0.499984740745262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3" fillId="0" borderId="0" xfId="0" applyFont="1"/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/>
  </cellXfs>
  <cellStyles count="6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externalLink" Target="externalLinks/externalLink1.xml"/><Relationship Id="rId5" Type="http://schemas.openxmlformats.org/officeDocument/2006/relationships/externalLink" Target="externalLinks/externalLink2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'Image Q'!$D$29</c:f>
              <c:strCache>
                <c:ptCount val="1"/>
                <c:pt idx="0">
                  <c:v>Low GFP daughter cells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'Image Q'!$D$37:$D$39</c:f>
                <c:numCache>
                  <c:formatCode>General</c:formatCode>
                  <c:ptCount val="3"/>
                  <c:pt idx="0">
                    <c:v>0.0</c:v>
                  </c:pt>
                  <c:pt idx="1">
                    <c:v>1.870828693386971</c:v>
                  </c:pt>
                  <c:pt idx="2">
                    <c:v>1.386750490563073</c:v>
                  </c:pt>
                </c:numCache>
              </c:numRef>
            </c:plus>
            <c:minus>
              <c:numRef>
                <c:f>'Image Q'!$D$37:$D$39</c:f>
                <c:numCache>
                  <c:formatCode>General</c:formatCode>
                  <c:ptCount val="3"/>
                  <c:pt idx="0">
                    <c:v>0.0</c:v>
                  </c:pt>
                  <c:pt idx="1">
                    <c:v>1.870828693386971</c:v>
                  </c:pt>
                  <c:pt idx="2">
                    <c:v>1.386750490563073</c:v>
                  </c:pt>
                </c:numCache>
              </c:numRef>
            </c:minus>
          </c:errBars>
          <c:cat>
            <c:strRef>
              <c:f>'Image Q'!$C$30:$C$32</c:f>
              <c:strCache>
                <c:ptCount val="3"/>
                <c:pt idx="0">
                  <c:v>8hrs</c:v>
                </c:pt>
                <c:pt idx="1">
                  <c:v>13hrs</c:v>
                </c:pt>
                <c:pt idx="2">
                  <c:v>18hrs</c:v>
                </c:pt>
              </c:strCache>
            </c:strRef>
          </c:cat>
          <c:val>
            <c:numRef>
              <c:f>'Image Q'!$D$30:$D$32</c:f>
              <c:numCache>
                <c:formatCode>General</c:formatCode>
                <c:ptCount val="3"/>
                <c:pt idx="0">
                  <c:v>0.0</c:v>
                </c:pt>
                <c:pt idx="1">
                  <c:v>10.0</c:v>
                </c:pt>
                <c:pt idx="2">
                  <c:v>9.615384615384614</c:v>
                </c:pt>
              </c:numCache>
            </c:numRef>
          </c:val>
        </c:ser>
        <c:ser>
          <c:idx val="1"/>
          <c:order val="1"/>
          <c:tx>
            <c:strRef>
              <c:f>'Image Q'!$E$29</c:f>
              <c:strCache>
                <c:ptCount val="1"/>
                <c:pt idx="0">
                  <c:v>Notch-GFP cells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'Image Q'!$E$37:$E$39</c:f>
                <c:numCache>
                  <c:formatCode>General</c:formatCode>
                  <c:ptCount val="3"/>
                  <c:pt idx="0">
                    <c:v>0.438529009653515</c:v>
                  </c:pt>
                  <c:pt idx="1">
                    <c:v>0.375533808099405</c:v>
                  </c:pt>
                  <c:pt idx="2">
                    <c:v>1.109400392450458</c:v>
                  </c:pt>
                </c:numCache>
              </c:numRef>
            </c:plus>
            <c:minus>
              <c:numRef>
                <c:f>'Image Q'!$E$37:$E$39</c:f>
                <c:numCache>
                  <c:formatCode>General</c:formatCode>
                  <c:ptCount val="3"/>
                  <c:pt idx="0">
                    <c:v>0.438529009653515</c:v>
                  </c:pt>
                  <c:pt idx="1">
                    <c:v>0.375533808099405</c:v>
                  </c:pt>
                  <c:pt idx="2">
                    <c:v>1.109400392450458</c:v>
                  </c:pt>
                </c:numCache>
              </c:numRef>
            </c:minus>
          </c:errBars>
          <c:cat>
            <c:strRef>
              <c:f>'Image Q'!$C$30:$C$32</c:f>
              <c:strCache>
                <c:ptCount val="3"/>
                <c:pt idx="0">
                  <c:v>8hrs</c:v>
                </c:pt>
                <c:pt idx="1">
                  <c:v>13hrs</c:v>
                </c:pt>
                <c:pt idx="2">
                  <c:v>18hrs</c:v>
                </c:pt>
              </c:strCache>
            </c:strRef>
          </c:cat>
          <c:val>
            <c:numRef>
              <c:f>'Image Q'!$E$30:$E$32</c:f>
              <c:numCache>
                <c:formatCode>General</c:formatCode>
                <c:ptCount val="3"/>
                <c:pt idx="0">
                  <c:v>4.76923076923077</c:v>
                </c:pt>
                <c:pt idx="1">
                  <c:v>4.846153846153846</c:v>
                </c:pt>
                <c:pt idx="2">
                  <c:v>3.307692307692307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4449192"/>
        <c:axId val="2098713880"/>
      </c:barChart>
      <c:catAx>
        <c:axId val="2094449192"/>
        <c:scaling>
          <c:orientation val="minMax"/>
        </c:scaling>
        <c:delete val="0"/>
        <c:axPos val="b"/>
        <c:majorTickMark val="out"/>
        <c:minorTickMark val="none"/>
        <c:tickLblPos val="nextTo"/>
        <c:crossAx val="2098713880"/>
        <c:crosses val="autoZero"/>
        <c:auto val="1"/>
        <c:lblAlgn val="ctr"/>
        <c:lblOffset val="100"/>
        <c:noMultiLvlLbl val="0"/>
      </c:catAx>
      <c:valAx>
        <c:axId val="2098713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44491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[1]Sheet1!$K$23</c:f>
              <c:strCache>
                <c:ptCount val="1"/>
                <c:pt idx="0">
                  <c:v>Total area</c:v>
                </c:pt>
              </c:strCache>
            </c:strRef>
          </c:tx>
          <c:spPr>
            <a:solidFill>
              <a:schemeClr val="accent3"/>
            </a:solidFill>
            <a:ln w="25400" cap="flat" cmpd="sng" algn="ctr">
              <a:solidFill>
                <a:schemeClr val="accent3">
                  <a:shade val="50000"/>
                </a:schemeClr>
              </a:solidFill>
              <a:prstDash val="solid"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[1]Sheet1!$K$29:$K$30</c:f>
                <c:numCache>
                  <c:formatCode>General</c:formatCode>
                  <c:ptCount val="2"/>
                  <c:pt idx="0">
                    <c:v>9.9327885756664</c:v>
                  </c:pt>
                  <c:pt idx="1">
                    <c:v>4.120600684366281</c:v>
                  </c:pt>
                </c:numCache>
              </c:numRef>
            </c:plus>
            <c:minus>
              <c:numRef>
                <c:f>[1]Sheet1!$K$29:$K$30</c:f>
                <c:numCache>
                  <c:formatCode>General</c:formatCode>
                  <c:ptCount val="2"/>
                  <c:pt idx="0">
                    <c:v>9.9327885756664</c:v>
                  </c:pt>
                  <c:pt idx="1">
                    <c:v>4.120600684366281</c:v>
                  </c:pt>
                </c:numCache>
              </c:numRef>
            </c:minus>
          </c:errBars>
          <c:cat>
            <c:strRef>
              <c:f>[1]Sheet1!$J$24:$J$25</c:f>
              <c:strCache>
                <c:ptCount val="2"/>
                <c:pt idx="0">
                  <c:v>_x0010_Notch -GFP cells</c:v>
                </c:pt>
                <c:pt idx="1">
                  <c:v>_x0011_Neighboring cells</c:v>
                </c:pt>
              </c:strCache>
            </c:strRef>
          </c:cat>
          <c:val>
            <c:numRef>
              <c:f>[1]Sheet1!$K$24:$K$25</c:f>
              <c:numCache>
                <c:formatCode>General</c:formatCode>
                <c:ptCount val="2"/>
                <c:pt idx="0">
                  <c:v>55.63444444444445</c:v>
                </c:pt>
                <c:pt idx="1">
                  <c:v>22.25</c:v>
                </c:pt>
              </c:numCache>
            </c:numRef>
          </c:val>
        </c:ser>
        <c:ser>
          <c:idx val="1"/>
          <c:order val="1"/>
          <c:tx>
            <c:strRef>
              <c:f>[1]Sheet1!$L$23</c:f>
              <c:strCache>
                <c:ptCount val="1"/>
                <c:pt idx="0">
                  <c:v>Nuclear area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[1]Sheet1!$L$29:$L$30</c:f>
                <c:numCache>
                  <c:formatCode>General</c:formatCode>
                  <c:ptCount val="2"/>
                  <c:pt idx="0">
                    <c:v>3.219888447782218</c:v>
                  </c:pt>
                  <c:pt idx="1">
                    <c:v>2.47407503377068</c:v>
                  </c:pt>
                </c:numCache>
              </c:numRef>
            </c:plus>
            <c:minus>
              <c:numRef>
                <c:f>[1]Sheet1!$L$29:$L$30</c:f>
                <c:numCache>
                  <c:formatCode>General</c:formatCode>
                  <c:ptCount val="2"/>
                  <c:pt idx="0">
                    <c:v>3.219888447782218</c:v>
                  </c:pt>
                  <c:pt idx="1">
                    <c:v>2.47407503377068</c:v>
                  </c:pt>
                </c:numCache>
              </c:numRef>
            </c:minus>
          </c:errBars>
          <c:cat>
            <c:strRef>
              <c:f>[1]Sheet1!$J$24:$J$25</c:f>
              <c:strCache>
                <c:ptCount val="2"/>
                <c:pt idx="0">
                  <c:v>_x0010_Notch -GFP cells</c:v>
                </c:pt>
                <c:pt idx="1">
                  <c:v>_x0011_Neighboring cells</c:v>
                </c:pt>
              </c:strCache>
            </c:strRef>
          </c:cat>
          <c:val>
            <c:numRef>
              <c:f>[1]Sheet1!$L$24:$L$25</c:f>
              <c:numCache>
                <c:formatCode>General</c:formatCode>
                <c:ptCount val="2"/>
                <c:pt idx="0">
                  <c:v>16.86155555555556</c:v>
                </c:pt>
                <c:pt idx="1">
                  <c:v>12.14066666666666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1314808"/>
        <c:axId val="2082455112"/>
      </c:barChart>
      <c:catAx>
        <c:axId val="210131480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2082455112"/>
        <c:crosses val="autoZero"/>
        <c:auto val="1"/>
        <c:lblAlgn val="ctr"/>
        <c:lblOffset val="100"/>
        <c:noMultiLvlLbl val="0"/>
      </c:catAx>
      <c:valAx>
        <c:axId val="2082455112"/>
        <c:scaling>
          <c:orientation val="minMax"/>
          <c:max val="9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Area</a:t>
                </a:r>
                <a:r>
                  <a:rPr lang="en-US" baseline="0"/>
                  <a:t> in um2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013148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93882921184373"/>
          <c:y val="0.0335917312661499"/>
          <c:w val="0.57000603758396"/>
          <c:h val="0.9009131416712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[2]Sheet2!$K$27</c:f>
              <c:numCache>
                <c:formatCode>General</c:formatCode>
                <c:ptCount val="1"/>
                <c:pt idx="0">
                  <c:v>7.812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3454296"/>
        <c:axId val="2133457256"/>
      </c:barChart>
      <c:catAx>
        <c:axId val="2133454296"/>
        <c:scaling>
          <c:orientation val="minMax"/>
        </c:scaling>
        <c:delete val="1"/>
        <c:axPos val="b"/>
        <c:majorTickMark val="out"/>
        <c:minorTickMark val="none"/>
        <c:tickLblPos val="nextTo"/>
        <c:crossAx val="2133457256"/>
        <c:crosses val="autoZero"/>
        <c:auto val="1"/>
        <c:lblAlgn val="ctr"/>
        <c:lblOffset val="100"/>
        <c:noMultiLvlLbl val="0"/>
      </c:catAx>
      <c:valAx>
        <c:axId val="21334572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Fold change in total fluorescence intensity of N-GFP cells with</a:t>
                </a:r>
                <a:r>
                  <a:rPr lang="en-US" sz="1800" baseline="0"/>
                  <a:t> first batch of progenitors</a:t>
                </a:r>
                <a:endParaRPr lang="en-US" sz="1800"/>
              </a:p>
            </c:rich>
          </c:tx>
          <c:layout>
            <c:manualLayout>
              <c:xMode val="edge"/>
              <c:yMode val="edge"/>
              <c:x val="0.0527777777777778"/>
              <c:y val="0.10417811145699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21334542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355600</xdr:colOff>
      <xdr:row>29</xdr:row>
      <xdr:rowOff>31750</xdr:rowOff>
    </xdr:from>
    <xdr:to>
      <xdr:col>8</xdr:col>
      <xdr:colOff>622300</xdr:colOff>
      <xdr:row>43</xdr:row>
      <xdr:rowOff>107950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800100</xdr:colOff>
      <xdr:row>37</xdr:row>
      <xdr:rowOff>50800</xdr:rowOff>
    </xdr:from>
    <xdr:to>
      <xdr:col>15</xdr:col>
      <xdr:colOff>419100</xdr:colOff>
      <xdr:row>51</xdr:row>
      <xdr:rowOff>127000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635000</xdr:colOff>
      <xdr:row>31</xdr:row>
      <xdr:rowOff>88900</xdr:rowOff>
    </xdr:from>
    <xdr:to>
      <xdr:col>8</xdr:col>
      <xdr:colOff>482600</xdr:colOff>
      <xdr:row>57</xdr:row>
      <xdr:rowOff>50800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gure%201%20graph%20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idhi/Desktop/final%20graphs/fluorsecence%20intensity%20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23">
          <cell r="K23" t="str">
            <v>Total area</v>
          </cell>
          <cell r="L23" t="str">
            <v>Nuclear area</v>
          </cell>
        </row>
        <row r="24">
          <cell r="J24" t="str">
            <v>Notch -GFP cells</v>
          </cell>
          <cell r="K24">
            <v>55.634444444444448</v>
          </cell>
          <cell r="L24">
            <v>16.861555555555562</v>
          </cell>
        </row>
        <row r="25">
          <cell r="J25" t="str">
            <v>Neighboring cells</v>
          </cell>
          <cell r="K25">
            <v>22.250000000000004</v>
          </cell>
          <cell r="L25">
            <v>12.140666666666663</v>
          </cell>
        </row>
        <row r="29">
          <cell r="K29">
            <v>9.9327885756664021</v>
          </cell>
          <cell r="L29">
            <v>3.2198884477822176</v>
          </cell>
        </row>
        <row r="30">
          <cell r="K30">
            <v>4.1206006843662806</v>
          </cell>
          <cell r="L30">
            <v>2.4740750337706801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>
        <row r="27">
          <cell r="K27">
            <v>7.8120000000000003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J39"/>
  <sheetViews>
    <sheetView topLeftCell="A17" workbookViewId="0">
      <selection activeCell="L27" sqref="L27"/>
    </sheetView>
  </sheetViews>
  <sheetFormatPr baseColWidth="10" defaultRowHeight="15" x14ac:dyDescent="0"/>
  <cols>
    <col min="1" max="2" width="10.83203125" customWidth="1"/>
    <col min="3" max="3" width="23.6640625" customWidth="1"/>
    <col min="4" max="4" width="19" customWidth="1"/>
    <col min="5" max="5" width="20.6640625" customWidth="1"/>
    <col min="6" max="6" width="18.1640625" customWidth="1"/>
    <col min="7" max="7" width="20.5" customWidth="1"/>
    <col min="8" max="8" width="17.83203125" customWidth="1"/>
  </cols>
  <sheetData>
    <row r="7" spans="2:10">
      <c r="C7" s="2" t="s">
        <v>0</v>
      </c>
      <c r="D7" s="2"/>
      <c r="E7" s="3"/>
      <c r="F7" s="3"/>
      <c r="G7" t="s">
        <v>6</v>
      </c>
      <c r="I7" s="3" t="s">
        <v>1</v>
      </c>
      <c r="J7" s="3"/>
    </row>
    <row r="8" spans="2:10">
      <c r="C8" t="s">
        <v>2</v>
      </c>
      <c r="D8" t="s">
        <v>3</v>
      </c>
      <c r="F8" t="s">
        <v>2</v>
      </c>
      <c r="G8" t="s">
        <v>3</v>
      </c>
      <c r="I8" t="s">
        <v>2</v>
      </c>
      <c r="J8" t="s">
        <v>3</v>
      </c>
    </row>
    <row r="9" spans="2:10">
      <c r="B9">
        <v>1</v>
      </c>
      <c r="C9">
        <v>0</v>
      </c>
      <c r="D9">
        <v>5</v>
      </c>
      <c r="F9">
        <v>12</v>
      </c>
      <c r="G9">
        <v>4</v>
      </c>
      <c r="I9">
        <v>7</v>
      </c>
      <c r="J9">
        <v>5</v>
      </c>
    </row>
    <row r="10" spans="2:10">
      <c r="B10">
        <f>B9+1</f>
        <v>2</v>
      </c>
      <c r="C10">
        <v>0</v>
      </c>
      <c r="D10">
        <v>5</v>
      </c>
      <c r="F10">
        <v>10</v>
      </c>
      <c r="G10">
        <v>5</v>
      </c>
      <c r="I10">
        <v>10</v>
      </c>
      <c r="J10">
        <v>5</v>
      </c>
    </row>
    <row r="11" spans="2:10">
      <c r="B11">
        <f t="shared" ref="B11:B21" si="0">B10+1</f>
        <v>3</v>
      </c>
      <c r="C11">
        <v>0</v>
      </c>
      <c r="D11">
        <v>4</v>
      </c>
      <c r="F11">
        <v>13</v>
      </c>
      <c r="G11">
        <v>5</v>
      </c>
      <c r="I11">
        <v>10</v>
      </c>
      <c r="J11">
        <v>3</v>
      </c>
    </row>
    <row r="12" spans="2:10">
      <c r="B12">
        <f t="shared" si="0"/>
        <v>4</v>
      </c>
      <c r="C12">
        <v>0</v>
      </c>
      <c r="D12">
        <v>4</v>
      </c>
      <c r="F12">
        <v>12</v>
      </c>
      <c r="G12">
        <v>5</v>
      </c>
      <c r="I12">
        <v>9</v>
      </c>
      <c r="J12">
        <v>4</v>
      </c>
    </row>
    <row r="13" spans="2:10">
      <c r="B13">
        <f t="shared" si="0"/>
        <v>5</v>
      </c>
      <c r="C13">
        <v>0</v>
      </c>
      <c r="D13">
        <v>5</v>
      </c>
      <c r="F13">
        <v>11</v>
      </c>
      <c r="G13">
        <v>5</v>
      </c>
      <c r="I13">
        <v>11</v>
      </c>
      <c r="J13">
        <v>3</v>
      </c>
    </row>
    <row r="14" spans="2:10">
      <c r="B14">
        <f t="shared" si="0"/>
        <v>6</v>
      </c>
      <c r="C14">
        <v>0</v>
      </c>
      <c r="D14">
        <v>5</v>
      </c>
      <c r="F14">
        <v>8</v>
      </c>
      <c r="G14">
        <v>5</v>
      </c>
      <c r="I14">
        <v>10</v>
      </c>
      <c r="J14">
        <v>2</v>
      </c>
    </row>
    <row r="15" spans="2:10">
      <c r="B15">
        <f t="shared" si="0"/>
        <v>7</v>
      </c>
      <c r="C15">
        <v>0</v>
      </c>
      <c r="D15">
        <v>4</v>
      </c>
      <c r="F15">
        <v>8</v>
      </c>
      <c r="G15">
        <v>5</v>
      </c>
      <c r="I15">
        <v>10</v>
      </c>
      <c r="J15">
        <v>2</v>
      </c>
    </row>
    <row r="16" spans="2:10">
      <c r="B16">
        <f t="shared" si="0"/>
        <v>8</v>
      </c>
      <c r="C16">
        <v>0</v>
      </c>
      <c r="D16">
        <v>5</v>
      </c>
      <c r="F16">
        <v>10</v>
      </c>
      <c r="G16">
        <v>5</v>
      </c>
      <c r="I16">
        <v>9</v>
      </c>
      <c r="J16">
        <v>2</v>
      </c>
    </row>
    <row r="17" spans="2:10">
      <c r="B17">
        <f t="shared" si="0"/>
        <v>9</v>
      </c>
      <c r="C17">
        <v>0</v>
      </c>
      <c r="D17">
        <v>5</v>
      </c>
      <c r="F17">
        <v>10</v>
      </c>
      <c r="G17">
        <v>5</v>
      </c>
      <c r="I17">
        <v>10</v>
      </c>
      <c r="J17">
        <v>5</v>
      </c>
    </row>
    <row r="18" spans="2:10">
      <c r="B18">
        <f t="shared" si="0"/>
        <v>10</v>
      </c>
      <c r="C18">
        <v>0</v>
      </c>
      <c r="D18">
        <v>5</v>
      </c>
      <c r="F18">
        <v>10</v>
      </c>
      <c r="G18">
        <v>5</v>
      </c>
      <c r="I18">
        <v>10</v>
      </c>
      <c r="J18">
        <v>3</v>
      </c>
    </row>
    <row r="19" spans="2:10">
      <c r="B19">
        <f t="shared" si="0"/>
        <v>11</v>
      </c>
      <c r="C19">
        <v>0</v>
      </c>
      <c r="D19">
        <v>5</v>
      </c>
      <c r="F19">
        <v>10</v>
      </c>
      <c r="G19">
        <v>4</v>
      </c>
      <c r="I19">
        <v>10</v>
      </c>
      <c r="J19">
        <v>3</v>
      </c>
    </row>
    <row r="20" spans="2:10">
      <c r="B20">
        <f t="shared" si="0"/>
        <v>12</v>
      </c>
      <c r="C20">
        <v>0</v>
      </c>
      <c r="D20">
        <v>5</v>
      </c>
      <c r="F20">
        <v>10</v>
      </c>
      <c r="G20">
        <v>5</v>
      </c>
      <c r="I20">
        <v>12</v>
      </c>
      <c r="J20">
        <v>3</v>
      </c>
    </row>
    <row r="21" spans="2:10">
      <c r="B21">
        <f t="shared" si="0"/>
        <v>13</v>
      </c>
      <c r="C21">
        <v>0</v>
      </c>
      <c r="D21">
        <v>5</v>
      </c>
      <c r="F21">
        <v>6</v>
      </c>
      <c r="G21">
        <v>5</v>
      </c>
      <c r="I21">
        <v>7</v>
      </c>
      <c r="J21">
        <v>3</v>
      </c>
    </row>
    <row r="22" spans="2:10">
      <c r="B22" s="1" t="s">
        <v>4</v>
      </c>
      <c r="C22" s="1">
        <f>AVERAGE(C9:C21)</f>
        <v>0</v>
      </c>
      <c r="D22" s="1">
        <f t="shared" ref="D22" si="1">AVERAGE(D9:D21)</f>
        <v>4.7692307692307692</v>
      </c>
      <c r="F22" s="1">
        <f>AVERAGE(F9:F21)</f>
        <v>10</v>
      </c>
      <c r="G22" s="1">
        <f>AVERAGE(G9:G21)</f>
        <v>4.8461538461538458</v>
      </c>
      <c r="I22" s="1">
        <f>AVERAGE(I9:I21)</f>
        <v>9.615384615384615</v>
      </c>
      <c r="J22" s="1">
        <f>AVERAGE(J9:J21)</f>
        <v>3.3076923076923075</v>
      </c>
    </row>
    <row r="23" spans="2:10">
      <c r="B23" s="1" t="s">
        <v>5</v>
      </c>
      <c r="C23" s="1">
        <f>STDEVA(C9:C21)</f>
        <v>0</v>
      </c>
      <c r="D23" s="1">
        <f t="shared" ref="D23" si="2">STDEVA(D9:D21)</f>
        <v>0.4385290096535146</v>
      </c>
      <c r="F23" s="1">
        <f>STDEVA(F9:F21)</f>
        <v>1.8708286933869707</v>
      </c>
      <c r="G23" s="1">
        <f>STDEVA(G9:G21)</f>
        <v>0.3755338080994054</v>
      </c>
      <c r="I23" s="1">
        <f>STDEVA(I9:I21)</f>
        <v>1.3867504905630732</v>
      </c>
      <c r="J23" s="1">
        <f>STDEVA(J9:J21)</f>
        <v>1.1094003924504583</v>
      </c>
    </row>
    <row r="24" spans="2:10">
      <c r="B24" s="1"/>
      <c r="C24" s="1"/>
      <c r="D24" s="1"/>
      <c r="F24" s="1">
        <f>_xlfn.T.TEST(C9:C21,F9:F21,2,3)</f>
        <v>2.1488193557905582E-10</v>
      </c>
      <c r="G24" s="1">
        <f>_xlfn.T.TEST(D9:D21,G9:G21,2,3)</f>
        <v>0.63540606239152586</v>
      </c>
      <c r="I24" s="1">
        <f>TTEST(C9:C21, I9:I21,2,3)</f>
        <v>1.0164797615466331E-11</v>
      </c>
      <c r="J24" s="1">
        <f>TTEST(D9:D21, J9:J21, 2,3)</f>
        <v>4.5270311626078983E-4</v>
      </c>
    </row>
    <row r="25" spans="2:10">
      <c r="B25" s="1"/>
      <c r="C25" s="1"/>
      <c r="D25" s="1"/>
      <c r="E25" s="1"/>
      <c r="F25" s="1"/>
      <c r="G25" s="1"/>
      <c r="H25" s="1"/>
      <c r="I25" s="1"/>
    </row>
    <row r="28" spans="2:10">
      <c r="C28" s="1" t="s">
        <v>7</v>
      </c>
    </row>
    <row r="29" spans="2:10">
      <c r="D29" t="s">
        <v>2</v>
      </c>
      <c r="E29" t="s">
        <v>3</v>
      </c>
    </row>
    <row r="30" spans="2:10">
      <c r="C30" t="s">
        <v>0</v>
      </c>
      <c r="D30">
        <v>0</v>
      </c>
      <c r="E30">
        <v>4.7692307692307692</v>
      </c>
    </row>
    <row r="31" spans="2:10">
      <c r="C31" t="s">
        <v>6</v>
      </c>
      <c r="D31">
        <v>10</v>
      </c>
      <c r="E31">
        <v>4.8461538461538458</v>
      </c>
    </row>
    <row r="32" spans="2:10">
      <c r="C32" t="s">
        <v>1</v>
      </c>
      <c r="D32">
        <v>9.615384615384615</v>
      </c>
      <c r="E32">
        <v>3.3076923076923075</v>
      </c>
    </row>
    <row r="35" spans="3:5">
      <c r="C35" s="1" t="s">
        <v>8</v>
      </c>
    </row>
    <row r="36" spans="3:5">
      <c r="C36" s="1"/>
      <c r="D36" t="s">
        <v>2</v>
      </c>
      <c r="E36" t="s">
        <v>3</v>
      </c>
    </row>
    <row r="37" spans="3:5">
      <c r="C37" t="s">
        <v>0</v>
      </c>
      <c r="D37">
        <v>0</v>
      </c>
      <c r="E37">
        <v>0.4385290096535146</v>
      </c>
    </row>
    <row r="38" spans="3:5">
      <c r="C38" t="s">
        <v>6</v>
      </c>
      <c r="D38">
        <v>1.8708286933869707</v>
      </c>
      <c r="E38">
        <v>0.3755338080994054</v>
      </c>
    </row>
    <row r="39" spans="3:5">
      <c r="C39" t="s">
        <v>1</v>
      </c>
      <c r="D39">
        <v>1.3867504905630732</v>
      </c>
      <c r="E39">
        <v>1.1094003924504583</v>
      </c>
    </row>
  </sheetData>
  <mergeCells count="3">
    <mergeCell ref="C7:D7"/>
    <mergeCell ref="E7:F7"/>
    <mergeCell ref="I7:J7"/>
  </mergeCells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8:N56"/>
  <sheetViews>
    <sheetView topLeftCell="A33" workbookViewId="0">
      <selection activeCell="S17" sqref="S17"/>
    </sheetView>
  </sheetViews>
  <sheetFormatPr baseColWidth="10" defaultRowHeight="15" x14ac:dyDescent="0"/>
  <sheetData>
    <row r="8" spans="4:9">
      <c r="D8" t="s">
        <v>9</v>
      </c>
      <c r="E8" t="s">
        <v>10</v>
      </c>
      <c r="F8" t="s">
        <v>11</v>
      </c>
      <c r="H8" t="s">
        <v>12</v>
      </c>
      <c r="I8" t="s">
        <v>13</v>
      </c>
    </row>
    <row r="9" spans="4:9">
      <c r="D9">
        <v>1</v>
      </c>
      <c r="E9">
        <v>89.95</v>
      </c>
      <c r="F9">
        <v>22.49</v>
      </c>
      <c r="H9">
        <v>15.64</v>
      </c>
      <c r="I9">
        <v>9.64</v>
      </c>
    </row>
    <row r="10" spans="4:9">
      <c r="D10">
        <v>2</v>
      </c>
      <c r="E10">
        <v>75.709999999999994</v>
      </c>
      <c r="F10">
        <v>12.98</v>
      </c>
      <c r="H10">
        <v>15.68</v>
      </c>
      <c r="I10">
        <v>9</v>
      </c>
    </row>
    <row r="11" spans="4:9">
      <c r="D11">
        <v>3</v>
      </c>
      <c r="E11">
        <v>74.959999999999994</v>
      </c>
      <c r="F11">
        <v>19.190000000000001</v>
      </c>
      <c r="H11">
        <v>15.78</v>
      </c>
      <c r="I11">
        <v>9.34</v>
      </c>
    </row>
    <row r="12" spans="4:9">
      <c r="D12">
        <v>4</v>
      </c>
      <c r="E12">
        <v>69.040000000000006</v>
      </c>
      <c r="F12">
        <v>16</v>
      </c>
      <c r="H12">
        <v>16.64</v>
      </c>
      <c r="I12">
        <v>9.32</v>
      </c>
    </row>
    <row r="13" spans="4:9">
      <c r="D13">
        <v>5</v>
      </c>
      <c r="E13">
        <v>68.12</v>
      </c>
      <c r="F13">
        <v>23.02</v>
      </c>
      <c r="H13">
        <v>16.850000000000001</v>
      </c>
      <c r="I13">
        <v>14.62</v>
      </c>
    </row>
    <row r="14" spans="4:9">
      <c r="D14">
        <v>6</v>
      </c>
      <c r="E14">
        <v>66.5</v>
      </c>
      <c r="F14">
        <v>14.12</v>
      </c>
      <c r="H14">
        <v>17</v>
      </c>
      <c r="I14">
        <v>10.7</v>
      </c>
    </row>
    <row r="15" spans="4:9">
      <c r="D15">
        <v>7</v>
      </c>
      <c r="E15">
        <v>66.03</v>
      </c>
      <c r="F15">
        <v>14.1</v>
      </c>
      <c r="H15">
        <v>17.07</v>
      </c>
      <c r="I15">
        <v>11.31</v>
      </c>
    </row>
    <row r="16" spans="4:9">
      <c r="D16">
        <v>8</v>
      </c>
      <c r="E16">
        <v>65.489999999999995</v>
      </c>
      <c r="F16">
        <v>17.809999999999999</v>
      </c>
      <c r="H16">
        <v>17.43</v>
      </c>
      <c r="I16">
        <v>12.95</v>
      </c>
    </row>
    <row r="17" spans="4:14">
      <c r="D17">
        <v>9</v>
      </c>
      <c r="E17">
        <v>64.400000000000006</v>
      </c>
      <c r="F17">
        <v>19.23</v>
      </c>
      <c r="H17">
        <v>18.190000000000001</v>
      </c>
      <c r="I17">
        <v>10.54</v>
      </c>
    </row>
    <row r="18" spans="4:14">
      <c r="D18">
        <v>10</v>
      </c>
      <c r="E18">
        <v>64.069999999999993</v>
      </c>
      <c r="F18">
        <v>28.11</v>
      </c>
      <c r="H18">
        <v>19.57</v>
      </c>
      <c r="I18">
        <v>8.9700000000000006</v>
      </c>
    </row>
    <row r="19" spans="4:14">
      <c r="D19">
        <v>11</v>
      </c>
      <c r="E19">
        <v>62.84</v>
      </c>
      <c r="F19">
        <v>19.73</v>
      </c>
      <c r="H19">
        <v>19.600000000000001</v>
      </c>
      <c r="I19">
        <v>11.06</v>
      </c>
    </row>
    <row r="20" spans="4:14">
      <c r="D20">
        <v>12</v>
      </c>
      <c r="E20">
        <v>58.73</v>
      </c>
      <c r="F20">
        <v>10.36</v>
      </c>
      <c r="H20">
        <v>19.61</v>
      </c>
      <c r="I20">
        <v>14.74</v>
      </c>
    </row>
    <row r="21" spans="4:14">
      <c r="D21">
        <v>13</v>
      </c>
      <c r="E21">
        <v>58.67</v>
      </c>
      <c r="F21">
        <v>21.41</v>
      </c>
      <c r="H21">
        <v>20.059999999999999</v>
      </c>
      <c r="I21">
        <v>12.32</v>
      </c>
    </row>
    <row r="22" spans="4:14">
      <c r="D22">
        <v>14</v>
      </c>
      <c r="E22">
        <v>58.21</v>
      </c>
      <c r="F22">
        <v>10.64</v>
      </c>
      <c r="H22">
        <v>20.43</v>
      </c>
      <c r="I22">
        <v>7.54</v>
      </c>
    </row>
    <row r="23" spans="4:14">
      <c r="D23">
        <v>15</v>
      </c>
      <c r="E23">
        <v>58.07</v>
      </c>
      <c r="F23">
        <v>15.88</v>
      </c>
      <c r="H23">
        <v>20.97</v>
      </c>
      <c r="I23">
        <v>14</v>
      </c>
    </row>
    <row r="24" spans="4:14">
      <c r="D24">
        <v>16</v>
      </c>
      <c r="E24">
        <v>56.76</v>
      </c>
      <c r="F24">
        <v>20.43</v>
      </c>
      <c r="H24">
        <v>21</v>
      </c>
      <c r="I24">
        <v>6.36</v>
      </c>
    </row>
    <row r="25" spans="4:14">
      <c r="D25">
        <v>17</v>
      </c>
      <c r="E25">
        <v>56.62</v>
      </c>
      <c r="F25">
        <v>16.73</v>
      </c>
      <c r="H25">
        <v>21.28</v>
      </c>
      <c r="I25">
        <v>11.99</v>
      </c>
    </row>
    <row r="26" spans="4:14">
      <c r="D26">
        <v>18</v>
      </c>
      <c r="E26">
        <v>56.38</v>
      </c>
      <c r="F26">
        <v>16.66</v>
      </c>
      <c r="H26">
        <v>21.3</v>
      </c>
      <c r="I26">
        <v>11.63</v>
      </c>
    </row>
    <row r="27" spans="4:14">
      <c r="D27">
        <v>19</v>
      </c>
      <c r="E27">
        <v>55.92</v>
      </c>
      <c r="F27">
        <v>17.600000000000001</v>
      </c>
      <c r="H27">
        <v>21.35</v>
      </c>
      <c r="I27">
        <v>9.4</v>
      </c>
      <c r="L27" s="1" t="s">
        <v>14</v>
      </c>
    </row>
    <row r="28" spans="4:14">
      <c r="D28">
        <v>20</v>
      </c>
      <c r="E28">
        <v>53.49</v>
      </c>
      <c r="F28">
        <v>15</v>
      </c>
      <c r="H28">
        <v>21.5</v>
      </c>
      <c r="I28">
        <v>9.83</v>
      </c>
      <c r="M28" t="s">
        <v>15</v>
      </c>
      <c r="N28" t="s">
        <v>16</v>
      </c>
    </row>
    <row r="29" spans="4:14">
      <c r="D29">
        <v>21</v>
      </c>
      <c r="E29">
        <v>53.24</v>
      </c>
      <c r="F29">
        <v>17.22</v>
      </c>
      <c r="H29">
        <v>22.03</v>
      </c>
      <c r="I29">
        <v>15.84</v>
      </c>
      <c r="L29" t="s">
        <v>17</v>
      </c>
      <c r="M29">
        <v>55.634444444444448</v>
      </c>
      <c r="N29">
        <v>16.861555555555562</v>
      </c>
    </row>
    <row r="30" spans="4:14">
      <c r="D30">
        <v>22</v>
      </c>
      <c r="E30">
        <v>53.03</v>
      </c>
      <c r="F30">
        <v>16.09</v>
      </c>
      <c r="H30">
        <v>22.1</v>
      </c>
      <c r="I30">
        <v>12.07</v>
      </c>
      <c r="L30" t="s">
        <v>18</v>
      </c>
      <c r="M30">
        <v>22.250000000000004</v>
      </c>
      <c r="N30">
        <v>12.140666666666663</v>
      </c>
    </row>
    <row r="31" spans="4:14">
      <c r="D31">
        <v>23</v>
      </c>
      <c r="E31">
        <v>52.85</v>
      </c>
      <c r="F31">
        <v>14.31</v>
      </c>
      <c r="H31">
        <v>22.12</v>
      </c>
      <c r="I31">
        <v>11.91</v>
      </c>
    </row>
    <row r="32" spans="4:14">
      <c r="D32">
        <v>24</v>
      </c>
      <c r="E32">
        <v>52.77</v>
      </c>
      <c r="F32">
        <v>16.489999999999998</v>
      </c>
      <c r="H32">
        <v>22.2</v>
      </c>
      <c r="I32">
        <v>15.11</v>
      </c>
      <c r="L32" s="1" t="s">
        <v>19</v>
      </c>
    </row>
    <row r="33" spans="4:14">
      <c r="D33">
        <v>25</v>
      </c>
      <c r="E33">
        <v>52.56</v>
      </c>
      <c r="F33">
        <v>12.79</v>
      </c>
      <c r="H33">
        <v>22.23</v>
      </c>
      <c r="I33">
        <v>12.21</v>
      </c>
      <c r="M33" t="s">
        <v>15</v>
      </c>
      <c r="N33" t="s">
        <v>16</v>
      </c>
    </row>
    <row r="34" spans="4:14">
      <c r="D34">
        <v>26</v>
      </c>
      <c r="E34">
        <v>51.91</v>
      </c>
      <c r="F34">
        <v>14.89</v>
      </c>
      <c r="H34">
        <v>22.25</v>
      </c>
      <c r="I34">
        <v>14.03</v>
      </c>
      <c r="L34" t="s">
        <v>17</v>
      </c>
      <c r="M34">
        <v>9.9327885756664021</v>
      </c>
      <c r="N34">
        <v>3.2198884477822176</v>
      </c>
    </row>
    <row r="35" spans="4:14">
      <c r="D35">
        <v>27</v>
      </c>
      <c r="E35">
        <v>51.84</v>
      </c>
      <c r="F35">
        <v>15.55</v>
      </c>
      <c r="H35">
        <v>22.42</v>
      </c>
      <c r="I35">
        <v>10</v>
      </c>
      <c r="L35" t="s">
        <v>18</v>
      </c>
      <c r="M35">
        <v>4.1206006843662806</v>
      </c>
      <c r="N35">
        <v>2.4740750337706801</v>
      </c>
    </row>
    <row r="36" spans="4:14">
      <c r="D36">
        <v>28</v>
      </c>
      <c r="E36">
        <v>51.12</v>
      </c>
      <c r="F36">
        <v>18.510000000000002</v>
      </c>
      <c r="H36">
        <v>22.45</v>
      </c>
      <c r="I36">
        <v>9.31</v>
      </c>
    </row>
    <row r="37" spans="4:14">
      <c r="D37">
        <v>29</v>
      </c>
      <c r="E37">
        <v>51.03</v>
      </c>
      <c r="F37">
        <v>15.61</v>
      </c>
      <c r="H37">
        <v>22.8</v>
      </c>
      <c r="I37">
        <v>15.14</v>
      </c>
    </row>
    <row r="38" spans="4:14">
      <c r="D38">
        <v>30</v>
      </c>
      <c r="E38">
        <v>50.9</v>
      </c>
      <c r="F38">
        <v>19.190000000000001</v>
      </c>
      <c r="H38">
        <v>23.26</v>
      </c>
      <c r="I38">
        <v>12.44</v>
      </c>
    </row>
    <row r="39" spans="4:14">
      <c r="D39">
        <v>31</v>
      </c>
      <c r="E39">
        <v>49.86</v>
      </c>
      <c r="F39">
        <v>17.04</v>
      </c>
      <c r="H39">
        <v>23.84</v>
      </c>
      <c r="I39">
        <v>12.5</v>
      </c>
    </row>
    <row r="40" spans="4:14">
      <c r="D40">
        <v>32</v>
      </c>
      <c r="E40">
        <v>49.67</v>
      </c>
      <c r="F40">
        <v>17.13</v>
      </c>
      <c r="H40">
        <v>23.84</v>
      </c>
      <c r="I40">
        <v>13.83</v>
      </c>
    </row>
    <row r="41" spans="4:14">
      <c r="D41">
        <v>33</v>
      </c>
      <c r="E41">
        <v>49.54</v>
      </c>
      <c r="F41">
        <v>17.579999999999998</v>
      </c>
      <c r="H41">
        <v>24.09</v>
      </c>
      <c r="I41">
        <v>14.17</v>
      </c>
    </row>
    <row r="42" spans="4:14">
      <c r="D42">
        <v>34</v>
      </c>
      <c r="E42">
        <v>49.35</v>
      </c>
      <c r="F42">
        <v>16.350000000000001</v>
      </c>
      <c r="H42">
        <v>24.44</v>
      </c>
      <c r="I42">
        <v>13.67</v>
      </c>
    </row>
    <row r="43" spans="4:14">
      <c r="D43">
        <v>35</v>
      </c>
      <c r="E43">
        <v>48.04</v>
      </c>
      <c r="F43">
        <v>13.19</v>
      </c>
      <c r="H43">
        <v>24.68</v>
      </c>
      <c r="I43">
        <v>13.74</v>
      </c>
    </row>
    <row r="44" spans="4:14">
      <c r="D44">
        <v>36</v>
      </c>
      <c r="E44">
        <v>47</v>
      </c>
      <c r="F44">
        <v>18.75</v>
      </c>
      <c r="H44">
        <v>25.07</v>
      </c>
      <c r="I44">
        <v>14.45</v>
      </c>
    </row>
    <row r="45" spans="4:14">
      <c r="D45">
        <v>37</v>
      </c>
      <c r="E45">
        <v>45.83</v>
      </c>
      <c r="F45">
        <v>14.09</v>
      </c>
      <c r="H45">
        <v>25.56</v>
      </c>
      <c r="I45">
        <v>10.34</v>
      </c>
    </row>
    <row r="46" spans="4:14">
      <c r="D46">
        <v>38</v>
      </c>
      <c r="E46">
        <v>45.76</v>
      </c>
      <c r="F46">
        <v>18.36</v>
      </c>
      <c r="H46">
        <v>25.9</v>
      </c>
      <c r="I46">
        <v>9.74</v>
      </c>
    </row>
    <row r="47" spans="4:14">
      <c r="D47">
        <v>39</v>
      </c>
      <c r="E47">
        <v>45.6</v>
      </c>
      <c r="F47">
        <v>19.260000000000002</v>
      </c>
      <c r="H47">
        <v>26.34</v>
      </c>
      <c r="I47">
        <v>13.03</v>
      </c>
    </row>
    <row r="48" spans="4:14">
      <c r="D48">
        <v>40</v>
      </c>
      <c r="E48">
        <v>44.27</v>
      </c>
      <c r="F48">
        <v>14.38</v>
      </c>
      <c r="H48">
        <v>27.35</v>
      </c>
      <c r="I48">
        <v>11.58</v>
      </c>
    </row>
    <row r="49" spans="4:9">
      <c r="D49">
        <v>41</v>
      </c>
      <c r="E49">
        <v>44.06</v>
      </c>
      <c r="F49">
        <v>14.88</v>
      </c>
      <c r="H49">
        <v>27.84</v>
      </c>
      <c r="I49">
        <v>12.23</v>
      </c>
    </row>
    <row r="50" spans="4:9">
      <c r="D50">
        <v>42</v>
      </c>
      <c r="E50">
        <v>43.77</v>
      </c>
      <c r="F50">
        <v>16.690000000000001</v>
      </c>
      <c r="H50">
        <v>28</v>
      </c>
      <c r="I50">
        <v>15.02</v>
      </c>
    </row>
    <row r="51" spans="4:9">
      <c r="D51">
        <v>43</v>
      </c>
      <c r="E51">
        <v>42.57</v>
      </c>
      <c r="F51">
        <v>17.64</v>
      </c>
      <c r="H51">
        <v>28.83</v>
      </c>
      <c r="I51">
        <v>17.05</v>
      </c>
    </row>
    <row r="52" spans="4:9">
      <c r="D52">
        <v>44</v>
      </c>
      <c r="E52">
        <v>41.06</v>
      </c>
      <c r="F52">
        <v>14.43</v>
      </c>
      <c r="H52">
        <v>29.05</v>
      </c>
      <c r="I52">
        <v>15.05</v>
      </c>
    </row>
    <row r="53" spans="4:9">
      <c r="D53">
        <v>45</v>
      </c>
      <c r="E53">
        <v>55.96</v>
      </c>
      <c r="F53">
        <v>16.86</v>
      </c>
      <c r="H53">
        <v>35.61</v>
      </c>
      <c r="I53">
        <v>16.61</v>
      </c>
    </row>
    <row r="54" spans="4:9">
      <c r="D54" s="1" t="s">
        <v>4</v>
      </c>
      <c r="E54" s="1">
        <f>AVERAGE(E9:E53)</f>
        <v>55.634444444444448</v>
      </c>
      <c r="F54" s="1">
        <f>AVERAGE(F9:F53)</f>
        <v>16.861555555555562</v>
      </c>
      <c r="G54" s="1"/>
      <c r="H54" s="1">
        <f>AVERAGE(H9:H53)</f>
        <v>22.250000000000004</v>
      </c>
      <c r="I54" s="1">
        <f t="shared" ref="I54" si="0">AVERAGE(I9:I53)</f>
        <v>12.140666666666663</v>
      </c>
    </row>
    <row r="55" spans="4:9">
      <c r="D55" s="1" t="s">
        <v>8</v>
      </c>
      <c r="E55" s="1">
        <f>STDEV(E9:E53)</f>
        <v>9.9327885756664021</v>
      </c>
      <c r="F55" s="1">
        <f t="shared" ref="F55:I55" si="1">STDEV(F9:F53)</f>
        <v>3.2198884477822176</v>
      </c>
      <c r="G55" s="1"/>
      <c r="H55" s="1">
        <f t="shared" si="1"/>
        <v>4.1206006843662806</v>
      </c>
      <c r="I55" s="1">
        <f t="shared" si="1"/>
        <v>2.4740750337706801</v>
      </c>
    </row>
    <row r="56" spans="4:9">
      <c r="D56" s="1" t="s">
        <v>20</v>
      </c>
      <c r="E56" s="1"/>
      <c r="F56" s="1"/>
      <c r="G56" s="1"/>
      <c r="H56" s="1">
        <f>_xlfn.T.TEST(E9:E53, H9:H53,2,3)</f>
        <v>8.5067212599227146E-29</v>
      </c>
      <c r="I56" s="1">
        <f>_xlfn.T.TEST(F9:F53, I9:I53,2,3)</f>
        <v>1.6852253135854929E-11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59"/>
  <sheetViews>
    <sheetView tabSelected="1" topLeftCell="A8" workbookViewId="0">
      <selection activeCell="L44" sqref="L44"/>
    </sheetView>
  </sheetViews>
  <sheetFormatPr baseColWidth="10" defaultRowHeight="15" x14ac:dyDescent="0"/>
  <sheetData>
    <row r="3" spans="3:15">
      <c r="C3" s="1" t="s">
        <v>9</v>
      </c>
      <c r="D3" s="4" t="s">
        <v>21</v>
      </c>
      <c r="E3" s="4" t="s">
        <v>22</v>
      </c>
      <c r="F3" s="1" t="s">
        <v>23</v>
      </c>
      <c r="G3" s="4"/>
      <c r="H3" s="4"/>
      <c r="I3" s="1"/>
      <c r="J3" s="4"/>
      <c r="K3" s="4"/>
    </row>
    <row r="4" spans="3:15">
      <c r="C4" s="1">
        <v>1</v>
      </c>
      <c r="D4" s="4">
        <v>18.795000000000002</v>
      </c>
      <c r="E4" s="4">
        <v>30.715</v>
      </c>
      <c r="F4" s="1">
        <f>E4*D4</f>
        <v>577.28842500000007</v>
      </c>
      <c r="G4" s="1">
        <v>16</v>
      </c>
      <c r="H4" s="4">
        <v>23.105</v>
      </c>
      <c r="I4" s="4">
        <v>43.161000000000001</v>
      </c>
      <c r="J4">
        <f>I4*H4</f>
        <v>997.23490500000003</v>
      </c>
      <c r="L4" s="1">
        <v>31</v>
      </c>
      <c r="M4" s="4">
        <v>25.742999999999999</v>
      </c>
      <c r="N4" s="4">
        <v>16.068999999999999</v>
      </c>
      <c r="O4">
        <f>N4*M4</f>
        <v>413.66426699999994</v>
      </c>
    </row>
    <row r="5" spans="3:15">
      <c r="C5" s="1">
        <v>2</v>
      </c>
      <c r="D5" s="4">
        <v>12.677</v>
      </c>
      <c r="E5" s="4">
        <v>28.344000000000001</v>
      </c>
      <c r="F5" s="1">
        <f t="shared" ref="F5:F18" si="0">E5*D5</f>
        <v>359.31688800000001</v>
      </c>
      <c r="G5" s="1">
        <v>17</v>
      </c>
      <c r="H5" s="4">
        <v>24.06</v>
      </c>
      <c r="I5" s="4">
        <v>37.988999999999997</v>
      </c>
      <c r="J5">
        <f t="shared" ref="J5:J18" si="1">I5*H5</f>
        <v>914.01533999999992</v>
      </c>
      <c r="L5" s="1">
        <v>32</v>
      </c>
      <c r="M5" s="4">
        <v>23.206</v>
      </c>
      <c r="N5" s="4">
        <v>24.93</v>
      </c>
      <c r="O5">
        <f t="shared" ref="O5:O18" si="2">N5*M5</f>
        <v>578.52557999999999</v>
      </c>
    </row>
    <row r="6" spans="3:15">
      <c r="C6" s="1">
        <v>3</v>
      </c>
      <c r="D6" s="4">
        <v>13.218</v>
      </c>
      <c r="E6" s="4">
        <v>28.829000000000001</v>
      </c>
      <c r="F6" s="1">
        <f t="shared" si="0"/>
        <v>381.06172200000003</v>
      </c>
      <c r="G6" s="1">
        <v>18</v>
      </c>
      <c r="H6" s="4">
        <v>24.655999999999999</v>
      </c>
      <c r="I6" s="4">
        <v>30.509</v>
      </c>
      <c r="J6">
        <f t="shared" si="1"/>
        <v>752.22990399999992</v>
      </c>
      <c r="L6" s="1">
        <v>33</v>
      </c>
      <c r="M6" s="4">
        <v>24.940999999999999</v>
      </c>
      <c r="N6" s="4">
        <v>20.952000000000002</v>
      </c>
      <c r="O6">
        <f t="shared" si="2"/>
        <v>522.56383200000005</v>
      </c>
    </row>
    <row r="7" spans="3:15">
      <c r="C7" s="1">
        <v>4</v>
      </c>
      <c r="D7" s="4">
        <v>18.122</v>
      </c>
      <c r="E7" s="4">
        <v>21.655999999999999</v>
      </c>
      <c r="F7" s="1">
        <f t="shared" si="0"/>
        <v>392.45003199999996</v>
      </c>
      <c r="G7" s="1">
        <v>19</v>
      </c>
      <c r="H7" s="4">
        <v>24.943999999999999</v>
      </c>
      <c r="I7" s="4">
        <v>25.92</v>
      </c>
      <c r="J7">
        <f t="shared" si="1"/>
        <v>646.54848000000004</v>
      </c>
      <c r="L7" s="1">
        <v>34</v>
      </c>
      <c r="M7" s="4">
        <v>22.414999999999999</v>
      </c>
      <c r="N7" s="4">
        <v>19.236000000000001</v>
      </c>
      <c r="O7">
        <f t="shared" si="2"/>
        <v>431.17493999999999</v>
      </c>
    </row>
    <row r="8" spans="3:15">
      <c r="C8" s="1">
        <v>5</v>
      </c>
      <c r="D8" s="4">
        <v>44.165999999999997</v>
      </c>
      <c r="E8" s="4">
        <v>15.862</v>
      </c>
      <c r="F8" s="1">
        <f t="shared" si="0"/>
        <v>700.56109199999992</v>
      </c>
      <c r="G8" s="1">
        <v>20</v>
      </c>
      <c r="H8" s="4">
        <v>48.37</v>
      </c>
      <c r="I8" s="4">
        <v>18.991</v>
      </c>
      <c r="J8">
        <f t="shared" si="1"/>
        <v>918.59466999999995</v>
      </c>
      <c r="L8" s="1">
        <v>35</v>
      </c>
      <c r="M8" s="4">
        <v>37.270000000000003</v>
      </c>
      <c r="N8" s="4">
        <v>26.454999999999998</v>
      </c>
      <c r="O8">
        <f t="shared" si="2"/>
        <v>985.97784999999999</v>
      </c>
    </row>
    <row r="9" spans="3:15">
      <c r="C9" s="1">
        <v>6</v>
      </c>
      <c r="D9" s="4">
        <v>24.643999999999998</v>
      </c>
      <c r="E9" s="4">
        <v>14.847</v>
      </c>
      <c r="F9" s="1">
        <f t="shared" si="0"/>
        <v>365.88946799999997</v>
      </c>
      <c r="G9" s="1">
        <v>21</v>
      </c>
      <c r="H9" s="4">
        <v>28.972000000000001</v>
      </c>
      <c r="I9" s="4">
        <v>17.481999999999999</v>
      </c>
      <c r="J9">
        <f t="shared" si="1"/>
        <v>506.48850399999998</v>
      </c>
      <c r="L9" s="1">
        <v>36</v>
      </c>
      <c r="M9" s="4">
        <v>24.111999999999998</v>
      </c>
      <c r="N9" s="4">
        <v>22.427</v>
      </c>
      <c r="O9">
        <f t="shared" si="2"/>
        <v>540.75982399999998</v>
      </c>
    </row>
    <row r="10" spans="3:15">
      <c r="C10" s="1">
        <v>7</v>
      </c>
      <c r="D10" s="4">
        <v>31.399000000000001</v>
      </c>
      <c r="E10" s="4">
        <v>14.302</v>
      </c>
      <c r="F10" s="1">
        <f t="shared" si="0"/>
        <v>449.06849799999998</v>
      </c>
      <c r="G10" s="1">
        <v>22</v>
      </c>
      <c r="H10" s="4">
        <v>41.87</v>
      </c>
      <c r="I10" s="4">
        <v>18.344000000000001</v>
      </c>
      <c r="J10">
        <f t="shared" si="1"/>
        <v>768.06327999999996</v>
      </c>
      <c r="L10" s="1">
        <v>37</v>
      </c>
      <c r="M10" s="4">
        <v>30.856999999999999</v>
      </c>
      <c r="N10" s="4">
        <v>29.704000000000001</v>
      </c>
      <c r="O10">
        <f t="shared" si="2"/>
        <v>916.57632799999999</v>
      </c>
    </row>
    <row r="11" spans="3:15">
      <c r="C11" s="1">
        <v>8</v>
      </c>
      <c r="D11" s="4">
        <v>27.690999999999999</v>
      </c>
      <c r="E11" s="4">
        <v>25.137</v>
      </c>
      <c r="F11" s="1">
        <f t="shared" si="0"/>
        <v>696.068667</v>
      </c>
      <c r="G11" s="1">
        <v>23</v>
      </c>
      <c r="H11" s="4">
        <v>28.190999999999999</v>
      </c>
      <c r="I11" s="4">
        <v>25.341999999999999</v>
      </c>
      <c r="J11">
        <f t="shared" si="1"/>
        <v>714.41632199999992</v>
      </c>
      <c r="L11" s="1">
        <v>38</v>
      </c>
      <c r="M11" s="4">
        <v>36.822000000000003</v>
      </c>
      <c r="N11" s="4">
        <v>32.688000000000002</v>
      </c>
      <c r="O11">
        <f t="shared" si="2"/>
        <v>1203.6375360000002</v>
      </c>
    </row>
    <row r="12" spans="3:15">
      <c r="C12" s="1">
        <v>9</v>
      </c>
      <c r="D12" s="4">
        <v>22.638999999999999</v>
      </c>
      <c r="E12" s="4">
        <v>15.904</v>
      </c>
      <c r="F12" s="1">
        <f t="shared" si="0"/>
        <v>360.050656</v>
      </c>
      <c r="G12" s="1">
        <v>24</v>
      </c>
      <c r="H12" s="4">
        <v>23.623000000000001</v>
      </c>
      <c r="I12" s="4">
        <v>13.755000000000001</v>
      </c>
      <c r="J12">
        <f t="shared" si="1"/>
        <v>324.93436500000001</v>
      </c>
      <c r="L12" s="1">
        <v>39</v>
      </c>
      <c r="M12" s="4">
        <v>26.013000000000002</v>
      </c>
      <c r="N12" s="4">
        <v>20.827000000000002</v>
      </c>
      <c r="O12">
        <f t="shared" si="2"/>
        <v>541.77275100000008</v>
      </c>
    </row>
    <row r="13" spans="3:15">
      <c r="C13" s="1">
        <v>10</v>
      </c>
      <c r="D13" s="4">
        <v>27.222999999999999</v>
      </c>
      <c r="E13" s="4">
        <v>13.898999999999999</v>
      </c>
      <c r="F13" s="1">
        <f t="shared" si="0"/>
        <v>378.37247699999995</v>
      </c>
      <c r="G13" s="1">
        <v>25</v>
      </c>
      <c r="H13" s="4">
        <v>23.959</v>
      </c>
      <c r="I13" s="4">
        <v>15.247999999999999</v>
      </c>
      <c r="J13">
        <f t="shared" si="1"/>
        <v>365.32683199999997</v>
      </c>
      <c r="L13" s="1">
        <v>40</v>
      </c>
      <c r="M13" s="4">
        <v>25.638999999999999</v>
      </c>
      <c r="N13" s="4">
        <v>26.015999999999998</v>
      </c>
      <c r="O13">
        <f t="shared" si="2"/>
        <v>667.02422399999989</v>
      </c>
    </row>
    <row r="14" spans="3:15">
      <c r="C14" s="1">
        <v>11</v>
      </c>
      <c r="D14" s="4">
        <v>35.738999999999997</v>
      </c>
      <c r="E14" s="4">
        <v>45.506999999999998</v>
      </c>
      <c r="F14" s="1">
        <f t="shared" si="0"/>
        <v>1626.3746729999998</v>
      </c>
      <c r="G14" s="1">
        <v>26</v>
      </c>
      <c r="H14" s="4">
        <v>29.853999999999999</v>
      </c>
      <c r="I14" s="4">
        <v>16.07</v>
      </c>
      <c r="J14">
        <f t="shared" si="1"/>
        <v>479.75378000000001</v>
      </c>
      <c r="L14" s="1">
        <v>41</v>
      </c>
      <c r="M14" s="4">
        <v>19.911000000000001</v>
      </c>
      <c r="N14" s="4">
        <v>23.867999999999999</v>
      </c>
      <c r="O14">
        <f t="shared" si="2"/>
        <v>475.235748</v>
      </c>
    </row>
    <row r="15" spans="3:15">
      <c r="C15" s="1">
        <v>12</v>
      </c>
      <c r="D15" s="4">
        <v>28.555</v>
      </c>
      <c r="E15" s="4">
        <v>58.343000000000004</v>
      </c>
      <c r="F15" s="1">
        <f t="shared" si="0"/>
        <v>1665.984365</v>
      </c>
      <c r="G15" s="1">
        <v>27</v>
      </c>
      <c r="H15" s="4">
        <v>26.3</v>
      </c>
      <c r="I15" s="4">
        <v>14.677</v>
      </c>
      <c r="J15">
        <f t="shared" si="1"/>
        <v>386.00510000000003</v>
      </c>
      <c r="L15" s="1">
        <v>42</v>
      </c>
      <c r="M15" s="4">
        <v>25.602</v>
      </c>
      <c r="N15" s="4">
        <v>25.795000000000002</v>
      </c>
      <c r="O15">
        <f t="shared" si="2"/>
        <v>660.40359000000001</v>
      </c>
    </row>
    <row r="16" spans="3:15">
      <c r="C16" s="1">
        <v>13</v>
      </c>
      <c r="D16" s="4">
        <v>23.692</v>
      </c>
      <c r="E16" s="4">
        <v>21.574000000000002</v>
      </c>
      <c r="F16" s="1">
        <f t="shared" si="0"/>
        <v>511.13120800000002</v>
      </c>
      <c r="G16" s="1">
        <v>28</v>
      </c>
      <c r="H16" s="4">
        <v>20.495999999999999</v>
      </c>
      <c r="I16" s="4">
        <v>16.032</v>
      </c>
      <c r="J16">
        <f t="shared" si="1"/>
        <v>328.59187199999997</v>
      </c>
      <c r="L16" s="1">
        <v>43</v>
      </c>
      <c r="M16" s="4">
        <v>21.957999999999998</v>
      </c>
      <c r="N16" s="4">
        <v>32.572000000000003</v>
      </c>
      <c r="O16">
        <f t="shared" si="2"/>
        <v>715.21597599999996</v>
      </c>
    </row>
    <row r="17" spans="2:15">
      <c r="C17" s="1">
        <v>14</v>
      </c>
      <c r="D17" s="4">
        <v>25.263000000000002</v>
      </c>
      <c r="E17" s="4">
        <v>27.094999999999999</v>
      </c>
      <c r="F17" s="1">
        <f t="shared" si="0"/>
        <v>684.50098500000001</v>
      </c>
      <c r="G17" s="1">
        <v>29</v>
      </c>
      <c r="H17" s="4">
        <v>39.823999999999998</v>
      </c>
      <c r="I17" s="4">
        <v>22.062000000000001</v>
      </c>
      <c r="J17">
        <f t="shared" si="1"/>
        <v>878.59708799999999</v>
      </c>
      <c r="L17" s="1">
        <v>44</v>
      </c>
      <c r="M17" s="4">
        <v>18.53</v>
      </c>
      <c r="N17" s="4">
        <v>30.942</v>
      </c>
      <c r="O17">
        <f t="shared" si="2"/>
        <v>573.35526000000004</v>
      </c>
    </row>
    <row r="18" spans="2:15">
      <c r="C18" s="1">
        <v>15</v>
      </c>
      <c r="D18" s="4">
        <v>35.677</v>
      </c>
      <c r="E18" s="4">
        <v>33.151000000000003</v>
      </c>
      <c r="F18" s="1">
        <f t="shared" si="0"/>
        <v>1182.7282270000001</v>
      </c>
      <c r="G18" s="1">
        <v>30</v>
      </c>
      <c r="H18" s="4">
        <v>24.079000000000001</v>
      </c>
      <c r="I18" s="4">
        <v>19.350000000000001</v>
      </c>
      <c r="J18">
        <f t="shared" si="1"/>
        <v>465.92865000000006</v>
      </c>
      <c r="L18" s="1">
        <v>45</v>
      </c>
      <c r="M18" s="4">
        <v>24.11</v>
      </c>
      <c r="N18" s="4">
        <v>17.219000000000001</v>
      </c>
      <c r="O18">
        <f t="shared" si="2"/>
        <v>415.15009000000003</v>
      </c>
    </row>
    <row r="19" spans="2:15">
      <c r="B19" t="s">
        <v>4</v>
      </c>
      <c r="C19" s="1"/>
      <c r="D19" s="4">
        <v>25.966666669999999</v>
      </c>
      <c r="E19" s="4">
        <v>26.344333330000001</v>
      </c>
      <c r="F19" s="1">
        <f>D19*E19</f>
        <v>684.07452222348115</v>
      </c>
      <c r="G19" s="1"/>
      <c r="H19" s="4">
        <v>28.8202</v>
      </c>
      <c r="I19" s="4">
        <v>22.328800000000001</v>
      </c>
      <c r="J19" s="1">
        <f>H19*I19</f>
        <v>643.52048176000005</v>
      </c>
      <c r="L19" s="1"/>
      <c r="M19" s="4">
        <v>25.808599999999998</v>
      </c>
      <c r="N19" s="4">
        <v>24.646666669999998</v>
      </c>
      <c r="O19" s="1">
        <f>M19*N19</f>
        <v>636.09596141936197</v>
      </c>
    </row>
    <row r="20" spans="2:15">
      <c r="C20" s="1"/>
      <c r="D20" s="4"/>
      <c r="E20" s="4"/>
      <c r="F20" s="1"/>
      <c r="G20" s="4"/>
      <c r="H20" s="4"/>
      <c r="I20" s="1"/>
      <c r="J20" s="4"/>
      <c r="K20" s="4"/>
    </row>
    <row r="21" spans="2:15">
      <c r="C21" s="1"/>
      <c r="D21" s="4"/>
      <c r="E21" s="4"/>
      <c r="F21" s="1"/>
      <c r="G21" s="4"/>
      <c r="H21" s="4"/>
      <c r="I21" s="1"/>
      <c r="J21" s="4"/>
      <c r="K21" s="4"/>
    </row>
    <row r="22" spans="2:15">
      <c r="C22" s="1"/>
      <c r="F22" s="1"/>
      <c r="I22" s="1"/>
    </row>
    <row r="23" spans="2:15">
      <c r="C23" s="1"/>
      <c r="F23" s="1"/>
      <c r="I23" s="1"/>
    </row>
    <row r="24" spans="2:15">
      <c r="C24" s="1"/>
      <c r="F24" s="1"/>
      <c r="I24" s="1"/>
    </row>
    <row r="25" spans="2:15">
      <c r="C25" s="1"/>
      <c r="F25" s="1"/>
      <c r="I25" s="1"/>
    </row>
    <row r="26" spans="2:15">
      <c r="C26" s="1"/>
      <c r="F26" t="s">
        <v>3</v>
      </c>
      <c r="G26" t="s">
        <v>24</v>
      </c>
      <c r="H26" t="s">
        <v>25</v>
      </c>
      <c r="I26" s="1"/>
    </row>
    <row r="27" spans="2:15">
      <c r="C27" s="1"/>
      <c r="E27" t="s">
        <v>3</v>
      </c>
      <c r="F27" s="1">
        <v>684.07</v>
      </c>
      <c r="G27" s="1">
        <v>88.17</v>
      </c>
      <c r="H27">
        <f>F27/G27</f>
        <v>7.7585346489735745</v>
      </c>
      <c r="I27" s="1"/>
    </row>
    <row r="28" spans="2:15">
      <c r="C28" s="1"/>
      <c r="E28" t="s">
        <v>24</v>
      </c>
      <c r="F28" s="1">
        <v>643.52</v>
      </c>
      <c r="G28" s="1">
        <v>71.09</v>
      </c>
      <c r="H28">
        <f>F28/G28</f>
        <v>9.0521873681249119</v>
      </c>
      <c r="I28" s="1">
        <f>AVERAGE(H27:H29)</f>
        <v>7.8122198390328279</v>
      </c>
      <c r="L28">
        <v>7.8120000000000003</v>
      </c>
    </row>
    <row r="29" spans="2:15">
      <c r="C29" s="1"/>
      <c r="F29" s="1">
        <v>636.09</v>
      </c>
      <c r="G29" s="1">
        <v>96</v>
      </c>
      <c r="H29">
        <f>F29/G29</f>
        <v>6.6259375</v>
      </c>
      <c r="I29" s="1"/>
    </row>
    <row r="30" spans="2:15">
      <c r="C30" s="1"/>
      <c r="E30" t="s">
        <v>4</v>
      </c>
      <c r="F30" s="5">
        <f>AVERAGE(F27:F29)</f>
        <v>654.56000000000006</v>
      </c>
      <c r="G30" s="5">
        <f>AVERAGE(G27:G29)</f>
        <v>85.086666666666659</v>
      </c>
      <c r="H30" s="5">
        <f>AVERAGE(H27:H29)</f>
        <v>7.8122198390328279</v>
      </c>
      <c r="I30" s="1"/>
    </row>
    <row r="31" spans="2:15">
      <c r="C31" s="1"/>
      <c r="F31" s="1"/>
      <c r="I31" s="1"/>
    </row>
    <row r="32" spans="2:15">
      <c r="C32" s="1"/>
      <c r="F32" s="1"/>
      <c r="I32" s="1"/>
    </row>
    <row r="33" spans="3:9">
      <c r="C33" s="1"/>
      <c r="F33" s="1"/>
      <c r="I33" s="1"/>
    </row>
    <row r="34" spans="3:9">
      <c r="C34" s="1"/>
      <c r="F34" s="1"/>
      <c r="I34" s="1"/>
    </row>
    <row r="35" spans="3:9">
      <c r="C35" s="1"/>
      <c r="F35" s="1"/>
      <c r="I35" s="1"/>
    </row>
    <row r="36" spans="3:9">
      <c r="C36" s="1"/>
      <c r="F36" s="1"/>
      <c r="I36" s="1"/>
    </row>
    <row r="37" spans="3:9">
      <c r="C37" s="1"/>
      <c r="F37" s="1"/>
      <c r="I37" s="1"/>
    </row>
    <row r="38" spans="3:9">
      <c r="C38" s="1"/>
      <c r="F38" s="1"/>
      <c r="I38" s="1"/>
    </row>
    <row r="39" spans="3:9">
      <c r="C39" s="1"/>
      <c r="F39" s="1"/>
      <c r="I39" s="1"/>
    </row>
    <row r="40" spans="3:9">
      <c r="C40" s="1"/>
      <c r="F40" s="1"/>
      <c r="I40" s="1"/>
    </row>
    <row r="41" spans="3:9">
      <c r="C41" s="1"/>
      <c r="F41" s="1"/>
      <c r="I41" s="1"/>
    </row>
    <row r="42" spans="3:9">
      <c r="C42" s="1"/>
      <c r="F42" s="1"/>
      <c r="I42" s="1"/>
    </row>
    <row r="43" spans="3:9">
      <c r="C43" s="1"/>
      <c r="F43" s="1"/>
      <c r="I43" s="1"/>
    </row>
    <row r="44" spans="3:9">
      <c r="C44" s="1"/>
      <c r="F44" s="1"/>
      <c r="I44" s="1"/>
    </row>
    <row r="45" spans="3:9">
      <c r="C45" s="1"/>
      <c r="F45" s="1"/>
      <c r="I45" s="1"/>
    </row>
    <row r="46" spans="3:9">
      <c r="C46" s="1"/>
      <c r="F46" s="1"/>
      <c r="I46" s="1"/>
    </row>
    <row r="47" spans="3:9">
      <c r="C47" s="1"/>
      <c r="F47" s="1"/>
      <c r="I47" s="1"/>
    </row>
    <row r="48" spans="3:9">
      <c r="C48" s="1"/>
      <c r="F48" s="1"/>
      <c r="I48" s="1"/>
    </row>
    <row r="49" spans="3:9">
      <c r="C49" s="1"/>
      <c r="F49" s="1"/>
      <c r="I49" s="1"/>
    </row>
    <row r="50" spans="3:9">
      <c r="C50" s="1"/>
      <c r="F50" s="1"/>
      <c r="I50" s="1"/>
    </row>
    <row r="51" spans="3:9">
      <c r="C51" s="1"/>
      <c r="F51" s="1"/>
      <c r="I51" s="1"/>
    </row>
    <row r="52" spans="3:9">
      <c r="C52" s="1"/>
      <c r="F52" s="1"/>
      <c r="I52" s="1"/>
    </row>
    <row r="53" spans="3:9">
      <c r="C53" s="1"/>
      <c r="F53" s="1"/>
      <c r="I53" s="1"/>
    </row>
    <row r="54" spans="3:9">
      <c r="C54" s="1"/>
      <c r="F54" s="1"/>
      <c r="I54" s="1"/>
    </row>
    <row r="55" spans="3:9">
      <c r="C55" s="1"/>
      <c r="F55" s="1"/>
      <c r="I55" s="1"/>
    </row>
    <row r="56" spans="3:9">
      <c r="C56" s="1"/>
      <c r="F56" s="1"/>
      <c r="I56" s="1"/>
    </row>
    <row r="57" spans="3:9">
      <c r="C57" s="1"/>
      <c r="F57" s="1"/>
      <c r="I57" s="1"/>
    </row>
    <row r="58" spans="3:9">
      <c r="C58" s="1"/>
      <c r="F58" s="1"/>
      <c r="I58" s="1"/>
    </row>
    <row r="59" spans="3:9">
      <c r="C59" s="1"/>
      <c r="F59" s="1"/>
      <c r="I59" s="1"/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Image Q</vt:lpstr>
      <vt:lpstr>Image R</vt:lpstr>
      <vt:lpstr>F.I for image Q and 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Nidhi Sharma Dey</dc:creator>
  <cp:lastModifiedBy>Nidhi Sharma Dey</cp:lastModifiedBy>
  <dcterms:created xsi:type="dcterms:W3CDTF">2016-10-20T16:15:26Z</dcterms:created>
  <dcterms:modified xsi:type="dcterms:W3CDTF">2016-10-21T09:39:51Z</dcterms:modified>
</cp:coreProperties>
</file>