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240" yWindow="240" windowWidth="25360" windowHeight="15280" tabRatio="500" activeTab="1"/>
  </bookViews>
  <sheets>
    <sheet name="Figure 6E" sheetId="1" r:id="rId1"/>
    <sheet name="Figure 6F" sheetId="2" r:id="rId2"/>
  </sheets>
  <externalReferences>
    <externalReference r:id="rId3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7" i="2" l="1"/>
  <c r="D16" i="2"/>
  <c r="C16" i="2"/>
  <c r="D15" i="2"/>
  <c r="C15" i="2"/>
  <c r="B5" i="2"/>
  <c r="B6" i="2"/>
  <c r="B7" i="2"/>
  <c r="B8" i="2"/>
  <c r="B9" i="2"/>
  <c r="B10" i="2"/>
  <c r="B11" i="2"/>
  <c r="B12" i="2"/>
  <c r="B13" i="2"/>
  <c r="B14" i="2"/>
  <c r="D19" i="1"/>
  <c r="D18" i="1"/>
  <c r="C18" i="1"/>
  <c r="D17" i="1"/>
  <c r="B7" i="1"/>
  <c r="B8" i="1"/>
  <c r="B9" i="1"/>
  <c r="B10" i="1"/>
  <c r="B11" i="1"/>
  <c r="B12" i="1"/>
  <c r="B13" i="1"/>
  <c r="B14" i="1"/>
  <c r="B15" i="1"/>
  <c r="B16" i="1"/>
</calcChain>
</file>

<file path=xl/sharedStrings.xml><?xml version="1.0" encoding="utf-8"?>
<sst xmlns="http://schemas.openxmlformats.org/spreadsheetml/2006/main" count="14" uniqueCount="13">
  <si>
    <t>total no of cells</t>
  </si>
  <si>
    <t>average</t>
  </si>
  <si>
    <t>std dev</t>
  </si>
  <si>
    <t>ttest</t>
  </si>
  <si>
    <t>Dome-MESO-LacZ; N-GAL4/+</t>
  </si>
  <si>
    <t>Dome-MESO-LacZ; N-GAL4/UAS-rpr; tubGal80ts</t>
  </si>
  <si>
    <t>n number</t>
  </si>
  <si>
    <r>
      <t>Dome-MESO-LacZ; N-GAL4/UAS-rpr; tubGal80</t>
    </r>
    <r>
      <rPr>
        <vertAlign val="superscript"/>
        <sz val="11"/>
        <color theme="1"/>
        <rFont val="Calibri"/>
        <family val="2"/>
        <scheme val="minor"/>
      </rPr>
      <t>ts</t>
    </r>
  </si>
  <si>
    <t>total dome positive area/total area of lg lobe in Dome-MESO-LacZ; N-GAL4/+</t>
  </si>
  <si>
    <t>total dome positive area/total area of lg lobe in Dome-MESO-LacZ; N-GAL4/UAS-rpr; tubGal80ts</t>
  </si>
  <si>
    <t>Average</t>
  </si>
  <si>
    <t>Standard Deviation</t>
  </si>
  <si>
    <t>two tailed unpaired Student’s 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</si>
</sst>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3" fillId="0" borderId="0" xfId="0" applyFont="1"/>
    <xf numFmtId="11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'Figure 6E'!$I$11:$I$12</c:f>
                <c:numCache>
                  <c:formatCode>General</c:formatCode>
                  <c:ptCount val="2"/>
                  <c:pt idx="0">
                    <c:v>345.3440182037191</c:v>
                  </c:pt>
                  <c:pt idx="1">
                    <c:v>113.4841598878651</c:v>
                  </c:pt>
                </c:numCache>
              </c:numRef>
            </c:plus>
            <c:minus>
              <c:numRef>
                <c:f>'Figure 6E'!$I$11:$I$12</c:f>
                <c:numCache>
                  <c:formatCode>General</c:formatCode>
                  <c:ptCount val="2"/>
                  <c:pt idx="0">
                    <c:v>345.3440182037191</c:v>
                  </c:pt>
                  <c:pt idx="1">
                    <c:v>113.4841598878651</c:v>
                  </c:pt>
                </c:numCache>
              </c:numRef>
            </c:minus>
          </c:errBars>
          <c:cat>
            <c:strRef>
              <c:f>'Figure 6E'!$G$11:$G$12</c:f>
              <c:strCache>
                <c:ptCount val="2"/>
                <c:pt idx="0">
                  <c:v>Dome-MESO-LacZ; N-GAL4/+</c:v>
                </c:pt>
                <c:pt idx="1">
                  <c:v>Dome-MESO-LacZ; N-GAL4/UAS-rpr; tubGal80ts</c:v>
                </c:pt>
              </c:strCache>
            </c:strRef>
          </c:cat>
          <c:val>
            <c:numRef>
              <c:f>'Figure 6E'!$H$11:$H$12</c:f>
              <c:numCache>
                <c:formatCode>General</c:formatCode>
                <c:ptCount val="2"/>
                <c:pt idx="0">
                  <c:v>2255.0</c:v>
                </c:pt>
                <c:pt idx="1">
                  <c:v>562.3636363636363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7566488"/>
        <c:axId val="2097577640"/>
      </c:barChart>
      <c:catAx>
        <c:axId val="20975664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2097577640"/>
        <c:crosses val="autoZero"/>
        <c:auto val="1"/>
        <c:lblAlgn val="ctr"/>
        <c:lblOffset val="100"/>
        <c:noMultiLvlLbl val="0"/>
      </c:catAx>
      <c:valAx>
        <c:axId val="2097577640"/>
        <c:scaling>
          <c:orientation val="minMax"/>
          <c:max val="3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Average number of cells per lobe</a:t>
                </a:r>
                <a:endParaRPr lang="en-US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975664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[1]Sheet1!$H$21:$H$22</c:f>
                <c:numCache>
                  <c:formatCode>General</c:formatCode>
                  <c:ptCount val="2"/>
                  <c:pt idx="0">
                    <c:v>0.02</c:v>
                  </c:pt>
                  <c:pt idx="1">
                    <c:v>0.1004</c:v>
                  </c:pt>
                </c:numCache>
              </c:numRef>
            </c:plus>
            <c:minus>
              <c:numRef>
                <c:f>[1]Sheet1!$H$21:$H$22</c:f>
                <c:numCache>
                  <c:formatCode>General</c:formatCode>
                  <c:ptCount val="2"/>
                  <c:pt idx="0">
                    <c:v>0.02</c:v>
                  </c:pt>
                  <c:pt idx="1">
                    <c:v>0.1004</c:v>
                  </c:pt>
                </c:numCache>
              </c:numRef>
            </c:minus>
          </c:errBars>
          <c:cat>
            <c:strRef>
              <c:f>[1]Sheet1!$G$17:$G$18</c:f>
              <c:strCache>
                <c:ptCount val="2"/>
                <c:pt idx="0">
                  <c:v>Dome-MESO-LacZ; N-GAL4/+</c:v>
                </c:pt>
                <c:pt idx="1">
                  <c:v>Dome-MESO-LacZ; N-GAL4/UAS-rpr; tubGal80ts</c:v>
                </c:pt>
              </c:strCache>
            </c:strRef>
          </c:cat>
          <c:val>
            <c:numRef>
              <c:f>[1]Sheet1!$H$17:$H$18</c:f>
              <c:numCache>
                <c:formatCode>General</c:formatCode>
                <c:ptCount val="2"/>
                <c:pt idx="0">
                  <c:v>0.782734</c:v>
                </c:pt>
                <c:pt idx="1">
                  <c:v>0.3269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8101128"/>
        <c:axId val="2098085112"/>
      </c:barChart>
      <c:catAx>
        <c:axId val="20981011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800" i="1"/>
            </a:pPr>
            <a:endParaRPr lang="en-US"/>
          </a:p>
        </c:txPr>
        <c:crossAx val="2098085112"/>
        <c:crosses val="autoZero"/>
        <c:auto val="1"/>
        <c:lblAlgn val="ctr"/>
        <c:lblOffset val="100"/>
        <c:noMultiLvlLbl val="0"/>
      </c:catAx>
      <c:valAx>
        <c:axId val="2098085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Ratio of total area of progenitor cells to total area of each lymph gland lobe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0.0140845070422535"/>
              <c:y val="0.03859649122807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98101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14</xdr:row>
      <xdr:rowOff>0</xdr:rowOff>
    </xdr:from>
    <xdr:to>
      <xdr:col>12</xdr:col>
      <xdr:colOff>457200</xdr:colOff>
      <xdr:row>33</xdr:row>
      <xdr:rowOff>50800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3073400</xdr:colOff>
      <xdr:row>19</xdr:row>
      <xdr:rowOff>114300</xdr:rowOff>
    </xdr:from>
    <xdr:to>
      <xdr:col>6</xdr:col>
      <xdr:colOff>279400</xdr:colOff>
      <xdr:row>38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%206%20graph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7">
          <cell r="G17" t="str">
            <v>Dome-MESO-LacZ; N-GAL4/+</v>
          </cell>
          <cell r="H17">
            <v>0.78273400000000004</v>
          </cell>
        </row>
        <row r="18">
          <cell r="G18" t="str">
            <v>Dome-MESO-LacZ; N-GAL4/UAS-rpr; tubGal80ts</v>
          </cell>
          <cell r="H18">
            <v>0.32690000000000002</v>
          </cell>
        </row>
        <row r="21">
          <cell r="H21">
            <v>0.02</v>
          </cell>
        </row>
        <row r="22">
          <cell r="H22">
            <v>0.1004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9"/>
  <sheetViews>
    <sheetView workbookViewId="0">
      <selection activeCell="D33" sqref="D33"/>
    </sheetView>
  </sheetViews>
  <sheetFormatPr baseColWidth="10" defaultRowHeight="15" x14ac:dyDescent="0"/>
  <cols>
    <col min="3" max="3" width="29.1640625" customWidth="1"/>
    <col min="4" max="4" width="38" customWidth="1"/>
  </cols>
  <sheetData>
    <row r="3" spans="2:9">
      <c r="B3" s="1" t="s">
        <v>0</v>
      </c>
    </row>
    <row r="5" spans="2:9">
      <c r="B5" s="1" t="s">
        <v>6</v>
      </c>
      <c r="C5" s="1" t="s">
        <v>4</v>
      </c>
      <c r="D5" s="1" t="s">
        <v>5</v>
      </c>
    </row>
    <row r="6" spans="2:9">
      <c r="B6">
        <v>1</v>
      </c>
      <c r="C6">
        <v>3015</v>
      </c>
      <c r="D6">
        <v>510</v>
      </c>
    </row>
    <row r="7" spans="2:9">
      <c r="B7">
        <f>B6+1</f>
        <v>2</v>
      </c>
      <c r="C7">
        <v>2241</v>
      </c>
      <c r="D7">
        <v>395</v>
      </c>
    </row>
    <row r="8" spans="2:9">
      <c r="B8">
        <f t="shared" ref="B8:B16" si="0">B7+1</f>
        <v>3</v>
      </c>
      <c r="C8">
        <v>2280</v>
      </c>
      <c r="D8">
        <v>427</v>
      </c>
    </row>
    <row r="9" spans="2:9">
      <c r="B9">
        <f t="shared" si="0"/>
        <v>4</v>
      </c>
      <c r="C9">
        <v>2799</v>
      </c>
      <c r="D9">
        <v>400</v>
      </c>
    </row>
    <row r="10" spans="2:9">
      <c r="B10">
        <f t="shared" si="0"/>
        <v>5</v>
      </c>
      <c r="C10">
        <v>2664</v>
      </c>
      <c r="D10">
        <v>581</v>
      </c>
    </row>
    <row r="11" spans="2:9">
      <c r="B11">
        <f t="shared" si="0"/>
        <v>6</v>
      </c>
      <c r="C11">
        <v>2584</v>
      </c>
      <c r="D11">
        <v>672</v>
      </c>
      <c r="G11" t="s">
        <v>4</v>
      </c>
      <c r="H11">
        <v>2255</v>
      </c>
      <c r="I11">
        <v>345.34401820371909</v>
      </c>
    </row>
    <row r="12" spans="2:9" ht="16">
      <c r="B12">
        <f t="shared" si="0"/>
        <v>7</v>
      </c>
      <c r="C12">
        <v>2587</v>
      </c>
      <c r="D12">
        <v>630</v>
      </c>
      <c r="G12" t="s">
        <v>7</v>
      </c>
      <c r="H12">
        <v>562.36363636363637</v>
      </c>
      <c r="I12">
        <v>113.48415988786515</v>
      </c>
    </row>
    <row r="13" spans="2:9">
      <c r="B13">
        <f t="shared" si="0"/>
        <v>8</v>
      </c>
      <c r="C13">
        <v>3306</v>
      </c>
      <c r="D13">
        <v>700</v>
      </c>
    </row>
    <row r="14" spans="2:9">
      <c r="B14">
        <f t="shared" si="0"/>
        <v>9</v>
      </c>
      <c r="C14">
        <v>2258</v>
      </c>
      <c r="D14">
        <v>628</v>
      </c>
    </row>
    <row r="15" spans="2:9">
      <c r="B15">
        <f t="shared" si="0"/>
        <v>10</v>
      </c>
      <c r="C15">
        <v>2491</v>
      </c>
      <c r="D15">
        <v>566</v>
      </c>
    </row>
    <row r="16" spans="2:9">
      <c r="B16">
        <f t="shared" si="0"/>
        <v>11</v>
      </c>
      <c r="C16">
        <v>2255</v>
      </c>
      <c r="D16">
        <v>677</v>
      </c>
    </row>
    <row r="17" spans="2:4">
      <c r="B17" t="s">
        <v>1</v>
      </c>
      <c r="C17">
        <v>2255</v>
      </c>
      <c r="D17">
        <f t="shared" ref="D17" si="1">AVERAGE(D6:D16)</f>
        <v>562.36363636363637</v>
      </c>
    </row>
    <row r="18" spans="2:4">
      <c r="B18" t="s">
        <v>2</v>
      </c>
      <c r="C18">
        <f>STDEV(C6:C16)</f>
        <v>345.34401820371909</v>
      </c>
      <c r="D18">
        <f>STDEV(D6:D16)</f>
        <v>113.48415988786515</v>
      </c>
    </row>
    <row r="19" spans="2:4">
      <c r="B19" t="s">
        <v>3</v>
      </c>
      <c r="D19">
        <f>TTEST(C6:C16, D6:D16,2,3)</f>
        <v>2.9401568923322416E-10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7"/>
  <sheetViews>
    <sheetView tabSelected="1" topLeftCell="A6" workbookViewId="0">
      <selection activeCell="F30" sqref="F30"/>
    </sheetView>
  </sheetViews>
  <sheetFormatPr baseColWidth="10" defaultRowHeight="15" x14ac:dyDescent="0"/>
  <cols>
    <col min="3" max="3" width="62.83203125" customWidth="1"/>
    <col min="4" max="4" width="82.33203125" customWidth="1"/>
  </cols>
  <sheetData>
    <row r="3" spans="2:4">
      <c r="B3" s="1"/>
      <c r="C3" s="1" t="s">
        <v>8</v>
      </c>
      <c r="D3" s="1" t="s">
        <v>9</v>
      </c>
    </row>
    <row r="4" spans="2:4">
      <c r="B4">
        <v>1</v>
      </c>
      <c r="C4">
        <v>0.79837974588380289</v>
      </c>
      <c r="D4">
        <v>0.48615274349251636</v>
      </c>
    </row>
    <row r="5" spans="2:4">
      <c r="B5">
        <f>B4+1</f>
        <v>2</v>
      </c>
      <c r="C5">
        <v>0.78658020531452499</v>
      </c>
      <c r="D5">
        <v>0.32311665520506189</v>
      </c>
    </row>
    <row r="6" spans="2:4">
      <c r="B6">
        <f t="shared" ref="B6:B14" si="0">B5+1</f>
        <v>3</v>
      </c>
      <c r="C6">
        <v>0.79849974588380301</v>
      </c>
      <c r="D6">
        <v>0.3287523585126611</v>
      </c>
    </row>
    <row r="7" spans="2:4">
      <c r="B7">
        <f t="shared" si="0"/>
        <v>4</v>
      </c>
      <c r="C7">
        <v>0.79301018499015685</v>
      </c>
      <c r="D7">
        <v>0.2851853025339775</v>
      </c>
    </row>
    <row r="8" spans="2:4">
      <c r="B8">
        <f t="shared" si="0"/>
        <v>5</v>
      </c>
      <c r="C8">
        <v>0.73761259032420023</v>
      </c>
      <c r="D8">
        <v>0.16349176461184808</v>
      </c>
    </row>
    <row r="9" spans="2:4">
      <c r="B9">
        <f t="shared" si="0"/>
        <v>6</v>
      </c>
      <c r="C9">
        <v>0.79837974588380289</v>
      </c>
      <c r="D9">
        <v>0.20410836505371005</v>
      </c>
    </row>
    <row r="10" spans="2:4">
      <c r="B10">
        <f t="shared" si="0"/>
        <v>7</v>
      </c>
      <c r="C10">
        <v>0.7842102053145249</v>
      </c>
      <c r="D10">
        <v>0.34819203581080765</v>
      </c>
    </row>
    <row r="11" spans="2:4">
      <c r="B11">
        <f t="shared" si="0"/>
        <v>8</v>
      </c>
      <c r="C11">
        <v>0.79503018499015699</v>
      </c>
      <c r="D11">
        <v>0.24210799449387974</v>
      </c>
    </row>
    <row r="12" spans="2:4">
      <c r="B12">
        <f t="shared" si="0"/>
        <v>9</v>
      </c>
      <c r="C12">
        <v>0.73761259032420023</v>
      </c>
      <c r="D12">
        <v>0.34250740755872211</v>
      </c>
    </row>
    <row r="13" spans="2:4">
      <c r="B13">
        <f t="shared" si="0"/>
        <v>10</v>
      </c>
      <c r="C13">
        <v>0.81037974588380302</v>
      </c>
      <c r="D13">
        <v>0.43649810525975918</v>
      </c>
    </row>
    <row r="14" spans="2:4">
      <c r="B14">
        <f t="shared" si="0"/>
        <v>11</v>
      </c>
      <c r="C14">
        <v>0.77037974588380298</v>
      </c>
      <c r="D14">
        <v>0.43649810525975918</v>
      </c>
    </row>
    <row r="15" spans="2:4">
      <c r="B15" s="2" t="s">
        <v>10</v>
      </c>
      <c r="C15" s="2">
        <f>AVERAGE(C4:C14)</f>
        <v>0.78273406278879809</v>
      </c>
      <c r="D15" s="2">
        <f>AVERAGE(D4:D14)</f>
        <v>0.32696462161751844</v>
      </c>
    </row>
    <row r="16" spans="2:4">
      <c r="B16" s="2" t="s">
        <v>11</v>
      </c>
      <c r="C16" s="2">
        <f>STDEV(C4:C14)</f>
        <v>2.4496334776795997E-2</v>
      </c>
      <c r="D16" s="2">
        <f>STDEV(D4:D14)</f>
        <v>0.10040388628181575</v>
      </c>
    </row>
    <row r="17" spans="2:4">
      <c r="B17" s="2" t="s">
        <v>12</v>
      </c>
      <c r="C17" s="2"/>
      <c r="D17" s="3">
        <f>_xlfn.T.TEST(C4:C14,D4:D14,2,3)</f>
        <v>1.2172044274468891E-8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6E</vt:lpstr>
      <vt:lpstr>Figure 6F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Nidhi Sharma Dey</dc:creator>
  <cp:lastModifiedBy>Nidhi Sharma Dey</cp:lastModifiedBy>
  <dcterms:created xsi:type="dcterms:W3CDTF">2016-10-21T05:14:59Z</dcterms:created>
  <dcterms:modified xsi:type="dcterms:W3CDTF">2016-10-21T09:25:27Z</dcterms:modified>
</cp:coreProperties>
</file>