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autoCompressPictures="0"/>
  <bookViews>
    <workbookView xWindow="0" yWindow="0" windowWidth="25600" windowHeight="15520" tabRatio="500"/>
  </bookViews>
  <sheets>
    <sheet name="Figure 2N" sheetId="1" r:id="rId1"/>
    <sheet name="Figure2 figure supplement 1" sheetId="2" r:id="rId2"/>
  </sheets>
  <externalReferences>
    <externalReference r:id="rId3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40" i="1" l="1"/>
  <c r="O42" i="1"/>
  <c r="R43" i="2"/>
  <c r="Q43" i="2"/>
  <c r="L43" i="2"/>
  <c r="K43" i="2"/>
  <c r="R40" i="2"/>
  <c r="Q41" i="2"/>
  <c r="R42" i="2"/>
  <c r="Q40" i="2"/>
  <c r="Q42" i="2"/>
  <c r="L40" i="2"/>
  <c r="L42" i="2"/>
  <c r="K40" i="2"/>
  <c r="K42" i="2"/>
  <c r="F40" i="2"/>
  <c r="E41" i="2"/>
  <c r="F42" i="2"/>
  <c r="E40" i="2"/>
  <c r="E42" i="2"/>
  <c r="R39" i="2"/>
  <c r="Q39" i="2"/>
  <c r="L39" i="2"/>
  <c r="K39" i="2"/>
  <c r="F39" i="2"/>
  <c r="E39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L38" i="1"/>
  <c r="U42" i="1"/>
  <c r="W42" i="1"/>
  <c r="V42" i="1"/>
  <c r="R42" i="1"/>
  <c r="Q42" i="1"/>
  <c r="P42" i="1"/>
  <c r="M42" i="1"/>
  <c r="L42" i="1"/>
  <c r="K42" i="1"/>
  <c r="J42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W39" i="1"/>
  <c r="W40" i="1"/>
  <c r="W41" i="1"/>
  <c r="V39" i="1"/>
  <c r="V40" i="1"/>
  <c r="V41" i="1"/>
  <c r="U39" i="1"/>
  <c r="U40" i="1"/>
  <c r="U41" i="1"/>
  <c r="T39" i="1"/>
  <c r="R39" i="1"/>
  <c r="R40" i="1"/>
  <c r="R41" i="1"/>
  <c r="Q39" i="1"/>
  <c r="Q40" i="1"/>
  <c r="Q41" i="1"/>
  <c r="P39" i="1"/>
  <c r="P40" i="1"/>
  <c r="P41" i="1"/>
  <c r="O39" i="1"/>
  <c r="O40" i="1"/>
  <c r="O41" i="1"/>
  <c r="M39" i="1"/>
  <c r="M40" i="1"/>
  <c r="M41" i="1"/>
  <c r="L39" i="1"/>
  <c r="L40" i="1"/>
  <c r="L41" i="1"/>
  <c r="K39" i="1"/>
  <c r="K40" i="1"/>
  <c r="K41" i="1"/>
  <c r="J39" i="1"/>
  <c r="J40" i="1"/>
  <c r="J41" i="1"/>
  <c r="H39" i="1"/>
  <c r="H40" i="1"/>
  <c r="H41" i="1"/>
  <c r="G39" i="1"/>
  <c r="G40" i="1"/>
  <c r="G41" i="1"/>
  <c r="F39" i="1"/>
  <c r="F40" i="1"/>
  <c r="F41" i="1"/>
  <c r="E39" i="1"/>
  <c r="E40" i="1"/>
  <c r="E41" i="1"/>
  <c r="W38" i="1"/>
  <c r="V38" i="1"/>
  <c r="U38" i="1"/>
  <c r="T38" i="1"/>
  <c r="R38" i="1"/>
  <c r="Q38" i="1"/>
  <c r="P38" i="1"/>
  <c r="O38" i="1"/>
  <c r="M38" i="1"/>
  <c r="K38" i="1"/>
  <c r="J38" i="1"/>
  <c r="H38" i="1"/>
  <c r="G38" i="1"/>
  <c r="F38" i="1"/>
  <c r="E38" i="1"/>
  <c r="D27" i="1"/>
  <c r="D28" i="1"/>
  <c r="D29" i="1"/>
  <c r="D30" i="1"/>
  <c r="D31" i="1"/>
  <c r="D32" i="1"/>
  <c r="D33" i="1"/>
  <c r="D34" i="1"/>
  <c r="D35" i="1"/>
  <c r="D36" i="1"/>
  <c r="D37" i="1"/>
</calcChain>
</file>

<file path=xl/sharedStrings.xml><?xml version="1.0" encoding="utf-8"?>
<sst xmlns="http://schemas.openxmlformats.org/spreadsheetml/2006/main" count="83" uniqueCount="32">
  <si>
    <t>8h</t>
  </si>
  <si>
    <t>13h</t>
  </si>
  <si>
    <t>18h</t>
  </si>
  <si>
    <t>G1</t>
  </si>
  <si>
    <t>S</t>
  </si>
  <si>
    <t>G2</t>
  </si>
  <si>
    <t>M</t>
  </si>
  <si>
    <t>S.E</t>
  </si>
  <si>
    <t>15h</t>
  </si>
  <si>
    <t xml:space="preserve">S.E. </t>
  </si>
  <si>
    <t>n number</t>
  </si>
  <si>
    <t>Average</t>
  </si>
  <si>
    <t>Standard deviation</t>
  </si>
  <si>
    <t>Square root(n)</t>
  </si>
  <si>
    <t>two tailed unpaired Student’s t-test</t>
  </si>
  <si>
    <t>8 hrs</t>
  </si>
  <si>
    <t>13 hrs</t>
  </si>
  <si>
    <t>18 hrs</t>
  </si>
  <si>
    <t>n</t>
  </si>
  <si>
    <t>S/G2</t>
  </si>
  <si>
    <t>AVERAGE</t>
  </si>
  <si>
    <t>STD DEV</t>
  </si>
  <si>
    <t>S.D</t>
  </si>
  <si>
    <t>Std Dev</t>
  </si>
  <si>
    <t>sqrt(31)</t>
  </si>
  <si>
    <t>SQRT N</t>
  </si>
  <si>
    <t>sqrt</t>
  </si>
  <si>
    <t>STD Error</t>
  </si>
  <si>
    <t>Std E.</t>
  </si>
  <si>
    <t>t test</t>
  </si>
  <si>
    <t xml:space="preserve">18 hrs </t>
  </si>
  <si>
    <t xml:space="preserve">S. 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</si>
</sst>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  <font>
      <sz val="12"/>
      <color rgb="FFFF0000"/>
      <name val="Calibri"/>
    </font>
    <font>
      <b/>
      <sz val="12"/>
      <name val="Calibri"/>
      <scheme val="minor"/>
    </font>
    <font>
      <sz val="12"/>
      <color rgb="FFFF6600"/>
      <name val="Calibri"/>
      <scheme val="minor"/>
    </font>
    <font>
      <sz val="12"/>
      <color indexed="206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1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</cellXfs>
  <cellStyles count="9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2N'!$I$52</c:f>
              <c:strCache>
                <c:ptCount val="1"/>
                <c:pt idx="0">
                  <c:v>G1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'Figure 2N'!$I$60:$I$63</c:f>
                <c:numCache>
                  <c:formatCode>General</c:formatCode>
                  <c:ptCount val="4"/>
                  <c:pt idx="0">
                    <c:v>0.188481620429173</c:v>
                  </c:pt>
                  <c:pt idx="1">
                    <c:v>0.0922138891954147</c:v>
                  </c:pt>
                  <c:pt idx="2">
                    <c:v>0.0605227532668802</c:v>
                  </c:pt>
                  <c:pt idx="3">
                    <c:v>0.0</c:v>
                  </c:pt>
                </c:numCache>
              </c:numRef>
            </c:plus>
            <c:minus>
              <c:numRef>
                <c:f>'Figure 2N'!$I$60:$I$63</c:f>
                <c:numCache>
                  <c:formatCode>General</c:formatCode>
                  <c:ptCount val="4"/>
                  <c:pt idx="0">
                    <c:v>0.188481620429173</c:v>
                  </c:pt>
                  <c:pt idx="1">
                    <c:v>0.0922138891954147</c:v>
                  </c:pt>
                  <c:pt idx="2">
                    <c:v>0.0605227532668802</c:v>
                  </c:pt>
                  <c:pt idx="3">
                    <c:v>0.0</c:v>
                  </c:pt>
                </c:numCache>
              </c:numRef>
            </c:minus>
          </c:errBars>
          <c:cat>
            <c:strRef>
              <c:f>'Figure 2N'!$H$53:$H$56</c:f>
              <c:strCache>
                <c:ptCount val="4"/>
                <c:pt idx="0">
                  <c:v>8h</c:v>
                </c:pt>
                <c:pt idx="1">
                  <c:v>13h</c:v>
                </c:pt>
                <c:pt idx="2">
                  <c:v>15h</c:v>
                </c:pt>
                <c:pt idx="3">
                  <c:v>18h</c:v>
                </c:pt>
              </c:strCache>
            </c:strRef>
          </c:cat>
          <c:val>
            <c:numRef>
              <c:f>'Figure 2N'!$I$53:$I$56</c:f>
              <c:numCache>
                <c:formatCode>General</c:formatCode>
                <c:ptCount val="4"/>
                <c:pt idx="0">
                  <c:v>1.428571428571429</c:v>
                </c:pt>
                <c:pt idx="1">
                  <c:v>0.357142857142857</c:v>
                </c:pt>
                <c:pt idx="2">
                  <c:v>0.111111111111111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'Figure 2N'!$J$52</c:f>
              <c:strCache>
                <c:ptCount val="1"/>
                <c:pt idx="0">
                  <c:v>S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'Figure 2N'!$J$60:$J$63</c:f>
                <c:numCache>
                  <c:formatCode>General</c:formatCode>
                  <c:ptCount val="4"/>
                  <c:pt idx="0">
                    <c:v>0.166524883002836</c:v>
                  </c:pt>
                  <c:pt idx="1">
                    <c:v>0.238392671363105</c:v>
                  </c:pt>
                  <c:pt idx="2">
                    <c:v>0.14193843787544</c:v>
                  </c:pt>
                  <c:pt idx="3">
                    <c:v>0.168789894513944</c:v>
                  </c:pt>
                </c:numCache>
              </c:numRef>
            </c:plus>
            <c:minus>
              <c:numRef>
                <c:f>'Figure 2N'!$J$60:$J$63</c:f>
                <c:numCache>
                  <c:formatCode>General</c:formatCode>
                  <c:ptCount val="4"/>
                  <c:pt idx="0">
                    <c:v>0.166524883002836</c:v>
                  </c:pt>
                  <c:pt idx="1">
                    <c:v>0.238392671363105</c:v>
                  </c:pt>
                  <c:pt idx="2">
                    <c:v>0.14193843787544</c:v>
                  </c:pt>
                  <c:pt idx="3">
                    <c:v>0.168789894513944</c:v>
                  </c:pt>
                </c:numCache>
              </c:numRef>
            </c:minus>
          </c:errBars>
          <c:cat>
            <c:strRef>
              <c:f>'Figure 2N'!$H$53:$H$56</c:f>
              <c:strCache>
                <c:ptCount val="4"/>
                <c:pt idx="0">
                  <c:v>8h</c:v>
                </c:pt>
                <c:pt idx="1">
                  <c:v>13h</c:v>
                </c:pt>
                <c:pt idx="2">
                  <c:v>15h</c:v>
                </c:pt>
                <c:pt idx="3">
                  <c:v>18h</c:v>
                </c:pt>
              </c:strCache>
            </c:strRef>
          </c:cat>
          <c:val>
            <c:numRef>
              <c:f>'Figure 2N'!$J$53:$J$56</c:f>
              <c:numCache>
                <c:formatCode>General</c:formatCode>
                <c:ptCount val="4"/>
                <c:pt idx="0">
                  <c:v>2.464285714285714</c:v>
                </c:pt>
                <c:pt idx="1">
                  <c:v>3.464285714285714</c:v>
                </c:pt>
                <c:pt idx="2">
                  <c:v>1.888888888888889</c:v>
                </c:pt>
                <c:pt idx="3">
                  <c:v>0.518518518518518</c:v>
                </c:pt>
              </c:numCache>
            </c:numRef>
          </c:val>
        </c:ser>
        <c:ser>
          <c:idx val="2"/>
          <c:order val="2"/>
          <c:tx>
            <c:strRef>
              <c:f>'Figure 2N'!$K$52</c:f>
              <c:strCache>
                <c:ptCount val="1"/>
                <c:pt idx="0">
                  <c:v>G2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'Figure 2N'!$K$60:$K$63</c:f>
                <c:numCache>
                  <c:formatCode>General</c:formatCode>
                  <c:ptCount val="4"/>
                  <c:pt idx="0">
                    <c:v>0.139341665603805</c:v>
                  </c:pt>
                  <c:pt idx="1">
                    <c:v>0.169477432571926</c:v>
                  </c:pt>
                  <c:pt idx="2">
                    <c:v>0.160128153805087</c:v>
                  </c:pt>
                  <c:pt idx="3">
                    <c:v>0.0843949472569722</c:v>
                  </c:pt>
                </c:numCache>
              </c:numRef>
            </c:plus>
            <c:minus>
              <c:numRef>
                <c:f>'Figure 2N'!$K$60:$K$63</c:f>
                <c:numCache>
                  <c:formatCode>General</c:formatCode>
                  <c:ptCount val="4"/>
                  <c:pt idx="0">
                    <c:v>0.139341665603805</c:v>
                  </c:pt>
                  <c:pt idx="1">
                    <c:v>0.169477432571926</c:v>
                  </c:pt>
                  <c:pt idx="2">
                    <c:v>0.160128153805087</c:v>
                  </c:pt>
                  <c:pt idx="3">
                    <c:v>0.0843949472569722</c:v>
                  </c:pt>
                </c:numCache>
              </c:numRef>
            </c:minus>
          </c:errBars>
          <c:cat>
            <c:strRef>
              <c:f>'Figure 2N'!$H$53:$H$56</c:f>
              <c:strCache>
                <c:ptCount val="4"/>
                <c:pt idx="0">
                  <c:v>8h</c:v>
                </c:pt>
                <c:pt idx="1">
                  <c:v>13h</c:v>
                </c:pt>
                <c:pt idx="2">
                  <c:v>15h</c:v>
                </c:pt>
                <c:pt idx="3">
                  <c:v>18h</c:v>
                </c:pt>
              </c:strCache>
            </c:strRef>
          </c:cat>
          <c:val>
            <c:numRef>
              <c:f>'Figure 2N'!$K$53:$K$56</c:f>
              <c:numCache>
                <c:formatCode>General</c:formatCode>
                <c:ptCount val="4"/>
                <c:pt idx="0">
                  <c:v>1.107142857142857</c:v>
                </c:pt>
                <c:pt idx="1">
                  <c:v>0.714285714285714</c:v>
                </c:pt>
                <c:pt idx="2">
                  <c:v>1.777777777777778</c:v>
                </c:pt>
                <c:pt idx="3">
                  <c:v>0.259259259259259</c:v>
                </c:pt>
              </c:numCache>
            </c:numRef>
          </c:val>
        </c:ser>
        <c:ser>
          <c:idx val="3"/>
          <c:order val="3"/>
          <c:tx>
            <c:strRef>
              <c:f>'Figure 2N'!$L$52</c:f>
              <c:strCache>
                <c:ptCount val="1"/>
                <c:pt idx="0">
                  <c:v>M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'Figure 2N'!$L$60:$L$63</c:f>
                <c:numCache>
                  <c:formatCode>General</c:formatCode>
                  <c:ptCount val="4"/>
                  <c:pt idx="0">
                    <c:v>0.0</c:v>
                  </c:pt>
                  <c:pt idx="1">
                    <c:v>0.0939898355740239</c:v>
                  </c:pt>
                  <c:pt idx="2">
                    <c:v>0.0843949472569722</c:v>
                  </c:pt>
                  <c:pt idx="3">
                    <c:v>0.12104550653376</c:v>
                  </c:pt>
                </c:numCache>
              </c:numRef>
            </c:plus>
            <c:minus>
              <c:numRef>
                <c:f>'Figure 2N'!$L$60:$L$63</c:f>
                <c:numCache>
                  <c:formatCode>General</c:formatCode>
                  <c:ptCount val="4"/>
                  <c:pt idx="0">
                    <c:v>0.0</c:v>
                  </c:pt>
                  <c:pt idx="1">
                    <c:v>0.0939898355740239</c:v>
                  </c:pt>
                  <c:pt idx="2">
                    <c:v>0.0843949472569722</c:v>
                  </c:pt>
                  <c:pt idx="3">
                    <c:v>0.12104550653376</c:v>
                  </c:pt>
                </c:numCache>
              </c:numRef>
            </c:minus>
          </c:errBars>
          <c:cat>
            <c:strRef>
              <c:f>'Figure 2N'!$H$53:$H$56</c:f>
              <c:strCache>
                <c:ptCount val="4"/>
                <c:pt idx="0">
                  <c:v>8h</c:v>
                </c:pt>
                <c:pt idx="1">
                  <c:v>13h</c:v>
                </c:pt>
                <c:pt idx="2">
                  <c:v>15h</c:v>
                </c:pt>
                <c:pt idx="3">
                  <c:v>18h</c:v>
                </c:pt>
              </c:strCache>
            </c:strRef>
          </c:cat>
          <c:val>
            <c:numRef>
              <c:f>'Figure 2N'!$L$53:$L$56</c:f>
              <c:numCache>
                <c:formatCode>General</c:formatCode>
                <c:ptCount val="4"/>
                <c:pt idx="0">
                  <c:v>0.0</c:v>
                </c:pt>
                <c:pt idx="1">
                  <c:v>0.392857142857143</c:v>
                </c:pt>
                <c:pt idx="2">
                  <c:v>1.259259259259259</c:v>
                </c:pt>
                <c:pt idx="3">
                  <c:v>0.222222222222222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8337512"/>
        <c:axId val="2100594984"/>
      </c:barChart>
      <c:catAx>
        <c:axId val="2098337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 b="1" i="0" baseline="0">
                    <a:effectLst/>
                  </a:rPr>
                  <a:t>hours after egg hatching</a:t>
                </a:r>
                <a:endParaRPr lang="en-US">
                  <a:effectLst/>
                </a:endParaRPr>
              </a:p>
            </c:rich>
          </c:tx>
          <c:layout/>
          <c:overlay val="0"/>
        </c:title>
        <c:majorTickMark val="out"/>
        <c:minorTickMark val="none"/>
        <c:tickLblPos val="nextTo"/>
        <c:crossAx val="2100594984"/>
        <c:crosses val="autoZero"/>
        <c:auto val="1"/>
        <c:lblAlgn val="ctr"/>
        <c:lblOffset val="100"/>
        <c:noMultiLvlLbl val="0"/>
      </c:catAx>
      <c:valAx>
        <c:axId val="210059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 b="1" i="0" baseline="0">
                    <a:effectLst/>
                  </a:rPr>
                  <a:t>Total number of N-Gal4, UAS-Fucci cells per lymph gland lobe</a:t>
                </a:r>
                <a:endParaRPr lang="en-US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983375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[1]Sheet1!$D$46</c:f>
              <c:strCache>
                <c:ptCount val="1"/>
                <c:pt idx="0">
                  <c:v>S/G2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[1]Sheet1!$E$51:$G$51</c:f>
                <c:numCache>
                  <c:formatCode>General</c:formatCode>
                  <c:ptCount val="3"/>
                  <c:pt idx="0">
                    <c:v>0.294893820876935</c:v>
                  </c:pt>
                  <c:pt idx="1">
                    <c:v>0.298855343149545</c:v>
                  </c:pt>
                  <c:pt idx="2">
                    <c:v>0.15726151085278</c:v>
                  </c:pt>
                </c:numCache>
              </c:numRef>
            </c:plus>
            <c:minus>
              <c:numRef>
                <c:f>[1]Sheet1!$E$51:$G$51</c:f>
                <c:numCache>
                  <c:formatCode>General</c:formatCode>
                  <c:ptCount val="3"/>
                  <c:pt idx="0">
                    <c:v>0.294893820876935</c:v>
                  </c:pt>
                  <c:pt idx="1">
                    <c:v>0.298855343149545</c:v>
                  </c:pt>
                  <c:pt idx="2">
                    <c:v>0.15726151085278</c:v>
                  </c:pt>
                </c:numCache>
              </c:numRef>
            </c:minus>
          </c:errBars>
          <c:cat>
            <c:strRef>
              <c:f>[1]Sheet1!$E$45:$G$45</c:f>
              <c:strCache>
                <c:ptCount val="3"/>
                <c:pt idx="0">
                  <c:v>_x0005_8 hrs</c:v>
                </c:pt>
                <c:pt idx="1">
                  <c:v>_x0006_13 hrs</c:v>
                </c:pt>
                <c:pt idx="2">
                  <c:v>_x0007_18 hrs </c:v>
                </c:pt>
              </c:strCache>
            </c:strRef>
          </c:cat>
          <c:val>
            <c:numRef>
              <c:f>[1]Sheet1!$E$46:$G$46</c:f>
              <c:numCache>
                <c:formatCode>General</c:formatCode>
                <c:ptCount val="3"/>
                <c:pt idx="0">
                  <c:v>3.870967741935484</c:v>
                </c:pt>
                <c:pt idx="1">
                  <c:v>3.516129032258064</c:v>
                </c:pt>
                <c:pt idx="2">
                  <c:v>0.483870967741935</c:v>
                </c:pt>
              </c:numCache>
            </c:numRef>
          </c:val>
        </c:ser>
        <c:ser>
          <c:idx val="1"/>
          <c:order val="1"/>
          <c:tx>
            <c:strRef>
              <c:f>[1]Sheet1!$D$47</c:f>
              <c:strCache>
                <c:ptCount val="1"/>
                <c:pt idx="0">
                  <c:v>M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[1]Sheet1!$E$52:$G$52</c:f>
                <c:numCache>
                  <c:formatCode>General</c:formatCode>
                  <c:ptCount val="3"/>
                  <c:pt idx="0">
                    <c:v>0.0531279648129052</c:v>
                  </c:pt>
                  <c:pt idx="1">
                    <c:v>0.15402310956337</c:v>
                  </c:pt>
                  <c:pt idx="2">
                    <c:v>0.132185923152089</c:v>
                  </c:pt>
                </c:numCache>
              </c:numRef>
            </c:plus>
            <c:minus>
              <c:numRef>
                <c:f>[1]Sheet1!$E$52:$G$52</c:f>
                <c:numCache>
                  <c:formatCode>General</c:formatCode>
                  <c:ptCount val="3"/>
                  <c:pt idx="0">
                    <c:v>0.0531279648129052</c:v>
                  </c:pt>
                  <c:pt idx="1">
                    <c:v>0.15402310956337</c:v>
                  </c:pt>
                  <c:pt idx="2">
                    <c:v>0.132185923152089</c:v>
                  </c:pt>
                </c:numCache>
              </c:numRef>
            </c:minus>
          </c:errBars>
          <c:cat>
            <c:strRef>
              <c:f>[1]Sheet1!$E$45:$G$45</c:f>
              <c:strCache>
                <c:ptCount val="3"/>
                <c:pt idx="0">
                  <c:v>_x0005_8 hrs</c:v>
                </c:pt>
                <c:pt idx="1">
                  <c:v>_x0006_13 hrs</c:v>
                </c:pt>
                <c:pt idx="2">
                  <c:v>_x0007_18 hrs </c:v>
                </c:pt>
              </c:strCache>
            </c:strRef>
          </c:cat>
          <c:val>
            <c:numRef>
              <c:f>[1]Sheet1!$E$47:$G$47</c:f>
              <c:numCache>
                <c:formatCode>General</c:formatCode>
                <c:ptCount val="3"/>
                <c:pt idx="0">
                  <c:v>0.0967741935483871</c:v>
                </c:pt>
                <c:pt idx="1">
                  <c:v>1.32258064516129</c:v>
                </c:pt>
                <c:pt idx="2">
                  <c:v>0.32258064516129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4673672"/>
        <c:axId val="2084259944"/>
      </c:barChart>
      <c:catAx>
        <c:axId val="2104673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Hours</a:t>
                </a:r>
                <a:r>
                  <a:rPr lang="en-US" sz="1800" baseline="0"/>
                  <a:t> after egg hatching (AEH)</a:t>
                </a:r>
                <a:endParaRPr lang="en-US" sz="1800"/>
              </a:p>
            </c:rich>
          </c:tx>
          <c:overlay val="0"/>
        </c:title>
        <c:majorTickMark val="out"/>
        <c:minorTickMark val="none"/>
        <c:tickLblPos val="nextTo"/>
        <c:crossAx val="2084259944"/>
        <c:crosses val="autoZero"/>
        <c:auto val="1"/>
        <c:lblAlgn val="ctr"/>
        <c:lblOffset val="100"/>
        <c:noMultiLvlLbl val="0"/>
      </c:catAx>
      <c:valAx>
        <c:axId val="20842599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 b="1" i="0" baseline="0">
                    <a:effectLst/>
                  </a:rPr>
                  <a:t>Number of </a:t>
                </a:r>
                <a:r>
                  <a:rPr lang="en-US" sz="1800" b="1" i="1" baseline="0">
                    <a:effectLst/>
                  </a:rPr>
                  <a:t>UAS-fucci; notch-Gal4 </a:t>
                </a:r>
                <a:r>
                  <a:rPr lang="en-US" sz="1800" b="1" i="0" baseline="0">
                    <a:effectLst/>
                  </a:rPr>
                  <a:t>cells/ lg lobe</a:t>
                </a:r>
                <a:endParaRPr lang="en-US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046736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63500</xdr:colOff>
      <xdr:row>45</xdr:row>
      <xdr:rowOff>139700</xdr:rowOff>
    </xdr:from>
    <xdr:to>
      <xdr:col>22</xdr:col>
      <xdr:colOff>406400</xdr:colOff>
      <xdr:row>67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50800</xdr:colOff>
      <xdr:row>45</xdr:row>
      <xdr:rowOff>165100</xdr:rowOff>
    </xdr:from>
    <xdr:to>
      <xdr:col>15</xdr:col>
      <xdr:colOff>254000</xdr:colOff>
      <xdr:row>63</xdr:row>
      <xdr:rowOff>165100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gure%202%20sup1%20graph%20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45">
          <cell r="E45" t="str">
            <v>8 hrs</v>
          </cell>
          <cell r="F45" t="str">
            <v>13 hrs</v>
          </cell>
          <cell r="G45" t="str">
            <v xml:space="preserve">18 hrs </v>
          </cell>
        </row>
        <row r="46">
          <cell r="D46" t="str">
            <v>S/G2</v>
          </cell>
          <cell r="E46">
            <v>3.870967741935484</v>
          </cell>
          <cell r="F46">
            <v>3.5161290322580645</v>
          </cell>
          <cell r="G46">
            <v>0.4838709677419355</v>
          </cell>
        </row>
        <row r="47">
          <cell r="D47" t="str">
            <v>M</v>
          </cell>
          <cell r="E47">
            <v>9.6774193548387094E-2</v>
          </cell>
          <cell r="F47">
            <v>1.3225806451612903</v>
          </cell>
          <cell r="G47">
            <v>0.32258064516129031</v>
          </cell>
        </row>
        <row r="51">
          <cell r="E51">
            <v>0.29489382087693505</v>
          </cell>
          <cell r="F51">
            <v>0.29885534314954493</v>
          </cell>
          <cell r="G51">
            <v>0.15726151085277962</v>
          </cell>
        </row>
        <row r="52">
          <cell r="E52">
            <v>5.3127964812905167E-2</v>
          </cell>
          <cell r="F52">
            <v>0.15402310956337004</v>
          </cell>
          <cell r="G52">
            <v>0.13218592315208866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8:W63"/>
  <sheetViews>
    <sheetView tabSelected="1" topLeftCell="H10" workbookViewId="0">
      <selection activeCell="X43" sqref="X43"/>
    </sheetView>
  </sheetViews>
  <sheetFormatPr baseColWidth="10" defaultRowHeight="15" x14ac:dyDescent="0"/>
  <cols>
    <col min="10" max="10" width="12.1640625" bestFit="1" customWidth="1"/>
    <col min="16" max="18" width="12.1640625" bestFit="1" customWidth="1"/>
    <col min="21" max="23" width="12.1640625" bestFit="1" customWidth="1"/>
  </cols>
  <sheetData>
    <row r="8" spans="4:23">
      <c r="D8" s="1" t="s">
        <v>0</v>
      </c>
      <c r="E8" s="1"/>
      <c r="F8" s="1"/>
      <c r="G8" s="1"/>
      <c r="H8" s="1"/>
      <c r="I8" s="1"/>
      <c r="J8" s="1" t="s">
        <v>1</v>
      </c>
      <c r="K8" s="1"/>
      <c r="L8" s="1"/>
      <c r="M8" s="1"/>
      <c r="N8" s="1"/>
      <c r="O8" s="1" t="s">
        <v>8</v>
      </c>
      <c r="P8" s="1"/>
      <c r="Q8" s="1"/>
      <c r="R8" s="1"/>
      <c r="S8" s="1"/>
      <c r="T8" s="1" t="s">
        <v>2</v>
      </c>
      <c r="U8" s="1"/>
      <c r="V8" s="1"/>
      <c r="W8" s="1"/>
    </row>
    <row r="9" spans="4:23">
      <c r="D9" s="1" t="s">
        <v>10</v>
      </c>
      <c r="E9" s="1" t="s">
        <v>3</v>
      </c>
      <c r="F9" s="1" t="s">
        <v>4</v>
      </c>
      <c r="G9" s="1" t="s">
        <v>5</v>
      </c>
      <c r="H9" s="1" t="s">
        <v>6</v>
      </c>
      <c r="J9" s="1" t="s">
        <v>3</v>
      </c>
      <c r="K9" s="1" t="s">
        <v>4</v>
      </c>
      <c r="L9" s="1" t="s">
        <v>5</v>
      </c>
      <c r="M9" s="1" t="s">
        <v>6</v>
      </c>
      <c r="O9" s="1" t="s">
        <v>3</v>
      </c>
      <c r="P9" s="1" t="s">
        <v>4</v>
      </c>
      <c r="Q9" s="1" t="s">
        <v>5</v>
      </c>
      <c r="R9" s="1" t="s">
        <v>6</v>
      </c>
      <c r="T9" s="1" t="s">
        <v>3</v>
      </c>
      <c r="U9" s="1" t="s">
        <v>4</v>
      </c>
      <c r="V9" s="1" t="s">
        <v>5</v>
      </c>
      <c r="W9" s="1" t="s">
        <v>6</v>
      </c>
    </row>
    <row r="10" spans="4:23">
      <c r="D10">
        <f>0+1</f>
        <v>1</v>
      </c>
      <c r="E10">
        <v>1</v>
      </c>
      <c r="F10">
        <v>3</v>
      </c>
      <c r="G10">
        <v>1</v>
      </c>
      <c r="H10">
        <v>0</v>
      </c>
      <c r="J10">
        <v>0</v>
      </c>
      <c r="K10">
        <v>3</v>
      </c>
      <c r="L10">
        <v>2</v>
      </c>
      <c r="M10">
        <v>0</v>
      </c>
      <c r="O10">
        <v>1</v>
      </c>
      <c r="P10">
        <v>2</v>
      </c>
      <c r="Q10">
        <v>3</v>
      </c>
      <c r="R10">
        <v>1</v>
      </c>
      <c r="T10">
        <v>0</v>
      </c>
      <c r="U10">
        <v>0</v>
      </c>
      <c r="V10">
        <v>0</v>
      </c>
      <c r="W10">
        <v>2</v>
      </c>
    </row>
    <row r="11" spans="4:23">
      <c r="D11">
        <f t="shared" ref="D11:D37" si="0">D10+1</f>
        <v>2</v>
      </c>
      <c r="E11">
        <v>1</v>
      </c>
      <c r="F11">
        <v>2</v>
      </c>
      <c r="G11">
        <v>2</v>
      </c>
      <c r="H11">
        <v>0</v>
      </c>
      <c r="J11">
        <v>0</v>
      </c>
      <c r="K11">
        <v>5</v>
      </c>
      <c r="L11">
        <v>0</v>
      </c>
      <c r="M11">
        <v>0</v>
      </c>
      <c r="O11">
        <v>0</v>
      </c>
      <c r="P11">
        <v>2</v>
      </c>
      <c r="Q11">
        <v>2</v>
      </c>
      <c r="R11">
        <v>1</v>
      </c>
      <c r="T11">
        <v>0</v>
      </c>
      <c r="U11">
        <v>2</v>
      </c>
      <c r="V11">
        <v>0</v>
      </c>
      <c r="W11">
        <v>0</v>
      </c>
    </row>
    <row r="12" spans="4:23">
      <c r="D12">
        <f t="shared" si="0"/>
        <v>3</v>
      </c>
      <c r="E12">
        <v>2</v>
      </c>
      <c r="F12">
        <v>3</v>
      </c>
      <c r="G12">
        <v>1</v>
      </c>
      <c r="H12">
        <v>0</v>
      </c>
      <c r="J12">
        <v>0</v>
      </c>
      <c r="K12">
        <v>4</v>
      </c>
      <c r="L12">
        <v>0</v>
      </c>
      <c r="M12">
        <v>1</v>
      </c>
      <c r="O12">
        <v>0</v>
      </c>
      <c r="P12">
        <v>2</v>
      </c>
      <c r="Q12">
        <v>1</v>
      </c>
      <c r="R12">
        <v>2</v>
      </c>
      <c r="T12">
        <v>0</v>
      </c>
      <c r="U12">
        <v>0</v>
      </c>
      <c r="V12">
        <v>1</v>
      </c>
      <c r="W12">
        <v>0</v>
      </c>
    </row>
    <row r="13" spans="4:23">
      <c r="D13">
        <f t="shared" si="0"/>
        <v>4</v>
      </c>
      <c r="E13">
        <v>0</v>
      </c>
      <c r="F13">
        <v>3</v>
      </c>
      <c r="G13">
        <v>2</v>
      </c>
      <c r="H13">
        <v>0</v>
      </c>
      <c r="J13">
        <v>1</v>
      </c>
      <c r="K13">
        <v>3</v>
      </c>
      <c r="L13">
        <v>0</v>
      </c>
      <c r="M13">
        <v>1</v>
      </c>
      <c r="O13">
        <v>0</v>
      </c>
      <c r="P13">
        <v>2</v>
      </c>
      <c r="Q13">
        <v>3</v>
      </c>
      <c r="R13">
        <v>1</v>
      </c>
      <c r="T13">
        <v>0</v>
      </c>
      <c r="U13">
        <v>2</v>
      </c>
      <c r="V13">
        <v>0</v>
      </c>
      <c r="W13">
        <v>0</v>
      </c>
    </row>
    <row r="14" spans="4:23">
      <c r="D14">
        <f t="shared" si="0"/>
        <v>5</v>
      </c>
      <c r="E14">
        <v>1</v>
      </c>
      <c r="F14">
        <v>3</v>
      </c>
      <c r="G14">
        <v>1</v>
      </c>
      <c r="H14">
        <v>0</v>
      </c>
      <c r="J14">
        <v>0</v>
      </c>
      <c r="K14">
        <v>1</v>
      </c>
      <c r="L14">
        <v>2</v>
      </c>
      <c r="M14">
        <v>1</v>
      </c>
      <c r="O14">
        <v>0</v>
      </c>
      <c r="P14">
        <v>0</v>
      </c>
      <c r="Q14">
        <v>2</v>
      </c>
      <c r="R14">
        <v>1</v>
      </c>
      <c r="T14">
        <v>0</v>
      </c>
      <c r="U14">
        <v>0</v>
      </c>
      <c r="V14">
        <v>0</v>
      </c>
      <c r="W14">
        <v>0</v>
      </c>
    </row>
    <row r="15" spans="4:23">
      <c r="D15">
        <f t="shared" si="0"/>
        <v>6</v>
      </c>
      <c r="E15">
        <v>2</v>
      </c>
      <c r="F15">
        <v>2</v>
      </c>
      <c r="G15">
        <v>1</v>
      </c>
      <c r="H15">
        <v>0</v>
      </c>
      <c r="J15">
        <v>0</v>
      </c>
      <c r="K15">
        <v>6</v>
      </c>
      <c r="L15">
        <v>0</v>
      </c>
      <c r="M15">
        <v>0</v>
      </c>
      <c r="O15">
        <v>0</v>
      </c>
      <c r="P15">
        <v>2</v>
      </c>
      <c r="Q15">
        <v>1</v>
      </c>
      <c r="R15">
        <v>1</v>
      </c>
      <c r="T15">
        <v>0</v>
      </c>
      <c r="U15">
        <v>0</v>
      </c>
      <c r="V15">
        <v>0</v>
      </c>
      <c r="W15">
        <v>0</v>
      </c>
    </row>
    <row r="16" spans="4:23">
      <c r="D16">
        <f t="shared" si="0"/>
        <v>7</v>
      </c>
      <c r="E16">
        <v>2</v>
      </c>
      <c r="F16">
        <v>3</v>
      </c>
      <c r="G16">
        <v>0</v>
      </c>
      <c r="H16">
        <v>0</v>
      </c>
      <c r="J16">
        <v>0</v>
      </c>
      <c r="K16">
        <v>3</v>
      </c>
      <c r="L16">
        <v>0</v>
      </c>
      <c r="M16">
        <v>1</v>
      </c>
      <c r="O16">
        <v>0</v>
      </c>
      <c r="P16">
        <v>2</v>
      </c>
      <c r="Q16">
        <v>1</v>
      </c>
      <c r="R16">
        <v>1</v>
      </c>
      <c r="T16">
        <v>0</v>
      </c>
      <c r="U16">
        <v>0</v>
      </c>
      <c r="V16">
        <v>1</v>
      </c>
      <c r="W16">
        <v>0</v>
      </c>
    </row>
    <row r="17" spans="4:23">
      <c r="D17">
        <f t="shared" si="0"/>
        <v>8</v>
      </c>
      <c r="E17">
        <v>2</v>
      </c>
      <c r="F17">
        <v>3</v>
      </c>
      <c r="G17">
        <v>1</v>
      </c>
      <c r="H17">
        <v>0</v>
      </c>
      <c r="J17">
        <v>0</v>
      </c>
      <c r="K17">
        <v>4</v>
      </c>
      <c r="L17">
        <v>0</v>
      </c>
      <c r="M17">
        <v>1</v>
      </c>
      <c r="O17">
        <v>0</v>
      </c>
      <c r="P17">
        <v>3</v>
      </c>
      <c r="Q17">
        <v>1</v>
      </c>
      <c r="R17">
        <v>2</v>
      </c>
      <c r="T17">
        <v>0</v>
      </c>
      <c r="U17">
        <v>0</v>
      </c>
      <c r="V17">
        <v>0</v>
      </c>
      <c r="W17">
        <v>0</v>
      </c>
    </row>
    <row r="18" spans="4:23">
      <c r="D18">
        <f t="shared" si="0"/>
        <v>9</v>
      </c>
      <c r="E18">
        <v>2</v>
      </c>
      <c r="F18">
        <v>2</v>
      </c>
      <c r="G18">
        <v>1</v>
      </c>
      <c r="H18">
        <v>0</v>
      </c>
      <c r="J18">
        <v>0</v>
      </c>
      <c r="K18">
        <v>3</v>
      </c>
      <c r="L18">
        <v>0</v>
      </c>
      <c r="M18">
        <v>1</v>
      </c>
      <c r="O18">
        <v>1</v>
      </c>
      <c r="P18">
        <v>2</v>
      </c>
      <c r="Q18">
        <v>3</v>
      </c>
      <c r="R18">
        <v>1</v>
      </c>
      <c r="T18">
        <v>0</v>
      </c>
      <c r="U18">
        <v>0</v>
      </c>
      <c r="V18">
        <v>0</v>
      </c>
      <c r="W18">
        <v>2</v>
      </c>
    </row>
    <row r="19" spans="4:23">
      <c r="D19">
        <f t="shared" si="0"/>
        <v>10</v>
      </c>
      <c r="E19">
        <v>1</v>
      </c>
      <c r="F19">
        <v>3</v>
      </c>
      <c r="G19">
        <v>1</v>
      </c>
      <c r="H19">
        <v>0</v>
      </c>
      <c r="J19">
        <v>0</v>
      </c>
      <c r="K19">
        <v>3</v>
      </c>
      <c r="L19">
        <v>0</v>
      </c>
      <c r="M19">
        <v>1</v>
      </c>
      <c r="O19">
        <v>0</v>
      </c>
      <c r="P19">
        <v>2</v>
      </c>
      <c r="Q19">
        <v>2</v>
      </c>
      <c r="R19">
        <v>1</v>
      </c>
      <c r="T19">
        <v>0</v>
      </c>
      <c r="U19">
        <v>2</v>
      </c>
      <c r="V19">
        <v>0</v>
      </c>
      <c r="W19">
        <v>0</v>
      </c>
    </row>
    <row r="20" spans="4:23">
      <c r="D20">
        <f t="shared" si="0"/>
        <v>11</v>
      </c>
      <c r="E20">
        <v>2</v>
      </c>
      <c r="F20">
        <v>2</v>
      </c>
      <c r="G20">
        <v>0</v>
      </c>
      <c r="H20">
        <v>0</v>
      </c>
      <c r="J20">
        <v>0</v>
      </c>
      <c r="K20">
        <v>5</v>
      </c>
      <c r="L20">
        <v>0</v>
      </c>
      <c r="M20">
        <v>0</v>
      </c>
      <c r="O20">
        <v>0</v>
      </c>
      <c r="P20">
        <v>2</v>
      </c>
      <c r="Q20">
        <v>1</v>
      </c>
      <c r="R20">
        <v>2</v>
      </c>
      <c r="T20">
        <v>0</v>
      </c>
      <c r="U20">
        <v>0</v>
      </c>
      <c r="V20">
        <v>1</v>
      </c>
      <c r="W20">
        <v>0</v>
      </c>
    </row>
    <row r="21" spans="4:23">
      <c r="D21">
        <f t="shared" si="0"/>
        <v>12</v>
      </c>
      <c r="E21">
        <v>3</v>
      </c>
      <c r="F21">
        <v>2</v>
      </c>
      <c r="G21">
        <v>0</v>
      </c>
      <c r="H21">
        <v>0</v>
      </c>
      <c r="J21">
        <v>0</v>
      </c>
      <c r="K21">
        <v>4</v>
      </c>
      <c r="L21">
        <v>1</v>
      </c>
      <c r="M21">
        <v>0</v>
      </c>
      <c r="O21">
        <v>0</v>
      </c>
      <c r="P21">
        <v>2</v>
      </c>
      <c r="Q21">
        <v>3</v>
      </c>
      <c r="R21">
        <v>1</v>
      </c>
      <c r="T21">
        <v>0</v>
      </c>
      <c r="U21">
        <v>2</v>
      </c>
      <c r="V21">
        <v>0</v>
      </c>
      <c r="W21">
        <v>0</v>
      </c>
    </row>
    <row r="22" spans="4:23">
      <c r="D22">
        <f t="shared" si="0"/>
        <v>13</v>
      </c>
      <c r="E22">
        <v>0</v>
      </c>
      <c r="F22">
        <v>3</v>
      </c>
      <c r="G22">
        <v>2</v>
      </c>
      <c r="H22">
        <v>0</v>
      </c>
      <c r="J22">
        <v>0</v>
      </c>
      <c r="K22">
        <v>5</v>
      </c>
      <c r="L22">
        <v>0</v>
      </c>
      <c r="M22">
        <v>0</v>
      </c>
      <c r="O22">
        <v>0</v>
      </c>
      <c r="P22">
        <v>0</v>
      </c>
      <c r="Q22">
        <v>2</v>
      </c>
      <c r="R22">
        <v>1</v>
      </c>
      <c r="T22">
        <v>0</v>
      </c>
      <c r="U22">
        <v>0</v>
      </c>
      <c r="V22">
        <v>0</v>
      </c>
      <c r="W22">
        <v>0</v>
      </c>
    </row>
    <row r="23" spans="4:23">
      <c r="D23">
        <f t="shared" si="0"/>
        <v>14</v>
      </c>
      <c r="E23">
        <v>0</v>
      </c>
      <c r="F23">
        <v>4</v>
      </c>
      <c r="G23">
        <v>1</v>
      </c>
      <c r="H23">
        <v>0</v>
      </c>
      <c r="J23">
        <v>1</v>
      </c>
      <c r="K23">
        <v>3</v>
      </c>
      <c r="L23">
        <v>1</v>
      </c>
      <c r="M23">
        <v>0</v>
      </c>
      <c r="O23">
        <v>0</v>
      </c>
      <c r="P23">
        <v>2</v>
      </c>
      <c r="Q23">
        <v>1</v>
      </c>
      <c r="R23">
        <v>1</v>
      </c>
      <c r="T23">
        <v>0</v>
      </c>
      <c r="U23">
        <v>0</v>
      </c>
      <c r="V23">
        <v>0</v>
      </c>
      <c r="W23">
        <v>0</v>
      </c>
    </row>
    <row r="24" spans="4:23">
      <c r="D24">
        <f t="shared" si="0"/>
        <v>15</v>
      </c>
      <c r="E24">
        <v>0</v>
      </c>
      <c r="F24">
        <v>3</v>
      </c>
      <c r="G24">
        <v>2</v>
      </c>
      <c r="H24">
        <v>0</v>
      </c>
      <c r="J24">
        <v>0</v>
      </c>
      <c r="K24">
        <v>5</v>
      </c>
      <c r="L24">
        <v>0</v>
      </c>
      <c r="M24">
        <v>0</v>
      </c>
      <c r="O24">
        <v>0</v>
      </c>
      <c r="P24">
        <v>2</v>
      </c>
      <c r="Q24">
        <v>1</v>
      </c>
      <c r="R24">
        <v>1</v>
      </c>
      <c r="T24">
        <v>0</v>
      </c>
      <c r="U24">
        <v>0</v>
      </c>
      <c r="V24">
        <v>1</v>
      </c>
      <c r="W24">
        <v>0</v>
      </c>
    </row>
    <row r="25" spans="4:23">
      <c r="D25">
        <f t="shared" si="0"/>
        <v>16</v>
      </c>
      <c r="E25">
        <v>1</v>
      </c>
      <c r="F25">
        <v>3</v>
      </c>
      <c r="G25">
        <v>1</v>
      </c>
      <c r="H25">
        <v>0</v>
      </c>
      <c r="J25">
        <v>0</v>
      </c>
      <c r="K25">
        <v>5</v>
      </c>
      <c r="L25">
        <v>0</v>
      </c>
      <c r="M25">
        <v>0</v>
      </c>
      <c r="O25">
        <v>0</v>
      </c>
      <c r="P25">
        <v>3</v>
      </c>
      <c r="Q25">
        <v>1</v>
      </c>
      <c r="R25">
        <v>2</v>
      </c>
      <c r="T25">
        <v>0</v>
      </c>
      <c r="U25">
        <v>0</v>
      </c>
      <c r="V25">
        <v>0</v>
      </c>
      <c r="W25">
        <v>0</v>
      </c>
    </row>
    <row r="26" spans="4:23">
      <c r="D26">
        <f t="shared" si="0"/>
        <v>17</v>
      </c>
      <c r="E26">
        <v>1</v>
      </c>
      <c r="F26">
        <v>2</v>
      </c>
      <c r="G26">
        <v>2</v>
      </c>
      <c r="H26">
        <v>0</v>
      </c>
      <c r="J26">
        <v>1</v>
      </c>
      <c r="K26">
        <v>1</v>
      </c>
      <c r="L26">
        <v>3</v>
      </c>
      <c r="M26">
        <v>0</v>
      </c>
      <c r="O26">
        <v>1</v>
      </c>
      <c r="P26">
        <v>2</v>
      </c>
      <c r="Q26">
        <v>3</v>
      </c>
      <c r="R26">
        <v>1</v>
      </c>
      <c r="T26">
        <v>0</v>
      </c>
      <c r="U26">
        <v>0</v>
      </c>
      <c r="V26">
        <v>0</v>
      </c>
      <c r="W26">
        <v>2</v>
      </c>
    </row>
    <row r="27" spans="4:23">
      <c r="D27">
        <f t="shared" si="0"/>
        <v>18</v>
      </c>
      <c r="E27">
        <v>3</v>
      </c>
      <c r="F27">
        <v>0</v>
      </c>
      <c r="G27">
        <v>2</v>
      </c>
      <c r="H27">
        <v>0</v>
      </c>
      <c r="J27">
        <v>1</v>
      </c>
      <c r="K27">
        <v>4</v>
      </c>
      <c r="L27">
        <v>0</v>
      </c>
      <c r="M27">
        <v>1</v>
      </c>
      <c r="O27">
        <v>0</v>
      </c>
      <c r="P27">
        <v>2</v>
      </c>
      <c r="Q27">
        <v>2</v>
      </c>
      <c r="R27">
        <v>1</v>
      </c>
      <c r="T27">
        <v>0</v>
      </c>
      <c r="U27">
        <v>2</v>
      </c>
      <c r="V27">
        <v>0</v>
      </c>
      <c r="W27">
        <v>0</v>
      </c>
    </row>
    <row r="28" spans="4:23">
      <c r="D28">
        <f t="shared" si="0"/>
        <v>19</v>
      </c>
      <c r="E28">
        <v>0</v>
      </c>
      <c r="F28">
        <v>3</v>
      </c>
      <c r="G28">
        <v>2</v>
      </c>
      <c r="H28">
        <v>0</v>
      </c>
      <c r="J28">
        <v>0</v>
      </c>
      <c r="K28">
        <v>3</v>
      </c>
      <c r="L28">
        <v>1</v>
      </c>
      <c r="M28">
        <v>1</v>
      </c>
      <c r="O28">
        <v>0</v>
      </c>
      <c r="P28">
        <v>2</v>
      </c>
      <c r="Q28">
        <v>1</v>
      </c>
      <c r="R28">
        <v>2</v>
      </c>
      <c r="T28">
        <v>0</v>
      </c>
      <c r="U28">
        <v>0</v>
      </c>
      <c r="V28">
        <v>1</v>
      </c>
      <c r="W28">
        <v>0</v>
      </c>
    </row>
    <row r="29" spans="4:23">
      <c r="D29">
        <f t="shared" si="0"/>
        <v>20</v>
      </c>
      <c r="E29">
        <v>1</v>
      </c>
      <c r="F29">
        <v>3</v>
      </c>
      <c r="G29">
        <v>1</v>
      </c>
      <c r="H29">
        <v>0</v>
      </c>
      <c r="J29">
        <v>0</v>
      </c>
      <c r="K29">
        <v>4</v>
      </c>
      <c r="L29">
        <v>1</v>
      </c>
      <c r="M29">
        <v>0</v>
      </c>
      <c r="O29">
        <v>0</v>
      </c>
      <c r="P29">
        <v>2</v>
      </c>
      <c r="Q29">
        <v>3</v>
      </c>
      <c r="R29">
        <v>1</v>
      </c>
      <c r="T29">
        <v>0</v>
      </c>
      <c r="U29">
        <v>2</v>
      </c>
      <c r="V29">
        <v>0</v>
      </c>
      <c r="W29">
        <v>0</v>
      </c>
    </row>
    <row r="30" spans="4:23">
      <c r="D30">
        <f t="shared" si="0"/>
        <v>21</v>
      </c>
      <c r="E30">
        <v>2</v>
      </c>
      <c r="F30">
        <v>2</v>
      </c>
      <c r="G30">
        <v>1</v>
      </c>
      <c r="H30">
        <v>0</v>
      </c>
      <c r="J30">
        <v>0</v>
      </c>
      <c r="K30">
        <v>3</v>
      </c>
      <c r="L30">
        <v>2</v>
      </c>
      <c r="M30">
        <v>0</v>
      </c>
      <c r="O30">
        <v>0</v>
      </c>
      <c r="P30">
        <v>0</v>
      </c>
      <c r="Q30">
        <v>2</v>
      </c>
      <c r="R30">
        <v>1</v>
      </c>
      <c r="T30">
        <v>0</v>
      </c>
      <c r="U30">
        <v>0</v>
      </c>
      <c r="V30">
        <v>0</v>
      </c>
      <c r="W30">
        <v>0</v>
      </c>
    </row>
    <row r="31" spans="4:23">
      <c r="D31">
        <f t="shared" si="0"/>
        <v>22</v>
      </c>
      <c r="E31">
        <v>2</v>
      </c>
      <c r="F31">
        <v>3</v>
      </c>
      <c r="G31">
        <v>0</v>
      </c>
      <c r="H31">
        <v>0</v>
      </c>
      <c r="J31">
        <v>0</v>
      </c>
      <c r="K31">
        <v>3</v>
      </c>
      <c r="L31">
        <v>2</v>
      </c>
      <c r="M31">
        <v>0</v>
      </c>
      <c r="O31">
        <v>0</v>
      </c>
      <c r="P31">
        <v>2</v>
      </c>
      <c r="Q31">
        <v>1</v>
      </c>
      <c r="R31">
        <v>1</v>
      </c>
      <c r="T31">
        <v>0</v>
      </c>
      <c r="U31">
        <v>0</v>
      </c>
      <c r="V31">
        <v>0</v>
      </c>
      <c r="W31">
        <v>0</v>
      </c>
    </row>
    <row r="32" spans="4:23">
      <c r="D32">
        <f t="shared" si="0"/>
        <v>23</v>
      </c>
      <c r="E32">
        <v>3</v>
      </c>
      <c r="F32">
        <v>0</v>
      </c>
      <c r="G32">
        <v>2</v>
      </c>
      <c r="H32">
        <v>0</v>
      </c>
      <c r="J32">
        <v>1</v>
      </c>
      <c r="K32">
        <v>1</v>
      </c>
      <c r="L32">
        <v>2</v>
      </c>
      <c r="M32">
        <v>1</v>
      </c>
      <c r="O32">
        <v>0</v>
      </c>
      <c r="P32">
        <v>2</v>
      </c>
      <c r="Q32">
        <v>1</v>
      </c>
      <c r="R32">
        <v>1</v>
      </c>
      <c r="T32">
        <v>0</v>
      </c>
      <c r="U32">
        <v>0</v>
      </c>
      <c r="V32">
        <v>1</v>
      </c>
      <c r="W32">
        <v>0</v>
      </c>
    </row>
    <row r="33" spans="4:23">
      <c r="D33">
        <f t="shared" si="0"/>
        <v>24</v>
      </c>
      <c r="E33">
        <v>2</v>
      </c>
      <c r="F33">
        <v>2</v>
      </c>
      <c r="G33">
        <v>1</v>
      </c>
      <c r="H33">
        <v>0</v>
      </c>
      <c r="J33">
        <v>1</v>
      </c>
      <c r="K33">
        <v>4</v>
      </c>
      <c r="L33">
        <v>0</v>
      </c>
      <c r="M33">
        <v>0</v>
      </c>
      <c r="O33">
        <v>0</v>
      </c>
      <c r="P33">
        <v>3</v>
      </c>
      <c r="Q33">
        <v>1</v>
      </c>
      <c r="R33">
        <v>2</v>
      </c>
      <c r="T33">
        <v>0</v>
      </c>
      <c r="U33">
        <v>0</v>
      </c>
      <c r="V33">
        <v>0</v>
      </c>
      <c r="W33">
        <v>0</v>
      </c>
    </row>
    <row r="34" spans="4:23">
      <c r="D34">
        <f t="shared" si="0"/>
        <v>25</v>
      </c>
      <c r="E34">
        <v>1</v>
      </c>
      <c r="F34">
        <v>3</v>
      </c>
      <c r="G34">
        <v>1</v>
      </c>
      <c r="H34">
        <v>0</v>
      </c>
      <c r="J34">
        <v>1</v>
      </c>
      <c r="K34">
        <v>3</v>
      </c>
      <c r="L34">
        <v>1</v>
      </c>
      <c r="M34">
        <v>0</v>
      </c>
      <c r="O34">
        <v>1</v>
      </c>
      <c r="P34">
        <v>2</v>
      </c>
      <c r="Q34">
        <v>3</v>
      </c>
      <c r="R34">
        <v>1</v>
      </c>
      <c r="T34">
        <v>0</v>
      </c>
      <c r="U34">
        <v>0</v>
      </c>
      <c r="V34">
        <v>0</v>
      </c>
      <c r="W34">
        <v>2</v>
      </c>
    </row>
    <row r="35" spans="4:23">
      <c r="D35">
        <f t="shared" si="0"/>
        <v>26</v>
      </c>
      <c r="E35">
        <v>2</v>
      </c>
      <c r="F35">
        <v>2</v>
      </c>
      <c r="G35">
        <v>0</v>
      </c>
      <c r="H35">
        <v>0</v>
      </c>
      <c r="J35">
        <v>1</v>
      </c>
      <c r="K35">
        <v>3</v>
      </c>
      <c r="L35">
        <v>1</v>
      </c>
      <c r="M35">
        <v>0</v>
      </c>
      <c r="O35">
        <v>0</v>
      </c>
      <c r="P35">
        <v>2</v>
      </c>
      <c r="Q35">
        <v>2</v>
      </c>
      <c r="R35">
        <v>1</v>
      </c>
      <c r="T35">
        <v>0</v>
      </c>
      <c r="U35">
        <v>2</v>
      </c>
      <c r="V35">
        <v>0</v>
      </c>
      <c r="W35">
        <v>0</v>
      </c>
    </row>
    <row r="36" spans="4:23">
      <c r="D36">
        <f t="shared" si="0"/>
        <v>27</v>
      </c>
      <c r="E36">
        <v>3</v>
      </c>
      <c r="F36">
        <v>2</v>
      </c>
      <c r="G36">
        <v>0</v>
      </c>
      <c r="H36">
        <v>0</v>
      </c>
      <c r="J36">
        <v>1</v>
      </c>
      <c r="K36">
        <v>4</v>
      </c>
      <c r="L36">
        <v>0</v>
      </c>
      <c r="M36">
        <v>0</v>
      </c>
      <c r="O36">
        <v>0</v>
      </c>
      <c r="P36">
        <v>2</v>
      </c>
      <c r="Q36">
        <v>1</v>
      </c>
      <c r="R36">
        <v>2</v>
      </c>
      <c r="T36">
        <v>0</v>
      </c>
      <c r="U36">
        <v>0</v>
      </c>
      <c r="V36">
        <v>1</v>
      </c>
      <c r="W36">
        <v>0</v>
      </c>
    </row>
    <row r="37" spans="4:23">
      <c r="D37">
        <f t="shared" si="0"/>
        <v>28</v>
      </c>
      <c r="E37">
        <v>0</v>
      </c>
      <c r="F37">
        <v>3</v>
      </c>
      <c r="G37">
        <v>2</v>
      </c>
      <c r="H37">
        <v>0</v>
      </c>
      <c r="J37">
        <v>1</v>
      </c>
      <c r="K37">
        <v>2</v>
      </c>
      <c r="L37">
        <v>1</v>
      </c>
      <c r="M37">
        <v>1</v>
      </c>
      <c r="O37">
        <v>0</v>
      </c>
      <c r="P37">
        <v>2</v>
      </c>
      <c r="Q37">
        <v>3</v>
      </c>
      <c r="R37">
        <v>1</v>
      </c>
      <c r="T37">
        <v>0</v>
      </c>
      <c r="U37">
        <v>0</v>
      </c>
      <c r="V37">
        <v>0</v>
      </c>
      <c r="W37">
        <v>0</v>
      </c>
    </row>
    <row r="38" spans="4:23">
      <c r="D38" s="4" t="s">
        <v>11</v>
      </c>
      <c r="E38" s="4">
        <f>AVERAGE(E10:E37)</f>
        <v>1.4285714285714286</v>
      </c>
      <c r="F38" s="4">
        <f t="shared" ref="F38:H38" si="1">AVERAGE(F10:F37)</f>
        <v>2.4642857142857144</v>
      </c>
      <c r="G38" s="4">
        <f t="shared" si="1"/>
        <v>1.1071428571428572</v>
      </c>
      <c r="H38" s="4">
        <f t="shared" si="1"/>
        <v>0</v>
      </c>
      <c r="I38" s="4"/>
      <c r="J38" s="4">
        <f>AVERAGE(J10:J37)</f>
        <v>0.35714285714285715</v>
      </c>
      <c r="K38" s="4">
        <f>AVERAGE(K10:K37)</f>
        <v>3.4642857142857144</v>
      </c>
      <c r="L38" s="4">
        <f>AVERAGE(L10:L37)</f>
        <v>0.7142857142857143</v>
      </c>
      <c r="M38" s="4">
        <f>AVERAGE(M10:M37)</f>
        <v>0.39285714285714285</v>
      </c>
      <c r="N38" s="4"/>
      <c r="O38" s="4">
        <f>AVERAGE(O11:O37)</f>
        <v>0.1111111111111111</v>
      </c>
      <c r="P38" s="4">
        <f>AVERAGE(P11:P37)</f>
        <v>1.8888888888888888</v>
      </c>
      <c r="Q38" s="4">
        <f>AVERAGE(Q11:Q37)</f>
        <v>1.7777777777777777</v>
      </c>
      <c r="R38" s="4">
        <f>AVERAGE(R11:R37)</f>
        <v>1.2592592592592593</v>
      </c>
      <c r="S38" s="4"/>
      <c r="T38" s="4">
        <f>AVERAGE(T11:T37)</f>
        <v>0</v>
      </c>
      <c r="U38" s="4">
        <f>AVERAGE(U11:U37)</f>
        <v>0.51851851851851849</v>
      </c>
      <c r="V38" s="4">
        <f>AVERAGE(V11:V37)</f>
        <v>0.25925925925925924</v>
      </c>
      <c r="W38" s="4">
        <f>AVERAGE(W11:W37)</f>
        <v>0.22222222222222221</v>
      </c>
    </row>
    <row r="39" spans="4:23">
      <c r="D39" s="4" t="s">
        <v>12</v>
      </c>
      <c r="E39" s="4">
        <f>STDEV(E10:E37)</f>
        <v>0.99735098872412742</v>
      </c>
      <c r="F39" s="4">
        <f>STDEV(F10:F37)</f>
        <v>0.88116685505925985</v>
      </c>
      <c r="G39" s="4">
        <f t="shared" ref="G39:H39" si="2">STDEV(G10:G37)</f>
        <v>0.73732678891438208</v>
      </c>
      <c r="H39" s="4">
        <f t="shared" si="2"/>
        <v>0</v>
      </c>
      <c r="I39" s="4"/>
      <c r="J39" s="4">
        <f>STDEV(J10:J37)</f>
        <v>0.4879500364742666</v>
      </c>
      <c r="K39" s="4">
        <f>STDEV(K10:K37)</f>
        <v>1.2614554456142482</v>
      </c>
      <c r="L39" s="4">
        <f>STDEV(L10:L37)</f>
        <v>0.89679027884606577</v>
      </c>
      <c r="M39" s="4">
        <f>STDEV(M10:M37)</f>
        <v>0.49734746139343805</v>
      </c>
      <c r="N39" s="4"/>
      <c r="O39" s="4">
        <f>STDEV(O11:O37)</f>
        <v>0.32025630761017426</v>
      </c>
      <c r="P39" s="4">
        <f>STDEV(P11:P37)</f>
        <v>0.75106761619881091</v>
      </c>
      <c r="Q39" s="4">
        <f>STDEV(Q11:Q37)</f>
        <v>0.84731854573632348</v>
      </c>
      <c r="R39" s="4">
        <f>STDEV(R11:R37)</f>
        <v>0.44657608470472238</v>
      </c>
      <c r="S39" s="4"/>
      <c r="T39" s="4">
        <f t="shared" ref="T39" si="3">STDEV(T11:T37)</f>
        <v>0</v>
      </c>
      <c r="U39" s="4">
        <f>STDEV(U11:U37)</f>
        <v>0.89315216940944486</v>
      </c>
      <c r="V39" s="4">
        <f>STDEV(V11:V37)</f>
        <v>0.44657608470472243</v>
      </c>
      <c r="W39" s="4">
        <f>STDEV(W11:W37)</f>
        <v>0.64051261522034852</v>
      </c>
    </row>
    <row r="40" spans="4:23">
      <c r="D40" s="4" t="s">
        <v>13</v>
      </c>
      <c r="E40" s="4">
        <f>SQRT(28)</f>
        <v>5.2915026221291814</v>
      </c>
      <c r="F40" s="4">
        <f t="shared" ref="F40:W40" si="4">SQRT(28)</f>
        <v>5.2915026221291814</v>
      </c>
      <c r="G40" s="4">
        <f t="shared" si="4"/>
        <v>5.2915026221291814</v>
      </c>
      <c r="H40" s="4">
        <f t="shared" si="4"/>
        <v>5.2915026221291814</v>
      </c>
      <c r="I40" s="4"/>
      <c r="J40" s="4">
        <f t="shared" si="4"/>
        <v>5.2915026221291814</v>
      </c>
      <c r="K40" s="4">
        <f t="shared" si="4"/>
        <v>5.2915026221291814</v>
      </c>
      <c r="L40" s="4">
        <f t="shared" si="4"/>
        <v>5.2915026221291814</v>
      </c>
      <c r="M40" s="4">
        <f t="shared" si="4"/>
        <v>5.2915026221291814</v>
      </c>
      <c r="N40" s="4"/>
      <c r="O40" s="4">
        <f t="shared" si="4"/>
        <v>5.2915026221291814</v>
      </c>
      <c r="P40" s="4">
        <f t="shared" si="4"/>
        <v>5.2915026221291814</v>
      </c>
      <c r="Q40" s="4">
        <f t="shared" si="4"/>
        <v>5.2915026221291814</v>
      </c>
      <c r="R40" s="4">
        <f t="shared" si="4"/>
        <v>5.2915026221291814</v>
      </c>
      <c r="S40" s="4"/>
      <c r="T40" s="4">
        <f>SQRT(28)</f>
        <v>5.2915026221291814</v>
      </c>
      <c r="U40" s="4">
        <f t="shared" si="4"/>
        <v>5.2915026221291814</v>
      </c>
      <c r="V40" s="4">
        <f t="shared" si="4"/>
        <v>5.2915026221291814</v>
      </c>
      <c r="W40" s="4">
        <f t="shared" si="4"/>
        <v>5.2915026221291814</v>
      </c>
    </row>
    <row r="41" spans="4:23">
      <c r="D41" s="4" t="s">
        <v>7</v>
      </c>
      <c r="E41" s="4">
        <f>E39/E40</f>
        <v>0.18848162042917327</v>
      </c>
      <c r="F41" s="4">
        <f t="shared" ref="F41:H41" si="5">F39/F40</f>
        <v>0.16652488300283563</v>
      </c>
      <c r="G41" s="4">
        <f t="shared" si="5"/>
        <v>0.13934166560380506</v>
      </c>
      <c r="H41" s="4">
        <f t="shared" si="5"/>
        <v>0</v>
      </c>
      <c r="I41" s="4"/>
      <c r="J41" s="4">
        <f>J39/J40</f>
        <v>9.2213889195414692E-2</v>
      </c>
      <c r="K41" s="4">
        <f>K39/K40</f>
        <v>0.2383926713631046</v>
      </c>
      <c r="L41" s="4">
        <f>L39/L40</f>
        <v>0.16947743257192557</v>
      </c>
      <c r="M41" s="4">
        <f>M39/M40</f>
        <v>9.3989835574023892E-2</v>
      </c>
      <c r="N41" s="4"/>
      <c r="O41" s="4">
        <f>O39/O40</f>
        <v>6.0522753266880239E-2</v>
      </c>
      <c r="P41" s="4">
        <f>P39/P40</f>
        <v>0.14193843787544005</v>
      </c>
      <c r="Q41" s="4">
        <f>Q39/Q40</f>
        <v>0.16012815380508713</v>
      </c>
      <c r="R41" s="4">
        <f>R39/R40</f>
        <v>8.4394947256972205E-2</v>
      </c>
      <c r="S41" s="4"/>
      <c r="T41" s="4"/>
      <c r="U41" s="4">
        <f>U39/U40</f>
        <v>0.16878989451394444</v>
      </c>
      <c r="V41" s="4">
        <f>V39/V40</f>
        <v>8.4394947256972219E-2</v>
      </c>
      <c r="W41" s="4">
        <f>W39/W40</f>
        <v>0.12104550653376048</v>
      </c>
    </row>
    <row r="42" spans="4:23">
      <c r="D42" s="4" t="s">
        <v>14</v>
      </c>
      <c r="E42" s="4"/>
      <c r="F42" s="4"/>
      <c r="G42" s="4"/>
      <c r="H42" s="4"/>
      <c r="I42" s="4"/>
      <c r="J42" s="4">
        <f>TTEST(E10:E37, J10:J37,2,3)</f>
        <v>8.8330721658472624E-6</v>
      </c>
      <c r="K42" s="4">
        <f>TTEST(F10:F37, K10:K37,2,3)</f>
        <v>1.2128867064594101E-3</v>
      </c>
      <c r="L42" s="4">
        <f>TTEST(G10:G37, L10:L37,2,3)</f>
        <v>7.918082516583376E-2</v>
      </c>
      <c r="M42" s="4">
        <f>TTEST(H10:H37, M10:M37,2,3)</f>
        <v>2.7463016187386847E-4</v>
      </c>
      <c r="N42" s="4"/>
      <c r="O42" s="4">
        <f>TTEST(J10:J37, O10:O37,2,3)</f>
        <v>6.647932556547477E-2</v>
      </c>
      <c r="P42" s="4">
        <f>TTEST(K10:K37, P10:P37,2,3)</f>
        <v>9.9083872505615159E-7</v>
      </c>
      <c r="Q42" s="4">
        <f>TTEST(L10:L37, Q10:Q37,2,3)</f>
        <v>1.7943518232882464E-5</v>
      </c>
      <c r="R42" s="4">
        <f>TTEST(M10:M37, R10:R37,2,3)</f>
        <v>8.4947895842646128E-9</v>
      </c>
      <c r="S42" s="4"/>
      <c r="T42" s="4"/>
      <c r="U42" s="4">
        <f>TTEST(P10:P37, U10:U37,2,3)</f>
        <v>4.1747638462624979E-8</v>
      </c>
      <c r="V42" s="4">
        <f>TTEST(Q10:Q37, V10:V37,2,3)</f>
        <v>1.2620307789331585E-10</v>
      </c>
      <c r="W42" s="4">
        <f>TTEST(R10:R37, W10:W37,2,3)</f>
        <v>2.3029258891210591E-7</v>
      </c>
    </row>
    <row r="51" spans="8:12">
      <c r="H51" s="3" t="s">
        <v>11</v>
      </c>
    </row>
    <row r="52" spans="8:12">
      <c r="I52" s="2" t="s">
        <v>3</v>
      </c>
      <c r="J52" s="2" t="s">
        <v>4</v>
      </c>
      <c r="K52" s="2" t="s">
        <v>5</v>
      </c>
      <c r="L52" s="2" t="s">
        <v>6</v>
      </c>
    </row>
    <row r="53" spans="8:12">
      <c r="H53" s="2" t="s">
        <v>0</v>
      </c>
      <c r="I53">
        <v>1.4285714285714286</v>
      </c>
      <c r="J53">
        <v>2.4642857142857144</v>
      </c>
      <c r="K53">
        <v>1.1071428571428572</v>
      </c>
      <c r="L53">
        <v>0</v>
      </c>
    </row>
    <row r="54" spans="8:12">
      <c r="H54" s="2" t="s">
        <v>1</v>
      </c>
      <c r="I54">
        <v>0.35714285714285715</v>
      </c>
      <c r="J54">
        <v>3.4642857142857144</v>
      </c>
      <c r="K54">
        <v>0.7142857142857143</v>
      </c>
      <c r="L54">
        <v>0.39285714285714285</v>
      </c>
    </row>
    <row r="55" spans="8:12">
      <c r="H55" s="2" t="s">
        <v>8</v>
      </c>
      <c r="I55">
        <v>0.1111111111111111</v>
      </c>
      <c r="J55">
        <v>1.8888888888888888</v>
      </c>
      <c r="K55">
        <v>1.7777777777777777</v>
      </c>
      <c r="L55">
        <v>1.2592592592592593</v>
      </c>
    </row>
    <row r="56" spans="8:12">
      <c r="H56" s="2" t="s">
        <v>2</v>
      </c>
      <c r="I56">
        <v>0</v>
      </c>
      <c r="J56">
        <v>0.51851851851851849</v>
      </c>
      <c r="K56">
        <v>0.25925925925925924</v>
      </c>
      <c r="L56">
        <v>0.22222222222222221</v>
      </c>
    </row>
    <row r="57" spans="8:12">
      <c r="H57" s="2"/>
    </row>
    <row r="58" spans="8:12">
      <c r="H58" s="3" t="s">
        <v>9</v>
      </c>
    </row>
    <row r="59" spans="8:12">
      <c r="I59" s="2" t="s">
        <v>3</v>
      </c>
      <c r="J59" s="2" t="s">
        <v>4</v>
      </c>
      <c r="K59" s="2" t="s">
        <v>5</v>
      </c>
      <c r="L59" s="2" t="s">
        <v>6</v>
      </c>
    </row>
    <row r="60" spans="8:12">
      <c r="H60" s="2" t="s">
        <v>0</v>
      </c>
      <c r="I60">
        <v>0.18848162042917327</v>
      </c>
      <c r="J60">
        <v>0.16652488300283563</v>
      </c>
      <c r="K60">
        <v>0.13934166560380506</v>
      </c>
      <c r="L60">
        <v>0</v>
      </c>
    </row>
    <row r="61" spans="8:12">
      <c r="H61" s="2" t="s">
        <v>1</v>
      </c>
      <c r="I61">
        <v>9.2213889195414692E-2</v>
      </c>
      <c r="J61">
        <v>0.2383926713631046</v>
      </c>
      <c r="K61">
        <v>0.16947743257192557</v>
      </c>
      <c r="L61">
        <v>9.3989835574023892E-2</v>
      </c>
    </row>
    <row r="62" spans="8:12">
      <c r="H62" s="2" t="s">
        <v>8</v>
      </c>
      <c r="I62">
        <v>6.0522753266880239E-2</v>
      </c>
      <c r="J62">
        <v>0.14193843787544005</v>
      </c>
      <c r="K62">
        <v>0.16012815380508713</v>
      </c>
      <c r="L62">
        <v>8.4394947256972205E-2</v>
      </c>
    </row>
    <row r="63" spans="8:12">
      <c r="H63" s="2" t="s">
        <v>2</v>
      </c>
      <c r="I63">
        <v>0</v>
      </c>
      <c r="J63">
        <v>0.16878989451394444</v>
      </c>
      <c r="K63">
        <v>8.4394947256972219E-2</v>
      </c>
      <c r="L63">
        <v>0.12104550653376048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R55"/>
  <sheetViews>
    <sheetView topLeftCell="C5" workbookViewId="0">
      <selection activeCell="C5" sqref="C5:S65"/>
    </sheetView>
  </sheetViews>
  <sheetFormatPr baseColWidth="10" defaultRowHeight="15" x14ac:dyDescent="0"/>
  <sheetData>
    <row r="5" spans="4:18">
      <c r="D5" s="5" t="s">
        <v>15</v>
      </c>
      <c r="J5" s="5" t="s">
        <v>16</v>
      </c>
      <c r="P5" s="5" t="s">
        <v>17</v>
      </c>
    </row>
    <row r="7" spans="4:18">
      <c r="D7" s="5" t="s">
        <v>18</v>
      </c>
      <c r="E7" s="5" t="s">
        <v>19</v>
      </c>
      <c r="F7" s="5" t="s">
        <v>6</v>
      </c>
      <c r="J7" s="5" t="s">
        <v>18</v>
      </c>
      <c r="K7" s="5" t="s">
        <v>19</v>
      </c>
      <c r="L7" s="5" t="s">
        <v>6</v>
      </c>
      <c r="P7" s="5" t="s">
        <v>18</v>
      </c>
      <c r="Q7" s="5" t="s">
        <v>19</v>
      </c>
      <c r="R7" s="5" t="s">
        <v>6</v>
      </c>
    </row>
    <row r="8" spans="4:18">
      <c r="D8">
        <v>1</v>
      </c>
      <c r="E8">
        <v>4</v>
      </c>
      <c r="F8">
        <v>0</v>
      </c>
      <c r="J8">
        <v>1</v>
      </c>
      <c r="K8">
        <v>3</v>
      </c>
      <c r="L8">
        <v>3</v>
      </c>
      <c r="P8">
        <v>1</v>
      </c>
      <c r="Q8">
        <v>3</v>
      </c>
      <c r="R8">
        <v>1</v>
      </c>
    </row>
    <row r="9" spans="4:18">
      <c r="D9">
        <f>D8+1</f>
        <v>2</v>
      </c>
      <c r="E9">
        <v>6</v>
      </c>
      <c r="F9">
        <v>0</v>
      </c>
      <c r="J9">
        <f>J8+1</f>
        <v>2</v>
      </c>
      <c r="K9">
        <v>4</v>
      </c>
      <c r="L9">
        <v>2</v>
      </c>
      <c r="P9">
        <f>P8+1</f>
        <v>2</v>
      </c>
      <c r="Q9">
        <v>1</v>
      </c>
      <c r="R9">
        <v>0</v>
      </c>
    </row>
    <row r="10" spans="4:18">
      <c r="D10">
        <f>D9+1</f>
        <v>3</v>
      </c>
      <c r="E10">
        <v>5</v>
      </c>
      <c r="F10">
        <v>0</v>
      </c>
      <c r="J10">
        <f t="shared" ref="J10:J38" si="0">J9+1</f>
        <v>3</v>
      </c>
      <c r="K10">
        <v>1</v>
      </c>
      <c r="L10">
        <v>1</v>
      </c>
      <c r="P10">
        <f t="shared" ref="P10:P21" si="1">P9+1</f>
        <v>3</v>
      </c>
      <c r="Q10">
        <v>2</v>
      </c>
      <c r="R10">
        <v>0</v>
      </c>
    </row>
    <row r="11" spans="4:18">
      <c r="D11">
        <f t="shared" ref="D11:D38" si="2">D10+1</f>
        <v>4</v>
      </c>
      <c r="E11">
        <v>2</v>
      </c>
      <c r="F11">
        <v>0</v>
      </c>
      <c r="J11">
        <f t="shared" si="0"/>
        <v>4</v>
      </c>
      <c r="K11">
        <v>4</v>
      </c>
      <c r="L11">
        <v>2</v>
      </c>
      <c r="P11">
        <f t="shared" si="1"/>
        <v>4</v>
      </c>
      <c r="Q11">
        <v>1</v>
      </c>
      <c r="R11">
        <v>0</v>
      </c>
    </row>
    <row r="12" spans="4:18">
      <c r="D12">
        <f t="shared" si="2"/>
        <v>5</v>
      </c>
      <c r="E12">
        <v>6</v>
      </c>
      <c r="F12">
        <v>0</v>
      </c>
      <c r="J12">
        <f t="shared" si="0"/>
        <v>5</v>
      </c>
      <c r="K12">
        <v>2</v>
      </c>
      <c r="L12">
        <v>2</v>
      </c>
      <c r="P12">
        <f t="shared" si="1"/>
        <v>5</v>
      </c>
      <c r="Q12">
        <v>3</v>
      </c>
      <c r="R12">
        <v>0</v>
      </c>
    </row>
    <row r="13" spans="4:18">
      <c r="D13">
        <f t="shared" si="2"/>
        <v>6</v>
      </c>
      <c r="E13">
        <v>3</v>
      </c>
      <c r="F13">
        <v>0</v>
      </c>
      <c r="J13">
        <f t="shared" si="0"/>
        <v>6</v>
      </c>
      <c r="K13">
        <v>2</v>
      </c>
      <c r="L13">
        <v>1</v>
      </c>
      <c r="P13">
        <f t="shared" si="1"/>
        <v>6</v>
      </c>
      <c r="Q13">
        <v>0</v>
      </c>
      <c r="R13">
        <v>0</v>
      </c>
    </row>
    <row r="14" spans="4:18">
      <c r="D14">
        <f t="shared" si="2"/>
        <v>7</v>
      </c>
      <c r="E14">
        <v>2</v>
      </c>
      <c r="F14">
        <v>0</v>
      </c>
      <c r="J14">
        <f t="shared" si="0"/>
        <v>7</v>
      </c>
      <c r="K14">
        <v>3</v>
      </c>
      <c r="L14">
        <v>1</v>
      </c>
      <c r="P14">
        <f>P13+1</f>
        <v>7</v>
      </c>
      <c r="Q14">
        <v>1</v>
      </c>
      <c r="R14">
        <v>0</v>
      </c>
    </row>
    <row r="15" spans="4:18">
      <c r="D15">
        <f t="shared" si="2"/>
        <v>8</v>
      </c>
      <c r="E15">
        <v>1</v>
      </c>
      <c r="F15">
        <v>0</v>
      </c>
      <c r="J15">
        <f t="shared" si="0"/>
        <v>8</v>
      </c>
      <c r="K15">
        <v>4</v>
      </c>
      <c r="L15">
        <v>2</v>
      </c>
      <c r="P15">
        <f t="shared" si="1"/>
        <v>8</v>
      </c>
      <c r="Q15">
        <v>0</v>
      </c>
      <c r="R15">
        <v>0</v>
      </c>
    </row>
    <row r="16" spans="4:18">
      <c r="D16">
        <f t="shared" si="2"/>
        <v>9</v>
      </c>
      <c r="E16">
        <v>4</v>
      </c>
      <c r="F16">
        <v>0</v>
      </c>
      <c r="J16">
        <f t="shared" si="0"/>
        <v>9</v>
      </c>
      <c r="K16">
        <v>6</v>
      </c>
      <c r="L16">
        <v>0</v>
      </c>
      <c r="P16">
        <f t="shared" si="1"/>
        <v>9</v>
      </c>
      <c r="Q16">
        <v>0</v>
      </c>
      <c r="R16">
        <v>0</v>
      </c>
    </row>
    <row r="17" spans="4:18">
      <c r="D17">
        <f t="shared" si="2"/>
        <v>10</v>
      </c>
      <c r="E17">
        <v>3</v>
      </c>
      <c r="F17">
        <v>0</v>
      </c>
      <c r="J17">
        <f t="shared" si="0"/>
        <v>10</v>
      </c>
      <c r="K17">
        <v>5</v>
      </c>
      <c r="L17">
        <v>1</v>
      </c>
      <c r="P17">
        <f t="shared" si="1"/>
        <v>10</v>
      </c>
      <c r="Q17">
        <v>0</v>
      </c>
      <c r="R17">
        <v>0</v>
      </c>
    </row>
    <row r="18" spans="4:18">
      <c r="D18">
        <f t="shared" si="2"/>
        <v>11</v>
      </c>
      <c r="E18">
        <v>6</v>
      </c>
      <c r="F18">
        <v>0</v>
      </c>
      <c r="J18">
        <f t="shared" si="0"/>
        <v>11</v>
      </c>
      <c r="K18">
        <v>3</v>
      </c>
      <c r="L18">
        <v>1</v>
      </c>
      <c r="P18">
        <f t="shared" si="1"/>
        <v>11</v>
      </c>
      <c r="Q18">
        <v>0</v>
      </c>
      <c r="R18">
        <v>0</v>
      </c>
    </row>
    <row r="19" spans="4:18">
      <c r="D19">
        <f t="shared" si="2"/>
        <v>12</v>
      </c>
      <c r="E19">
        <v>6</v>
      </c>
      <c r="F19">
        <v>0</v>
      </c>
      <c r="J19">
        <f t="shared" si="0"/>
        <v>12</v>
      </c>
      <c r="K19">
        <v>6</v>
      </c>
      <c r="L19">
        <v>0</v>
      </c>
      <c r="P19">
        <f t="shared" si="1"/>
        <v>12</v>
      </c>
      <c r="Q19">
        <v>0</v>
      </c>
      <c r="R19">
        <v>0</v>
      </c>
    </row>
    <row r="20" spans="4:18">
      <c r="D20">
        <f t="shared" si="2"/>
        <v>13</v>
      </c>
      <c r="E20">
        <v>3</v>
      </c>
      <c r="F20">
        <v>0</v>
      </c>
      <c r="J20">
        <f t="shared" si="0"/>
        <v>13</v>
      </c>
      <c r="K20">
        <v>6</v>
      </c>
      <c r="L20">
        <v>0</v>
      </c>
      <c r="P20">
        <f t="shared" si="1"/>
        <v>13</v>
      </c>
      <c r="Q20">
        <v>0</v>
      </c>
      <c r="R20">
        <v>0</v>
      </c>
    </row>
    <row r="21" spans="4:18">
      <c r="D21">
        <f>D20+1</f>
        <v>14</v>
      </c>
      <c r="E21">
        <v>4</v>
      </c>
      <c r="F21">
        <v>0</v>
      </c>
      <c r="J21">
        <f t="shared" si="0"/>
        <v>14</v>
      </c>
      <c r="K21">
        <v>3</v>
      </c>
      <c r="L21">
        <v>1</v>
      </c>
      <c r="P21">
        <f t="shared" si="1"/>
        <v>14</v>
      </c>
      <c r="Q21">
        <v>0</v>
      </c>
      <c r="R21">
        <v>0</v>
      </c>
    </row>
    <row r="22" spans="4:18">
      <c r="D22">
        <f t="shared" si="2"/>
        <v>15</v>
      </c>
      <c r="E22">
        <v>1</v>
      </c>
      <c r="F22">
        <v>0</v>
      </c>
      <c r="J22">
        <f t="shared" si="0"/>
        <v>15</v>
      </c>
      <c r="K22">
        <v>5</v>
      </c>
      <c r="L22">
        <v>1</v>
      </c>
      <c r="N22" s="6"/>
      <c r="P22">
        <f>P21+1</f>
        <v>15</v>
      </c>
      <c r="Q22">
        <v>0</v>
      </c>
      <c r="R22">
        <v>0</v>
      </c>
    </row>
    <row r="23" spans="4:18">
      <c r="D23">
        <f t="shared" si="2"/>
        <v>16</v>
      </c>
      <c r="E23">
        <v>5</v>
      </c>
      <c r="F23">
        <v>0</v>
      </c>
      <c r="J23">
        <f t="shared" si="0"/>
        <v>16</v>
      </c>
      <c r="K23">
        <v>0</v>
      </c>
      <c r="L23">
        <v>2</v>
      </c>
      <c r="P23">
        <f t="shared" ref="P23:P38" si="3">P22+1</f>
        <v>16</v>
      </c>
      <c r="Q23">
        <v>0</v>
      </c>
      <c r="R23">
        <v>1</v>
      </c>
    </row>
    <row r="24" spans="4:18">
      <c r="D24">
        <f t="shared" si="2"/>
        <v>17</v>
      </c>
      <c r="E24">
        <v>6</v>
      </c>
      <c r="F24">
        <v>0</v>
      </c>
      <c r="J24">
        <f t="shared" si="0"/>
        <v>17</v>
      </c>
      <c r="K24">
        <v>4</v>
      </c>
      <c r="L24">
        <v>1</v>
      </c>
      <c r="P24">
        <f t="shared" si="3"/>
        <v>17</v>
      </c>
      <c r="Q24">
        <v>0</v>
      </c>
      <c r="R24">
        <v>0</v>
      </c>
    </row>
    <row r="25" spans="4:18">
      <c r="D25">
        <f t="shared" si="2"/>
        <v>18</v>
      </c>
      <c r="E25">
        <v>4</v>
      </c>
      <c r="F25">
        <v>0</v>
      </c>
      <c r="J25">
        <f t="shared" si="0"/>
        <v>18</v>
      </c>
      <c r="K25">
        <v>4</v>
      </c>
      <c r="L25">
        <v>2</v>
      </c>
      <c r="P25">
        <f t="shared" si="3"/>
        <v>18</v>
      </c>
      <c r="Q25">
        <v>1</v>
      </c>
      <c r="R25">
        <v>3</v>
      </c>
    </row>
    <row r="26" spans="4:18">
      <c r="D26">
        <f t="shared" si="2"/>
        <v>19</v>
      </c>
      <c r="E26">
        <v>4</v>
      </c>
      <c r="F26">
        <v>0</v>
      </c>
      <c r="J26">
        <f t="shared" si="0"/>
        <v>19</v>
      </c>
      <c r="K26">
        <v>2</v>
      </c>
      <c r="L26">
        <v>3</v>
      </c>
      <c r="P26">
        <f t="shared" si="3"/>
        <v>19</v>
      </c>
      <c r="Q26">
        <v>0</v>
      </c>
      <c r="R26">
        <v>1</v>
      </c>
    </row>
    <row r="27" spans="4:18">
      <c r="D27">
        <f t="shared" si="2"/>
        <v>20</v>
      </c>
      <c r="E27">
        <v>4</v>
      </c>
      <c r="F27">
        <v>0</v>
      </c>
      <c r="J27">
        <f t="shared" si="0"/>
        <v>20</v>
      </c>
      <c r="K27">
        <v>2</v>
      </c>
      <c r="L27">
        <v>2</v>
      </c>
      <c r="P27">
        <f t="shared" si="3"/>
        <v>20</v>
      </c>
      <c r="Q27">
        <v>0</v>
      </c>
      <c r="R27">
        <v>0</v>
      </c>
    </row>
    <row r="28" spans="4:18">
      <c r="D28">
        <f t="shared" si="2"/>
        <v>21</v>
      </c>
      <c r="E28">
        <v>4</v>
      </c>
      <c r="F28">
        <v>0</v>
      </c>
      <c r="J28">
        <f t="shared" si="0"/>
        <v>21</v>
      </c>
      <c r="K28">
        <v>1</v>
      </c>
      <c r="L28">
        <v>2</v>
      </c>
      <c r="P28">
        <f t="shared" si="3"/>
        <v>21</v>
      </c>
      <c r="Q28">
        <v>0</v>
      </c>
      <c r="R28">
        <v>2</v>
      </c>
    </row>
    <row r="29" spans="4:18">
      <c r="D29">
        <f t="shared" si="2"/>
        <v>22</v>
      </c>
      <c r="E29">
        <v>1</v>
      </c>
      <c r="F29">
        <v>1</v>
      </c>
      <c r="J29">
        <f t="shared" si="0"/>
        <v>22</v>
      </c>
      <c r="K29">
        <v>2</v>
      </c>
      <c r="L29">
        <v>1</v>
      </c>
      <c r="P29">
        <f t="shared" si="3"/>
        <v>22</v>
      </c>
      <c r="Q29">
        <v>0</v>
      </c>
      <c r="R29">
        <v>0</v>
      </c>
    </row>
    <row r="30" spans="4:18">
      <c r="D30">
        <f t="shared" si="2"/>
        <v>23</v>
      </c>
      <c r="E30">
        <v>1</v>
      </c>
      <c r="F30">
        <v>0</v>
      </c>
      <c r="J30">
        <f t="shared" si="0"/>
        <v>23</v>
      </c>
      <c r="K30">
        <v>6</v>
      </c>
      <c r="L30">
        <v>0</v>
      </c>
      <c r="P30">
        <f t="shared" si="3"/>
        <v>23</v>
      </c>
      <c r="Q30">
        <v>0</v>
      </c>
      <c r="R30">
        <v>2</v>
      </c>
    </row>
    <row r="31" spans="4:18">
      <c r="D31">
        <f t="shared" si="2"/>
        <v>24</v>
      </c>
      <c r="E31">
        <v>5</v>
      </c>
      <c r="F31">
        <v>0</v>
      </c>
      <c r="J31">
        <f t="shared" si="0"/>
        <v>24</v>
      </c>
      <c r="K31">
        <v>6</v>
      </c>
      <c r="L31">
        <v>0</v>
      </c>
      <c r="P31">
        <f t="shared" si="3"/>
        <v>24</v>
      </c>
      <c r="Q31">
        <v>0</v>
      </c>
      <c r="R31">
        <v>0</v>
      </c>
    </row>
    <row r="32" spans="4:18">
      <c r="D32">
        <f t="shared" si="2"/>
        <v>25</v>
      </c>
      <c r="E32">
        <v>4</v>
      </c>
      <c r="F32">
        <v>0</v>
      </c>
      <c r="J32">
        <f t="shared" si="0"/>
        <v>25</v>
      </c>
      <c r="K32">
        <v>5</v>
      </c>
      <c r="L32">
        <v>1</v>
      </c>
      <c r="P32">
        <f t="shared" si="3"/>
        <v>25</v>
      </c>
      <c r="Q32">
        <v>1</v>
      </c>
      <c r="R32">
        <v>0</v>
      </c>
    </row>
    <row r="33" spans="4:18">
      <c r="D33">
        <f t="shared" si="2"/>
        <v>26</v>
      </c>
      <c r="E33">
        <v>5</v>
      </c>
      <c r="F33">
        <v>0</v>
      </c>
      <c r="J33">
        <f t="shared" si="0"/>
        <v>26</v>
      </c>
      <c r="K33">
        <v>5</v>
      </c>
      <c r="L33">
        <v>1</v>
      </c>
      <c r="P33">
        <f t="shared" si="3"/>
        <v>26</v>
      </c>
      <c r="Q33">
        <v>2</v>
      </c>
      <c r="R33">
        <v>0</v>
      </c>
    </row>
    <row r="34" spans="4:18">
      <c r="D34">
        <f t="shared" si="2"/>
        <v>27</v>
      </c>
      <c r="E34">
        <v>4</v>
      </c>
      <c r="F34">
        <v>0</v>
      </c>
      <c r="J34">
        <f t="shared" si="0"/>
        <v>27</v>
      </c>
      <c r="K34">
        <v>5</v>
      </c>
      <c r="L34">
        <v>1</v>
      </c>
      <c r="P34">
        <f t="shared" si="3"/>
        <v>27</v>
      </c>
      <c r="Q34">
        <v>0</v>
      </c>
      <c r="R34">
        <v>0</v>
      </c>
    </row>
    <row r="35" spans="4:18">
      <c r="D35">
        <f t="shared" si="2"/>
        <v>28</v>
      </c>
      <c r="E35">
        <v>2</v>
      </c>
      <c r="F35">
        <v>1</v>
      </c>
      <c r="J35">
        <f t="shared" si="0"/>
        <v>28</v>
      </c>
      <c r="K35">
        <v>2</v>
      </c>
      <c r="L35">
        <v>1</v>
      </c>
      <c r="P35">
        <f t="shared" si="3"/>
        <v>28</v>
      </c>
      <c r="Q35">
        <v>0</v>
      </c>
      <c r="R35">
        <v>0</v>
      </c>
    </row>
    <row r="36" spans="4:18">
      <c r="D36">
        <f t="shared" si="2"/>
        <v>29</v>
      </c>
      <c r="E36">
        <v>3</v>
      </c>
      <c r="F36">
        <v>1</v>
      </c>
      <c r="J36">
        <f t="shared" si="0"/>
        <v>29</v>
      </c>
      <c r="K36">
        <v>3</v>
      </c>
      <c r="L36">
        <v>1</v>
      </c>
      <c r="P36">
        <f t="shared" si="3"/>
        <v>29</v>
      </c>
      <c r="Q36">
        <v>0</v>
      </c>
      <c r="R36">
        <v>0</v>
      </c>
    </row>
    <row r="37" spans="4:18">
      <c r="D37">
        <f t="shared" si="2"/>
        <v>30</v>
      </c>
      <c r="E37">
        <v>6</v>
      </c>
      <c r="F37">
        <v>0</v>
      </c>
      <c r="J37">
        <f t="shared" si="0"/>
        <v>30</v>
      </c>
      <c r="K37">
        <v>3</v>
      </c>
      <c r="L37">
        <v>3</v>
      </c>
      <c r="P37">
        <f t="shared" si="3"/>
        <v>30</v>
      </c>
      <c r="Q37">
        <v>0</v>
      </c>
      <c r="R37">
        <v>0</v>
      </c>
    </row>
    <row r="38" spans="4:18">
      <c r="D38">
        <f t="shared" si="2"/>
        <v>31</v>
      </c>
      <c r="E38">
        <v>6</v>
      </c>
      <c r="F38">
        <v>0</v>
      </c>
      <c r="J38">
        <f t="shared" si="0"/>
        <v>31</v>
      </c>
      <c r="K38">
        <v>2</v>
      </c>
      <c r="L38">
        <v>2</v>
      </c>
      <c r="P38">
        <f t="shared" si="3"/>
        <v>31</v>
      </c>
      <c r="Q38">
        <v>0</v>
      </c>
      <c r="R38">
        <v>0</v>
      </c>
    </row>
    <row r="39" spans="4:18">
      <c r="D39" t="s">
        <v>20</v>
      </c>
      <c r="E39">
        <f>AVERAGE(E8:E38)</f>
        <v>3.870967741935484</v>
      </c>
      <c r="F39">
        <f>AVERAGE(F8:F38)</f>
        <v>9.6774193548387094E-2</v>
      </c>
      <c r="J39" t="s">
        <v>20</v>
      </c>
      <c r="K39">
        <f>AVERAGE(K8:K38)</f>
        <v>3.5161290322580645</v>
      </c>
      <c r="L39">
        <f>AVERAGE(L8:L38)</f>
        <v>1.3225806451612903</v>
      </c>
      <c r="P39" t="s">
        <v>11</v>
      </c>
      <c r="Q39">
        <f>AVERAGE(Q8:Q38)</f>
        <v>0.4838709677419355</v>
      </c>
      <c r="R39">
        <f>AVERAGE(R8:R38)</f>
        <v>0.32258064516129031</v>
      </c>
    </row>
    <row r="40" spans="4:18">
      <c r="D40" t="s">
        <v>21</v>
      </c>
      <c r="E40">
        <f>STDEV(E8:E38)</f>
        <v>1.6681713637767348</v>
      </c>
      <c r="F40">
        <f>STDEV(F8:F38)</f>
        <v>0.30053715351876426</v>
      </c>
      <c r="J40" t="s">
        <v>22</v>
      </c>
      <c r="K40">
        <f>STDEV(K8:K38)</f>
        <v>1.6905811178790069</v>
      </c>
      <c r="L40">
        <f t="shared" ref="L40" si="4">STDEV(L8:L38)</f>
        <v>0.87128628185358026</v>
      </c>
      <c r="P40" t="s">
        <v>23</v>
      </c>
      <c r="Q40">
        <f>STDEV(Q8:Q38)</f>
        <v>0.88960544594913848</v>
      </c>
      <c r="R40">
        <f>STDEV(R8:R38)</f>
        <v>0.74775650110596603</v>
      </c>
    </row>
    <row r="41" spans="4:18">
      <c r="D41" t="s">
        <v>24</v>
      </c>
      <c r="E41">
        <f>SQRT(32)</f>
        <v>5.6568542494923806</v>
      </c>
      <c r="J41" t="s">
        <v>25</v>
      </c>
      <c r="K41" s="7">
        <v>5.6568542494923806</v>
      </c>
      <c r="P41" t="s">
        <v>26</v>
      </c>
      <c r="Q41">
        <f>SQRT(32)</f>
        <v>5.6568542494923806</v>
      </c>
    </row>
    <row r="42" spans="4:18">
      <c r="D42" t="s">
        <v>27</v>
      </c>
      <c r="E42">
        <f>E40/E41</f>
        <v>0.29489382087693505</v>
      </c>
      <c r="F42">
        <f>F40/E41</f>
        <v>5.3127964812905167E-2</v>
      </c>
      <c r="J42" t="s">
        <v>9</v>
      </c>
      <c r="K42">
        <f>K40/K41</f>
        <v>0.29885534314954493</v>
      </c>
      <c r="L42">
        <f>L40/K41</f>
        <v>0.15402310956337004</v>
      </c>
      <c r="P42" t="s">
        <v>28</v>
      </c>
      <c r="Q42">
        <f>Q40/Q41</f>
        <v>0.15726151085277962</v>
      </c>
      <c r="R42">
        <f>R40/Q41</f>
        <v>0.13218592315208866</v>
      </c>
    </row>
    <row r="43" spans="4:18">
      <c r="D43" t="s">
        <v>29</v>
      </c>
      <c r="E43" s="7"/>
      <c r="J43" t="s">
        <v>29</v>
      </c>
      <c r="K43">
        <f>TTEST(E8:E38, K8:K38, 2, 3)</f>
        <v>0.40879903577391619</v>
      </c>
      <c r="L43">
        <f>TTEST(F8:F38, L8:L38, 2, 3)</f>
        <v>8.1828696852820227E-9</v>
      </c>
      <c r="P43" t="s">
        <v>29</v>
      </c>
      <c r="Q43">
        <f>TTEST(E8:E38, Q8:Q38, 2,3)</f>
        <v>4.6383788147560156E-13</v>
      </c>
      <c r="R43">
        <f>TTEST(F8:F38, R8:R38, 2,3)</f>
        <v>0.12673471185058599</v>
      </c>
    </row>
    <row r="47" spans="4:18">
      <c r="E47" s="2" t="s">
        <v>11</v>
      </c>
    </row>
    <row r="48" spans="4:18">
      <c r="F48" s="2" t="s">
        <v>15</v>
      </c>
      <c r="G48" s="2" t="s">
        <v>16</v>
      </c>
      <c r="H48" s="2" t="s">
        <v>30</v>
      </c>
    </row>
    <row r="49" spans="5:8">
      <c r="E49" s="2" t="s">
        <v>19</v>
      </c>
      <c r="F49">
        <v>3.870967741935484</v>
      </c>
      <c r="G49">
        <v>3.5161290322580645</v>
      </c>
      <c r="H49">
        <v>0.4838709677419355</v>
      </c>
    </row>
    <row r="50" spans="5:8">
      <c r="E50" s="2" t="s">
        <v>6</v>
      </c>
      <c r="F50">
        <v>9.6774193548387094E-2</v>
      </c>
      <c r="G50">
        <v>1.3225806451612903</v>
      </c>
      <c r="H50">
        <v>0.32258064516129031</v>
      </c>
    </row>
    <row r="52" spans="5:8">
      <c r="E52" s="2" t="s">
        <v>31</v>
      </c>
    </row>
    <row r="53" spans="5:8">
      <c r="F53" s="2" t="s">
        <v>15</v>
      </c>
      <c r="G53" s="2" t="s">
        <v>16</v>
      </c>
      <c r="H53" s="2" t="s">
        <v>30</v>
      </c>
    </row>
    <row r="54" spans="5:8">
      <c r="E54" s="2" t="s">
        <v>19</v>
      </c>
      <c r="F54">
        <v>0.29489382087693505</v>
      </c>
      <c r="G54">
        <v>0.29885534314954493</v>
      </c>
      <c r="H54">
        <v>0.15726151085277962</v>
      </c>
    </row>
    <row r="55" spans="5:8">
      <c r="E55" s="2" t="s">
        <v>6</v>
      </c>
      <c r="F55">
        <v>5.3127964812905167E-2</v>
      </c>
      <c r="G55">
        <v>0.15402310956337004</v>
      </c>
      <c r="H55">
        <v>0.13218592315208866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2N</vt:lpstr>
      <vt:lpstr>Figure2 figure supplement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Nidhi Sharma Dey</dc:creator>
  <cp:lastModifiedBy>Nidhi Sharma Dey</cp:lastModifiedBy>
  <dcterms:created xsi:type="dcterms:W3CDTF">2016-10-21T03:43:08Z</dcterms:created>
  <dcterms:modified xsi:type="dcterms:W3CDTF">2016-10-21T09:50:30Z</dcterms:modified>
</cp:coreProperties>
</file>