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022"/>
  <workbookPr showInkAnnotation="0" autoCompressPictures="0"/>
  <bookViews>
    <workbookView xWindow="3580" yWindow="1020" windowWidth="30740" windowHeight="17000" tabRatio="500" activeTab="1"/>
  </bookViews>
  <sheets>
    <sheet name="Exp1" sheetId="1" r:id="rId1"/>
    <sheet name="Exp2" sheetId="2" r:id="rId2"/>
    <sheet name="Exp3" sheetId="3" r:id="rId3"/>
    <sheet name="Exp4" sheetId="4" r:id="rId4"/>
    <sheet name="Exp5" sheetId="5" r:id="rId5"/>
    <sheet name="Exp6" sheetId="6" r:id="rId6"/>
    <sheet name="Exp7" sheetId="7" r:id="rId7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4" i="2" l="1"/>
  <c r="A8" i="2"/>
  <c r="A9" i="2"/>
  <c r="A10" i="2"/>
  <c r="A11" i="2"/>
  <c r="A12" i="2"/>
  <c r="A13" i="2"/>
  <c r="F8" i="2"/>
  <c r="F9" i="2"/>
  <c r="F10" i="2"/>
  <c r="F11" i="2"/>
  <c r="F12" i="2"/>
  <c r="F13" i="2"/>
  <c r="H8" i="2"/>
  <c r="H9" i="2"/>
  <c r="H10" i="2"/>
  <c r="H11" i="2"/>
  <c r="H12" i="2"/>
  <c r="H13" i="2"/>
  <c r="L15" i="2"/>
  <c r="M15" i="2"/>
  <c r="N15" i="2"/>
  <c r="L16" i="2"/>
  <c r="M16" i="2"/>
  <c r="N16" i="2"/>
  <c r="L17" i="2"/>
  <c r="M17" i="2"/>
  <c r="N17" i="2"/>
  <c r="L18" i="2"/>
  <c r="M18" i="2"/>
  <c r="N18" i="2"/>
  <c r="L19" i="2"/>
  <c r="M19" i="2"/>
  <c r="N19" i="2"/>
  <c r="O11" i="7"/>
  <c r="H8" i="6"/>
  <c r="H9" i="6"/>
  <c r="H10" i="6"/>
  <c r="H11" i="6"/>
  <c r="H12" i="6"/>
  <c r="H13" i="6"/>
  <c r="A8" i="6"/>
  <c r="H32" i="4"/>
  <c r="H33" i="4"/>
  <c r="H34" i="4"/>
  <c r="H35" i="4"/>
  <c r="H36" i="4"/>
  <c r="H37" i="4"/>
  <c r="A32" i="4"/>
  <c r="A33" i="4"/>
  <c r="A34" i="4"/>
  <c r="A35" i="4"/>
  <c r="A36" i="4"/>
  <c r="A37" i="4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O82" i="5"/>
  <c r="M6" i="7"/>
  <c r="L6" i="7"/>
  <c r="N6" i="7"/>
  <c r="L7" i="7"/>
  <c r="M7" i="7"/>
  <c r="N7" i="7"/>
  <c r="M8" i="7"/>
  <c r="L8" i="7"/>
  <c r="N8" i="7"/>
  <c r="L9" i="7"/>
  <c r="M9" i="7"/>
  <c r="N9" i="7"/>
  <c r="M10" i="7"/>
  <c r="L10" i="7"/>
  <c r="N10" i="7"/>
  <c r="L5" i="7"/>
  <c r="M5" i="7"/>
  <c r="N5" i="7"/>
  <c r="O5" i="7"/>
  <c r="L2" i="7"/>
  <c r="M2" i="7"/>
  <c r="N2" i="7"/>
  <c r="M3" i="7"/>
  <c r="L3" i="7"/>
  <c r="N3" i="7"/>
  <c r="L4" i="7"/>
  <c r="M4" i="7"/>
  <c r="N4" i="7"/>
  <c r="O3" i="7"/>
  <c r="K2" i="7"/>
  <c r="K3" i="7"/>
  <c r="K4" i="7"/>
  <c r="O2" i="7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A3" i="7"/>
  <c r="A4" i="7"/>
  <c r="A5" i="7"/>
  <c r="L20" i="2"/>
  <c r="M20" i="2"/>
  <c r="N20" i="2"/>
  <c r="L21" i="2"/>
  <c r="M21" i="2"/>
  <c r="N21" i="2"/>
  <c r="L22" i="2"/>
  <c r="M22" i="2"/>
  <c r="N22" i="2"/>
  <c r="L23" i="2"/>
  <c r="M23" i="2"/>
  <c r="N23" i="2"/>
  <c r="L3" i="1"/>
  <c r="O2" i="1"/>
  <c r="A6" i="7"/>
  <c r="A7" i="7"/>
  <c r="A8" i="7"/>
  <c r="A9" i="7"/>
  <c r="A10" i="7"/>
  <c r="A11" i="7"/>
  <c r="A12" i="7"/>
  <c r="A13" i="7"/>
  <c r="A14" i="7"/>
  <c r="A15" i="7"/>
  <c r="A16" i="7"/>
  <c r="L16" i="7"/>
  <c r="M16" i="7"/>
  <c r="N16" i="7"/>
  <c r="K16" i="7"/>
  <c r="F5" i="7"/>
  <c r="F6" i="7"/>
  <c r="F7" i="7"/>
  <c r="F8" i="7"/>
  <c r="F9" i="7"/>
  <c r="F10" i="7"/>
  <c r="F11" i="7"/>
  <c r="F12" i="7"/>
  <c r="F13" i="7"/>
  <c r="F14" i="7"/>
  <c r="F15" i="7"/>
  <c r="F16" i="7"/>
  <c r="L15" i="7"/>
  <c r="M15" i="7"/>
  <c r="N15" i="7"/>
  <c r="K15" i="7"/>
  <c r="L14" i="7"/>
  <c r="M14" i="7"/>
  <c r="N14" i="7"/>
  <c r="K14" i="7"/>
  <c r="L13" i="7"/>
  <c r="M13" i="7"/>
  <c r="N13" i="7"/>
  <c r="K13" i="7"/>
  <c r="L12" i="7"/>
  <c r="M12" i="7"/>
  <c r="N12" i="7"/>
  <c r="K12" i="7"/>
  <c r="L11" i="7"/>
  <c r="M11" i="7"/>
  <c r="N11" i="7"/>
  <c r="K11" i="7"/>
  <c r="K10" i="7"/>
  <c r="K9" i="7"/>
  <c r="K8" i="7"/>
  <c r="K7" i="7"/>
  <c r="K6" i="7"/>
  <c r="K5" i="7"/>
  <c r="F2" i="7"/>
  <c r="F3" i="7"/>
  <c r="F4" i="7"/>
  <c r="L2" i="6"/>
  <c r="M2" i="6"/>
  <c r="N2" i="6"/>
  <c r="L3" i="6"/>
  <c r="M3" i="6"/>
  <c r="N3" i="6"/>
  <c r="L4" i="6"/>
  <c r="M4" i="6"/>
  <c r="N4" i="6"/>
  <c r="L5" i="6"/>
  <c r="M5" i="6"/>
  <c r="N5" i="6"/>
  <c r="L6" i="6"/>
  <c r="M6" i="6"/>
  <c r="N6" i="6"/>
  <c r="L7" i="6"/>
  <c r="M7" i="6"/>
  <c r="N7" i="6"/>
  <c r="O3" i="6"/>
  <c r="K2" i="6"/>
  <c r="K3" i="6"/>
  <c r="K4" i="6"/>
  <c r="K5" i="6"/>
  <c r="K6" i="6"/>
  <c r="K7" i="6"/>
  <c r="O2" i="6"/>
  <c r="F20" i="6"/>
  <c r="F28" i="6"/>
  <c r="F8" i="6"/>
  <c r="L39" i="6"/>
  <c r="M39" i="6"/>
  <c r="N39" i="6"/>
  <c r="K39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F29" i="6"/>
  <c r="F30" i="6"/>
  <c r="F31" i="6"/>
  <c r="F32" i="6"/>
  <c r="F33" i="6"/>
  <c r="F34" i="6"/>
  <c r="F35" i="6"/>
  <c r="F36" i="6"/>
  <c r="F37" i="6"/>
  <c r="F38" i="6"/>
  <c r="F39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L38" i="6"/>
  <c r="M38" i="6"/>
  <c r="N38" i="6"/>
  <c r="K38" i="6"/>
  <c r="L37" i="6"/>
  <c r="M37" i="6"/>
  <c r="N37" i="6"/>
  <c r="K37" i="6"/>
  <c r="L36" i="6"/>
  <c r="M36" i="6"/>
  <c r="N36" i="6"/>
  <c r="K36" i="6"/>
  <c r="L35" i="6"/>
  <c r="M35" i="6"/>
  <c r="N35" i="6"/>
  <c r="K35" i="6"/>
  <c r="L34" i="6"/>
  <c r="M34" i="6"/>
  <c r="N34" i="6"/>
  <c r="O34" i="6"/>
  <c r="K34" i="6"/>
  <c r="L33" i="6"/>
  <c r="M33" i="6"/>
  <c r="N33" i="6"/>
  <c r="K33" i="6"/>
  <c r="L32" i="6"/>
  <c r="M32" i="6"/>
  <c r="N32" i="6"/>
  <c r="K32" i="6"/>
  <c r="L31" i="6"/>
  <c r="M31" i="6"/>
  <c r="N31" i="6"/>
  <c r="K31" i="6"/>
  <c r="L30" i="6"/>
  <c r="M30" i="6"/>
  <c r="N30" i="6"/>
  <c r="K30" i="6"/>
  <c r="L29" i="6"/>
  <c r="M29" i="6"/>
  <c r="N29" i="6"/>
  <c r="K29" i="6"/>
  <c r="L28" i="6"/>
  <c r="M28" i="6"/>
  <c r="N28" i="6"/>
  <c r="O28" i="6"/>
  <c r="K28" i="6"/>
  <c r="L27" i="6"/>
  <c r="M27" i="6"/>
  <c r="N27" i="6"/>
  <c r="K27" i="6"/>
  <c r="F21" i="6"/>
  <c r="F22" i="6"/>
  <c r="F23" i="6"/>
  <c r="F24" i="6"/>
  <c r="F25" i="6"/>
  <c r="F26" i="6"/>
  <c r="F27" i="6"/>
  <c r="L26" i="6"/>
  <c r="M26" i="6"/>
  <c r="N26" i="6"/>
  <c r="K26" i="6"/>
  <c r="L25" i="6"/>
  <c r="M25" i="6"/>
  <c r="N25" i="6"/>
  <c r="K25" i="6"/>
  <c r="L24" i="6"/>
  <c r="M24" i="6"/>
  <c r="N24" i="6"/>
  <c r="O24" i="6"/>
  <c r="K24" i="6"/>
  <c r="L23" i="6"/>
  <c r="M23" i="6"/>
  <c r="N23" i="6"/>
  <c r="K23" i="6"/>
  <c r="L22" i="6"/>
  <c r="M22" i="6"/>
  <c r="N22" i="6"/>
  <c r="K22" i="6"/>
  <c r="L21" i="6"/>
  <c r="M21" i="6"/>
  <c r="N21" i="6"/>
  <c r="K21" i="6"/>
  <c r="L20" i="6"/>
  <c r="M20" i="6"/>
  <c r="N20" i="6"/>
  <c r="O20" i="6"/>
  <c r="K20" i="6"/>
  <c r="L19" i="6"/>
  <c r="M19" i="6"/>
  <c r="N19" i="6"/>
  <c r="K19" i="6"/>
  <c r="F9" i="6"/>
  <c r="F10" i="6"/>
  <c r="F11" i="6"/>
  <c r="F12" i="6"/>
  <c r="F13" i="6"/>
  <c r="F14" i="6"/>
  <c r="F15" i="6"/>
  <c r="F16" i="6"/>
  <c r="F17" i="6"/>
  <c r="F18" i="6"/>
  <c r="F19" i="6"/>
  <c r="L18" i="6"/>
  <c r="M18" i="6"/>
  <c r="N18" i="6"/>
  <c r="K18" i="6"/>
  <c r="L17" i="6"/>
  <c r="M17" i="6"/>
  <c r="N17" i="6"/>
  <c r="K17" i="6"/>
  <c r="L16" i="6"/>
  <c r="M16" i="6"/>
  <c r="N16" i="6"/>
  <c r="K16" i="6"/>
  <c r="L15" i="6"/>
  <c r="M15" i="6"/>
  <c r="N15" i="6"/>
  <c r="K15" i="6"/>
  <c r="L14" i="6"/>
  <c r="M14" i="6"/>
  <c r="N14" i="6"/>
  <c r="O14" i="6"/>
  <c r="K14" i="6"/>
  <c r="L13" i="6"/>
  <c r="M13" i="6"/>
  <c r="N13" i="6"/>
  <c r="K13" i="6"/>
  <c r="L12" i="6"/>
  <c r="M12" i="6"/>
  <c r="N12" i="6"/>
  <c r="K12" i="6"/>
  <c r="L11" i="6"/>
  <c r="M11" i="6"/>
  <c r="N11" i="6"/>
  <c r="K11" i="6"/>
  <c r="L10" i="6"/>
  <c r="M10" i="6"/>
  <c r="N10" i="6"/>
  <c r="K10" i="6"/>
  <c r="L9" i="6"/>
  <c r="M9" i="6"/>
  <c r="N9" i="6"/>
  <c r="K9" i="6"/>
  <c r="L8" i="6"/>
  <c r="M8" i="6"/>
  <c r="N8" i="6"/>
  <c r="O8" i="6"/>
  <c r="K8" i="6"/>
  <c r="F2" i="6"/>
  <c r="F3" i="6"/>
  <c r="F4" i="6"/>
  <c r="F5" i="6"/>
  <c r="F6" i="6"/>
  <c r="F7" i="6"/>
  <c r="H3" i="6"/>
  <c r="H4" i="6"/>
  <c r="H5" i="6"/>
  <c r="H6" i="6"/>
  <c r="A3" i="6"/>
  <c r="A4" i="6"/>
  <c r="A5" i="6"/>
  <c r="A6" i="6"/>
  <c r="O3" i="1"/>
  <c r="K2" i="2"/>
  <c r="K3" i="2"/>
  <c r="K4" i="2"/>
  <c r="K5" i="2"/>
  <c r="K6" i="2"/>
  <c r="K7" i="2"/>
  <c r="O2" i="2"/>
  <c r="O3" i="3"/>
  <c r="O2" i="3"/>
  <c r="L8" i="4"/>
  <c r="M8" i="4"/>
  <c r="N8" i="4"/>
  <c r="L9" i="4"/>
  <c r="M9" i="4"/>
  <c r="N9" i="4"/>
  <c r="L10" i="4"/>
  <c r="M10" i="4"/>
  <c r="N10" i="4"/>
  <c r="L11" i="4"/>
  <c r="M11" i="4"/>
  <c r="N11" i="4"/>
  <c r="L12" i="4"/>
  <c r="M12" i="4"/>
  <c r="N12" i="4"/>
  <c r="L13" i="4"/>
  <c r="M13" i="4"/>
  <c r="N13" i="4"/>
  <c r="O8" i="4"/>
  <c r="K2" i="4"/>
  <c r="K3" i="4"/>
  <c r="K4" i="4"/>
  <c r="O2" i="4"/>
  <c r="O38" i="5"/>
  <c r="O20" i="5"/>
  <c r="O14" i="5"/>
  <c r="O3" i="5"/>
  <c r="O2" i="5"/>
  <c r="L2" i="4"/>
  <c r="M2" i="4"/>
  <c r="N2" i="4"/>
  <c r="L3" i="4"/>
  <c r="M3" i="4"/>
  <c r="N3" i="4"/>
  <c r="L4" i="4"/>
  <c r="M4" i="4"/>
  <c r="N4" i="4"/>
  <c r="O3" i="4"/>
  <c r="L2" i="2"/>
  <c r="M2" i="2"/>
  <c r="N2" i="2"/>
  <c r="L3" i="2"/>
  <c r="M3" i="2"/>
  <c r="N3" i="2"/>
  <c r="L4" i="2"/>
  <c r="M4" i="2"/>
  <c r="N4" i="2"/>
  <c r="L5" i="2"/>
  <c r="M5" i="2"/>
  <c r="N5" i="2"/>
  <c r="L6" i="2"/>
  <c r="M6" i="2"/>
  <c r="N6" i="2"/>
  <c r="L7" i="2"/>
  <c r="M7" i="2"/>
  <c r="N7" i="2"/>
  <c r="O3" i="2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3" i="5"/>
  <c r="H4" i="5"/>
  <c r="H5" i="5"/>
  <c r="H6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F64" i="5"/>
  <c r="F52" i="5"/>
  <c r="F44" i="5"/>
  <c r="L51" i="5"/>
  <c r="M51" i="5"/>
  <c r="N51" i="5"/>
  <c r="K51" i="5"/>
  <c r="F45" i="5"/>
  <c r="F46" i="5"/>
  <c r="F47" i="5"/>
  <c r="F48" i="5"/>
  <c r="F49" i="5"/>
  <c r="F50" i="5"/>
  <c r="F51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L50" i="5"/>
  <c r="M50" i="5"/>
  <c r="N50" i="5"/>
  <c r="K50" i="5"/>
  <c r="L49" i="5"/>
  <c r="M49" i="5"/>
  <c r="N49" i="5"/>
  <c r="K49" i="5"/>
  <c r="L48" i="5"/>
  <c r="M48" i="5"/>
  <c r="N48" i="5"/>
  <c r="O48" i="5"/>
  <c r="K48" i="5"/>
  <c r="L47" i="5"/>
  <c r="M47" i="5"/>
  <c r="N47" i="5"/>
  <c r="K47" i="5"/>
  <c r="L46" i="5"/>
  <c r="M46" i="5"/>
  <c r="N46" i="5"/>
  <c r="K46" i="5"/>
  <c r="L45" i="5"/>
  <c r="M45" i="5"/>
  <c r="N45" i="5"/>
  <c r="K45" i="5"/>
  <c r="L44" i="5"/>
  <c r="M44" i="5"/>
  <c r="N44" i="5"/>
  <c r="O44" i="5"/>
  <c r="K44" i="5"/>
  <c r="F32" i="5"/>
  <c r="F20" i="5"/>
  <c r="F8" i="5"/>
  <c r="F2" i="5"/>
  <c r="L87" i="5"/>
  <c r="M87" i="5"/>
  <c r="N87" i="5"/>
  <c r="K87" i="5"/>
  <c r="F76" i="5"/>
  <c r="F77" i="5"/>
  <c r="F78" i="5"/>
  <c r="F79" i="5"/>
  <c r="F80" i="5"/>
  <c r="F81" i="5"/>
  <c r="F82" i="5"/>
  <c r="F83" i="5"/>
  <c r="F84" i="5"/>
  <c r="F85" i="5"/>
  <c r="F86" i="5"/>
  <c r="F87" i="5"/>
  <c r="A77" i="5"/>
  <c r="A78" i="5"/>
  <c r="A79" i="5"/>
  <c r="A80" i="5"/>
  <c r="A81" i="5"/>
  <c r="A82" i="5"/>
  <c r="A83" i="5"/>
  <c r="A84" i="5"/>
  <c r="A85" i="5"/>
  <c r="A86" i="5"/>
  <c r="A87" i="5"/>
  <c r="L86" i="5"/>
  <c r="M86" i="5"/>
  <c r="N86" i="5"/>
  <c r="K86" i="5"/>
  <c r="L85" i="5"/>
  <c r="M85" i="5"/>
  <c r="N85" i="5"/>
  <c r="K85" i="5"/>
  <c r="L84" i="5"/>
  <c r="M84" i="5"/>
  <c r="N84" i="5"/>
  <c r="K84" i="5"/>
  <c r="L83" i="5"/>
  <c r="M83" i="5"/>
  <c r="N83" i="5"/>
  <c r="K83" i="5"/>
  <c r="L82" i="5"/>
  <c r="M82" i="5"/>
  <c r="N82" i="5"/>
  <c r="K82" i="5"/>
  <c r="L81" i="5"/>
  <c r="M81" i="5"/>
  <c r="N81" i="5"/>
  <c r="K81" i="5"/>
  <c r="L80" i="5"/>
  <c r="M80" i="5"/>
  <c r="N80" i="5"/>
  <c r="K80" i="5"/>
  <c r="L79" i="5"/>
  <c r="M79" i="5"/>
  <c r="N79" i="5"/>
  <c r="K79" i="5"/>
  <c r="L78" i="5"/>
  <c r="M78" i="5"/>
  <c r="N78" i="5"/>
  <c r="K78" i="5"/>
  <c r="L77" i="5"/>
  <c r="M77" i="5"/>
  <c r="N77" i="5"/>
  <c r="K77" i="5"/>
  <c r="L76" i="5"/>
  <c r="M76" i="5"/>
  <c r="N76" i="5"/>
  <c r="O76" i="5"/>
  <c r="K76" i="5"/>
  <c r="L75" i="5"/>
  <c r="M75" i="5"/>
  <c r="N75" i="5"/>
  <c r="K75" i="5"/>
  <c r="F65" i="5"/>
  <c r="F66" i="5"/>
  <c r="F67" i="5"/>
  <c r="F68" i="5"/>
  <c r="F69" i="5"/>
  <c r="F70" i="5"/>
  <c r="F71" i="5"/>
  <c r="F72" i="5"/>
  <c r="F73" i="5"/>
  <c r="F74" i="5"/>
  <c r="F75" i="5"/>
  <c r="L74" i="5"/>
  <c r="M74" i="5"/>
  <c r="N74" i="5"/>
  <c r="K74" i="5"/>
  <c r="L73" i="5"/>
  <c r="M73" i="5"/>
  <c r="N73" i="5"/>
  <c r="K73" i="5"/>
  <c r="L72" i="5"/>
  <c r="M72" i="5"/>
  <c r="N72" i="5"/>
  <c r="K72" i="5"/>
  <c r="L71" i="5"/>
  <c r="M71" i="5"/>
  <c r="N71" i="5"/>
  <c r="K71" i="5"/>
  <c r="L70" i="5"/>
  <c r="M70" i="5"/>
  <c r="N70" i="5"/>
  <c r="O70" i="5"/>
  <c r="K70" i="5"/>
  <c r="L69" i="5"/>
  <c r="M69" i="5"/>
  <c r="N69" i="5"/>
  <c r="K69" i="5"/>
  <c r="L68" i="5"/>
  <c r="M68" i="5"/>
  <c r="N68" i="5"/>
  <c r="K68" i="5"/>
  <c r="L67" i="5"/>
  <c r="M67" i="5"/>
  <c r="N67" i="5"/>
  <c r="K67" i="5"/>
  <c r="L66" i="5"/>
  <c r="M66" i="5"/>
  <c r="N66" i="5"/>
  <c r="K66" i="5"/>
  <c r="L65" i="5"/>
  <c r="M65" i="5"/>
  <c r="N65" i="5"/>
  <c r="K65" i="5"/>
  <c r="L64" i="5"/>
  <c r="M64" i="5"/>
  <c r="N64" i="5"/>
  <c r="O64" i="5"/>
  <c r="K64" i="5"/>
  <c r="L63" i="5"/>
  <c r="M63" i="5"/>
  <c r="N63" i="5"/>
  <c r="K63" i="5"/>
  <c r="F53" i="5"/>
  <c r="F54" i="5"/>
  <c r="F55" i="5"/>
  <c r="F56" i="5"/>
  <c r="F57" i="5"/>
  <c r="F58" i="5"/>
  <c r="F59" i="5"/>
  <c r="F60" i="5"/>
  <c r="F61" i="5"/>
  <c r="F62" i="5"/>
  <c r="F63" i="5"/>
  <c r="L62" i="5"/>
  <c r="M62" i="5"/>
  <c r="N62" i="5"/>
  <c r="K62" i="5"/>
  <c r="L61" i="5"/>
  <c r="M61" i="5"/>
  <c r="N61" i="5"/>
  <c r="K61" i="5"/>
  <c r="L60" i="5"/>
  <c r="M60" i="5"/>
  <c r="N60" i="5"/>
  <c r="K60" i="5"/>
  <c r="L59" i="5"/>
  <c r="M59" i="5"/>
  <c r="N59" i="5"/>
  <c r="K59" i="5"/>
  <c r="L58" i="5"/>
  <c r="M58" i="5"/>
  <c r="N58" i="5"/>
  <c r="O58" i="5"/>
  <c r="K58" i="5"/>
  <c r="L57" i="5"/>
  <c r="M57" i="5"/>
  <c r="N57" i="5"/>
  <c r="K57" i="5"/>
  <c r="L56" i="5"/>
  <c r="M56" i="5"/>
  <c r="N56" i="5"/>
  <c r="K56" i="5"/>
  <c r="L55" i="5"/>
  <c r="M55" i="5"/>
  <c r="N55" i="5"/>
  <c r="K55" i="5"/>
  <c r="L54" i="5"/>
  <c r="M54" i="5"/>
  <c r="N54" i="5"/>
  <c r="K54" i="5"/>
  <c r="L53" i="5"/>
  <c r="M53" i="5"/>
  <c r="N53" i="5"/>
  <c r="K53" i="5"/>
  <c r="L52" i="5"/>
  <c r="M52" i="5"/>
  <c r="N52" i="5"/>
  <c r="O52" i="5"/>
  <c r="K52" i="5"/>
  <c r="L43" i="5"/>
  <c r="M43" i="5"/>
  <c r="N43" i="5"/>
  <c r="K43" i="5"/>
  <c r="F33" i="5"/>
  <c r="F34" i="5"/>
  <c r="F35" i="5"/>
  <c r="F36" i="5"/>
  <c r="F37" i="5"/>
  <c r="F38" i="5"/>
  <c r="F39" i="5"/>
  <c r="F40" i="5"/>
  <c r="F41" i="5"/>
  <c r="F42" i="5"/>
  <c r="F43" i="5"/>
  <c r="L42" i="5"/>
  <c r="M42" i="5"/>
  <c r="N42" i="5"/>
  <c r="K42" i="5"/>
  <c r="L41" i="5"/>
  <c r="M41" i="5"/>
  <c r="N41" i="5"/>
  <c r="K41" i="5"/>
  <c r="L40" i="5"/>
  <c r="M40" i="5"/>
  <c r="N40" i="5"/>
  <c r="K40" i="5"/>
  <c r="L39" i="5"/>
  <c r="M39" i="5"/>
  <c r="N39" i="5"/>
  <c r="K39" i="5"/>
  <c r="L38" i="5"/>
  <c r="M38" i="5"/>
  <c r="N38" i="5"/>
  <c r="K38" i="5"/>
  <c r="L37" i="5"/>
  <c r="M37" i="5"/>
  <c r="N37" i="5"/>
  <c r="K37" i="5"/>
  <c r="L36" i="5"/>
  <c r="M36" i="5"/>
  <c r="N36" i="5"/>
  <c r="K36" i="5"/>
  <c r="L35" i="5"/>
  <c r="M35" i="5"/>
  <c r="N35" i="5"/>
  <c r="K35" i="5"/>
  <c r="L34" i="5"/>
  <c r="M34" i="5"/>
  <c r="N34" i="5"/>
  <c r="K34" i="5"/>
  <c r="L33" i="5"/>
  <c r="M33" i="5"/>
  <c r="N33" i="5"/>
  <c r="K33" i="5"/>
  <c r="L32" i="5"/>
  <c r="M32" i="5"/>
  <c r="N32" i="5"/>
  <c r="O32" i="5"/>
  <c r="K32" i="5"/>
  <c r="L31" i="5"/>
  <c r="M31" i="5"/>
  <c r="N31" i="5"/>
  <c r="K31" i="5"/>
  <c r="F21" i="5"/>
  <c r="F22" i="5"/>
  <c r="F23" i="5"/>
  <c r="F24" i="5"/>
  <c r="F25" i="5"/>
  <c r="F26" i="5"/>
  <c r="F27" i="5"/>
  <c r="F28" i="5"/>
  <c r="F29" i="5"/>
  <c r="F30" i="5"/>
  <c r="F31" i="5"/>
  <c r="L30" i="5"/>
  <c r="M30" i="5"/>
  <c r="N30" i="5"/>
  <c r="K30" i="5"/>
  <c r="L29" i="5"/>
  <c r="M29" i="5"/>
  <c r="N29" i="5"/>
  <c r="K29" i="5"/>
  <c r="L28" i="5"/>
  <c r="M28" i="5"/>
  <c r="N28" i="5"/>
  <c r="K28" i="5"/>
  <c r="L27" i="5"/>
  <c r="M27" i="5"/>
  <c r="N27" i="5"/>
  <c r="K27" i="5"/>
  <c r="L26" i="5"/>
  <c r="M26" i="5"/>
  <c r="N26" i="5"/>
  <c r="O26" i="5"/>
  <c r="K26" i="5"/>
  <c r="L25" i="5"/>
  <c r="M25" i="5"/>
  <c r="N25" i="5"/>
  <c r="K25" i="5"/>
  <c r="L24" i="5"/>
  <c r="M24" i="5"/>
  <c r="N24" i="5"/>
  <c r="K24" i="5"/>
  <c r="L23" i="5"/>
  <c r="M23" i="5"/>
  <c r="N23" i="5"/>
  <c r="K23" i="5"/>
  <c r="L22" i="5"/>
  <c r="M22" i="5"/>
  <c r="N22" i="5"/>
  <c r="K22" i="5"/>
  <c r="L21" i="5"/>
  <c r="M21" i="5"/>
  <c r="N21" i="5"/>
  <c r="K21" i="5"/>
  <c r="L20" i="5"/>
  <c r="M20" i="5"/>
  <c r="N20" i="5"/>
  <c r="K20" i="5"/>
  <c r="L19" i="5"/>
  <c r="M19" i="5"/>
  <c r="N19" i="5"/>
  <c r="K19" i="5"/>
  <c r="F9" i="5"/>
  <c r="F10" i="5"/>
  <c r="F11" i="5"/>
  <c r="F12" i="5"/>
  <c r="F13" i="5"/>
  <c r="F14" i="5"/>
  <c r="F15" i="5"/>
  <c r="F16" i="5"/>
  <c r="F17" i="5"/>
  <c r="F18" i="5"/>
  <c r="F19" i="5"/>
  <c r="L18" i="5"/>
  <c r="M18" i="5"/>
  <c r="N18" i="5"/>
  <c r="K18" i="5"/>
  <c r="L17" i="5"/>
  <c r="M17" i="5"/>
  <c r="N17" i="5"/>
  <c r="K17" i="5"/>
  <c r="L16" i="5"/>
  <c r="M16" i="5"/>
  <c r="N16" i="5"/>
  <c r="K16" i="5"/>
  <c r="L15" i="5"/>
  <c r="M15" i="5"/>
  <c r="N15" i="5"/>
  <c r="K15" i="5"/>
  <c r="L14" i="5"/>
  <c r="M14" i="5"/>
  <c r="N14" i="5"/>
  <c r="K14" i="5"/>
  <c r="L13" i="5"/>
  <c r="M13" i="5"/>
  <c r="N13" i="5"/>
  <c r="K13" i="5"/>
  <c r="L12" i="5"/>
  <c r="M12" i="5"/>
  <c r="N12" i="5"/>
  <c r="K12" i="5"/>
  <c r="L11" i="5"/>
  <c r="M11" i="5"/>
  <c r="N11" i="5"/>
  <c r="K11" i="5"/>
  <c r="L10" i="5"/>
  <c r="M10" i="5"/>
  <c r="N10" i="5"/>
  <c r="K10" i="5"/>
  <c r="L9" i="5"/>
  <c r="M9" i="5"/>
  <c r="N9" i="5"/>
  <c r="K9" i="5"/>
  <c r="L8" i="5"/>
  <c r="M8" i="5"/>
  <c r="N8" i="5"/>
  <c r="O8" i="5"/>
  <c r="K8" i="5"/>
  <c r="L7" i="5"/>
  <c r="M7" i="5"/>
  <c r="N7" i="5"/>
  <c r="K7" i="5"/>
  <c r="F3" i="5"/>
  <c r="F4" i="5"/>
  <c r="F5" i="5"/>
  <c r="F6" i="5"/>
  <c r="F7" i="5"/>
  <c r="L6" i="5"/>
  <c r="M6" i="5"/>
  <c r="N6" i="5"/>
  <c r="K6" i="5"/>
  <c r="A3" i="5"/>
  <c r="A4" i="5"/>
  <c r="A5" i="5"/>
  <c r="A6" i="5"/>
  <c r="L5" i="5"/>
  <c r="M5" i="5"/>
  <c r="N5" i="5"/>
  <c r="L4" i="5"/>
  <c r="M4" i="5"/>
  <c r="N4" i="5"/>
  <c r="K4" i="5"/>
  <c r="L3" i="5"/>
  <c r="M3" i="5"/>
  <c r="N3" i="5"/>
  <c r="K3" i="5"/>
  <c r="K2" i="5"/>
  <c r="L2" i="5"/>
  <c r="M2" i="5"/>
  <c r="N2" i="5"/>
  <c r="F20" i="4"/>
  <c r="F8" i="4"/>
  <c r="F2" i="4"/>
  <c r="L43" i="4"/>
  <c r="M43" i="4"/>
  <c r="N43" i="4"/>
  <c r="K43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8" i="4"/>
  <c r="H39" i="4"/>
  <c r="H40" i="4"/>
  <c r="H41" i="4"/>
  <c r="H42" i="4"/>
  <c r="H43" i="4"/>
  <c r="F32" i="4"/>
  <c r="F33" i="4"/>
  <c r="F34" i="4"/>
  <c r="F35" i="4"/>
  <c r="F36" i="4"/>
  <c r="F37" i="4"/>
  <c r="F38" i="4"/>
  <c r="F39" i="4"/>
  <c r="F40" i="4"/>
  <c r="F41" i="4"/>
  <c r="F42" i="4"/>
  <c r="F43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8" i="4"/>
  <c r="A39" i="4"/>
  <c r="A40" i="4"/>
  <c r="A41" i="4"/>
  <c r="A42" i="4"/>
  <c r="A43" i="4"/>
  <c r="L42" i="4"/>
  <c r="M42" i="4"/>
  <c r="N42" i="4"/>
  <c r="K42" i="4"/>
  <c r="L41" i="4"/>
  <c r="M41" i="4"/>
  <c r="N41" i="4"/>
  <c r="K41" i="4"/>
  <c r="L40" i="4"/>
  <c r="M40" i="4"/>
  <c r="N40" i="4"/>
  <c r="K40" i="4"/>
  <c r="L39" i="4"/>
  <c r="M39" i="4"/>
  <c r="N39" i="4"/>
  <c r="K39" i="4"/>
  <c r="L38" i="4"/>
  <c r="M38" i="4"/>
  <c r="N38" i="4"/>
  <c r="O38" i="4"/>
  <c r="K38" i="4"/>
  <c r="L37" i="4"/>
  <c r="M37" i="4"/>
  <c r="N37" i="4"/>
  <c r="K37" i="4"/>
  <c r="L36" i="4"/>
  <c r="M36" i="4"/>
  <c r="N36" i="4"/>
  <c r="K36" i="4"/>
  <c r="L35" i="4"/>
  <c r="M35" i="4"/>
  <c r="N35" i="4"/>
  <c r="K35" i="4"/>
  <c r="L34" i="4"/>
  <c r="M34" i="4"/>
  <c r="N34" i="4"/>
  <c r="K34" i="4"/>
  <c r="L33" i="4"/>
  <c r="M33" i="4"/>
  <c r="N33" i="4"/>
  <c r="K33" i="4"/>
  <c r="L32" i="4"/>
  <c r="M32" i="4"/>
  <c r="N32" i="4"/>
  <c r="O32" i="4"/>
  <c r="K32" i="4"/>
  <c r="L31" i="4"/>
  <c r="M31" i="4"/>
  <c r="N31" i="4"/>
  <c r="K31" i="4"/>
  <c r="F21" i="4"/>
  <c r="F22" i="4"/>
  <c r="F23" i="4"/>
  <c r="F24" i="4"/>
  <c r="F25" i="4"/>
  <c r="F26" i="4"/>
  <c r="F27" i="4"/>
  <c r="F28" i="4"/>
  <c r="F29" i="4"/>
  <c r="F30" i="4"/>
  <c r="F31" i="4"/>
  <c r="L30" i="4"/>
  <c r="M30" i="4"/>
  <c r="N30" i="4"/>
  <c r="K30" i="4"/>
  <c r="L29" i="4"/>
  <c r="M29" i="4"/>
  <c r="N29" i="4"/>
  <c r="K29" i="4"/>
  <c r="L28" i="4"/>
  <c r="M28" i="4"/>
  <c r="N28" i="4"/>
  <c r="K28" i="4"/>
  <c r="L27" i="4"/>
  <c r="M27" i="4"/>
  <c r="N27" i="4"/>
  <c r="K27" i="4"/>
  <c r="L26" i="4"/>
  <c r="M26" i="4"/>
  <c r="N26" i="4"/>
  <c r="O26" i="4"/>
  <c r="K26" i="4"/>
  <c r="L25" i="4"/>
  <c r="M25" i="4"/>
  <c r="N25" i="4"/>
  <c r="K25" i="4"/>
  <c r="L24" i="4"/>
  <c r="M24" i="4"/>
  <c r="N24" i="4"/>
  <c r="K24" i="4"/>
  <c r="L23" i="4"/>
  <c r="M23" i="4"/>
  <c r="N23" i="4"/>
  <c r="K23" i="4"/>
  <c r="L22" i="4"/>
  <c r="M22" i="4"/>
  <c r="N22" i="4"/>
  <c r="K22" i="4"/>
  <c r="L21" i="4"/>
  <c r="M21" i="4"/>
  <c r="N21" i="4"/>
  <c r="K21" i="4"/>
  <c r="L20" i="4"/>
  <c r="M20" i="4"/>
  <c r="N20" i="4"/>
  <c r="O20" i="4"/>
  <c r="K20" i="4"/>
  <c r="L19" i="4"/>
  <c r="M19" i="4"/>
  <c r="N19" i="4"/>
  <c r="K19" i="4"/>
  <c r="F9" i="4"/>
  <c r="F10" i="4"/>
  <c r="F11" i="4"/>
  <c r="F12" i="4"/>
  <c r="F13" i="4"/>
  <c r="F14" i="4"/>
  <c r="F15" i="4"/>
  <c r="F16" i="4"/>
  <c r="F17" i="4"/>
  <c r="F18" i="4"/>
  <c r="F19" i="4"/>
  <c r="L18" i="4"/>
  <c r="M18" i="4"/>
  <c r="N18" i="4"/>
  <c r="K18" i="4"/>
  <c r="L17" i="4"/>
  <c r="M17" i="4"/>
  <c r="N17" i="4"/>
  <c r="K17" i="4"/>
  <c r="L16" i="4"/>
  <c r="M16" i="4"/>
  <c r="N16" i="4"/>
  <c r="K16" i="4"/>
  <c r="L15" i="4"/>
  <c r="M15" i="4"/>
  <c r="N15" i="4"/>
  <c r="K15" i="4"/>
  <c r="L14" i="4"/>
  <c r="M14" i="4"/>
  <c r="N14" i="4"/>
  <c r="O14" i="4"/>
  <c r="K14" i="4"/>
  <c r="K13" i="4"/>
  <c r="K12" i="4"/>
  <c r="K11" i="4"/>
  <c r="K10" i="4"/>
  <c r="K9" i="4"/>
  <c r="K8" i="4"/>
  <c r="L7" i="4"/>
  <c r="M7" i="4"/>
  <c r="N7" i="4"/>
  <c r="K7" i="4"/>
  <c r="F3" i="4"/>
  <c r="F4" i="4"/>
  <c r="F5" i="4"/>
  <c r="F6" i="4"/>
  <c r="F7" i="4"/>
  <c r="L6" i="4"/>
  <c r="M6" i="4"/>
  <c r="N6" i="4"/>
  <c r="K6" i="4"/>
  <c r="H3" i="4"/>
  <c r="H4" i="4"/>
  <c r="H5" i="4"/>
  <c r="H6" i="4"/>
  <c r="A3" i="4"/>
  <c r="A4" i="4"/>
  <c r="A5" i="4"/>
  <c r="A6" i="4"/>
  <c r="L5" i="4"/>
  <c r="M5" i="4"/>
  <c r="N5" i="4"/>
  <c r="K5" i="4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3" i="3"/>
  <c r="H4" i="3"/>
  <c r="H5" i="3"/>
  <c r="H6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F44" i="3"/>
  <c r="F20" i="3"/>
  <c r="F76" i="3"/>
  <c r="F68" i="3"/>
  <c r="L75" i="3"/>
  <c r="M75" i="3"/>
  <c r="N75" i="3"/>
  <c r="K75" i="3"/>
  <c r="F21" i="3"/>
  <c r="F22" i="3"/>
  <c r="F23" i="3"/>
  <c r="F69" i="3"/>
  <c r="F70" i="3"/>
  <c r="F71" i="3"/>
  <c r="F72" i="3"/>
  <c r="F73" i="3"/>
  <c r="F74" i="3"/>
  <c r="F75" i="3"/>
  <c r="L74" i="3"/>
  <c r="M74" i="3"/>
  <c r="N74" i="3"/>
  <c r="K74" i="3"/>
  <c r="L73" i="3"/>
  <c r="M73" i="3"/>
  <c r="N73" i="3"/>
  <c r="K73" i="3"/>
  <c r="L72" i="3"/>
  <c r="M72" i="3"/>
  <c r="N72" i="3"/>
  <c r="O72" i="3"/>
  <c r="K72" i="3"/>
  <c r="L71" i="3"/>
  <c r="M71" i="3"/>
  <c r="N71" i="3"/>
  <c r="K71" i="3"/>
  <c r="L70" i="3"/>
  <c r="M70" i="3"/>
  <c r="N70" i="3"/>
  <c r="K70" i="3"/>
  <c r="L69" i="3"/>
  <c r="M69" i="3"/>
  <c r="N69" i="3"/>
  <c r="K69" i="3"/>
  <c r="L68" i="3"/>
  <c r="M68" i="3"/>
  <c r="N68" i="3"/>
  <c r="O68" i="3"/>
  <c r="K68" i="3"/>
  <c r="F56" i="3"/>
  <c r="L67" i="3"/>
  <c r="M67" i="3"/>
  <c r="N67" i="3"/>
  <c r="K67" i="3"/>
  <c r="F57" i="3"/>
  <c r="F58" i="3"/>
  <c r="F59" i="3"/>
  <c r="F60" i="3"/>
  <c r="F61" i="3"/>
  <c r="F62" i="3"/>
  <c r="F63" i="3"/>
  <c r="F64" i="3"/>
  <c r="F65" i="3"/>
  <c r="F66" i="3"/>
  <c r="F67" i="3"/>
  <c r="L66" i="3"/>
  <c r="M66" i="3"/>
  <c r="N66" i="3"/>
  <c r="K66" i="3"/>
  <c r="L65" i="3"/>
  <c r="M65" i="3"/>
  <c r="N65" i="3"/>
  <c r="K65" i="3"/>
  <c r="L64" i="3"/>
  <c r="M64" i="3"/>
  <c r="N64" i="3"/>
  <c r="K64" i="3"/>
  <c r="L63" i="3"/>
  <c r="M63" i="3"/>
  <c r="N63" i="3"/>
  <c r="K63" i="3"/>
  <c r="L62" i="3"/>
  <c r="M62" i="3"/>
  <c r="N62" i="3"/>
  <c r="O62" i="3"/>
  <c r="K62" i="3"/>
  <c r="L61" i="3"/>
  <c r="M61" i="3"/>
  <c r="N61" i="3"/>
  <c r="K61" i="3"/>
  <c r="L60" i="3"/>
  <c r="M60" i="3"/>
  <c r="N60" i="3"/>
  <c r="K60" i="3"/>
  <c r="L59" i="3"/>
  <c r="M59" i="3"/>
  <c r="N59" i="3"/>
  <c r="K59" i="3"/>
  <c r="L58" i="3"/>
  <c r="M58" i="3"/>
  <c r="N58" i="3"/>
  <c r="K58" i="3"/>
  <c r="L57" i="3"/>
  <c r="M57" i="3"/>
  <c r="N57" i="3"/>
  <c r="K57" i="3"/>
  <c r="L56" i="3"/>
  <c r="M56" i="3"/>
  <c r="N56" i="3"/>
  <c r="O56" i="3"/>
  <c r="K56" i="3"/>
  <c r="F32" i="3"/>
  <c r="F8" i="3"/>
  <c r="F2" i="3"/>
  <c r="H38" i="2"/>
  <c r="H39" i="2"/>
  <c r="H40" i="2"/>
  <c r="H41" i="2"/>
  <c r="H42" i="2"/>
  <c r="H43" i="2"/>
  <c r="H3" i="2"/>
  <c r="H4" i="2"/>
  <c r="H5" i="2"/>
  <c r="H6" i="2"/>
  <c r="F32" i="2"/>
  <c r="F20" i="2"/>
  <c r="F2" i="2"/>
  <c r="K19" i="2"/>
  <c r="F15" i="2"/>
  <c r="F16" i="2"/>
  <c r="F17" i="2"/>
  <c r="F18" i="2"/>
  <c r="F19" i="2"/>
  <c r="K18" i="2"/>
  <c r="K17" i="2"/>
  <c r="K16" i="2"/>
  <c r="K15" i="2"/>
  <c r="L13" i="2"/>
  <c r="M13" i="2"/>
  <c r="N13" i="2"/>
  <c r="K13" i="2"/>
  <c r="L12" i="2"/>
  <c r="M12" i="2"/>
  <c r="N12" i="2"/>
  <c r="K12" i="2"/>
  <c r="L11" i="2"/>
  <c r="M11" i="2"/>
  <c r="N11" i="2"/>
  <c r="K11" i="2"/>
  <c r="L10" i="2"/>
  <c r="M10" i="2"/>
  <c r="N10" i="2"/>
  <c r="K10" i="2"/>
  <c r="L9" i="2"/>
  <c r="M9" i="2"/>
  <c r="N9" i="2"/>
  <c r="K9" i="2"/>
  <c r="L8" i="2"/>
  <c r="M8" i="2"/>
  <c r="N8" i="2"/>
  <c r="O8" i="2"/>
  <c r="K8" i="2"/>
  <c r="L43" i="2"/>
  <c r="M43" i="2"/>
  <c r="N43" i="2"/>
  <c r="K43" i="2"/>
  <c r="F33" i="2"/>
  <c r="F34" i="2"/>
  <c r="F35" i="2"/>
  <c r="F36" i="2"/>
  <c r="F37" i="2"/>
  <c r="F38" i="2"/>
  <c r="F39" i="2"/>
  <c r="F40" i="2"/>
  <c r="F41" i="2"/>
  <c r="F42" i="2"/>
  <c r="F43" i="2"/>
  <c r="A38" i="2"/>
  <c r="A39" i="2"/>
  <c r="A40" i="2"/>
  <c r="A41" i="2"/>
  <c r="A42" i="2"/>
  <c r="A43" i="2"/>
  <c r="L42" i="2"/>
  <c r="M42" i="2"/>
  <c r="N42" i="2"/>
  <c r="K42" i="2"/>
  <c r="L41" i="2"/>
  <c r="M41" i="2"/>
  <c r="N41" i="2"/>
  <c r="K41" i="2"/>
  <c r="L40" i="2"/>
  <c r="M40" i="2"/>
  <c r="N40" i="2"/>
  <c r="K40" i="2"/>
  <c r="L39" i="2"/>
  <c r="M39" i="2"/>
  <c r="N39" i="2"/>
  <c r="K39" i="2"/>
  <c r="L38" i="2"/>
  <c r="M38" i="2"/>
  <c r="N38" i="2"/>
  <c r="O38" i="2"/>
  <c r="K38" i="2"/>
  <c r="L37" i="2"/>
  <c r="M37" i="2"/>
  <c r="N37" i="2"/>
  <c r="K37" i="2"/>
  <c r="L36" i="2"/>
  <c r="M36" i="2"/>
  <c r="N36" i="2"/>
  <c r="K36" i="2"/>
  <c r="L35" i="2"/>
  <c r="M35" i="2"/>
  <c r="N35" i="2"/>
  <c r="K35" i="2"/>
  <c r="L34" i="2"/>
  <c r="M34" i="2"/>
  <c r="N34" i="2"/>
  <c r="K34" i="2"/>
  <c r="L33" i="2"/>
  <c r="M33" i="2"/>
  <c r="N33" i="2"/>
  <c r="K33" i="2"/>
  <c r="L32" i="2"/>
  <c r="M32" i="2"/>
  <c r="N32" i="2"/>
  <c r="O32" i="2"/>
  <c r="K32" i="2"/>
  <c r="L31" i="2"/>
  <c r="M31" i="2"/>
  <c r="N31" i="2"/>
  <c r="K31" i="2"/>
  <c r="F21" i="2"/>
  <c r="F22" i="2"/>
  <c r="F23" i="2"/>
  <c r="F24" i="2"/>
  <c r="F25" i="2"/>
  <c r="F26" i="2"/>
  <c r="F27" i="2"/>
  <c r="F28" i="2"/>
  <c r="F29" i="2"/>
  <c r="F30" i="2"/>
  <c r="F31" i="2"/>
  <c r="L30" i="2"/>
  <c r="M30" i="2"/>
  <c r="N30" i="2"/>
  <c r="K30" i="2"/>
  <c r="L29" i="2"/>
  <c r="M29" i="2"/>
  <c r="N29" i="2"/>
  <c r="K29" i="2"/>
  <c r="L28" i="2"/>
  <c r="M28" i="2"/>
  <c r="N28" i="2"/>
  <c r="K28" i="2"/>
  <c r="L27" i="2"/>
  <c r="M27" i="2"/>
  <c r="N27" i="2"/>
  <c r="K27" i="2"/>
  <c r="L26" i="2"/>
  <c r="M26" i="2"/>
  <c r="N26" i="2"/>
  <c r="O26" i="2"/>
  <c r="K26" i="2"/>
  <c r="L25" i="2"/>
  <c r="M25" i="2"/>
  <c r="N25" i="2"/>
  <c r="K25" i="2"/>
  <c r="L24" i="2"/>
  <c r="M24" i="2"/>
  <c r="N24" i="2"/>
  <c r="K24" i="2"/>
  <c r="K23" i="2"/>
  <c r="K22" i="2"/>
  <c r="K21" i="2"/>
  <c r="O20" i="2"/>
  <c r="K20" i="2"/>
  <c r="F3" i="2"/>
  <c r="F4" i="2"/>
  <c r="F5" i="2"/>
  <c r="F6" i="2"/>
  <c r="F7" i="2"/>
  <c r="A3" i="2"/>
  <c r="A4" i="2"/>
  <c r="A5" i="2"/>
  <c r="A6" i="2"/>
  <c r="A82" i="3"/>
  <c r="A83" i="3"/>
  <c r="A84" i="3"/>
  <c r="A85" i="3"/>
  <c r="A86" i="3"/>
  <c r="A87" i="3"/>
  <c r="L87" i="3"/>
  <c r="M87" i="3"/>
  <c r="N87" i="3"/>
  <c r="K87" i="3"/>
  <c r="F77" i="3"/>
  <c r="F78" i="3"/>
  <c r="F79" i="3"/>
  <c r="F80" i="3"/>
  <c r="F81" i="3"/>
  <c r="F82" i="3"/>
  <c r="F83" i="3"/>
  <c r="F84" i="3"/>
  <c r="F85" i="3"/>
  <c r="F86" i="3"/>
  <c r="F87" i="3"/>
  <c r="L86" i="3"/>
  <c r="M86" i="3"/>
  <c r="N86" i="3"/>
  <c r="K86" i="3"/>
  <c r="L85" i="3"/>
  <c r="M85" i="3"/>
  <c r="N85" i="3"/>
  <c r="K85" i="3"/>
  <c r="L84" i="3"/>
  <c r="M84" i="3"/>
  <c r="N84" i="3"/>
  <c r="K84" i="3"/>
  <c r="L83" i="3"/>
  <c r="M83" i="3"/>
  <c r="N83" i="3"/>
  <c r="K83" i="3"/>
  <c r="L82" i="3"/>
  <c r="M82" i="3"/>
  <c r="N82" i="3"/>
  <c r="O82" i="3"/>
  <c r="K82" i="3"/>
  <c r="L81" i="3"/>
  <c r="M81" i="3"/>
  <c r="N81" i="3"/>
  <c r="K81" i="3"/>
  <c r="L80" i="3"/>
  <c r="M80" i="3"/>
  <c r="N80" i="3"/>
  <c r="K80" i="3"/>
  <c r="L79" i="3"/>
  <c r="M79" i="3"/>
  <c r="N79" i="3"/>
  <c r="K79" i="3"/>
  <c r="L78" i="3"/>
  <c r="M78" i="3"/>
  <c r="N78" i="3"/>
  <c r="K78" i="3"/>
  <c r="L77" i="3"/>
  <c r="M77" i="3"/>
  <c r="N77" i="3"/>
  <c r="K77" i="3"/>
  <c r="L76" i="3"/>
  <c r="M76" i="3"/>
  <c r="N76" i="3"/>
  <c r="O76" i="3"/>
  <c r="K76" i="3"/>
  <c r="L55" i="3"/>
  <c r="M55" i="3"/>
  <c r="N55" i="3"/>
  <c r="K55" i="3"/>
  <c r="F45" i="3"/>
  <c r="F46" i="3"/>
  <c r="F47" i="3"/>
  <c r="F48" i="3"/>
  <c r="F49" i="3"/>
  <c r="F50" i="3"/>
  <c r="F51" i="3"/>
  <c r="F52" i="3"/>
  <c r="F53" i="3"/>
  <c r="F54" i="3"/>
  <c r="F55" i="3"/>
  <c r="L54" i="3"/>
  <c r="M54" i="3"/>
  <c r="N54" i="3"/>
  <c r="K54" i="3"/>
  <c r="L53" i="3"/>
  <c r="M53" i="3"/>
  <c r="N53" i="3"/>
  <c r="K53" i="3"/>
  <c r="L52" i="3"/>
  <c r="M52" i="3"/>
  <c r="N52" i="3"/>
  <c r="K52" i="3"/>
  <c r="L51" i="3"/>
  <c r="M51" i="3"/>
  <c r="N51" i="3"/>
  <c r="K51" i="3"/>
  <c r="L50" i="3"/>
  <c r="M50" i="3"/>
  <c r="N50" i="3"/>
  <c r="O50" i="3"/>
  <c r="K50" i="3"/>
  <c r="L49" i="3"/>
  <c r="M49" i="3"/>
  <c r="N49" i="3"/>
  <c r="K49" i="3"/>
  <c r="L48" i="3"/>
  <c r="M48" i="3"/>
  <c r="N48" i="3"/>
  <c r="K48" i="3"/>
  <c r="L47" i="3"/>
  <c r="M47" i="3"/>
  <c r="N47" i="3"/>
  <c r="K47" i="3"/>
  <c r="L46" i="3"/>
  <c r="M46" i="3"/>
  <c r="N46" i="3"/>
  <c r="K46" i="3"/>
  <c r="L45" i="3"/>
  <c r="M45" i="3"/>
  <c r="N45" i="3"/>
  <c r="K45" i="3"/>
  <c r="L44" i="3"/>
  <c r="M44" i="3"/>
  <c r="N44" i="3"/>
  <c r="O44" i="3"/>
  <c r="K44" i="3"/>
  <c r="F33" i="3"/>
  <c r="F34" i="3"/>
  <c r="F35" i="3"/>
  <c r="F36" i="3"/>
  <c r="F37" i="3"/>
  <c r="F38" i="3"/>
  <c r="F39" i="3"/>
  <c r="F40" i="3"/>
  <c r="F41" i="3"/>
  <c r="F42" i="3"/>
  <c r="F43" i="3"/>
  <c r="L43" i="3"/>
  <c r="M43" i="3"/>
  <c r="N43" i="3"/>
  <c r="K43" i="3"/>
  <c r="L42" i="3"/>
  <c r="M42" i="3"/>
  <c r="N42" i="3"/>
  <c r="K42" i="3"/>
  <c r="L41" i="3"/>
  <c r="M41" i="3"/>
  <c r="N41" i="3"/>
  <c r="K41" i="3"/>
  <c r="L40" i="3"/>
  <c r="M40" i="3"/>
  <c r="N40" i="3"/>
  <c r="K40" i="3"/>
  <c r="L39" i="3"/>
  <c r="M39" i="3"/>
  <c r="N39" i="3"/>
  <c r="K39" i="3"/>
  <c r="L38" i="3"/>
  <c r="M38" i="3"/>
  <c r="N38" i="3"/>
  <c r="O38" i="3"/>
  <c r="K38" i="3"/>
  <c r="L37" i="3"/>
  <c r="M37" i="3"/>
  <c r="N37" i="3"/>
  <c r="K37" i="3"/>
  <c r="L36" i="3"/>
  <c r="M36" i="3"/>
  <c r="N36" i="3"/>
  <c r="K36" i="3"/>
  <c r="L35" i="3"/>
  <c r="M35" i="3"/>
  <c r="N35" i="3"/>
  <c r="K35" i="3"/>
  <c r="L34" i="3"/>
  <c r="M34" i="3"/>
  <c r="N34" i="3"/>
  <c r="K34" i="3"/>
  <c r="L33" i="3"/>
  <c r="M33" i="3"/>
  <c r="N33" i="3"/>
  <c r="K33" i="3"/>
  <c r="L32" i="3"/>
  <c r="M32" i="3"/>
  <c r="N32" i="3"/>
  <c r="O32" i="3"/>
  <c r="K32" i="3"/>
  <c r="L31" i="3"/>
  <c r="M31" i="3"/>
  <c r="N31" i="3"/>
  <c r="K31" i="3"/>
  <c r="F24" i="3"/>
  <c r="F25" i="3"/>
  <c r="F26" i="3"/>
  <c r="F27" i="3"/>
  <c r="F28" i="3"/>
  <c r="F29" i="3"/>
  <c r="F30" i="3"/>
  <c r="F31" i="3"/>
  <c r="L30" i="3"/>
  <c r="M30" i="3"/>
  <c r="N30" i="3"/>
  <c r="K30" i="3"/>
  <c r="L29" i="3"/>
  <c r="M29" i="3"/>
  <c r="N29" i="3"/>
  <c r="K29" i="3"/>
  <c r="L28" i="3"/>
  <c r="M28" i="3"/>
  <c r="N28" i="3"/>
  <c r="K28" i="3"/>
  <c r="L27" i="3"/>
  <c r="M27" i="3"/>
  <c r="N27" i="3"/>
  <c r="K27" i="3"/>
  <c r="L26" i="3"/>
  <c r="M26" i="3"/>
  <c r="N26" i="3"/>
  <c r="O26" i="3"/>
  <c r="K26" i="3"/>
  <c r="L25" i="3"/>
  <c r="M25" i="3"/>
  <c r="N25" i="3"/>
  <c r="K25" i="3"/>
  <c r="L24" i="3"/>
  <c r="M24" i="3"/>
  <c r="N24" i="3"/>
  <c r="K24" i="3"/>
  <c r="L23" i="3"/>
  <c r="M23" i="3"/>
  <c r="N23" i="3"/>
  <c r="K23" i="3"/>
  <c r="L22" i="3"/>
  <c r="M22" i="3"/>
  <c r="N22" i="3"/>
  <c r="K22" i="3"/>
  <c r="L21" i="3"/>
  <c r="M21" i="3"/>
  <c r="N21" i="3"/>
  <c r="K21" i="3"/>
  <c r="L20" i="3"/>
  <c r="M20" i="3"/>
  <c r="N20" i="3"/>
  <c r="O20" i="3"/>
  <c r="K20" i="3"/>
  <c r="L19" i="3"/>
  <c r="M19" i="3"/>
  <c r="N19" i="3"/>
  <c r="K19" i="3"/>
  <c r="F9" i="3"/>
  <c r="F10" i="3"/>
  <c r="F11" i="3"/>
  <c r="F12" i="3"/>
  <c r="F13" i="3"/>
  <c r="F14" i="3"/>
  <c r="F15" i="3"/>
  <c r="F16" i="3"/>
  <c r="F17" i="3"/>
  <c r="F18" i="3"/>
  <c r="F19" i="3"/>
  <c r="L18" i="3"/>
  <c r="M18" i="3"/>
  <c r="N18" i="3"/>
  <c r="K18" i="3"/>
  <c r="L17" i="3"/>
  <c r="M17" i="3"/>
  <c r="N17" i="3"/>
  <c r="K17" i="3"/>
  <c r="L16" i="3"/>
  <c r="M16" i="3"/>
  <c r="N16" i="3"/>
  <c r="K16" i="3"/>
  <c r="L15" i="3"/>
  <c r="M15" i="3"/>
  <c r="N15" i="3"/>
  <c r="K15" i="3"/>
  <c r="L14" i="3"/>
  <c r="M14" i="3"/>
  <c r="N14" i="3"/>
  <c r="O14" i="3"/>
  <c r="K14" i="3"/>
  <c r="L13" i="3"/>
  <c r="M13" i="3"/>
  <c r="N13" i="3"/>
  <c r="K13" i="3"/>
  <c r="L12" i="3"/>
  <c r="M12" i="3"/>
  <c r="N12" i="3"/>
  <c r="K12" i="3"/>
  <c r="L11" i="3"/>
  <c r="M11" i="3"/>
  <c r="N11" i="3"/>
  <c r="K11" i="3"/>
  <c r="L10" i="3"/>
  <c r="M10" i="3"/>
  <c r="N10" i="3"/>
  <c r="K10" i="3"/>
  <c r="L9" i="3"/>
  <c r="M9" i="3"/>
  <c r="N9" i="3"/>
  <c r="K9" i="3"/>
  <c r="L8" i="3"/>
  <c r="M8" i="3"/>
  <c r="N8" i="3"/>
  <c r="O8" i="3"/>
  <c r="K8" i="3"/>
  <c r="L7" i="3"/>
  <c r="M7" i="3"/>
  <c r="N7" i="3"/>
  <c r="K7" i="3"/>
  <c r="F3" i="3"/>
  <c r="F4" i="3"/>
  <c r="F5" i="3"/>
  <c r="F6" i="3"/>
  <c r="F7" i="3"/>
  <c r="L6" i="3"/>
  <c r="M6" i="3"/>
  <c r="N6" i="3"/>
  <c r="K6" i="3"/>
  <c r="A3" i="3"/>
  <c r="A4" i="3"/>
  <c r="A5" i="3"/>
  <c r="A6" i="3"/>
  <c r="L5" i="3"/>
  <c r="M5" i="3"/>
  <c r="N5" i="3"/>
  <c r="L4" i="3"/>
  <c r="M4" i="3"/>
  <c r="N4" i="3"/>
  <c r="K4" i="3"/>
  <c r="L3" i="3"/>
  <c r="M3" i="3"/>
  <c r="N3" i="3"/>
  <c r="K3" i="3"/>
  <c r="K2" i="3"/>
  <c r="L2" i="3"/>
  <c r="M2" i="3"/>
  <c r="N2" i="3"/>
  <c r="O48" i="1"/>
  <c r="O44" i="1"/>
  <c r="L48" i="1"/>
  <c r="M48" i="1"/>
  <c r="N48" i="1"/>
  <c r="M49" i="1"/>
  <c r="L49" i="1"/>
  <c r="N49" i="1"/>
  <c r="L50" i="1"/>
  <c r="M50" i="1"/>
  <c r="N50" i="1"/>
  <c r="M51" i="1"/>
  <c r="L51" i="1"/>
  <c r="N51" i="1"/>
  <c r="L44" i="1"/>
  <c r="M44" i="1"/>
  <c r="N44" i="1"/>
  <c r="M45" i="1"/>
  <c r="L45" i="1"/>
  <c r="N45" i="1"/>
  <c r="L46" i="1"/>
  <c r="M46" i="1"/>
  <c r="N46" i="1"/>
  <c r="M47" i="1"/>
  <c r="L47" i="1"/>
  <c r="N47" i="1"/>
  <c r="L82" i="1"/>
  <c r="M82" i="1"/>
  <c r="N82" i="1"/>
  <c r="M83" i="1"/>
  <c r="L83" i="1"/>
  <c r="N83" i="1"/>
  <c r="L84" i="1"/>
  <c r="M84" i="1"/>
  <c r="N84" i="1"/>
  <c r="M85" i="1"/>
  <c r="L85" i="1"/>
  <c r="N85" i="1"/>
  <c r="L86" i="1"/>
  <c r="M86" i="1"/>
  <c r="N86" i="1"/>
  <c r="M87" i="1"/>
  <c r="L87" i="1"/>
  <c r="N87" i="1"/>
  <c r="O82" i="1"/>
  <c r="L76" i="1"/>
  <c r="M76" i="1"/>
  <c r="N76" i="1"/>
  <c r="M77" i="1"/>
  <c r="L77" i="1"/>
  <c r="N77" i="1"/>
  <c r="L78" i="1"/>
  <c r="M78" i="1"/>
  <c r="N78" i="1"/>
  <c r="M79" i="1"/>
  <c r="L79" i="1"/>
  <c r="N79" i="1"/>
  <c r="L80" i="1"/>
  <c r="M80" i="1"/>
  <c r="N80" i="1"/>
  <c r="M81" i="1"/>
  <c r="L81" i="1"/>
  <c r="N81" i="1"/>
  <c r="O76" i="1"/>
  <c r="L70" i="1"/>
  <c r="M70" i="1"/>
  <c r="N70" i="1"/>
  <c r="M71" i="1"/>
  <c r="L71" i="1"/>
  <c r="N71" i="1"/>
  <c r="L72" i="1"/>
  <c r="M72" i="1"/>
  <c r="N72" i="1"/>
  <c r="M73" i="1"/>
  <c r="L73" i="1"/>
  <c r="N73" i="1"/>
  <c r="L74" i="1"/>
  <c r="M74" i="1"/>
  <c r="N74" i="1"/>
  <c r="M75" i="1"/>
  <c r="L75" i="1"/>
  <c r="N75" i="1"/>
  <c r="O70" i="1"/>
  <c r="L64" i="1"/>
  <c r="M64" i="1"/>
  <c r="N64" i="1"/>
  <c r="M65" i="1"/>
  <c r="L65" i="1"/>
  <c r="N65" i="1"/>
  <c r="L66" i="1"/>
  <c r="M66" i="1"/>
  <c r="N66" i="1"/>
  <c r="M67" i="1"/>
  <c r="L67" i="1"/>
  <c r="N67" i="1"/>
  <c r="L68" i="1"/>
  <c r="M68" i="1"/>
  <c r="N68" i="1"/>
  <c r="M69" i="1"/>
  <c r="L69" i="1"/>
  <c r="N69" i="1"/>
  <c r="O64" i="1"/>
  <c r="L58" i="1"/>
  <c r="M58" i="1"/>
  <c r="N58" i="1"/>
  <c r="M59" i="1"/>
  <c r="L59" i="1"/>
  <c r="N59" i="1"/>
  <c r="L60" i="1"/>
  <c r="M60" i="1"/>
  <c r="N60" i="1"/>
  <c r="M61" i="1"/>
  <c r="L61" i="1"/>
  <c r="N61" i="1"/>
  <c r="L62" i="1"/>
  <c r="M62" i="1"/>
  <c r="N62" i="1"/>
  <c r="M63" i="1"/>
  <c r="L63" i="1"/>
  <c r="N63" i="1"/>
  <c r="O58" i="1"/>
  <c r="L52" i="1"/>
  <c r="M52" i="1"/>
  <c r="N52" i="1"/>
  <c r="M53" i="1"/>
  <c r="L53" i="1"/>
  <c r="N53" i="1"/>
  <c r="L54" i="1"/>
  <c r="M54" i="1"/>
  <c r="N54" i="1"/>
  <c r="M55" i="1"/>
  <c r="L55" i="1"/>
  <c r="N55" i="1"/>
  <c r="L56" i="1"/>
  <c r="M56" i="1"/>
  <c r="N56" i="1"/>
  <c r="M57" i="1"/>
  <c r="L57" i="1"/>
  <c r="N57" i="1"/>
  <c r="O52" i="1"/>
  <c r="L38" i="1"/>
  <c r="M38" i="1"/>
  <c r="N38" i="1"/>
  <c r="M39" i="1"/>
  <c r="L39" i="1"/>
  <c r="N39" i="1"/>
  <c r="L40" i="1"/>
  <c r="M40" i="1"/>
  <c r="N40" i="1"/>
  <c r="M41" i="1"/>
  <c r="L41" i="1"/>
  <c r="N41" i="1"/>
  <c r="L42" i="1"/>
  <c r="M42" i="1"/>
  <c r="N42" i="1"/>
  <c r="M43" i="1"/>
  <c r="L43" i="1"/>
  <c r="N43" i="1"/>
  <c r="O38" i="1"/>
  <c r="L32" i="1"/>
  <c r="M32" i="1"/>
  <c r="N32" i="1"/>
  <c r="M33" i="1"/>
  <c r="L33" i="1"/>
  <c r="N33" i="1"/>
  <c r="L34" i="1"/>
  <c r="M34" i="1"/>
  <c r="N34" i="1"/>
  <c r="M35" i="1"/>
  <c r="L35" i="1"/>
  <c r="N35" i="1"/>
  <c r="L36" i="1"/>
  <c r="M36" i="1"/>
  <c r="N36" i="1"/>
  <c r="M37" i="1"/>
  <c r="L37" i="1"/>
  <c r="N37" i="1"/>
  <c r="O32" i="1"/>
  <c r="L26" i="1"/>
  <c r="M26" i="1"/>
  <c r="N26" i="1"/>
  <c r="M27" i="1"/>
  <c r="L27" i="1"/>
  <c r="N27" i="1"/>
  <c r="L28" i="1"/>
  <c r="M28" i="1"/>
  <c r="N28" i="1"/>
  <c r="M29" i="1"/>
  <c r="L29" i="1"/>
  <c r="N29" i="1"/>
  <c r="L30" i="1"/>
  <c r="M30" i="1"/>
  <c r="N30" i="1"/>
  <c r="M31" i="1"/>
  <c r="L31" i="1"/>
  <c r="N31" i="1"/>
  <c r="O26" i="1"/>
  <c r="L20" i="1"/>
  <c r="M20" i="1"/>
  <c r="N20" i="1"/>
  <c r="M21" i="1"/>
  <c r="L21" i="1"/>
  <c r="N21" i="1"/>
  <c r="L22" i="1"/>
  <c r="M22" i="1"/>
  <c r="N22" i="1"/>
  <c r="M23" i="1"/>
  <c r="L23" i="1"/>
  <c r="N23" i="1"/>
  <c r="L24" i="1"/>
  <c r="M24" i="1"/>
  <c r="N24" i="1"/>
  <c r="M25" i="1"/>
  <c r="L25" i="1"/>
  <c r="N25" i="1"/>
  <c r="O20" i="1"/>
  <c r="O14" i="1"/>
  <c r="O8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3" i="1"/>
  <c r="H4" i="1"/>
  <c r="H5" i="1"/>
  <c r="H6" i="1"/>
  <c r="F48" i="1"/>
  <c r="F44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F32" i="1"/>
  <c r="F33" i="1"/>
  <c r="F34" i="1"/>
  <c r="F35" i="1"/>
  <c r="F36" i="1"/>
  <c r="F37" i="1"/>
  <c r="F38" i="1"/>
  <c r="F39" i="1"/>
  <c r="F40" i="1"/>
  <c r="F41" i="1"/>
  <c r="F42" i="1"/>
  <c r="F43" i="1"/>
  <c r="F45" i="1"/>
  <c r="F46" i="1"/>
  <c r="F47" i="1"/>
  <c r="F49" i="1"/>
  <c r="F50" i="1"/>
  <c r="F51" i="1"/>
  <c r="A3" i="1"/>
  <c r="A4" i="1"/>
  <c r="A5" i="1"/>
  <c r="A6" i="1"/>
  <c r="K51" i="1"/>
  <c r="K50" i="1"/>
  <c r="K49" i="1"/>
  <c r="K48" i="1"/>
  <c r="K47" i="1"/>
  <c r="K46" i="1"/>
  <c r="K45" i="1"/>
  <c r="K44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F64" i="1"/>
  <c r="F65" i="1"/>
  <c r="F66" i="1"/>
  <c r="F67" i="1"/>
  <c r="F68" i="1"/>
  <c r="F69" i="1"/>
  <c r="F70" i="1"/>
  <c r="F71" i="1"/>
  <c r="F72" i="1"/>
  <c r="F73" i="1"/>
  <c r="F74" i="1"/>
  <c r="F75" i="1"/>
  <c r="F20" i="1"/>
  <c r="F21" i="1"/>
  <c r="F22" i="1"/>
  <c r="F23" i="1"/>
  <c r="F24" i="1"/>
  <c r="F52" i="1"/>
  <c r="F8" i="1"/>
  <c r="F9" i="1"/>
  <c r="F10" i="1"/>
  <c r="F11" i="1"/>
  <c r="F12" i="1"/>
  <c r="F13" i="1"/>
  <c r="F14" i="1"/>
  <c r="F15" i="1"/>
  <c r="F16" i="1"/>
  <c r="F17" i="1"/>
  <c r="F18" i="1"/>
  <c r="F76" i="1"/>
  <c r="F77" i="1"/>
  <c r="F78" i="1"/>
  <c r="F79" i="1"/>
  <c r="F80" i="1"/>
  <c r="F81" i="1"/>
  <c r="F82" i="1"/>
  <c r="F83" i="1"/>
  <c r="F84" i="1"/>
  <c r="F85" i="1"/>
  <c r="F86" i="1"/>
  <c r="F87" i="1"/>
  <c r="F2" i="1"/>
  <c r="F3" i="1"/>
  <c r="F4" i="1"/>
  <c r="F5" i="1"/>
  <c r="F6" i="1"/>
  <c r="F7" i="1"/>
  <c r="K63" i="1"/>
  <c r="F19" i="1"/>
  <c r="F25" i="1"/>
  <c r="F26" i="1"/>
  <c r="F27" i="1"/>
  <c r="F28" i="1"/>
  <c r="F29" i="1"/>
  <c r="F30" i="1"/>
  <c r="F31" i="1"/>
  <c r="F53" i="1"/>
  <c r="F54" i="1"/>
  <c r="F55" i="1"/>
  <c r="F56" i="1"/>
  <c r="F57" i="1"/>
  <c r="F58" i="1"/>
  <c r="F59" i="1"/>
  <c r="F60" i="1"/>
  <c r="F61" i="1"/>
  <c r="F62" i="1"/>
  <c r="F63" i="1"/>
  <c r="K62" i="1"/>
  <c r="K61" i="1"/>
  <c r="K60" i="1"/>
  <c r="K59" i="1"/>
  <c r="K58" i="1"/>
  <c r="K57" i="1"/>
  <c r="K56" i="1"/>
  <c r="K55" i="1"/>
  <c r="K54" i="1"/>
  <c r="K53" i="1"/>
  <c r="K52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L19" i="1"/>
  <c r="M19" i="1"/>
  <c r="N19" i="1"/>
  <c r="K19" i="1"/>
  <c r="L18" i="1"/>
  <c r="M18" i="1"/>
  <c r="N18" i="1"/>
  <c r="K18" i="1"/>
  <c r="L17" i="1"/>
  <c r="M17" i="1"/>
  <c r="N17" i="1"/>
  <c r="K17" i="1"/>
  <c r="L16" i="1"/>
  <c r="M16" i="1"/>
  <c r="N16" i="1"/>
  <c r="K16" i="1"/>
  <c r="L15" i="1"/>
  <c r="M15" i="1"/>
  <c r="N15" i="1"/>
  <c r="K15" i="1"/>
  <c r="L14" i="1"/>
  <c r="M14" i="1"/>
  <c r="N14" i="1"/>
  <c r="K14" i="1"/>
  <c r="L13" i="1"/>
  <c r="M13" i="1"/>
  <c r="N13" i="1"/>
  <c r="K13" i="1"/>
  <c r="L12" i="1"/>
  <c r="M12" i="1"/>
  <c r="N12" i="1"/>
  <c r="K12" i="1"/>
  <c r="L11" i="1"/>
  <c r="M11" i="1"/>
  <c r="N11" i="1"/>
  <c r="K11" i="1"/>
  <c r="L10" i="1"/>
  <c r="M10" i="1"/>
  <c r="N10" i="1"/>
  <c r="K10" i="1"/>
  <c r="L9" i="1"/>
  <c r="M9" i="1"/>
  <c r="N9" i="1"/>
  <c r="K9" i="1"/>
  <c r="L8" i="1"/>
  <c r="M8" i="1"/>
  <c r="N8" i="1"/>
  <c r="K8" i="1"/>
  <c r="L7" i="1"/>
  <c r="M7" i="1"/>
  <c r="N7" i="1"/>
  <c r="K7" i="1"/>
  <c r="L6" i="1"/>
  <c r="M6" i="1"/>
  <c r="N6" i="1"/>
  <c r="K6" i="1"/>
  <c r="L5" i="1"/>
  <c r="M5" i="1"/>
  <c r="N5" i="1"/>
  <c r="K5" i="1"/>
  <c r="L4" i="1"/>
  <c r="M4" i="1"/>
  <c r="N4" i="1"/>
  <c r="K4" i="1"/>
  <c r="M3" i="1"/>
  <c r="N3" i="1"/>
  <c r="K3" i="1"/>
  <c r="L2" i="1"/>
  <c r="M2" i="1"/>
  <c r="N2" i="1"/>
  <c r="K2" i="1"/>
</calcChain>
</file>

<file path=xl/sharedStrings.xml><?xml version="1.0" encoding="utf-8"?>
<sst xmlns="http://schemas.openxmlformats.org/spreadsheetml/2006/main" count="1674" uniqueCount="39">
  <si>
    <t>Experiment #</t>
  </si>
  <si>
    <t>Fly Strain</t>
  </si>
  <si>
    <t>Test Arm</t>
  </si>
  <si>
    <t>Control Arm</t>
  </si>
  <si>
    <t>Test Side</t>
  </si>
  <si>
    <t>Time_Experiment</t>
  </si>
  <si>
    <t>Center Flies</t>
  </si>
  <si>
    <t>Left Arm</t>
  </si>
  <si>
    <t>Right Arm</t>
  </si>
  <si>
    <t>Left Side RI</t>
  </si>
  <si>
    <t>Test Arm RI</t>
  </si>
  <si>
    <t>Canton-S (WT)</t>
  </si>
  <si>
    <t>L</t>
  </si>
  <si>
    <t>R</t>
  </si>
  <si>
    <t>ACV (1/4)</t>
  </si>
  <si>
    <t>Water</t>
  </si>
  <si>
    <t>Benzaldehyde (-2)</t>
  </si>
  <si>
    <t>Paraffin Oil</t>
  </si>
  <si>
    <t>AJM</t>
  </si>
  <si>
    <t>Sc+Am (grown)-60 hours</t>
  </si>
  <si>
    <t>Sc+Am (grown)-72 hours</t>
  </si>
  <si>
    <t>Sc+Am (grown)-48 hours</t>
  </si>
  <si>
    <t>Sc+Am (grown)-66 hours</t>
  </si>
  <si>
    <t>Sc+Am (grown)-80 hours</t>
  </si>
  <si>
    <t>Sc+Am (grown)-54 hours</t>
  </si>
  <si>
    <t>Sc+Am (grown)-96 hours</t>
  </si>
  <si>
    <t>Sc+Am (grown)-127 hours</t>
  </si>
  <si>
    <t>Sc+Am (grown)-34 hours</t>
  </si>
  <si>
    <t>Mock (empty tube)</t>
  </si>
  <si>
    <t>Sc+Am (mixed after growing individually for 60 h)</t>
  </si>
  <si>
    <t>Sc+Am (mixed after growing individually for 72 h)</t>
  </si>
  <si>
    <t>Sc+Am (mixed after growing individually for 48 h)</t>
  </si>
  <si>
    <t>ACV (25%)</t>
  </si>
  <si>
    <t>Sc+Am (mixed after growing individually for 66 h)</t>
  </si>
  <si>
    <t>Sc+Am (mixed after growing individually for 80 h)</t>
  </si>
  <si>
    <t>Sc+Am (mixed after growing individually for 54 h)</t>
  </si>
  <si>
    <t>Sc+Am (mixed after growing individually for 34 h)</t>
  </si>
  <si>
    <t>Sc+Am (mixed after growing individually for 96 h)</t>
  </si>
  <si>
    <t>Sc+Am (mixed after growing individually for 127 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</si>
</sst>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1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164" fontId="1" fillId="0" borderId="1" xfId="0" applyNumberFormat="1" applyFont="1" applyBorder="1"/>
    <xf numFmtId="0" fontId="2" fillId="2" borderId="1" xfId="0" applyFont="1" applyFill="1" applyBorder="1"/>
    <xf numFmtId="0" fontId="1" fillId="3" borderId="1" xfId="0" applyFont="1" applyFill="1" applyBorder="1"/>
    <xf numFmtId="164" fontId="1" fillId="3" borderId="1" xfId="0" applyNumberFormat="1" applyFont="1" applyFill="1" applyBorder="1"/>
    <xf numFmtId="0" fontId="3" fillId="0" borderId="1" xfId="0" applyFont="1" applyBorder="1"/>
    <xf numFmtId="0" fontId="3" fillId="0" borderId="1" xfId="0" applyFont="1" applyFill="1" applyBorder="1"/>
    <xf numFmtId="0" fontId="0" fillId="0" borderId="1" xfId="0" applyFont="1" applyFill="1" applyBorder="1"/>
    <xf numFmtId="0" fontId="0" fillId="0" borderId="1" xfId="0" applyBorder="1"/>
    <xf numFmtId="164" fontId="0" fillId="0" borderId="1" xfId="0" applyNumberFormat="1" applyBorder="1"/>
    <xf numFmtId="0" fontId="0" fillId="0" borderId="1" xfId="0" applyFont="1" applyBorder="1"/>
    <xf numFmtId="0" fontId="1" fillId="0" borderId="1" xfId="0" applyFont="1" applyFill="1" applyBorder="1"/>
    <xf numFmtId="0" fontId="2" fillId="3" borderId="1" xfId="0" applyFont="1" applyFill="1" applyBorder="1"/>
    <xf numFmtId="0" fontId="0" fillId="0" borderId="0" xfId="0" applyFont="1"/>
    <xf numFmtId="18" fontId="1" fillId="3" borderId="0" xfId="0" applyNumberFormat="1" applyFont="1" applyFill="1"/>
    <xf numFmtId="0" fontId="1" fillId="0" borderId="0" xfId="0" applyFont="1"/>
    <xf numFmtId="164" fontId="0" fillId="0" borderId="1" xfId="0" applyNumberFormat="1" applyFont="1" applyBorder="1"/>
    <xf numFmtId="0" fontId="3" fillId="0" borderId="2" xfId="0" applyFont="1" applyBorder="1"/>
  </cellXfs>
  <cellStyles count="7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87"/>
  <sheetViews>
    <sheetView workbookViewId="0">
      <selection activeCell="D14" sqref="D14:D19"/>
    </sheetView>
  </sheetViews>
  <sheetFormatPr baseColWidth="10" defaultRowHeight="15" x14ac:dyDescent="0"/>
  <cols>
    <col min="2" max="2" width="17" customWidth="1"/>
    <col min="3" max="3" width="24.5" customWidth="1"/>
    <col min="4" max="4" width="43.33203125" customWidth="1"/>
    <col min="6" max="6" width="11.83203125" bestFit="1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7</v>
      </c>
      <c r="J1" s="2" t="s">
        <v>8</v>
      </c>
      <c r="K1" s="2" t="s">
        <v>9</v>
      </c>
      <c r="L1" s="2" t="s">
        <v>2</v>
      </c>
      <c r="M1" s="2" t="s">
        <v>3</v>
      </c>
      <c r="N1" s="2" t="s">
        <v>10</v>
      </c>
    </row>
    <row r="2" spans="1:15">
      <c r="A2" s="4">
        <v>1</v>
      </c>
      <c r="B2" s="4" t="s">
        <v>11</v>
      </c>
      <c r="C2" s="4" t="s">
        <v>28</v>
      </c>
      <c r="D2" s="4" t="s">
        <v>28</v>
      </c>
      <c r="E2" s="5" t="s">
        <v>12</v>
      </c>
      <c r="F2" s="6">
        <f>TIME(8,0,0)</f>
        <v>0.33333333333333331</v>
      </c>
      <c r="G2" s="5">
        <v>13</v>
      </c>
      <c r="H2" s="4">
        <v>1</v>
      </c>
      <c r="I2" s="5">
        <v>20</v>
      </c>
      <c r="J2" s="5">
        <v>27</v>
      </c>
      <c r="K2" s="5">
        <f t="shared" ref="K2:K61" si="0">(I2-J2)/(I2+J2+G2)</f>
        <v>-0.11666666666666667</v>
      </c>
      <c r="L2" s="5">
        <f>I2</f>
        <v>20</v>
      </c>
      <c r="M2" s="5">
        <f>J2</f>
        <v>27</v>
      </c>
      <c r="N2" s="5">
        <f t="shared" ref="N2:N61" si="1">(L2-M2)/(L2+M2+G2)</f>
        <v>-0.11666666666666667</v>
      </c>
      <c r="O2">
        <f>SUM(K2:K7)/6</f>
        <v>2.9814367726272786E-2</v>
      </c>
    </row>
    <row r="3" spans="1:15">
      <c r="A3" s="7">
        <f>A2+1</f>
        <v>2</v>
      </c>
      <c r="B3" s="8" t="s">
        <v>11</v>
      </c>
      <c r="C3" s="7" t="s">
        <v>28</v>
      </c>
      <c r="D3" s="7" t="s">
        <v>28</v>
      </c>
      <c r="E3" s="10" t="s">
        <v>13</v>
      </c>
      <c r="F3" s="11">
        <f t="shared" ref="F3:F62" si="2">F2+TIME(0,5,0)</f>
        <v>0.33680555555555552</v>
      </c>
      <c r="G3" s="10">
        <v>8</v>
      </c>
      <c r="H3" s="7">
        <f>H2+1</f>
        <v>2</v>
      </c>
      <c r="I3" s="10">
        <v>28</v>
      </c>
      <c r="J3" s="10">
        <v>19</v>
      </c>
      <c r="K3" s="9">
        <f t="shared" si="0"/>
        <v>0.16363636363636364</v>
      </c>
      <c r="L3" s="9">
        <f>J3</f>
        <v>19</v>
      </c>
      <c r="M3" s="9">
        <f>I3</f>
        <v>28</v>
      </c>
      <c r="N3" s="9">
        <f t="shared" si="1"/>
        <v>-0.16363636363636364</v>
      </c>
      <c r="O3">
        <f>SUM(N2:N7)/6</f>
        <v>-7.7821797648596328E-2</v>
      </c>
    </row>
    <row r="4" spans="1:15">
      <c r="A4" s="7">
        <f>A3+1</f>
        <v>3</v>
      </c>
      <c r="B4" s="8" t="s">
        <v>11</v>
      </c>
      <c r="C4" s="7" t="s">
        <v>28</v>
      </c>
      <c r="D4" s="7" t="s">
        <v>28</v>
      </c>
      <c r="E4" s="12" t="s">
        <v>12</v>
      </c>
      <c r="F4" s="11">
        <f t="shared" si="2"/>
        <v>0.34027777777777773</v>
      </c>
      <c r="G4" s="12">
        <v>5</v>
      </c>
      <c r="H4" s="7">
        <f>H3+1</f>
        <v>3</v>
      </c>
      <c r="I4" s="10">
        <v>17</v>
      </c>
      <c r="J4" s="10">
        <v>25</v>
      </c>
      <c r="K4" s="9">
        <f t="shared" si="0"/>
        <v>-0.1702127659574468</v>
      </c>
      <c r="L4" s="9">
        <f>I4</f>
        <v>17</v>
      </c>
      <c r="M4" s="9">
        <f>J4</f>
        <v>25</v>
      </c>
      <c r="N4" s="9">
        <f t="shared" si="1"/>
        <v>-0.1702127659574468</v>
      </c>
    </row>
    <row r="5" spans="1:15" s="15" customFormat="1">
      <c r="A5" s="7">
        <f t="shared" ref="A5:A30" si="3">A4+1</f>
        <v>4</v>
      </c>
      <c r="B5" s="7" t="s">
        <v>11</v>
      </c>
      <c r="C5" s="7" t="s">
        <v>28</v>
      </c>
      <c r="D5" s="7" t="s">
        <v>28</v>
      </c>
      <c r="E5" s="12" t="s">
        <v>13</v>
      </c>
      <c r="F5" s="18">
        <f t="shared" si="2"/>
        <v>0.34374999999999994</v>
      </c>
      <c r="G5" s="12">
        <v>13</v>
      </c>
      <c r="H5" s="7">
        <f t="shared" ref="H5:H30" si="4">H4+1</f>
        <v>4</v>
      </c>
      <c r="I5" s="12">
        <v>32</v>
      </c>
      <c r="J5" s="12">
        <v>28</v>
      </c>
      <c r="K5" s="9">
        <f t="shared" si="0"/>
        <v>5.4794520547945202E-2</v>
      </c>
      <c r="L5" s="9">
        <f>J5</f>
        <v>28</v>
      </c>
      <c r="M5" s="9">
        <f>I5</f>
        <v>32</v>
      </c>
      <c r="N5" s="9">
        <f t="shared" si="1"/>
        <v>-5.4794520547945202E-2</v>
      </c>
    </row>
    <row r="6" spans="1:15">
      <c r="A6" s="7">
        <f t="shared" si="3"/>
        <v>5</v>
      </c>
      <c r="B6" s="7" t="s">
        <v>11</v>
      </c>
      <c r="C6" s="7" t="s">
        <v>28</v>
      </c>
      <c r="D6" s="7" t="s">
        <v>28</v>
      </c>
      <c r="E6" s="12" t="s">
        <v>12</v>
      </c>
      <c r="F6" s="11">
        <f t="shared" si="2"/>
        <v>0.34722222222222215</v>
      </c>
      <c r="G6" s="12">
        <v>10</v>
      </c>
      <c r="H6" s="7">
        <f t="shared" si="4"/>
        <v>5</v>
      </c>
      <c r="I6" s="2">
        <v>31</v>
      </c>
      <c r="J6" s="2">
        <v>22</v>
      </c>
      <c r="K6" s="9">
        <f t="shared" si="0"/>
        <v>0.14285714285714285</v>
      </c>
      <c r="L6" s="9">
        <f>I6</f>
        <v>31</v>
      </c>
      <c r="M6" s="9">
        <f>J6</f>
        <v>22</v>
      </c>
      <c r="N6" s="9">
        <f t="shared" si="1"/>
        <v>0.14285714285714285</v>
      </c>
    </row>
    <row r="7" spans="1:15">
      <c r="A7" s="7">
        <v>6</v>
      </c>
      <c r="B7" s="7" t="s">
        <v>11</v>
      </c>
      <c r="C7" s="7" t="s">
        <v>28</v>
      </c>
      <c r="D7" s="7" t="s">
        <v>28</v>
      </c>
      <c r="E7" s="10" t="s">
        <v>13</v>
      </c>
      <c r="F7" s="11">
        <f>F6+TIME(0,5,0)</f>
        <v>0.35069444444444436</v>
      </c>
      <c r="G7" s="10">
        <v>10</v>
      </c>
      <c r="H7" s="7">
        <v>6</v>
      </c>
      <c r="I7" s="10">
        <v>32</v>
      </c>
      <c r="J7" s="10">
        <v>25</v>
      </c>
      <c r="K7" s="9">
        <f t="shared" si="0"/>
        <v>0.1044776119402985</v>
      </c>
      <c r="L7" s="9">
        <f>J7</f>
        <v>25</v>
      </c>
      <c r="M7" s="9">
        <f>I7</f>
        <v>32</v>
      </c>
      <c r="N7" s="9">
        <f t="shared" si="1"/>
        <v>-0.1044776119402985</v>
      </c>
    </row>
    <row r="8" spans="1:15">
      <c r="A8" s="4">
        <f>A7+1</f>
        <v>7</v>
      </c>
      <c r="B8" s="4" t="s">
        <v>11</v>
      </c>
      <c r="C8" s="14" t="s">
        <v>19</v>
      </c>
      <c r="D8" s="5" t="s">
        <v>18</v>
      </c>
      <c r="E8" s="5" t="s">
        <v>12</v>
      </c>
      <c r="F8" s="6">
        <f>TIME(9,15,0)</f>
        <v>0.38541666666666669</v>
      </c>
      <c r="G8" s="5">
        <v>3</v>
      </c>
      <c r="H8" s="4">
        <f>H7+1</f>
        <v>7</v>
      </c>
      <c r="I8" s="5">
        <v>55</v>
      </c>
      <c r="J8" s="5">
        <v>8</v>
      </c>
      <c r="K8" s="5">
        <f t="shared" si="0"/>
        <v>0.71212121212121215</v>
      </c>
      <c r="L8" s="5">
        <f>I8</f>
        <v>55</v>
      </c>
      <c r="M8" s="5">
        <f>J8</f>
        <v>8</v>
      </c>
      <c r="N8" s="5">
        <f t="shared" si="1"/>
        <v>0.71212121212121215</v>
      </c>
      <c r="O8">
        <f>SUM(N8:N13)/6</f>
        <v>0.56886833573266216</v>
      </c>
    </row>
    <row r="9" spans="1:15">
      <c r="A9" s="7">
        <f>A8+1</f>
        <v>8</v>
      </c>
      <c r="B9" s="8" t="s">
        <v>11</v>
      </c>
      <c r="C9" s="7" t="s">
        <v>19</v>
      </c>
      <c r="D9" s="9" t="s">
        <v>18</v>
      </c>
      <c r="E9" s="10" t="s">
        <v>13</v>
      </c>
      <c r="F9" s="11">
        <f t="shared" si="2"/>
        <v>0.3888888888888889</v>
      </c>
      <c r="G9" s="10">
        <v>2</v>
      </c>
      <c r="H9" s="7">
        <f>H8+1</f>
        <v>8</v>
      </c>
      <c r="I9" s="10">
        <v>10</v>
      </c>
      <c r="J9" s="10">
        <v>33</v>
      </c>
      <c r="K9" s="9">
        <f t="shared" si="0"/>
        <v>-0.51111111111111107</v>
      </c>
      <c r="L9" s="9">
        <f>J9</f>
        <v>33</v>
      </c>
      <c r="M9" s="9">
        <f>I9</f>
        <v>10</v>
      </c>
      <c r="N9" s="9">
        <f t="shared" si="1"/>
        <v>0.51111111111111107</v>
      </c>
    </row>
    <row r="10" spans="1:15">
      <c r="A10" s="7">
        <f>A9+1</f>
        <v>9</v>
      </c>
      <c r="B10" s="8" t="s">
        <v>11</v>
      </c>
      <c r="C10" s="7" t="s">
        <v>19</v>
      </c>
      <c r="D10" s="9" t="s">
        <v>18</v>
      </c>
      <c r="E10" s="12" t="s">
        <v>12</v>
      </c>
      <c r="F10" s="11">
        <f t="shared" si="2"/>
        <v>0.3923611111111111</v>
      </c>
      <c r="G10" s="12">
        <v>2</v>
      </c>
      <c r="H10" s="7">
        <f>H9+1</f>
        <v>9</v>
      </c>
      <c r="I10" s="12">
        <v>51</v>
      </c>
      <c r="J10" s="12">
        <v>11</v>
      </c>
      <c r="K10" s="9">
        <f t="shared" si="0"/>
        <v>0.625</v>
      </c>
      <c r="L10" s="9">
        <f>I10</f>
        <v>51</v>
      </c>
      <c r="M10" s="9">
        <f>J10</f>
        <v>11</v>
      </c>
      <c r="N10" s="9">
        <f t="shared" si="1"/>
        <v>0.625</v>
      </c>
    </row>
    <row r="11" spans="1:15" s="15" customFormat="1">
      <c r="A11" s="7">
        <f t="shared" si="3"/>
        <v>10</v>
      </c>
      <c r="B11" s="7" t="s">
        <v>11</v>
      </c>
      <c r="C11" s="7" t="s">
        <v>19</v>
      </c>
      <c r="D11" s="9" t="s">
        <v>18</v>
      </c>
      <c r="E11" s="12" t="s">
        <v>13</v>
      </c>
      <c r="F11" s="18">
        <f t="shared" si="2"/>
        <v>0.39583333333333331</v>
      </c>
      <c r="G11" s="12">
        <v>1</v>
      </c>
      <c r="H11" s="7">
        <f t="shared" si="4"/>
        <v>10</v>
      </c>
      <c r="I11" s="12">
        <v>12</v>
      </c>
      <c r="J11" s="12">
        <v>49</v>
      </c>
      <c r="K11" s="9">
        <f t="shared" si="0"/>
        <v>-0.59677419354838712</v>
      </c>
      <c r="L11" s="9">
        <f>J11</f>
        <v>49</v>
      </c>
      <c r="M11" s="9">
        <f>I11</f>
        <v>12</v>
      </c>
      <c r="N11" s="9">
        <f t="shared" si="1"/>
        <v>0.59677419354838712</v>
      </c>
    </row>
    <row r="12" spans="1:15">
      <c r="A12" s="7">
        <f t="shared" si="3"/>
        <v>11</v>
      </c>
      <c r="B12" s="8" t="s">
        <v>11</v>
      </c>
      <c r="C12" s="7" t="s">
        <v>19</v>
      </c>
      <c r="D12" s="9" t="s">
        <v>18</v>
      </c>
      <c r="E12" s="9" t="s">
        <v>12</v>
      </c>
      <c r="F12" s="11">
        <f t="shared" si="2"/>
        <v>0.39930555555555552</v>
      </c>
      <c r="G12" s="9">
        <v>2</v>
      </c>
      <c r="H12" s="7">
        <f t="shared" si="4"/>
        <v>11</v>
      </c>
      <c r="I12" s="9">
        <v>48</v>
      </c>
      <c r="J12" s="9">
        <v>18</v>
      </c>
      <c r="K12" s="9">
        <f t="shared" si="0"/>
        <v>0.44117647058823528</v>
      </c>
      <c r="L12" s="9">
        <f>I12</f>
        <v>48</v>
      </c>
      <c r="M12" s="9">
        <f>J12</f>
        <v>18</v>
      </c>
      <c r="N12" s="9">
        <f t="shared" si="1"/>
        <v>0.44117647058823528</v>
      </c>
    </row>
    <row r="13" spans="1:15">
      <c r="A13" s="7">
        <f>A12+1</f>
        <v>12</v>
      </c>
      <c r="B13" s="8" t="s">
        <v>11</v>
      </c>
      <c r="C13" s="7" t="s">
        <v>19</v>
      </c>
      <c r="D13" s="9" t="s">
        <v>18</v>
      </c>
      <c r="E13" s="10" t="s">
        <v>13</v>
      </c>
      <c r="F13" s="11">
        <f t="shared" si="2"/>
        <v>0.40277777777777773</v>
      </c>
      <c r="G13" s="10">
        <v>5</v>
      </c>
      <c r="H13" s="7">
        <f>H12+1</f>
        <v>12</v>
      </c>
      <c r="I13" s="10">
        <v>15</v>
      </c>
      <c r="J13" s="10">
        <v>54</v>
      </c>
      <c r="K13" s="9">
        <f t="shared" si="0"/>
        <v>-0.52702702702702697</v>
      </c>
      <c r="L13" s="9">
        <f>J13</f>
        <v>54</v>
      </c>
      <c r="M13" s="9">
        <f>I13</f>
        <v>15</v>
      </c>
      <c r="N13" s="9">
        <f t="shared" si="1"/>
        <v>0.52702702702702697</v>
      </c>
    </row>
    <row r="14" spans="1:15">
      <c r="A14" s="4">
        <f>A13+1</f>
        <v>13</v>
      </c>
      <c r="B14" s="4" t="s">
        <v>11</v>
      </c>
      <c r="C14" s="14" t="s">
        <v>19</v>
      </c>
      <c r="D14" s="5" t="s">
        <v>29</v>
      </c>
      <c r="E14" s="5" t="s">
        <v>12</v>
      </c>
      <c r="F14" s="6">
        <f>F13+TIME(0,5,0)</f>
        <v>0.40624999999999994</v>
      </c>
      <c r="G14" s="5">
        <v>5</v>
      </c>
      <c r="H14" s="4">
        <f>H13+1</f>
        <v>13</v>
      </c>
      <c r="I14" s="5">
        <v>50</v>
      </c>
      <c r="J14" s="5">
        <v>26</v>
      </c>
      <c r="K14" s="5">
        <f t="shared" si="0"/>
        <v>0.29629629629629628</v>
      </c>
      <c r="L14" s="5">
        <f>I14</f>
        <v>50</v>
      </c>
      <c r="M14" s="5">
        <f>J14</f>
        <v>26</v>
      </c>
      <c r="N14" s="5">
        <f t="shared" si="1"/>
        <v>0.29629629629629628</v>
      </c>
      <c r="O14">
        <f>SUM(N14:N19)/6</f>
        <v>0.46252118009948773</v>
      </c>
    </row>
    <row r="15" spans="1:15">
      <c r="A15" s="7">
        <f>A14+1</f>
        <v>14</v>
      </c>
      <c r="B15" s="8" t="s">
        <v>11</v>
      </c>
      <c r="C15" s="7" t="s">
        <v>19</v>
      </c>
      <c r="D15" s="9" t="s">
        <v>29</v>
      </c>
      <c r="E15" s="10" t="s">
        <v>13</v>
      </c>
      <c r="F15" s="11">
        <f t="shared" si="2"/>
        <v>0.40972222222222215</v>
      </c>
      <c r="G15" s="10">
        <v>4</v>
      </c>
      <c r="H15" s="7">
        <f>H14+1</f>
        <v>14</v>
      </c>
      <c r="I15" s="10">
        <v>11</v>
      </c>
      <c r="J15" s="10">
        <v>47</v>
      </c>
      <c r="K15" s="9">
        <f t="shared" si="0"/>
        <v>-0.58064516129032262</v>
      </c>
      <c r="L15" s="9">
        <f>J15</f>
        <v>47</v>
      </c>
      <c r="M15" s="9">
        <f>I15</f>
        <v>11</v>
      </c>
      <c r="N15" s="9">
        <f t="shared" si="1"/>
        <v>0.58064516129032262</v>
      </c>
    </row>
    <row r="16" spans="1:15">
      <c r="A16" s="7">
        <f>A15+1</f>
        <v>15</v>
      </c>
      <c r="B16" s="8" t="s">
        <v>11</v>
      </c>
      <c r="C16" s="7" t="s">
        <v>19</v>
      </c>
      <c r="D16" s="9" t="s">
        <v>29</v>
      </c>
      <c r="E16" s="12" t="s">
        <v>12</v>
      </c>
      <c r="F16" s="11">
        <f t="shared" si="2"/>
        <v>0.41319444444444436</v>
      </c>
      <c r="G16" s="12">
        <v>6</v>
      </c>
      <c r="H16" s="7">
        <f>H15+1</f>
        <v>15</v>
      </c>
      <c r="I16" s="12">
        <v>44</v>
      </c>
      <c r="J16" s="12">
        <v>12</v>
      </c>
      <c r="K16" s="9">
        <f t="shared" si="0"/>
        <v>0.5161290322580645</v>
      </c>
      <c r="L16" s="9">
        <f>I16</f>
        <v>44</v>
      </c>
      <c r="M16" s="9">
        <f>J16</f>
        <v>12</v>
      </c>
      <c r="N16" s="9">
        <f t="shared" si="1"/>
        <v>0.5161290322580645</v>
      </c>
    </row>
    <row r="17" spans="1:15" s="15" customFormat="1">
      <c r="A17" s="7">
        <f t="shared" si="3"/>
        <v>16</v>
      </c>
      <c r="B17" s="7" t="s">
        <v>11</v>
      </c>
      <c r="C17" s="7" t="s">
        <v>19</v>
      </c>
      <c r="D17" s="9" t="s">
        <v>29</v>
      </c>
      <c r="E17" s="12" t="s">
        <v>13</v>
      </c>
      <c r="F17" s="18">
        <f t="shared" si="2"/>
        <v>0.41666666666666657</v>
      </c>
      <c r="G17" s="12">
        <v>5</v>
      </c>
      <c r="H17" s="7">
        <f t="shared" si="4"/>
        <v>16</v>
      </c>
      <c r="I17" s="12">
        <v>14</v>
      </c>
      <c r="J17" s="12">
        <v>50</v>
      </c>
      <c r="K17" s="9">
        <f t="shared" si="0"/>
        <v>-0.52173913043478259</v>
      </c>
      <c r="L17" s="9">
        <f>J17</f>
        <v>50</v>
      </c>
      <c r="M17" s="9">
        <f>I17</f>
        <v>14</v>
      </c>
      <c r="N17" s="9">
        <f t="shared" si="1"/>
        <v>0.52173913043478259</v>
      </c>
    </row>
    <row r="18" spans="1:15">
      <c r="A18" s="7">
        <f t="shared" si="3"/>
        <v>17</v>
      </c>
      <c r="B18" s="8" t="s">
        <v>11</v>
      </c>
      <c r="C18" s="7" t="s">
        <v>19</v>
      </c>
      <c r="D18" s="9" t="s">
        <v>29</v>
      </c>
      <c r="E18" s="9" t="s">
        <v>12</v>
      </c>
      <c r="F18" s="11">
        <f t="shared" si="2"/>
        <v>0.42013888888888878</v>
      </c>
      <c r="G18" s="9">
        <v>5</v>
      </c>
      <c r="H18" s="7">
        <f t="shared" si="4"/>
        <v>17</v>
      </c>
      <c r="I18" s="9">
        <v>36</v>
      </c>
      <c r="J18" s="9">
        <v>14</v>
      </c>
      <c r="K18" s="9">
        <f t="shared" si="0"/>
        <v>0.4</v>
      </c>
      <c r="L18" s="9">
        <f>I18</f>
        <v>36</v>
      </c>
      <c r="M18" s="9">
        <f>J18</f>
        <v>14</v>
      </c>
      <c r="N18" s="9">
        <f t="shared" si="1"/>
        <v>0.4</v>
      </c>
    </row>
    <row r="19" spans="1:15">
      <c r="A19" s="7">
        <f>A18+1</f>
        <v>18</v>
      </c>
      <c r="B19" s="8" t="s">
        <v>11</v>
      </c>
      <c r="C19" s="7" t="s">
        <v>19</v>
      </c>
      <c r="D19" s="9" t="s">
        <v>29</v>
      </c>
      <c r="E19" s="10" t="s">
        <v>13</v>
      </c>
      <c r="F19" s="11">
        <f t="shared" si="2"/>
        <v>0.42361111111111099</v>
      </c>
      <c r="G19" s="10">
        <v>10</v>
      </c>
      <c r="H19" s="7">
        <f>H18+1</f>
        <v>18</v>
      </c>
      <c r="I19" s="10">
        <v>12</v>
      </c>
      <c r="J19" s="10">
        <v>41</v>
      </c>
      <c r="K19" s="9">
        <f t="shared" si="0"/>
        <v>-0.46031746031746029</v>
      </c>
      <c r="L19" s="9">
        <f>J19</f>
        <v>41</v>
      </c>
      <c r="M19" s="9">
        <f>I19</f>
        <v>12</v>
      </c>
      <c r="N19" s="9">
        <f t="shared" si="1"/>
        <v>0.46031746031746029</v>
      </c>
    </row>
    <row r="20" spans="1:15">
      <c r="A20" s="4">
        <f>A19+1</f>
        <v>19</v>
      </c>
      <c r="B20" s="4" t="s">
        <v>11</v>
      </c>
      <c r="C20" s="14" t="s">
        <v>20</v>
      </c>
      <c r="D20" s="5" t="s">
        <v>18</v>
      </c>
      <c r="E20" s="5" t="s">
        <v>12</v>
      </c>
      <c r="F20" s="6">
        <f>TIME(10,45,0)</f>
        <v>0.44791666666666669</v>
      </c>
      <c r="G20" s="5">
        <v>6</v>
      </c>
      <c r="H20" s="4">
        <f>H19+1</f>
        <v>19</v>
      </c>
      <c r="I20" s="5">
        <v>55</v>
      </c>
      <c r="J20" s="5">
        <v>15</v>
      </c>
      <c r="K20" s="5">
        <f t="shared" si="0"/>
        <v>0.52631578947368418</v>
      </c>
      <c r="L20" s="5">
        <f>I20</f>
        <v>55</v>
      </c>
      <c r="M20" s="5">
        <f>J20</f>
        <v>15</v>
      </c>
      <c r="N20" s="5">
        <f t="shared" si="1"/>
        <v>0.52631578947368418</v>
      </c>
      <c r="O20">
        <f>SUM(N20:N25)/6</f>
        <v>0.6734966399541471</v>
      </c>
    </row>
    <row r="21" spans="1:15">
      <c r="A21" s="7">
        <f>A20+1</f>
        <v>20</v>
      </c>
      <c r="B21" s="8" t="s">
        <v>11</v>
      </c>
      <c r="C21" s="7" t="s">
        <v>20</v>
      </c>
      <c r="D21" s="9" t="s">
        <v>18</v>
      </c>
      <c r="E21" s="10" t="s">
        <v>13</v>
      </c>
      <c r="F21" s="11">
        <f t="shared" si="2"/>
        <v>0.4513888888888889</v>
      </c>
      <c r="G21" s="10">
        <v>4</v>
      </c>
      <c r="H21" s="7">
        <f>H20+1</f>
        <v>20</v>
      </c>
      <c r="I21" s="10">
        <v>8</v>
      </c>
      <c r="J21" s="10">
        <v>52</v>
      </c>
      <c r="K21" s="9">
        <f t="shared" si="0"/>
        <v>-0.6875</v>
      </c>
      <c r="L21" s="9">
        <f>J21</f>
        <v>52</v>
      </c>
      <c r="M21" s="9">
        <f>I21</f>
        <v>8</v>
      </c>
      <c r="N21" s="9">
        <f t="shared" si="1"/>
        <v>0.6875</v>
      </c>
    </row>
    <row r="22" spans="1:15">
      <c r="A22" s="7">
        <f>A21+1</f>
        <v>21</v>
      </c>
      <c r="B22" s="8" t="s">
        <v>11</v>
      </c>
      <c r="C22" s="7" t="s">
        <v>20</v>
      </c>
      <c r="D22" s="9" t="s">
        <v>18</v>
      </c>
      <c r="E22" s="12" t="s">
        <v>12</v>
      </c>
      <c r="F22" s="11">
        <f t="shared" si="2"/>
        <v>0.4548611111111111</v>
      </c>
      <c r="G22" s="12">
        <v>1</v>
      </c>
      <c r="H22" s="7">
        <f>H21+1</f>
        <v>21</v>
      </c>
      <c r="I22" s="12">
        <v>53</v>
      </c>
      <c r="J22" s="12">
        <v>9</v>
      </c>
      <c r="K22" s="9">
        <f t="shared" si="0"/>
        <v>0.69841269841269837</v>
      </c>
      <c r="L22" s="9">
        <f>I22</f>
        <v>53</v>
      </c>
      <c r="M22" s="9">
        <f>J22</f>
        <v>9</v>
      </c>
      <c r="N22" s="9">
        <f t="shared" si="1"/>
        <v>0.69841269841269837</v>
      </c>
    </row>
    <row r="23" spans="1:15" s="15" customFormat="1">
      <c r="A23" s="7">
        <f t="shared" si="3"/>
        <v>22</v>
      </c>
      <c r="B23" s="7" t="s">
        <v>11</v>
      </c>
      <c r="C23" s="7" t="s">
        <v>20</v>
      </c>
      <c r="D23" s="9" t="s">
        <v>18</v>
      </c>
      <c r="E23" s="12" t="s">
        <v>13</v>
      </c>
      <c r="F23" s="18">
        <f t="shared" si="2"/>
        <v>0.45833333333333331</v>
      </c>
      <c r="G23" s="12">
        <v>7</v>
      </c>
      <c r="H23" s="7">
        <f t="shared" si="4"/>
        <v>22</v>
      </c>
      <c r="I23" s="12">
        <v>9</v>
      </c>
      <c r="J23" s="12">
        <v>57</v>
      </c>
      <c r="K23" s="9">
        <f t="shared" si="0"/>
        <v>-0.65753424657534243</v>
      </c>
      <c r="L23" s="9">
        <f>J23</f>
        <v>57</v>
      </c>
      <c r="M23" s="9">
        <f>I23</f>
        <v>9</v>
      </c>
      <c r="N23" s="9">
        <f t="shared" si="1"/>
        <v>0.65753424657534243</v>
      </c>
    </row>
    <row r="24" spans="1:15">
      <c r="A24" s="7">
        <f t="shared" si="3"/>
        <v>23</v>
      </c>
      <c r="B24" s="8" t="s">
        <v>11</v>
      </c>
      <c r="C24" s="7" t="s">
        <v>20</v>
      </c>
      <c r="D24" s="9" t="s">
        <v>18</v>
      </c>
      <c r="E24" s="9" t="s">
        <v>12</v>
      </c>
      <c r="F24" s="11">
        <f t="shared" si="2"/>
        <v>0.46180555555555552</v>
      </c>
      <c r="G24" s="9">
        <v>3</v>
      </c>
      <c r="H24" s="7">
        <f t="shared" si="4"/>
        <v>23</v>
      </c>
      <c r="I24" s="9">
        <v>54</v>
      </c>
      <c r="J24" s="9">
        <v>7</v>
      </c>
      <c r="K24" s="9">
        <f t="shared" si="0"/>
        <v>0.734375</v>
      </c>
      <c r="L24" s="9">
        <f>I24</f>
        <v>54</v>
      </c>
      <c r="M24" s="9">
        <f>J24</f>
        <v>7</v>
      </c>
      <c r="N24" s="9">
        <f t="shared" si="1"/>
        <v>0.734375</v>
      </c>
    </row>
    <row r="25" spans="1:15">
      <c r="A25" s="7">
        <f>A24+1</f>
        <v>24</v>
      </c>
      <c r="B25" s="8" t="s">
        <v>11</v>
      </c>
      <c r="C25" s="7" t="s">
        <v>20</v>
      </c>
      <c r="D25" s="9" t="s">
        <v>18</v>
      </c>
      <c r="E25" s="10" t="s">
        <v>13</v>
      </c>
      <c r="F25" s="11">
        <f t="shared" si="2"/>
        <v>0.46527777777777773</v>
      </c>
      <c r="G25" s="10">
        <v>5</v>
      </c>
      <c r="H25" s="7">
        <f>H24+1</f>
        <v>24</v>
      </c>
      <c r="I25" s="10">
        <v>5</v>
      </c>
      <c r="J25" s="10">
        <v>47</v>
      </c>
      <c r="K25" s="9">
        <f t="shared" si="0"/>
        <v>-0.73684210526315785</v>
      </c>
      <c r="L25" s="9">
        <f>J25</f>
        <v>47</v>
      </c>
      <c r="M25" s="9">
        <f>I25</f>
        <v>5</v>
      </c>
      <c r="N25" s="9">
        <f t="shared" si="1"/>
        <v>0.73684210526315785</v>
      </c>
    </row>
    <row r="26" spans="1:15">
      <c r="A26" s="4">
        <f>A25+1</f>
        <v>25</v>
      </c>
      <c r="B26" s="4" t="s">
        <v>11</v>
      </c>
      <c r="C26" s="14" t="s">
        <v>20</v>
      </c>
      <c r="D26" s="5" t="s">
        <v>30</v>
      </c>
      <c r="E26" s="5" t="s">
        <v>12</v>
      </c>
      <c r="F26" s="6">
        <f>F25+TIME(0,5,0)</f>
        <v>0.46874999999999994</v>
      </c>
      <c r="G26" s="5">
        <v>6</v>
      </c>
      <c r="H26" s="4">
        <f>H25+1</f>
        <v>25</v>
      </c>
      <c r="I26" s="5">
        <v>40</v>
      </c>
      <c r="J26" s="5">
        <v>13</v>
      </c>
      <c r="K26" s="5">
        <f t="shared" si="0"/>
        <v>0.4576271186440678</v>
      </c>
      <c r="L26" s="5">
        <f>I26</f>
        <v>40</v>
      </c>
      <c r="M26" s="5">
        <f>J26</f>
        <v>13</v>
      </c>
      <c r="N26" s="5">
        <f t="shared" si="1"/>
        <v>0.4576271186440678</v>
      </c>
      <c r="O26">
        <f>SUM(N26:N31)/6</f>
        <v>0.33117839280957789</v>
      </c>
    </row>
    <row r="27" spans="1:15">
      <c r="A27" s="7">
        <f>A26+1</f>
        <v>26</v>
      </c>
      <c r="B27" s="8" t="s">
        <v>11</v>
      </c>
      <c r="C27" s="7" t="s">
        <v>20</v>
      </c>
      <c r="D27" s="9" t="s">
        <v>30</v>
      </c>
      <c r="E27" s="10" t="s">
        <v>13</v>
      </c>
      <c r="F27" s="11">
        <f t="shared" si="2"/>
        <v>0.47222222222222215</v>
      </c>
      <c r="G27" s="10">
        <v>3</v>
      </c>
      <c r="H27" s="7">
        <f>H26+1</f>
        <v>26</v>
      </c>
      <c r="I27" s="10">
        <v>23</v>
      </c>
      <c r="J27" s="10">
        <v>40</v>
      </c>
      <c r="K27" s="9">
        <f t="shared" si="0"/>
        <v>-0.25757575757575757</v>
      </c>
      <c r="L27" s="9">
        <f>J27</f>
        <v>40</v>
      </c>
      <c r="M27" s="9">
        <f>I27</f>
        <v>23</v>
      </c>
      <c r="N27" s="9">
        <f t="shared" si="1"/>
        <v>0.25757575757575757</v>
      </c>
    </row>
    <row r="28" spans="1:15">
      <c r="A28" s="7">
        <f>A27+1</f>
        <v>27</v>
      </c>
      <c r="B28" s="8" t="s">
        <v>11</v>
      </c>
      <c r="C28" s="7" t="s">
        <v>20</v>
      </c>
      <c r="D28" s="9" t="s">
        <v>30</v>
      </c>
      <c r="E28" s="12" t="s">
        <v>12</v>
      </c>
      <c r="F28" s="11">
        <f t="shared" si="2"/>
        <v>0.47569444444444436</v>
      </c>
      <c r="G28" s="12">
        <v>6</v>
      </c>
      <c r="H28" s="7">
        <f>H27+1</f>
        <v>27</v>
      </c>
      <c r="I28" s="12">
        <v>46</v>
      </c>
      <c r="J28" s="12">
        <v>10</v>
      </c>
      <c r="K28" s="9">
        <f t="shared" si="0"/>
        <v>0.58064516129032262</v>
      </c>
      <c r="L28" s="9">
        <f>I28</f>
        <v>46</v>
      </c>
      <c r="M28" s="9">
        <f>J28</f>
        <v>10</v>
      </c>
      <c r="N28" s="9">
        <f t="shared" si="1"/>
        <v>0.58064516129032262</v>
      </c>
    </row>
    <row r="29" spans="1:15" s="15" customFormat="1">
      <c r="A29" s="7">
        <f t="shared" si="3"/>
        <v>28</v>
      </c>
      <c r="B29" s="7" t="s">
        <v>11</v>
      </c>
      <c r="C29" s="7" t="s">
        <v>20</v>
      </c>
      <c r="D29" s="9" t="s">
        <v>30</v>
      </c>
      <c r="E29" s="12" t="s">
        <v>13</v>
      </c>
      <c r="F29" s="18">
        <f t="shared" si="2"/>
        <v>0.47916666666666657</v>
      </c>
      <c r="G29" s="12">
        <v>5</v>
      </c>
      <c r="H29" s="7">
        <f t="shared" si="4"/>
        <v>28</v>
      </c>
      <c r="I29" s="12">
        <v>24</v>
      </c>
      <c r="J29" s="12">
        <v>35</v>
      </c>
      <c r="K29" s="9">
        <f t="shared" si="0"/>
        <v>-0.171875</v>
      </c>
      <c r="L29" s="9">
        <f>J29</f>
        <v>35</v>
      </c>
      <c r="M29" s="9">
        <f>I29</f>
        <v>24</v>
      </c>
      <c r="N29" s="9">
        <f t="shared" si="1"/>
        <v>0.171875</v>
      </c>
    </row>
    <row r="30" spans="1:15">
      <c r="A30" s="7">
        <f t="shared" si="3"/>
        <v>29</v>
      </c>
      <c r="B30" s="8" t="s">
        <v>11</v>
      </c>
      <c r="C30" s="7" t="s">
        <v>20</v>
      </c>
      <c r="D30" s="9" t="s">
        <v>30</v>
      </c>
      <c r="E30" s="9" t="s">
        <v>12</v>
      </c>
      <c r="F30" s="11">
        <f t="shared" si="2"/>
        <v>0.48263888888888878</v>
      </c>
      <c r="G30" s="9">
        <v>6</v>
      </c>
      <c r="H30" s="7">
        <f t="shared" si="4"/>
        <v>29</v>
      </c>
      <c r="I30" s="9">
        <v>38</v>
      </c>
      <c r="J30" s="9">
        <v>22</v>
      </c>
      <c r="K30" s="9">
        <f t="shared" si="0"/>
        <v>0.24242424242424243</v>
      </c>
      <c r="L30" s="9">
        <f>I30</f>
        <v>38</v>
      </c>
      <c r="M30" s="9">
        <f>J30</f>
        <v>22</v>
      </c>
      <c r="N30" s="9">
        <f t="shared" si="1"/>
        <v>0.24242424242424243</v>
      </c>
    </row>
    <row r="31" spans="1:15">
      <c r="A31" s="7">
        <f>A30+1</f>
        <v>30</v>
      </c>
      <c r="B31" s="8" t="s">
        <v>11</v>
      </c>
      <c r="C31" s="7" t="s">
        <v>20</v>
      </c>
      <c r="D31" s="9" t="s">
        <v>30</v>
      </c>
      <c r="E31" s="10" t="s">
        <v>13</v>
      </c>
      <c r="F31" s="11">
        <f t="shared" si="2"/>
        <v>0.48611111111111099</v>
      </c>
      <c r="G31" s="10">
        <v>7</v>
      </c>
      <c r="H31" s="7">
        <f>H30+1</f>
        <v>30</v>
      </c>
      <c r="I31" s="10">
        <v>20</v>
      </c>
      <c r="J31" s="10">
        <v>38</v>
      </c>
      <c r="K31" s="9">
        <f t="shared" si="0"/>
        <v>-0.27692307692307694</v>
      </c>
      <c r="L31" s="9">
        <f>J31</f>
        <v>38</v>
      </c>
      <c r="M31" s="9">
        <f>I31</f>
        <v>20</v>
      </c>
      <c r="N31" s="9">
        <f t="shared" si="1"/>
        <v>0.27692307692307694</v>
      </c>
    </row>
    <row r="32" spans="1:15">
      <c r="A32" s="4">
        <f>A31+1</f>
        <v>31</v>
      </c>
      <c r="B32" s="4" t="s">
        <v>11</v>
      </c>
      <c r="C32" s="14" t="s">
        <v>21</v>
      </c>
      <c r="D32" s="5" t="s">
        <v>18</v>
      </c>
      <c r="E32" s="5" t="s">
        <v>12</v>
      </c>
      <c r="F32" s="6">
        <f>TIME(12,15,0)</f>
        <v>0.51041666666666663</v>
      </c>
      <c r="G32" s="5">
        <v>7</v>
      </c>
      <c r="H32" s="4">
        <f>H31+1</f>
        <v>31</v>
      </c>
      <c r="I32" s="5">
        <v>29</v>
      </c>
      <c r="J32" s="5">
        <v>15</v>
      </c>
      <c r="K32" s="5">
        <f t="shared" si="0"/>
        <v>0.27450980392156865</v>
      </c>
      <c r="L32" s="5">
        <f>I32</f>
        <v>29</v>
      </c>
      <c r="M32" s="5">
        <f>J32</f>
        <v>15</v>
      </c>
      <c r="N32" s="5">
        <f t="shared" si="1"/>
        <v>0.27450980392156865</v>
      </c>
      <c r="O32">
        <f>SUM(N32:N37)/6</f>
        <v>0.3133042187905648</v>
      </c>
    </row>
    <row r="33" spans="1:15">
      <c r="A33" s="7">
        <f>A32+1</f>
        <v>32</v>
      </c>
      <c r="B33" s="8" t="s">
        <v>11</v>
      </c>
      <c r="C33" s="7" t="s">
        <v>21</v>
      </c>
      <c r="D33" s="9" t="s">
        <v>18</v>
      </c>
      <c r="E33" s="10" t="s">
        <v>13</v>
      </c>
      <c r="F33" s="11">
        <f t="shared" si="2"/>
        <v>0.51388888888888884</v>
      </c>
      <c r="G33" s="10">
        <v>5</v>
      </c>
      <c r="H33" s="7">
        <f>H32+1</f>
        <v>32</v>
      </c>
      <c r="I33" s="10">
        <v>14</v>
      </c>
      <c r="J33" s="10">
        <v>55</v>
      </c>
      <c r="K33" s="9">
        <f t="shared" si="0"/>
        <v>-0.55405405405405406</v>
      </c>
      <c r="L33" s="9">
        <f>J33</f>
        <v>55</v>
      </c>
      <c r="M33" s="9">
        <f>I33</f>
        <v>14</v>
      </c>
      <c r="N33" s="9">
        <f t="shared" si="1"/>
        <v>0.55405405405405406</v>
      </c>
    </row>
    <row r="34" spans="1:15">
      <c r="A34" s="7">
        <f>A33+1</f>
        <v>33</v>
      </c>
      <c r="B34" s="8" t="s">
        <v>11</v>
      </c>
      <c r="C34" s="7" t="s">
        <v>21</v>
      </c>
      <c r="D34" s="9" t="s">
        <v>18</v>
      </c>
      <c r="E34" s="12" t="s">
        <v>12</v>
      </c>
      <c r="F34" s="11">
        <f t="shared" si="2"/>
        <v>0.51736111111111105</v>
      </c>
      <c r="G34" s="12">
        <v>9</v>
      </c>
      <c r="H34" s="7">
        <f>H33+1</f>
        <v>33</v>
      </c>
      <c r="I34" s="12">
        <v>40</v>
      </c>
      <c r="J34" s="12">
        <v>16</v>
      </c>
      <c r="K34" s="9">
        <f t="shared" si="0"/>
        <v>0.36923076923076925</v>
      </c>
      <c r="L34" s="9">
        <f>I34</f>
        <v>40</v>
      </c>
      <c r="M34" s="9">
        <f>J34</f>
        <v>16</v>
      </c>
      <c r="N34" s="9">
        <f t="shared" si="1"/>
        <v>0.36923076923076925</v>
      </c>
    </row>
    <row r="35" spans="1:15">
      <c r="A35" s="7">
        <f t="shared" ref="A35:A62" si="5">A34+1</f>
        <v>34</v>
      </c>
      <c r="B35" s="7" t="s">
        <v>11</v>
      </c>
      <c r="C35" s="7" t="s">
        <v>21</v>
      </c>
      <c r="D35" s="9" t="s">
        <v>18</v>
      </c>
      <c r="E35" s="2" t="s">
        <v>13</v>
      </c>
      <c r="F35" s="11">
        <f t="shared" si="2"/>
        <v>0.52083333333333326</v>
      </c>
      <c r="G35" s="2">
        <v>3</v>
      </c>
      <c r="H35" s="7">
        <f t="shared" ref="H35:H62" si="6">H34+1</f>
        <v>34</v>
      </c>
      <c r="I35" s="2">
        <v>24</v>
      </c>
      <c r="J35" s="2">
        <v>35</v>
      </c>
      <c r="K35" s="13">
        <f t="shared" si="0"/>
        <v>-0.17741935483870969</v>
      </c>
      <c r="L35" s="9">
        <f>J35</f>
        <v>35</v>
      </c>
      <c r="M35" s="9">
        <f>I35</f>
        <v>24</v>
      </c>
      <c r="N35" s="13">
        <f t="shared" si="1"/>
        <v>0.17741935483870969</v>
      </c>
    </row>
    <row r="36" spans="1:15">
      <c r="A36" s="7">
        <f t="shared" si="5"/>
        <v>35</v>
      </c>
      <c r="B36" s="8" t="s">
        <v>11</v>
      </c>
      <c r="C36" s="7" t="s">
        <v>21</v>
      </c>
      <c r="D36" s="9" t="s">
        <v>18</v>
      </c>
      <c r="E36" s="9" t="s">
        <v>12</v>
      </c>
      <c r="F36" s="11">
        <f t="shared" si="2"/>
        <v>0.52430555555555547</v>
      </c>
      <c r="G36" s="9">
        <v>9</v>
      </c>
      <c r="H36" s="7">
        <f t="shared" si="6"/>
        <v>35</v>
      </c>
      <c r="I36" s="9">
        <v>38</v>
      </c>
      <c r="J36" s="9">
        <v>22</v>
      </c>
      <c r="K36" s="9">
        <f t="shared" si="0"/>
        <v>0.2318840579710145</v>
      </c>
      <c r="L36" s="9">
        <f>I36</f>
        <v>38</v>
      </c>
      <c r="M36" s="9">
        <f>J36</f>
        <v>22</v>
      </c>
      <c r="N36" s="9">
        <f t="shared" si="1"/>
        <v>0.2318840579710145</v>
      </c>
    </row>
    <row r="37" spans="1:15">
      <c r="A37" s="7">
        <f>A36+1</f>
        <v>36</v>
      </c>
      <c r="B37" s="8" t="s">
        <v>11</v>
      </c>
      <c r="C37" s="7" t="s">
        <v>21</v>
      </c>
      <c r="D37" s="9" t="s">
        <v>18</v>
      </c>
      <c r="E37" s="10" t="s">
        <v>13</v>
      </c>
      <c r="F37" s="11">
        <f t="shared" si="2"/>
        <v>0.52777777777777768</v>
      </c>
      <c r="G37" s="10">
        <v>8</v>
      </c>
      <c r="H37" s="7">
        <f>H36+1</f>
        <v>36</v>
      </c>
      <c r="I37" s="10">
        <v>20</v>
      </c>
      <c r="J37" s="10">
        <v>38</v>
      </c>
      <c r="K37" s="9">
        <f t="shared" si="0"/>
        <v>-0.27272727272727271</v>
      </c>
      <c r="L37" s="9">
        <f>J37</f>
        <v>38</v>
      </c>
      <c r="M37" s="9">
        <f>I37</f>
        <v>20</v>
      </c>
      <c r="N37" s="9">
        <f t="shared" si="1"/>
        <v>0.27272727272727271</v>
      </c>
    </row>
    <row r="38" spans="1:15">
      <c r="A38" s="4">
        <f>A37+1</f>
        <v>37</v>
      </c>
      <c r="B38" s="4" t="s">
        <v>11</v>
      </c>
      <c r="C38" s="14" t="s">
        <v>21</v>
      </c>
      <c r="D38" s="5" t="s">
        <v>31</v>
      </c>
      <c r="E38" s="5" t="s">
        <v>12</v>
      </c>
      <c r="F38" s="6">
        <f>F37+TIME(0,5,0)</f>
        <v>0.53124999999999989</v>
      </c>
      <c r="G38" s="5">
        <v>5</v>
      </c>
      <c r="H38" s="4">
        <f>H37+1</f>
        <v>37</v>
      </c>
      <c r="I38" s="5">
        <v>45</v>
      </c>
      <c r="J38" s="5">
        <v>17</v>
      </c>
      <c r="K38" s="5">
        <f t="shared" si="0"/>
        <v>0.41791044776119401</v>
      </c>
      <c r="L38" s="5">
        <f>I38</f>
        <v>45</v>
      </c>
      <c r="M38" s="5">
        <f>J38</f>
        <v>17</v>
      </c>
      <c r="N38" s="5">
        <f t="shared" si="1"/>
        <v>0.41791044776119401</v>
      </c>
      <c r="O38">
        <f>SUM(N38:N43)/6</f>
        <v>0.14338866296278482</v>
      </c>
    </row>
    <row r="39" spans="1:15">
      <c r="A39" s="7">
        <f>A38+1</f>
        <v>38</v>
      </c>
      <c r="B39" s="8" t="s">
        <v>11</v>
      </c>
      <c r="C39" s="7" t="s">
        <v>21</v>
      </c>
      <c r="D39" s="9" t="s">
        <v>31</v>
      </c>
      <c r="E39" s="10" t="s">
        <v>13</v>
      </c>
      <c r="F39" s="11">
        <f t="shared" si="2"/>
        <v>0.5347222222222221</v>
      </c>
      <c r="G39" s="10">
        <v>12</v>
      </c>
      <c r="H39" s="7">
        <f>H38+1</f>
        <v>38</v>
      </c>
      <c r="I39" s="10">
        <v>23</v>
      </c>
      <c r="J39" s="10">
        <v>21</v>
      </c>
      <c r="K39" s="9">
        <f t="shared" si="0"/>
        <v>3.5714285714285712E-2</v>
      </c>
      <c r="L39" s="9">
        <f>J39</f>
        <v>21</v>
      </c>
      <c r="M39" s="9">
        <f>I39</f>
        <v>23</v>
      </c>
      <c r="N39" s="9">
        <f t="shared" si="1"/>
        <v>-3.5714285714285712E-2</v>
      </c>
    </row>
    <row r="40" spans="1:15">
      <c r="A40" s="7">
        <f>A39+1</f>
        <v>39</v>
      </c>
      <c r="B40" s="8" t="s">
        <v>11</v>
      </c>
      <c r="C40" s="7" t="s">
        <v>21</v>
      </c>
      <c r="D40" s="9" t="s">
        <v>31</v>
      </c>
      <c r="E40" s="12" t="s">
        <v>12</v>
      </c>
      <c r="F40" s="11">
        <f t="shared" si="2"/>
        <v>0.53819444444444431</v>
      </c>
      <c r="G40" s="12">
        <v>8</v>
      </c>
      <c r="H40" s="7">
        <f>H39+1</f>
        <v>39</v>
      </c>
      <c r="I40" s="12">
        <v>28</v>
      </c>
      <c r="J40" s="12">
        <v>21</v>
      </c>
      <c r="K40" s="9">
        <f t="shared" si="0"/>
        <v>0.12280701754385964</v>
      </c>
      <c r="L40" s="9">
        <f>I40</f>
        <v>28</v>
      </c>
      <c r="M40" s="9">
        <f>J40</f>
        <v>21</v>
      </c>
      <c r="N40" s="9">
        <f t="shared" si="1"/>
        <v>0.12280701754385964</v>
      </c>
    </row>
    <row r="41" spans="1:15" s="15" customFormat="1">
      <c r="A41" s="7">
        <f t="shared" si="5"/>
        <v>40</v>
      </c>
      <c r="B41" s="7" t="s">
        <v>11</v>
      </c>
      <c r="C41" s="7" t="s">
        <v>21</v>
      </c>
      <c r="D41" s="9" t="s">
        <v>31</v>
      </c>
      <c r="E41" s="12" t="s">
        <v>13</v>
      </c>
      <c r="F41" s="18">
        <f t="shared" si="2"/>
        <v>0.54166666666666652</v>
      </c>
      <c r="G41" s="12">
        <v>9</v>
      </c>
      <c r="H41" s="7">
        <f t="shared" si="6"/>
        <v>40</v>
      </c>
      <c r="I41" s="12">
        <v>16</v>
      </c>
      <c r="J41" s="12">
        <v>24</v>
      </c>
      <c r="K41" s="9">
        <f t="shared" si="0"/>
        <v>-0.16326530612244897</v>
      </c>
      <c r="L41" s="9">
        <f>J41</f>
        <v>24</v>
      </c>
      <c r="M41" s="9">
        <f>I41</f>
        <v>16</v>
      </c>
      <c r="N41" s="9">
        <f t="shared" si="1"/>
        <v>0.16326530612244897</v>
      </c>
    </row>
    <row r="42" spans="1:15">
      <c r="A42" s="7">
        <f t="shared" si="5"/>
        <v>41</v>
      </c>
      <c r="B42" s="8" t="s">
        <v>11</v>
      </c>
      <c r="C42" s="7" t="s">
        <v>21</v>
      </c>
      <c r="D42" s="9" t="s">
        <v>31</v>
      </c>
      <c r="E42" s="9" t="s">
        <v>12</v>
      </c>
      <c r="F42" s="11">
        <f t="shared" si="2"/>
        <v>0.54513888888888873</v>
      </c>
      <c r="G42" s="9">
        <v>8</v>
      </c>
      <c r="H42" s="7">
        <f t="shared" si="6"/>
        <v>41</v>
      </c>
      <c r="I42" s="9">
        <v>42</v>
      </c>
      <c r="J42" s="9">
        <v>22</v>
      </c>
      <c r="K42" s="9">
        <f t="shared" si="0"/>
        <v>0.27777777777777779</v>
      </c>
      <c r="L42" s="9">
        <f>I42</f>
        <v>42</v>
      </c>
      <c r="M42" s="9">
        <f>J42</f>
        <v>22</v>
      </c>
      <c r="N42" s="9">
        <f t="shared" si="1"/>
        <v>0.27777777777777779</v>
      </c>
    </row>
    <row r="43" spans="1:15">
      <c r="A43" s="7">
        <f>A42+1</f>
        <v>42</v>
      </c>
      <c r="B43" s="8" t="s">
        <v>11</v>
      </c>
      <c r="C43" s="7" t="s">
        <v>21</v>
      </c>
      <c r="D43" s="9" t="s">
        <v>31</v>
      </c>
      <c r="E43" s="10" t="s">
        <v>13</v>
      </c>
      <c r="F43" s="11">
        <f t="shared" si="2"/>
        <v>0.54861111111111094</v>
      </c>
      <c r="G43" s="10">
        <v>6</v>
      </c>
      <c r="H43" s="7">
        <f>H42+1</f>
        <v>42</v>
      </c>
      <c r="I43" s="10">
        <v>35</v>
      </c>
      <c r="J43" s="10">
        <v>29</v>
      </c>
      <c r="K43" s="9">
        <f t="shared" si="0"/>
        <v>8.5714285714285715E-2</v>
      </c>
      <c r="L43" s="9">
        <f>J43</f>
        <v>29</v>
      </c>
      <c r="M43" s="9">
        <f>I43</f>
        <v>35</v>
      </c>
      <c r="N43" s="9">
        <f t="shared" si="1"/>
        <v>-8.5714285714285715E-2</v>
      </c>
    </row>
    <row r="44" spans="1:15">
      <c r="A44" s="4">
        <f>A43+1</f>
        <v>43</v>
      </c>
      <c r="B44" s="4" t="s">
        <v>11</v>
      </c>
      <c r="C44" s="14" t="s">
        <v>32</v>
      </c>
      <c r="D44" s="5" t="s">
        <v>15</v>
      </c>
      <c r="E44" s="5" t="s">
        <v>12</v>
      </c>
      <c r="F44" s="6">
        <f>F43+TIME(0,30,0)</f>
        <v>0.56944444444444431</v>
      </c>
      <c r="G44" s="5">
        <v>3</v>
      </c>
      <c r="H44" s="4">
        <f>H43+1</f>
        <v>43</v>
      </c>
      <c r="I44" s="5">
        <v>45</v>
      </c>
      <c r="J44" s="5">
        <v>10</v>
      </c>
      <c r="K44" s="5">
        <f t="shared" ref="K44:K51" si="7">(I44-J44)/(I44+J44+G44)</f>
        <v>0.60344827586206895</v>
      </c>
      <c r="L44" s="5">
        <f>I44</f>
        <v>45</v>
      </c>
      <c r="M44" s="5">
        <f>J44</f>
        <v>10</v>
      </c>
      <c r="N44" s="5">
        <f t="shared" ref="N44:N51" si="8">(L44-M44)/(L44+M44+G44)</f>
        <v>0.60344827586206895</v>
      </c>
      <c r="O44">
        <f>SUM(N44:N47)/4</f>
        <v>0.67473244312213143</v>
      </c>
    </row>
    <row r="45" spans="1:15">
      <c r="A45" s="7">
        <f>A44+1</f>
        <v>44</v>
      </c>
      <c r="B45" s="8" t="s">
        <v>11</v>
      </c>
      <c r="C45" s="7" t="s">
        <v>32</v>
      </c>
      <c r="D45" s="9" t="s">
        <v>15</v>
      </c>
      <c r="E45" s="10" t="s">
        <v>13</v>
      </c>
      <c r="F45" s="11">
        <f t="shared" si="2"/>
        <v>0.57291666666666652</v>
      </c>
      <c r="G45" s="10">
        <v>3</v>
      </c>
      <c r="H45" s="7">
        <f>H44+1</f>
        <v>44</v>
      </c>
      <c r="I45" s="10">
        <v>10</v>
      </c>
      <c r="J45" s="10">
        <v>54</v>
      </c>
      <c r="K45" s="9">
        <f t="shared" si="7"/>
        <v>-0.65671641791044777</v>
      </c>
      <c r="L45" s="9">
        <f>J45</f>
        <v>54</v>
      </c>
      <c r="M45" s="9">
        <f>I45</f>
        <v>10</v>
      </c>
      <c r="N45" s="9">
        <f t="shared" si="8"/>
        <v>0.65671641791044777</v>
      </c>
    </row>
    <row r="46" spans="1:15">
      <c r="A46" s="7">
        <f>A45+1</f>
        <v>45</v>
      </c>
      <c r="B46" s="8" t="s">
        <v>11</v>
      </c>
      <c r="C46" s="7" t="s">
        <v>32</v>
      </c>
      <c r="D46" s="9" t="s">
        <v>15</v>
      </c>
      <c r="E46" s="12" t="s">
        <v>12</v>
      </c>
      <c r="F46" s="11">
        <f t="shared" si="2"/>
        <v>0.57638888888888873</v>
      </c>
      <c r="G46" s="12">
        <v>6</v>
      </c>
      <c r="H46" s="7">
        <f>H45+1</f>
        <v>45</v>
      </c>
      <c r="I46" s="12">
        <v>53</v>
      </c>
      <c r="J46" s="12">
        <v>8</v>
      </c>
      <c r="K46" s="9">
        <f t="shared" si="7"/>
        <v>0.67164179104477617</v>
      </c>
      <c r="L46" s="9">
        <f>I46</f>
        <v>53</v>
      </c>
      <c r="M46" s="9">
        <f>J46</f>
        <v>8</v>
      </c>
      <c r="N46" s="9">
        <f t="shared" si="8"/>
        <v>0.67164179104477617</v>
      </c>
    </row>
    <row r="47" spans="1:15" s="15" customFormat="1">
      <c r="A47" s="7">
        <f t="shared" ref="A47:A51" si="9">A46+1</f>
        <v>46</v>
      </c>
      <c r="B47" s="7" t="s">
        <v>11</v>
      </c>
      <c r="C47" s="7" t="s">
        <v>32</v>
      </c>
      <c r="D47" s="9" t="s">
        <v>15</v>
      </c>
      <c r="E47" s="12" t="s">
        <v>13</v>
      </c>
      <c r="F47" s="18">
        <f t="shared" si="2"/>
        <v>0.57986111111111094</v>
      </c>
      <c r="G47" s="12">
        <v>3</v>
      </c>
      <c r="H47" s="7">
        <f t="shared" ref="H47:H51" si="10">H46+1</f>
        <v>46</v>
      </c>
      <c r="I47" s="12">
        <v>7</v>
      </c>
      <c r="J47" s="12">
        <v>63</v>
      </c>
      <c r="K47" s="9">
        <f t="shared" si="7"/>
        <v>-0.76712328767123283</v>
      </c>
      <c r="L47" s="9">
        <f>J47</f>
        <v>63</v>
      </c>
      <c r="M47" s="9">
        <f>I47</f>
        <v>7</v>
      </c>
      <c r="N47" s="9">
        <f t="shared" si="8"/>
        <v>0.76712328767123283</v>
      </c>
    </row>
    <row r="48" spans="1:15" s="17" customFormat="1">
      <c r="A48" s="14">
        <f t="shared" si="9"/>
        <v>47</v>
      </c>
      <c r="B48" s="4" t="s">
        <v>11</v>
      </c>
      <c r="C48" s="14" t="s">
        <v>16</v>
      </c>
      <c r="D48" s="5" t="s">
        <v>17</v>
      </c>
      <c r="E48" s="5" t="s">
        <v>12</v>
      </c>
      <c r="F48" s="6">
        <f t="shared" si="2"/>
        <v>0.58333333333333315</v>
      </c>
      <c r="G48" s="5">
        <v>7</v>
      </c>
      <c r="H48" s="14">
        <f t="shared" si="10"/>
        <v>47</v>
      </c>
      <c r="I48" s="5">
        <v>4</v>
      </c>
      <c r="J48" s="5">
        <v>33</v>
      </c>
      <c r="K48" s="5">
        <f t="shared" si="7"/>
        <v>-0.65909090909090906</v>
      </c>
      <c r="L48" s="5">
        <f>I48</f>
        <v>4</v>
      </c>
      <c r="M48" s="5">
        <f>J48</f>
        <v>33</v>
      </c>
      <c r="N48" s="5">
        <f t="shared" si="8"/>
        <v>-0.65909090909090906</v>
      </c>
      <c r="O48">
        <f>SUM(N48:N51)/4</f>
        <v>-0.69602272727272729</v>
      </c>
    </row>
    <row r="49" spans="1:15">
      <c r="A49" s="7">
        <f>A48+1</f>
        <v>48</v>
      </c>
      <c r="B49" s="8" t="s">
        <v>11</v>
      </c>
      <c r="C49" s="7" t="s">
        <v>16</v>
      </c>
      <c r="D49" s="9" t="s">
        <v>17</v>
      </c>
      <c r="E49" s="10" t="s">
        <v>13</v>
      </c>
      <c r="F49" s="11">
        <f t="shared" si="2"/>
        <v>0.58680555555555536</v>
      </c>
      <c r="G49" s="10">
        <v>11</v>
      </c>
      <c r="H49" s="7">
        <f>H48+1</f>
        <v>48</v>
      </c>
      <c r="I49" s="10">
        <v>50</v>
      </c>
      <c r="J49" s="10">
        <v>7</v>
      </c>
      <c r="K49" s="9">
        <f t="shared" si="7"/>
        <v>0.63235294117647056</v>
      </c>
      <c r="L49" s="9">
        <f>J49</f>
        <v>7</v>
      </c>
      <c r="M49" s="9">
        <f>I49</f>
        <v>50</v>
      </c>
      <c r="N49" s="9">
        <f t="shared" si="8"/>
        <v>-0.63235294117647056</v>
      </c>
    </row>
    <row r="50" spans="1:15">
      <c r="A50" s="7">
        <f>A49+1</f>
        <v>49</v>
      </c>
      <c r="B50" s="8" t="s">
        <v>11</v>
      </c>
      <c r="C50" s="7" t="s">
        <v>16</v>
      </c>
      <c r="D50" s="9" t="s">
        <v>17</v>
      </c>
      <c r="E50" s="12" t="s">
        <v>12</v>
      </c>
      <c r="F50" s="11">
        <f t="shared" si="2"/>
        <v>0.59027777777777757</v>
      </c>
      <c r="G50" s="12">
        <v>7</v>
      </c>
      <c r="H50" s="7">
        <f>H49+1</f>
        <v>49</v>
      </c>
      <c r="I50" s="12">
        <v>2</v>
      </c>
      <c r="J50" s="12">
        <v>42</v>
      </c>
      <c r="K50" s="9">
        <f t="shared" si="7"/>
        <v>-0.78431372549019607</v>
      </c>
      <c r="L50" s="9">
        <f>I50</f>
        <v>2</v>
      </c>
      <c r="M50" s="9">
        <f>J50</f>
        <v>42</v>
      </c>
      <c r="N50" s="9">
        <f t="shared" si="8"/>
        <v>-0.78431372549019607</v>
      </c>
    </row>
    <row r="51" spans="1:15" s="15" customFormat="1">
      <c r="A51" s="7">
        <f t="shared" si="9"/>
        <v>50</v>
      </c>
      <c r="B51" s="7" t="s">
        <v>11</v>
      </c>
      <c r="C51" s="7" t="s">
        <v>16</v>
      </c>
      <c r="D51" s="9" t="s">
        <v>17</v>
      </c>
      <c r="E51" s="12" t="s">
        <v>13</v>
      </c>
      <c r="F51" s="18">
        <f t="shared" si="2"/>
        <v>0.59374999999999978</v>
      </c>
      <c r="G51" s="12">
        <v>7</v>
      </c>
      <c r="H51" s="7">
        <f t="shared" si="10"/>
        <v>50</v>
      </c>
      <c r="I51" s="12">
        <v>58</v>
      </c>
      <c r="J51" s="12">
        <v>7</v>
      </c>
      <c r="K51" s="9">
        <f t="shared" si="7"/>
        <v>0.70833333333333337</v>
      </c>
      <c r="L51" s="9">
        <f>J51</f>
        <v>7</v>
      </c>
      <c r="M51" s="9">
        <f>I51</f>
        <v>58</v>
      </c>
      <c r="N51" s="9">
        <f t="shared" si="8"/>
        <v>-0.70833333333333337</v>
      </c>
    </row>
    <row r="52" spans="1:15">
      <c r="A52" s="4">
        <f>A51+1</f>
        <v>51</v>
      </c>
      <c r="B52" s="4" t="s">
        <v>11</v>
      </c>
      <c r="C52" s="14" t="s">
        <v>22</v>
      </c>
      <c r="D52" s="5" t="s">
        <v>18</v>
      </c>
      <c r="E52" s="5" t="s">
        <v>12</v>
      </c>
      <c r="F52" s="6">
        <f>TIME(15,15,0)</f>
        <v>0.63541666666666663</v>
      </c>
      <c r="G52" s="5">
        <v>6</v>
      </c>
      <c r="H52" s="4">
        <f>H51+1</f>
        <v>51</v>
      </c>
      <c r="I52" s="5">
        <v>54</v>
      </c>
      <c r="J52" s="5">
        <v>10</v>
      </c>
      <c r="K52" s="5">
        <f t="shared" si="0"/>
        <v>0.62857142857142856</v>
      </c>
      <c r="L52" s="5">
        <f>I52</f>
        <v>54</v>
      </c>
      <c r="M52" s="5">
        <f>J52</f>
        <v>10</v>
      </c>
      <c r="N52" s="5">
        <f t="shared" si="1"/>
        <v>0.62857142857142856</v>
      </c>
      <c r="O52">
        <f>SUM(N52:N57)/6</f>
        <v>0.63710246517250768</v>
      </c>
    </row>
    <row r="53" spans="1:15">
      <c r="A53" s="7">
        <f>A52+1</f>
        <v>52</v>
      </c>
      <c r="B53" s="8" t="s">
        <v>11</v>
      </c>
      <c r="C53" s="7" t="s">
        <v>22</v>
      </c>
      <c r="D53" s="9" t="s">
        <v>18</v>
      </c>
      <c r="E53" s="10" t="s">
        <v>13</v>
      </c>
      <c r="F53" s="11">
        <f t="shared" si="2"/>
        <v>0.63888888888888884</v>
      </c>
      <c r="G53" s="10">
        <v>1</v>
      </c>
      <c r="H53" s="7">
        <f>H52+1</f>
        <v>52</v>
      </c>
      <c r="I53" s="10">
        <v>4</v>
      </c>
      <c r="J53" s="10">
        <v>49</v>
      </c>
      <c r="K53" s="9">
        <f t="shared" si="0"/>
        <v>-0.83333333333333337</v>
      </c>
      <c r="L53" s="9">
        <f>J53</f>
        <v>49</v>
      </c>
      <c r="M53" s="9">
        <f>I53</f>
        <v>4</v>
      </c>
      <c r="N53" s="9">
        <f t="shared" si="1"/>
        <v>0.83333333333333337</v>
      </c>
    </row>
    <row r="54" spans="1:15">
      <c r="A54" s="7">
        <f>A53+1</f>
        <v>53</v>
      </c>
      <c r="B54" s="8" t="s">
        <v>11</v>
      </c>
      <c r="C54" s="7" t="s">
        <v>22</v>
      </c>
      <c r="D54" s="9" t="s">
        <v>18</v>
      </c>
      <c r="E54" s="12" t="s">
        <v>12</v>
      </c>
      <c r="F54" s="11">
        <f t="shared" si="2"/>
        <v>0.64236111111111105</v>
      </c>
      <c r="G54" s="12">
        <v>5</v>
      </c>
      <c r="H54" s="7">
        <f>H53+1</f>
        <v>53</v>
      </c>
      <c r="I54" s="12">
        <v>50</v>
      </c>
      <c r="J54" s="12">
        <v>12</v>
      </c>
      <c r="K54" s="9">
        <f t="shared" si="0"/>
        <v>0.56716417910447758</v>
      </c>
      <c r="L54" s="9">
        <f>I54</f>
        <v>50</v>
      </c>
      <c r="M54" s="9">
        <f>J54</f>
        <v>12</v>
      </c>
      <c r="N54" s="9">
        <f t="shared" si="1"/>
        <v>0.56716417910447758</v>
      </c>
    </row>
    <row r="55" spans="1:15" s="15" customFormat="1">
      <c r="A55" s="7">
        <f t="shared" si="5"/>
        <v>54</v>
      </c>
      <c r="B55" s="7" t="s">
        <v>11</v>
      </c>
      <c r="C55" s="7" t="s">
        <v>22</v>
      </c>
      <c r="D55" s="9" t="s">
        <v>18</v>
      </c>
      <c r="E55" s="12" t="s">
        <v>13</v>
      </c>
      <c r="F55" s="18">
        <f t="shared" si="2"/>
        <v>0.64583333333333326</v>
      </c>
      <c r="G55" s="12">
        <v>4</v>
      </c>
      <c r="H55" s="7">
        <f t="shared" si="6"/>
        <v>54</v>
      </c>
      <c r="I55" s="12">
        <v>5</v>
      </c>
      <c r="J55" s="12">
        <v>49</v>
      </c>
      <c r="K55" s="9">
        <f t="shared" si="0"/>
        <v>-0.75862068965517238</v>
      </c>
      <c r="L55" s="9">
        <f>J55</f>
        <v>49</v>
      </c>
      <c r="M55" s="9">
        <f>I55</f>
        <v>5</v>
      </c>
      <c r="N55" s="9">
        <f t="shared" si="1"/>
        <v>0.75862068965517238</v>
      </c>
    </row>
    <row r="56" spans="1:15">
      <c r="A56" s="7">
        <f t="shared" si="5"/>
        <v>55</v>
      </c>
      <c r="B56" s="8" t="s">
        <v>11</v>
      </c>
      <c r="C56" s="7" t="s">
        <v>22</v>
      </c>
      <c r="D56" s="9" t="s">
        <v>18</v>
      </c>
      <c r="E56" s="9" t="s">
        <v>12</v>
      </c>
      <c r="F56" s="11">
        <f t="shared" si="2"/>
        <v>0.64930555555555547</v>
      </c>
      <c r="G56" s="9">
        <v>5</v>
      </c>
      <c r="H56" s="7">
        <f t="shared" si="6"/>
        <v>55</v>
      </c>
      <c r="I56" s="9">
        <v>53</v>
      </c>
      <c r="J56" s="9">
        <v>11</v>
      </c>
      <c r="K56" s="9">
        <f t="shared" si="0"/>
        <v>0.60869565217391308</v>
      </c>
      <c r="L56" s="9">
        <f>I56</f>
        <v>53</v>
      </c>
      <c r="M56" s="9">
        <f>J56</f>
        <v>11</v>
      </c>
      <c r="N56" s="9">
        <f t="shared" si="1"/>
        <v>0.60869565217391308</v>
      </c>
    </row>
    <row r="57" spans="1:15">
      <c r="A57" s="7">
        <f>A56+1</f>
        <v>56</v>
      </c>
      <c r="B57" s="8" t="s">
        <v>11</v>
      </c>
      <c r="C57" s="7" t="s">
        <v>22</v>
      </c>
      <c r="D57" s="9" t="s">
        <v>18</v>
      </c>
      <c r="E57" s="10" t="s">
        <v>13</v>
      </c>
      <c r="F57" s="11">
        <f t="shared" si="2"/>
        <v>0.65277777777777768</v>
      </c>
      <c r="G57" s="10">
        <v>9</v>
      </c>
      <c r="H57" s="7">
        <f>H56+1</f>
        <v>56</v>
      </c>
      <c r="I57" s="10">
        <v>13</v>
      </c>
      <c r="J57" s="10">
        <v>39</v>
      </c>
      <c r="K57" s="9">
        <f t="shared" si="0"/>
        <v>-0.42622950819672129</v>
      </c>
      <c r="L57" s="9">
        <f>J57</f>
        <v>39</v>
      </c>
      <c r="M57" s="9">
        <f>I57</f>
        <v>13</v>
      </c>
      <c r="N57" s="9">
        <f t="shared" si="1"/>
        <v>0.42622950819672129</v>
      </c>
    </row>
    <row r="58" spans="1:15">
      <c r="A58" s="4">
        <f>A57+1</f>
        <v>57</v>
      </c>
      <c r="B58" s="4" t="s">
        <v>11</v>
      </c>
      <c r="C58" s="14" t="s">
        <v>22</v>
      </c>
      <c r="D58" s="5" t="s">
        <v>33</v>
      </c>
      <c r="E58" s="5" t="s">
        <v>12</v>
      </c>
      <c r="F58" s="6">
        <f>F57+TIME(0,5,0)</f>
        <v>0.65624999999999989</v>
      </c>
      <c r="G58" s="5">
        <v>9</v>
      </c>
      <c r="H58" s="4">
        <f>H57+1</f>
        <v>57</v>
      </c>
      <c r="I58" s="5">
        <v>37</v>
      </c>
      <c r="J58" s="5">
        <v>15</v>
      </c>
      <c r="K58" s="5">
        <f t="shared" si="0"/>
        <v>0.36065573770491804</v>
      </c>
      <c r="L58" s="5">
        <f>I58</f>
        <v>37</v>
      </c>
      <c r="M58" s="5">
        <f>J58</f>
        <v>15</v>
      </c>
      <c r="N58" s="5">
        <f t="shared" si="1"/>
        <v>0.36065573770491804</v>
      </c>
      <c r="O58">
        <f>SUM(N58:N63)/6</f>
        <v>0.27028910660015909</v>
      </c>
    </row>
    <row r="59" spans="1:15">
      <c r="A59" s="7">
        <f>A58+1</f>
        <v>58</v>
      </c>
      <c r="B59" s="8" t="s">
        <v>11</v>
      </c>
      <c r="C59" s="7" t="s">
        <v>22</v>
      </c>
      <c r="D59" s="9" t="s">
        <v>33</v>
      </c>
      <c r="E59" s="10" t="s">
        <v>13</v>
      </c>
      <c r="F59" s="11">
        <f t="shared" si="2"/>
        <v>0.6597222222222221</v>
      </c>
      <c r="G59" s="10">
        <v>5</v>
      </c>
      <c r="H59" s="7">
        <f>H58+1</f>
        <v>58</v>
      </c>
      <c r="I59" s="10">
        <v>23</v>
      </c>
      <c r="J59" s="10">
        <v>33</v>
      </c>
      <c r="K59" s="9">
        <f t="shared" si="0"/>
        <v>-0.16393442622950818</v>
      </c>
      <c r="L59" s="9">
        <f>J59</f>
        <v>33</v>
      </c>
      <c r="M59" s="9">
        <f>I59</f>
        <v>23</v>
      </c>
      <c r="N59" s="9">
        <f t="shared" si="1"/>
        <v>0.16393442622950818</v>
      </c>
    </row>
    <row r="60" spans="1:15">
      <c r="A60" s="7">
        <f>A59+1</f>
        <v>59</v>
      </c>
      <c r="B60" s="8" t="s">
        <v>11</v>
      </c>
      <c r="C60" s="7" t="s">
        <v>22</v>
      </c>
      <c r="D60" s="9" t="s">
        <v>33</v>
      </c>
      <c r="E60" s="12" t="s">
        <v>12</v>
      </c>
      <c r="F60" s="11">
        <f t="shared" si="2"/>
        <v>0.66319444444444431</v>
      </c>
      <c r="G60" s="12">
        <v>3</v>
      </c>
      <c r="H60" s="7">
        <f>H59+1</f>
        <v>59</v>
      </c>
      <c r="I60" s="12">
        <v>34</v>
      </c>
      <c r="J60" s="12">
        <v>25</v>
      </c>
      <c r="K60" s="9">
        <f t="shared" si="0"/>
        <v>0.14516129032258066</v>
      </c>
      <c r="L60" s="9">
        <f>I60</f>
        <v>34</v>
      </c>
      <c r="M60" s="9">
        <f>J60</f>
        <v>25</v>
      </c>
      <c r="N60" s="9">
        <f t="shared" si="1"/>
        <v>0.14516129032258066</v>
      </c>
    </row>
    <row r="61" spans="1:15" s="15" customFormat="1">
      <c r="A61" s="7">
        <f t="shared" si="5"/>
        <v>60</v>
      </c>
      <c r="B61" s="7" t="s">
        <v>11</v>
      </c>
      <c r="C61" s="7" t="s">
        <v>22</v>
      </c>
      <c r="D61" s="9" t="s">
        <v>33</v>
      </c>
      <c r="E61" s="12" t="s">
        <v>13</v>
      </c>
      <c r="F61" s="18">
        <f t="shared" si="2"/>
        <v>0.66666666666666652</v>
      </c>
      <c r="G61" s="12">
        <v>5</v>
      </c>
      <c r="H61" s="7">
        <f t="shared" si="6"/>
        <v>60</v>
      </c>
      <c r="I61" s="12">
        <v>16</v>
      </c>
      <c r="J61" s="12">
        <v>43</v>
      </c>
      <c r="K61" s="9">
        <f t="shared" si="0"/>
        <v>-0.421875</v>
      </c>
      <c r="L61" s="9">
        <f>J61</f>
        <v>43</v>
      </c>
      <c r="M61" s="9">
        <f>I61</f>
        <v>16</v>
      </c>
      <c r="N61" s="9">
        <f t="shared" si="1"/>
        <v>0.421875</v>
      </c>
    </row>
    <row r="62" spans="1:15">
      <c r="A62" s="7">
        <f t="shared" si="5"/>
        <v>61</v>
      </c>
      <c r="B62" s="8" t="s">
        <v>11</v>
      </c>
      <c r="C62" s="7" t="s">
        <v>22</v>
      </c>
      <c r="D62" s="9" t="s">
        <v>33</v>
      </c>
      <c r="E62" s="9" t="s">
        <v>12</v>
      </c>
      <c r="F62" s="11">
        <f t="shared" si="2"/>
        <v>0.67013888888888873</v>
      </c>
      <c r="G62" s="9">
        <v>2</v>
      </c>
      <c r="H62" s="7">
        <f t="shared" si="6"/>
        <v>61</v>
      </c>
      <c r="I62" s="9">
        <v>42</v>
      </c>
      <c r="J62" s="9">
        <v>27</v>
      </c>
      <c r="K62" s="9">
        <f t="shared" ref="K62:K67" si="11">(I62-J62)/(I62+J62+G62)</f>
        <v>0.21126760563380281</v>
      </c>
      <c r="L62" s="9">
        <f>I62</f>
        <v>42</v>
      </c>
      <c r="M62" s="9">
        <f>J62</f>
        <v>27</v>
      </c>
      <c r="N62" s="9">
        <f t="shared" ref="N62:N67" si="12">(L62-M62)/(L62+M62+G62)</f>
        <v>0.21126760563380281</v>
      </c>
    </row>
    <row r="63" spans="1:15">
      <c r="A63" s="7">
        <f>A62+1</f>
        <v>62</v>
      </c>
      <c r="B63" s="8" t="s">
        <v>11</v>
      </c>
      <c r="C63" s="7" t="s">
        <v>22</v>
      </c>
      <c r="D63" s="9" t="s">
        <v>33</v>
      </c>
      <c r="E63" s="10" t="s">
        <v>13</v>
      </c>
      <c r="F63" s="11">
        <f t="shared" ref="F63" si="13">F62+TIME(0,5,0)</f>
        <v>0.67361111111111094</v>
      </c>
      <c r="G63" s="10">
        <v>9</v>
      </c>
      <c r="H63" s="7">
        <f>H62+1</f>
        <v>62</v>
      </c>
      <c r="I63" s="10">
        <v>19</v>
      </c>
      <c r="J63" s="10">
        <v>41</v>
      </c>
      <c r="K63" s="9">
        <f t="shared" si="11"/>
        <v>-0.3188405797101449</v>
      </c>
      <c r="L63" s="9">
        <f>J63</f>
        <v>41</v>
      </c>
      <c r="M63" s="9">
        <f>I63</f>
        <v>19</v>
      </c>
      <c r="N63" s="9">
        <f t="shared" si="12"/>
        <v>0.3188405797101449</v>
      </c>
    </row>
    <row r="64" spans="1:15" s="17" customFormat="1">
      <c r="A64" s="4">
        <f>A63+1</f>
        <v>63</v>
      </c>
      <c r="B64" s="4" t="s">
        <v>11</v>
      </c>
      <c r="C64" s="14" t="s">
        <v>23</v>
      </c>
      <c r="D64" s="5" t="s">
        <v>18</v>
      </c>
      <c r="E64" s="5" t="s">
        <v>12</v>
      </c>
      <c r="F64" s="16">
        <f>TIME(16,45,0)</f>
        <v>0.69791666666666663</v>
      </c>
      <c r="G64" s="5">
        <v>9</v>
      </c>
      <c r="H64" s="4">
        <f>H63+1</f>
        <v>63</v>
      </c>
      <c r="I64" s="5">
        <v>50</v>
      </c>
      <c r="J64" s="5">
        <v>11</v>
      </c>
      <c r="K64" s="5">
        <f t="shared" si="11"/>
        <v>0.55714285714285716</v>
      </c>
      <c r="L64" s="5">
        <f>I64</f>
        <v>50</v>
      </c>
      <c r="M64" s="5">
        <f>J64</f>
        <v>11</v>
      </c>
      <c r="N64" s="5">
        <f t="shared" si="12"/>
        <v>0.55714285714285716</v>
      </c>
      <c r="O64">
        <f>SUM(N64:N69)/6</f>
        <v>0.70895890967730413</v>
      </c>
    </row>
    <row r="65" spans="1:15">
      <c r="A65" s="7">
        <f>A64+1</f>
        <v>64</v>
      </c>
      <c r="B65" s="8" t="s">
        <v>11</v>
      </c>
      <c r="C65" s="7" t="s">
        <v>23</v>
      </c>
      <c r="D65" s="9" t="s">
        <v>18</v>
      </c>
      <c r="E65" s="10" t="s">
        <v>13</v>
      </c>
      <c r="F65" s="11">
        <f t="shared" ref="F65:F75" si="14">F64+TIME(0,5,0)</f>
        <v>0.70138888888888884</v>
      </c>
      <c r="G65" s="10">
        <v>4</v>
      </c>
      <c r="H65" s="7">
        <f>H64+1</f>
        <v>64</v>
      </c>
      <c r="I65" s="10">
        <v>6</v>
      </c>
      <c r="J65" s="10">
        <v>57</v>
      </c>
      <c r="K65" s="9">
        <f t="shared" si="11"/>
        <v>-0.76119402985074625</v>
      </c>
      <c r="L65" s="9">
        <f>J65</f>
        <v>57</v>
      </c>
      <c r="M65" s="9">
        <f>I65</f>
        <v>6</v>
      </c>
      <c r="N65" s="9">
        <f t="shared" si="12"/>
        <v>0.76119402985074625</v>
      </c>
    </row>
    <row r="66" spans="1:15">
      <c r="A66" s="7">
        <f>A65+1</f>
        <v>65</v>
      </c>
      <c r="B66" s="8" t="s">
        <v>11</v>
      </c>
      <c r="C66" s="7" t="s">
        <v>23</v>
      </c>
      <c r="D66" s="9" t="s">
        <v>18</v>
      </c>
      <c r="E66" s="12" t="s">
        <v>12</v>
      </c>
      <c r="F66" s="11">
        <f t="shared" si="14"/>
        <v>0.70486111111111105</v>
      </c>
      <c r="G66" s="12">
        <v>5</v>
      </c>
      <c r="H66" s="7">
        <f>H65+1</f>
        <v>65</v>
      </c>
      <c r="I66" s="12">
        <v>65</v>
      </c>
      <c r="J66" s="12">
        <v>4</v>
      </c>
      <c r="K66" s="9">
        <f t="shared" si="11"/>
        <v>0.82432432432432434</v>
      </c>
      <c r="L66" s="9">
        <f>I66</f>
        <v>65</v>
      </c>
      <c r="M66" s="9">
        <f>J66</f>
        <v>4</v>
      </c>
      <c r="N66" s="9">
        <f t="shared" si="12"/>
        <v>0.82432432432432434</v>
      </c>
    </row>
    <row r="67" spans="1:15" s="15" customFormat="1">
      <c r="A67" s="7">
        <f t="shared" ref="A67:A68" si="15">A66+1</f>
        <v>66</v>
      </c>
      <c r="B67" s="7" t="s">
        <v>11</v>
      </c>
      <c r="C67" s="7" t="s">
        <v>23</v>
      </c>
      <c r="D67" s="9" t="s">
        <v>18</v>
      </c>
      <c r="E67" s="12" t="s">
        <v>13</v>
      </c>
      <c r="F67" s="18">
        <f t="shared" si="14"/>
        <v>0.70833333333333326</v>
      </c>
      <c r="G67" s="12">
        <v>5</v>
      </c>
      <c r="H67" s="7">
        <f t="shared" ref="H67:H68" si="16">H66+1</f>
        <v>66</v>
      </c>
      <c r="I67" s="12">
        <v>7</v>
      </c>
      <c r="J67" s="12">
        <v>50</v>
      </c>
      <c r="K67" s="9">
        <f t="shared" si="11"/>
        <v>-0.69354838709677424</v>
      </c>
      <c r="L67" s="9">
        <f>J67</f>
        <v>50</v>
      </c>
      <c r="M67" s="9">
        <f>I67</f>
        <v>7</v>
      </c>
      <c r="N67" s="9">
        <f t="shared" si="12"/>
        <v>0.69354838709677424</v>
      </c>
    </row>
    <row r="68" spans="1:15">
      <c r="A68" s="7">
        <f t="shared" si="15"/>
        <v>67</v>
      </c>
      <c r="B68" s="8" t="s">
        <v>11</v>
      </c>
      <c r="C68" s="7" t="s">
        <v>23</v>
      </c>
      <c r="D68" s="9" t="s">
        <v>18</v>
      </c>
      <c r="E68" s="9" t="s">
        <v>12</v>
      </c>
      <c r="F68" s="11">
        <f t="shared" si="14"/>
        <v>0.71180555555555547</v>
      </c>
      <c r="G68" s="9">
        <v>4</v>
      </c>
      <c r="H68" s="7">
        <f t="shared" si="16"/>
        <v>67</v>
      </c>
      <c r="I68" s="9">
        <v>50</v>
      </c>
      <c r="J68" s="9">
        <v>6</v>
      </c>
      <c r="K68" s="9">
        <f t="shared" ref="K68:K87" si="17">(I68-J68)/(I68+J68+G68)</f>
        <v>0.73333333333333328</v>
      </c>
      <c r="L68" s="9">
        <f>I68</f>
        <v>50</v>
      </c>
      <c r="M68" s="9">
        <f>J68</f>
        <v>6</v>
      </c>
      <c r="N68" s="9">
        <f t="shared" ref="N68:N87" si="18">(L68-M68)/(L68+M68+G68)</f>
        <v>0.73333333333333328</v>
      </c>
    </row>
    <row r="69" spans="1:15">
      <c r="A69" s="7">
        <f>A68+1</f>
        <v>68</v>
      </c>
      <c r="B69" s="8" t="s">
        <v>11</v>
      </c>
      <c r="C69" s="7" t="s">
        <v>23</v>
      </c>
      <c r="D69" s="9" t="s">
        <v>18</v>
      </c>
      <c r="E69" s="10" t="s">
        <v>13</v>
      </c>
      <c r="F69" s="11">
        <f t="shared" si="14"/>
        <v>0.71527777777777768</v>
      </c>
      <c r="G69" s="10">
        <v>4</v>
      </c>
      <c r="H69" s="7">
        <f>H68+1</f>
        <v>68</v>
      </c>
      <c r="I69" s="10">
        <v>7</v>
      </c>
      <c r="J69" s="10">
        <v>46</v>
      </c>
      <c r="K69" s="9">
        <f t="shared" si="17"/>
        <v>-0.68421052631578949</v>
      </c>
      <c r="L69" s="9">
        <f>J69</f>
        <v>46</v>
      </c>
      <c r="M69" s="9">
        <f>I69</f>
        <v>7</v>
      </c>
      <c r="N69" s="9">
        <f t="shared" si="18"/>
        <v>0.68421052631578949</v>
      </c>
    </row>
    <row r="70" spans="1:15" s="17" customFormat="1">
      <c r="A70" s="4">
        <f>A69+1</f>
        <v>69</v>
      </c>
      <c r="B70" s="4" t="s">
        <v>11</v>
      </c>
      <c r="C70" s="14" t="s">
        <v>23</v>
      </c>
      <c r="D70" s="5" t="s">
        <v>34</v>
      </c>
      <c r="E70" s="5" t="s">
        <v>12</v>
      </c>
      <c r="F70" s="6">
        <f t="shared" si="14"/>
        <v>0.71874999999999989</v>
      </c>
      <c r="G70" s="5">
        <v>9</v>
      </c>
      <c r="H70" s="4">
        <f>H69+1</f>
        <v>69</v>
      </c>
      <c r="I70" s="5">
        <v>36</v>
      </c>
      <c r="J70" s="5">
        <v>18</v>
      </c>
      <c r="K70" s="5">
        <f t="shared" si="17"/>
        <v>0.2857142857142857</v>
      </c>
      <c r="L70" s="5">
        <f>I70</f>
        <v>36</v>
      </c>
      <c r="M70" s="5">
        <f>J70</f>
        <v>18</v>
      </c>
      <c r="N70" s="5">
        <f t="shared" si="18"/>
        <v>0.2857142857142857</v>
      </c>
      <c r="O70">
        <f>SUM(N70:N75)/6</f>
        <v>0.43652537431309807</v>
      </c>
    </row>
    <row r="71" spans="1:15">
      <c r="A71" s="7">
        <f>A70+1</f>
        <v>70</v>
      </c>
      <c r="B71" s="8" t="s">
        <v>11</v>
      </c>
      <c r="C71" s="7" t="s">
        <v>23</v>
      </c>
      <c r="D71" s="9" t="s">
        <v>34</v>
      </c>
      <c r="E71" s="10" t="s">
        <v>13</v>
      </c>
      <c r="F71" s="11">
        <f t="shared" si="14"/>
        <v>0.7222222222222221</v>
      </c>
      <c r="G71" s="10">
        <v>6</v>
      </c>
      <c r="H71" s="7">
        <f>H70+1</f>
        <v>70</v>
      </c>
      <c r="I71" s="10">
        <v>13</v>
      </c>
      <c r="J71" s="10">
        <v>47</v>
      </c>
      <c r="K71" s="9">
        <f t="shared" si="17"/>
        <v>-0.51515151515151514</v>
      </c>
      <c r="L71" s="9">
        <f>J71</f>
        <v>47</v>
      </c>
      <c r="M71" s="9">
        <f>I71</f>
        <v>13</v>
      </c>
      <c r="N71" s="9">
        <f t="shared" si="18"/>
        <v>0.51515151515151514</v>
      </c>
    </row>
    <row r="72" spans="1:15">
      <c r="A72" s="7">
        <f>A71+1</f>
        <v>71</v>
      </c>
      <c r="B72" s="8" t="s">
        <v>11</v>
      </c>
      <c r="C72" s="7" t="s">
        <v>23</v>
      </c>
      <c r="D72" s="9" t="s">
        <v>34</v>
      </c>
      <c r="E72" s="12" t="s">
        <v>12</v>
      </c>
      <c r="F72" s="11">
        <f t="shared" si="14"/>
        <v>0.72569444444444431</v>
      </c>
      <c r="G72" s="12">
        <v>7</v>
      </c>
      <c r="H72" s="7">
        <f>H71+1</f>
        <v>71</v>
      </c>
      <c r="I72" s="12">
        <v>41</v>
      </c>
      <c r="J72" s="12">
        <v>21</v>
      </c>
      <c r="K72" s="9">
        <f t="shared" si="17"/>
        <v>0.28985507246376813</v>
      </c>
      <c r="L72" s="9">
        <f>I72</f>
        <v>41</v>
      </c>
      <c r="M72" s="9">
        <f>J72</f>
        <v>21</v>
      </c>
      <c r="N72" s="9">
        <f t="shared" si="18"/>
        <v>0.28985507246376813</v>
      </c>
    </row>
    <row r="73" spans="1:15" s="15" customFormat="1">
      <c r="A73" s="7">
        <f t="shared" ref="A73:A74" si="19">A72+1</f>
        <v>72</v>
      </c>
      <c r="B73" s="7" t="s">
        <v>11</v>
      </c>
      <c r="C73" s="7" t="s">
        <v>23</v>
      </c>
      <c r="D73" s="9" t="s">
        <v>34</v>
      </c>
      <c r="E73" s="12" t="s">
        <v>13</v>
      </c>
      <c r="F73" s="18">
        <f t="shared" si="14"/>
        <v>0.72916666666666652</v>
      </c>
      <c r="G73" s="12">
        <v>3</v>
      </c>
      <c r="H73" s="7">
        <f t="shared" ref="H73:H74" si="20">H72+1</f>
        <v>72</v>
      </c>
      <c r="I73" s="12">
        <v>10</v>
      </c>
      <c r="J73" s="12">
        <v>47</v>
      </c>
      <c r="K73" s="9">
        <f t="shared" si="17"/>
        <v>-0.6166666666666667</v>
      </c>
      <c r="L73" s="9">
        <f>J73</f>
        <v>47</v>
      </c>
      <c r="M73" s="9">
        <f>I73</f>
        <v>10</v>
      </c>
      <c r="N73" s="9">
        <f t="shared" si="18"/>
        <v>0.6166666666666667</v>
      </c>
    </row>
    <row r="74" spans="1:15">
      <c r="A74" s="7">
        <f t="shared" si="19"/>
        <v>73</v>
      </c>
      <c r="B74" s="8" t="s">
        <v>11</v>
      </c>
      <c r="C74" s="7" t="s">
        <v>23</v>
      </c>
      <c r="D74" s="9" t="s">
        <v>34</v>
      </c>
      <c r="E74" s="9" t="s">
        <v>12</v>
      </c>
      <c r="F74" s="11">
        <f t="shared" si="14"/>
        <v>0.73263888888888873</v>
      </c>
      <c r="G74" s="9">
        <v>6</v>
      </c>
      <c r="H74" s="7">
        <f t="shared" si="20"/>
        <v>73</v>
      </c>
      <c r="I74" s="9">
        <v>44</v>
      </c>
      <c r="J74" s="9">
        <v>18</v>
      </c>
      <c r="K74" s="9">
        <f t="shared" si="17"/>
        <v>0.38235294117647056</v>
      </c>
      <c r="L74" s="9">
        <f>I74</f>
        <v>44</v>
      </c>
      <c r="M74" s="9">
        <f>J74</f>
        <v>18</v>
      </c>
      <c r="N74" s="9">
        <f t="shared" si="18"/>
        <v>0.38235294117647056</v>
      </c>
    </row>
    <row r="75" spans="1:15">
      <c r="A75" s="7">
        <f>A74+1</f>
        <v>74</v>
      </c>
      <c r="B75" s="8" t="s">
        <v>11</v>
      </c>
      <c r="C75" s="7" t="s">
        <v>23</v>
      </c>
      <c r="D75" s="9" t="s">
        <v>34</v>
      </c>
      <c r="E75" s="10" t="s">
        <v>13</v>
      </c>
      <c r="F75" s="11">
        <f t="shared" si="14"/>
        <v>0.73611111111111094</v>
      </c>
      <c r="G75" s="10">
        <v>2</v>
      </c>
      <c r="H75" s="7">
        <f>H74+1</f>
        <v>74</v>
      </c>
      <c r="I75" s="10">
        <v>11</v>
      </c>
      <c r="J75" s="10">
        <v>38</v>
      </c>
      <c r="K75" s="9">
        <f t="shared" si="17"/>
        <v>-0.52941176470588236</v>
      </c>
      <c r="L75" s="9">
        <f>J75</f>
        <v>38</v>
      </c>
      <c r="M75" s="9">
        <f>I75</f>
        <v>11</v>
      </c>
      <c r="N75" s="9">
        <f t="shared" si="18"/>
        <v>0.52941176470588236</v>
      </c>
    </row>
    <row r="76" spans="1:15">
      <c r="A76" s="4">
        <f>A75+1</f>
        <v>75</v>
      </c>
      <c r="B76" s="4" t="s">
        <v>11</v>
      </c>
      <c r="C76" s="14" t="s">
        <v>24</v>
      </c>
      <c r="D76" s="5" t="s">
        <v>18</v>
      </c>
      <c r="E76" s="5" t="s">
        <v>12</v>
      </c>
      <c r="F76" s="6">
        <f>TIME(18,15,0)</f>
        <v>0.76041666666666663</v>
      </c>
      <c r="G76" s="5">
        <v>7</v>
      </c>
      <c r="H76" s="4">
        <f>H75+1</f>
        <v>75</v>
      </c>
      <c r="I76" s="5">
        <v>40</v>
      </c>
      <c r="J76" s="5">
        <v>8</v>
      </c>
      <c r="K76" s="5">
        <f t="shared" si="17"/>
        <v>0.58181818181818179</v>
      </c>
      <c r="L76" s="5">
        <f>I76</f>
        <v>40</v>
      </c>
      <c r="M76" s="5">
        <f>J76</f>
        <v>8</v>
      </c>
      <c r="N76" s="5">
        <f t="shared" si="18"/>
        <v>0.58181818181818179</v>
      </c>
      <c r="O76">
        <f>SUM(N76:N81)/6</f>
        <v>0.52140270549575785</v>
      </c>
    </row>
    <row r="77" spans="1:15">
      <c r="A77" s="7">
        <f>A76+1</f>
        <v>76</v>
      </c>
      <c r="B77" s="8" t="s">
        <v>11</v>
      </c>
      <c r="C77" s="7" t="s">
        <v>24</v>
      </c>
      <c r="D77" s="9" t="s">
        <v>18</v>
      </c>
      <c r="E77" s="10" t="s">
        <v>13</v>
      </c>
      <c r="F77" s="11">
        <f t="shared" ref="F77:F87" si="21">F76+TIME(0,5,0)</f>
        <v>0.76388888888888884</v>
      </c>
      <c r="G77" s="10">
        <v>7</v>
      </c>
      <c r="H77" s="7">
        <f>H76+1</f>
        <v>76</v>
      </c>
      <c r="I77" s="10">
        <v>12</v>
      </c>
      <c r="J77" s="10">
        <v>42</v>
      </c>
      <c r="K77" s="9">
        <f t="shared" si="17"/>
        <v>-0.49180327868852458</v>
      </c>
      <c r="L77" s="9">
        <f>J77</f>
        <v>42</v>
      </c>
      <c r="M77" s="9">
        <f>I77</f>
        <v>12</v>
      </c>
      <c r="N77" s="9">
        <f t="shared" si="18"/>
        <v>0.49180327868852458</v>
      </c>
    </row>
    <row r="78" spans="1:15">
      <c r="A78" s="7">
        <f>A77+1</f>
        <v>77</v>
      </c>
      <c r="B78" s="8" t="s">
        <v>11</v>
      </c>
      <c r="C78" s="7" t="s">
        <v>24</v>
      </c>
      <c r="D78" s="9" t="s">
        <v>18</v>
      </c>
      <c r="E78" s="12" t="s">
        <v>12</v>
      </c>
      <c r="F78" s="11">
        <f t="shared" si="21"/>
        <v>0.76736111111111105</v>
      </c>
      <c r="G78" s="12">
        <v>4</v>
      </c>
      <c r="H78" s="7">
        <f>H77+1</f>
        <v>77</v>
      </c>
      <c r="I78" s="12">
        <v>43</v>
      </c>
      <c r="J78" s="12">
        <v>19</v>
      </c>
      <c r="K78" s="9">
        <f t="shared" si="17"/>
        <v>0.36363636363636365</v>
      </c>
      <c r="L78" s="9">
        <f>I78</f>
        <v>43</v>
      </c>
      <c r="M78" s="9">
        <f>J78</f>
        <v>19</v>
      </c>
      <c r="N78" s="9">
        <f t="shared" si="18"/>
        <v>0.36363636363636365</v>
      </c>
    </row>
    <row r="79" spans="1:15" s="15" customFormat="1">
      <c r="A79" s="7">
        <f t="shared" ref="A79:A80" si="22">A78+1</f>
        <v>78</v>
      </c>
      <c r="B79" s="7" t="s">
        <v>11</v>
      </c>
      <c r="C79" s="7" t="s">
        <v>24</v>
      </c>
      <c r="D79" s="9" t="s">
        <v>18</v>
      </c>
      <c r="E79" s="12" t="s">
        <v>13</v>
      </c>
      <c r="F79" s="18">
        <f t="shared" si="21"/>
        <v>0.77083333333333326</v>
      </c>
      <c r="G79" s="12">
        <v>5</v>
      </c>
      <c r="H79" s="7">
        <f t="shared" ref="H79:H80" si="23">H78+1</f>
        <v>78</v>
      </c>
      <c r="I79" s="12">
        <v>15</v>
      </c>
      <c r="J79" s="12">
        <v>65</v>
      </c>
      <c r="K79" s="9">
        <f t="shared" si="17"/>
        <v>-0.58823529411764708</v>
      </c>
      <c r="L79" s="9">
        <f>J79</f>
        <v>65</v>
      </c>
      <c r="M79" s="9">
        <f>I79</f>
        <v>15</v>
      </c>
      <c r="N79" s="9">
        <f t="shared" si="18"/>
        <v>0.58823529411764708</v>
      </c>
    </row>
    <row r="80" spans="1:15">
      <c r="A80" s="7">
        <f t="shared" si="22"/>
        <v>79</v>
      </c>
      <c r="B80" s="8" t="s">
        <v>11</v>
      </c>
      <c r="C80" s="7" t="s">
        <v>24</v>
      </c>
      <c r="D80" s="9" t="s">
        <v>18</v>
      </c>
      <c r="E80" s="9" t="s">
        <v>12</v>
      </c>
      <c r="F80" s="11">
        <f t="shared" si="21"/>
        <v>0.77430555555555547</v>
      </c>
      <c r="G80" s="9">
        <v>5</v>
      </c>
      <c r="H80" s="7">
        <f t="shared" si="23"/>
        <v>79</v>
      </c>
      <c r="I80" s="9">
        <v>49</v>
      </c>
      <c r="J80" s="9">
        <v>15</v>
      </c>
      <c r="K80" s="9">
        <f t="shared" si="17"/>
        <v>0.49275362318840582</v>
      </c>
      <c r="L80" s="9">
        <f>I80</f>
        <v>49</v>
      </c>
      <c r="M80" s="9">
        <f>J80</f>
        <v>15</v>
      </c>
      <c r="N80" s="9">
        <f t="shared" si="18"/>
        <v>0.49275362318840582</v>
      </c>
    </row>
    <row r="81" spans="1:15">
      <c r="A81" s="7">
        <f>A80+1</f>
        <v>80</v>
      </c>
      <c r="B81" s="8" t="s">
        <v>11</v>
      </c>
      <c r="C81" s="7" t="s">
        <v>24</v>
      </c>
      <c r="D81" s="9" t="s">
        <v>18</v>
      </c>
      <c r="E81" s="10" t="s">
        <v>13</v>
      </c>
      <c r="F81" s="11">
        <f t="shared" si="21"/>
        <v>0.77777777777777768</v>
      </c>
      <c r="G81" s="10">
        <v>5</v>
      </c>
      <c r="H81" s="7">
        <f>H80+1</f>
        <v>80</v>
      </c>
      <c r="I81" s="10">
        <v>9</v>
      </c>
      <c r="J81" s="10">
        <v>45</v>
      </c>
      <c r="K81" s="9">
        <f t="shared" si="17"/>
        <v>-0.61016949152542377</v>
      </c>
      <c r="L81" s="9">
        <f>J81</f>
        <v>45</v>
      </c>
      <c r="M81" s="9">
        <f>I81</f>
        <v>9</v>
      </c>
      <c r="N81" s="9">
        <f t="shared" si="18"/>
        <v>0.61016949152542377</v>
      </c>
    </row>
    <row r="82" spans="1:15">
      <c r="A82" s="4">
        <f>A81+1</f>
        <v>81</v>
      </c>
      <c r="B82" s="4" t="s">
        <v>11</v>
      </c>
      <c r="C82" s="14" t="s">
        <v>24</v>
      </c>
      <c r="D82" s="5" t="s">
        <v>35</v>
      </c>
      <c r="E82" s="5" t="s">
        <v>12</v>
      </c>
      <c r="F82" s="6">
        <f>F81+TIME(0,5,0)</f>
        <v>0.78124999999999989</v>
      </c>
      <c r="G82" s="5">
        <v>7</v>
      </c>
      <c r="H82" s="4">
        <f>H81+1</f>
        <v>81</v>
      </c>
      <c r="I82" s="5">
        <v>34</v>
      </c>
      <c r="J82" s="5">
        <v>23</v>
      </c>
      <c r="K82" s="5">
        <f t="shared" si="17"/>
        <v>0.171875</v>
      </c>
      <c r="L82" s="5">
        <f>I82</f>
        <v>34</v>
      </c>
      <c r="M82" s="5">
        <f>J82</f>
        <v>23</v>
      </c>
      <c r="N82" s="5">
        <f t="shared" si="18"/>
        <v>0.171875</v>
      </c>
      <c r="O82">
        <f>SUM(N82:N87)/6</f>
        <v>0.10487605578902993</v>
      </c>
    </row>
    <row r="83" spans="1:15">
      <c r="A83" s="7">
        <f>A82+1</f>
        <v>82</v>
      </c>
      <c r="B83" s="8" t="s">
        <v>11</v>
      </c>
      <c r="C83" s="7" t="s">
        <v>24</v>
      </c>
      <c r="D83" s="9" t="s">
        <v>35</v>
      </c>
      <c r="E83" s="10" t="s">
        <v>13</v>
      </c>
      <c r="F83" s="11">
        <f t="shared" si="21"/>
        <v>0.7847222222222221</v>
      </c>
      <c r="G83" s="10">
        <v>11</v>
      </c>
      <c r="H83" s="7">
        <f>H82+1</f>
        <v>82</v>
      </c>
      <c r="I83" s="10">
        <v>17</v>
      </c>
      <c r="J83" s="10">
        <v>34</v>
      </c>
      <c r="K83" s="9">
        <f t="shared" si="17"/>
        <v>-0.27419354838709675</v>
      </c>
      <c r="L83" s="9">
        <f>J83</f>
        <v>34</v>
      </c>
      <c r="M83" s="9">
        <f>I83</f>
        <v>17</v>
      </c>
      <c r="N83" s="9">
        <f t="shared" si="18"/>
        <v>0.27419354838709675</v>
      </c>
    </row>
    <row r="84" spans="1:15">
      <c r="A84" s="7">
        <f>A83+1</f>
        <v>83</v>
      </c>
      <c r="B84" s="8" t="s">
        <v>11</v>
      </c>
      <c r="C84" s="7" t="s">
        <v>24</v>
      </c>
      <c r="D84" s="9" t="s">
        <v>35</v>
      </c>
      <c r="E84" s="12" t="s">
        <v>12</v>
      </c>
      <c r="F84" s="11">
        <f t="shared" si="21"/>
        <v>0.78819444444444431</v>
      </c>
      <c r="G84" s="12">
        <v>6</v>
      </c>
      <c r="H84" s="7">
        <f>H83+1</f>
        <v>83</v>
      </c>
      <c r="I84" s="12">
        <v>22</v>
      </c>
      <c r="J84" s="12">
        <v>21</v>
      </c>
      <c r="K84" s="9">
        <f t="shared" si="17"/>
        <v>2.0408163265306121E-2</v>
      </c>
      <c r="L84" s="9">
        <f>I84</f>
        <v>22</v>
      </c>
      <c r="M84" s="9">
        <f>J84</f>
        <v>21</v>
      </c>
      <c r="N84" s="9">
        <f t="shared" si="18"/>
        <v>2.0408163265306121E-2</v>
      </c>
    </row>
    <row r="85" spans="1:15" s="15" customFormat="1">
      <c r="A85" s="7">
        <f t="shared" ref="A85:A86" si="24">A84+1</f>
        <v>84</v>
      </c>
      <c r="B85" s="7" t="s">
        <v>11</v>
      </c>
      <c r="C85" s="7" t="s">
        <v>24</v>
      </c>
      <c r="D85" s="9" t="s">
        <v>35</v>
      </c>
      <c r="E85" s="12" t="s">
        <v>13</v>
      </c>
      <c r="F85" s="18">
        <f t="shared" si="21"/>
        <v>0.79166666666666652</v>
      </c>
      <c r="G85" s="12">
        <v>10</v>
      </c>
      <c r="H85" s="7">
        <f t="shared" ref="H85:H86" si="25">H84+1</f>
        <v>84</v>
      </c>
      <c r="I85" s="12">
        <v>35</v>
      </c>
      <c r="J85" s="12">
        <v>36</v>
      </c>
      <c r="K85" s="9">
        <f t="shared" si="17"/>
        <v>-1.2345679012345678E-2</v>
      </c>
      <c r="L85" s="9">
        <f>J85</f>
        <v>36</v>
      </c>
      <c r="M85" s="9">
        <f>I85</f>
        <v>35</v>
      </c>
      <c r="N85" s="9">
        <f t="shared" si="18"/>
        <v>1.2345679012345678E-2</v>
      </c>
    </row>
    <row r="86" spans="1:15">
      <c r="A86" s="7">
        <f t="shared" si="24"/>
        <v>85</v>
      </c>
      <c r="B86" s="8" t="s">
        <v>11</v>
      </c>
      <c r="C86" s="7" t="s">
        <v>24</v>
      </c>
      <c r="D86" s="9" t="s">
        <v>35</v>
      </c>
      <c r="E86" s="9" t="s">
        <v>12</v>
      </c>
      <c r="F86" s="11">
        <f t="shared" si="21"/>
        <v>0.79513888888888873</v>
      </c>
      <c r="G86" s="9">
        <v>9</v>
      </c>
      <c r="H86" s="7">
        <f t="shared" si="25"/>
        <v>85</v>
      </c>
      <c r="I86" s="9">
        <v>24</v>
      </c>
      <c r="J86" s="9">
        <v>18</v>
      </c>
      <c r="K86" s="9">
        <f t="shared" si="17"/>
        <v>0.11764705882352941</v>
      </c>
      <c r="L86" s="9">
        <f>I86</f>
        <v>24</v>
      </c>
      <c r="M86" s="9">
        <f>J86</f>
        <v>18</v>
      </c>
      <c r="N86" s="9">
        <f t="shared" si="18"/>
        <v>0.11764705882352941</v>
      </c>
    </row>
    <row r="87" spans="1:15">
      <c r="A87" s="7">
        <f>A86+1</f>
        <v>86</v>
      </c>
      <c r="B87" s="8" t="s">
        <v>11</v>
      </c>
      <c r="C87" s="7" t="s">
        <v>24</v>
      </c>
      <c r="D87" s="9" t="s">
        <v>35</v>
      </c>
      <c r="E87" s="10" t="s">
        <v>13</v>
      </c>
      <c r="F87" s="11">
        <f t="shared" si="21"/>
        <v>0.79861111111111094</v>
      </c>
      <c r="G87" s="10">
        <v>11</v>
      </c>
      <c r="H87" s="7">
        <f>H86+1</f>
        <v>86</v>
      </c>
      <c r="I87" s="10">
        <v>24</v>
      </c>
      <c r="J87" s="10">
        <v>26</v>
      </c>
      <c r="K87" s="9">
        <f t="shared" si="17"/>
        <v>-3.2786885245901641E-2</v>
      </c>
      <c r="L87" s="9">
        <f>J87</f>
        <v>26</v>
      </c>
      <c r="M87" s="9">
        <f>I87</f>
        <v>24</v>
      </c>
      <c r="N87" s="9">
        <f t="shared" si="18"/>
        <v>3.2786885245901641E-2</v>
      </c>
    </row>
  </sheetData>
  <phoneticPr fontId="6" type="noConversion"/>
  <pageMargins left="0.75" right="0.75" top="1" bottom="1" header="0.5" footer="0.5"/>
  <pageSetup scale="49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43"/>
  <sheetViews>
    <sheetView tabSelected="1" workbookViewId="0">
      <selection activeCell="O15" sqref="O15"/>
    </sheetView>
  </sheetViews>
  <sheetFormatPr baseColWidth="10" defaultRowHeight="15" x14ac:dyDescent="0"/>
  <cols>
    <col min="2" max="2" width="15.83203125" customWidth="1"/>
    <col min="3" max="3" width="25.5" customWidth="1"/>
    <col min="4" max="4" width="42" customWidth="1"/>
    <col min="6" max="6" width="11.83203125" bestFit="1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7</v>
      </c>
      <c r="J1" s="2" t="s">
        <v>8</v>
      </c>
      <c r="K1" s="2" t="s">
        <v>9</v>
      </c>
      <c r="L1" s="2" t="s">
        <v>2</v>
      </c>
      <c r="M1" s="2" t="s">
        <v>3</v>
      </c>
      <c r="N1" s="2" t="s">
        <v>10</v>
      </c>
    </row>
    <row r="2" spans="1:15">
      <c r="A2" s="4">
        <v>1</v>
      </c>
      <c r="B2" s="4" t="s">
        <v>11</v>
      </c>
      <c r="C2" s="4" t="s">
        <v>28</v>
      </c>
      <c r="D2" s="4" t="s">
        <v>28</v>
      </c>
      <c r="E2" s="5" t="s">
        <v>12</v>
      </c>
      <c r="F2" s="6">
        <f>TIME(8,5,0)</f>
        <v>0.33680555555555558</v>
      </c>
      <c r="G2" s="5">
        <v>8</v>
      </c>
      <c r="H2" s="4">
        <v>1</v>
      </c>
      <c r="I2" s="5">
        <v>30</v>
      </c>
      <c r="J2" s="5">
        <v>25</v>
      </c>
      <c r="K2" s="5">
        <f t="shared" ref="K2:K43" si="0">(I2-J2)/(I2+J2+G2)</f>
        <v>7.9365079365079361E-2</v>
      </c>
      <c r="L2" s="5">
        <f>I2</f>
        <v>30</v>
      </c>
      <c r="M2" s="5">
        <f>J2</f>
        <v>25</v>
      </c>
      <c r="N2" s="5">
        <f t="shared" ref="N2:N43" si="1">(L2-M2)/(L2+M2+G2)</f>
        <v>7.9365079365079361E-2</v>
      </c>
      <c r="O2">
        <f>SUM(K2:K7)/6</f>
        <v>7.5319866938961533E-2</v>
      </c>
    </row>
    <row r="3" spans="1:15">
      <c r="A3" s="7">
        <f>A2+1</f>
        <v>2</v>
      </c>
      <c r="B3" s="8" t="s">
        <v>11</v>
      </c>
      <c r="C3" s="7" t="s">
        <v>28</v>
      </c>
      <c r="D3" s="7" t="s">
        <v>28</v>
      </c>
      <c r="E3" s="10" t="s">
        <v>13</v>
      </c>
      <c r="F3" s="11">
        <f t="shared" ref="F3:F6" si="2">F2+TIME(0,5,0)</f>
        <v>0.34027777777777779</v>
      </c>
      <c r="G3" s="10">
        <v>6</v>
      </c>
      <c r="H3" s="7">
        <f>H2+1</f>
        <v>2</v>
      </c>
      <c r="I3" s="10">
        <v>28</v>
      </c>
      <c r="J3" s="10">
        <v>31</v>
      </c>
      <c r="K3" s="9">
        <f t="shared" si="0"/>
        <v>-4.6153846153846156E-2</v>
      </c>
      <c r="L3" s="9">
        <f>J3</f>
        <v>31</v>
      </c>
      <c r="M3" s="9">
        <f>I3</f>
        <v>28</v>
      </c>
      <c r="N3" s="9">
        <f t="shared" si="1"/>
        <v>4.6153846153846156E-2</v>
      </c>
      <c r="O3">
        <f>SUM(N2:N7)/6</f>
        <v>-1.5454702235087154E-2</v>
      </c>
    </row>
    <row r="4" spans="1:15">
      <c r="A4" s="7">
        <f>A3+1</f>
        <v>3</v>
      </c>
      <c r="B4" s="8" t="s">
        <v>11</v>
      </c>
      <c r="C4" s="7" t="s">
        <v>28</v>
      </c>
      <c r="D4" s="7" t="s">
        <v>28</v>
      </c>
      <c r="E4" s="12" t="s">
        <v>12</v>
      </c>
      <c r="F4" s="11">
        <f t="shared" si="2"/>
        <v>0.34375</v>
      </c>
      <c r="G4" s="12">
        <v>10</v>
      </c>
      <c r="H4" s="7">
        <f>H3+1</f>
        <v>3</v>
      </c>
      <c r="I4" s="10">
        <v>24</v>
      </c>
      <c r="J4" s="10">
        <v>22</v>
      </c>
      <c r="K4" s="9">
        <f t="shared" si="0"/>
        <v>3.5714285714285712E-2</v>
      </c>
      <c r="L4" s="9">
        <f>I4</f>
        <v>24</v>
      </c>
      <c r="M4" s="9">
        <f>J4</f>
        <v>22</v>
      </c>
      <c r="N4" s="9">
        <f t="shared" si="1"/>
        <v>3.5714285714285712E-2</v>
      </c>
    </row>
    <row r="5" spans="1:15" s="15" customFormat="1">
      <c r="A5" s="7">
        <f t="shared" ref="A5:A6" si="3">A4+1</f>
        <v>4</v>
      </c>
      <c r="B5" s="7" t="s">
        <v>11</v>
      </c>
      <c r="C5" s="7" t="s">
        <v>28</v>
      </c>
      <c r="D5" s="7" t="s">
        <v>28</v>
      </c>
      <c r="E5" s="12" t="s">
        <v>13</v>
      </c>
      <c r="F5" s="18">
        <f t="shared" si="2"/>
        <v>0.34722222222222221</v>
      </c>
      <c r="G5" s="12">
        <v>5</v>
      </c>
      <c r="H5" s="7">
        <f t="shared" ref="H5:H6" si="4">H4+1</f>
        <v>4</v>
      </c>
      <c r="I5" s="12">
        <v>33</v>
      </c>
      <c r="J5" s="12">
        <v>20</v>
      </c>
      <c r="K5" s="9">
        <f t="shared" si="0"/>
        <v>0.22413793103448276</v>
      </c>
      <c r="L5" s="9">
        <f>J5</f>
        <v>20</v>
      </c>
      <c r="M5" s="9">
        <f>I5</f>
        <v>33</v>
      </c>
      <c r="N5" s="9">
        <f t="shared" si="1"/>
        <v>-0.22413793103448276</v>
      </c>
    </row>
    <row r="6" spans="1:15">
      <c r="A6" s="7">
        <f t="shared" si="3"/>
        <v>5</v>
      </c>
      <c r="B6" s="7" t="s">
        <v>11</v>
      </c>
      <c r="C6" s="7" t="s">
        <v>28</v>
      </c>
      <c r="D6" s="7" t="s">
        <v>28</v>
      </c>
      <c r="E6" s="12" t="s">
        <v>12</v>
      </c>
      <c r="F6" s="11">
        <f t="shared" si="2"/>
        <v>0.35069444444444442</v>
      </c>
      <c r="G6" s="12">
        <v>6</v>
      </c>
      <c r="H6" s="7">
        <f t="shared" si="4"/>
        <v>5</v>
      </c>
      <c r="I6" s="2">
        <v>30</v>
      </c>
      <c r="J6" s="2">
        <v>26</v>
      </c>
      <c r="K6" s="9">
        <f t="shared" si="0"/>
        <v>6.4516129032258063E-2</v>
      </c>
      <c r="L6" s="9">
        <f>I6</f>
        <v>30</v>
      </c>
      <c r="M6" s="9">
        <f>J6</f>
        <v>26</v>
      </c>
      <c r="N6" s="9">
        <f t="shared" si="1"/>
        <v>6.4516129032258063E-2</v>
      </c>
    </row>
    <row r="7" spans="1:15">
      <c r="A7" s="7">
        <v>6</v>
      </c>
      <c r="B7" s="7" t="s">
        <v>11</v>
      </c>
      <c r="C7" s="7" t="s">
        <v>28</v>
      </c>
      <c r="D7" s="7" t="s">
        <v>28</v>
      </c>
      <c r="E7" s="10" t="s">
        <v>13</v>
      </c>
      <c r="F7" s="11">
        <f>F6+TIME(0,5,0)</f>
        <v>0.35416666666666663</v>
      </c>
      <c r="G7" s="10">
        <v>6</v>
      </c>
      <c r="H7" s="7">
        <v>6</v>
      </c>
      <c r="I7" s="10">
        <v>26</v>
      </c>
      <c r="J7" s="10">
        <v>21</v>
      </c>
      <c r="K7" s="9">
        <f t="shared" si="0"/>
        <v>9.4339622641509441E-2</v>
      </c>
      <c r="L7" s="9">
        <f>J7</f>
        <v>21</v>
      </c>
      <c r="M7" s="9">
        <f>I7</f>
        <v>26</v>
      </c>
      <c r="N7" s="9">
        <f t="shared" si="1"/>
        <v>-9.4339622641509441E-2</v>
      </c>
    </row>
    <row r="8" spans="1:15">
      <c r="A8" s="4">
        <f>A7+1</f>
        <v>7</v>
      </c>
      <c r="B8" s="4" t="s">
        <v>11</v>
      </c>
      <c r="C8" s="14" t="s">
        <v>27</v>
      </c>
      <c r="D8" s="5" t="s">
        <v>18</v>
      </c>
      <c r="E8" s="5" t="s">
        <v>12</v>
      </c>
      <c r="F8" s="6">
        <f>TIME(9,0,0)</f>
        <v>0.375</v>
      </c>
      <c r="G8" s="5">
        <v>6</v>
      </c>
      <c r="H8" s="4">
        <f>H7+1</f>
        <v>7</v>
      </c>
      <c r="I8" s="5">
        <v>24</v>
      </c>
      <c r="J8" s="5">
        <v>21</v>
      </c>
      <c r="K8" s="5">
        <f t="shared" ref="K8:K19" si="5">(I8-J8)/(I8+J8+G8)</f>
        <v>5.8823529411764705E-2</v>
      </c>
      <c r="L8" s="5">
        <f>I8</f>
        <v>24</v>
      </c>
      <c r="M8" s="5">
        <f>J8</f>
        <v>21</v>
      </c>
      <c r="N8" s="5">
        <f t="shared" ref="N8:N19" si="6">(L8-M8)/(L8+M8+G8)</f>
        <v>5.8823529411764705E-2</v>
      </c>
      <c r="O8">
        <f>SUM(N8:N13)/6</f>
        <v>0.12382432670212652</v>
      </c>
    </row>
    <row r="9" spans="1:15">
      <c r="A9" s="7">
        <f>A8+1</f>
        <v>8</v>
      </c>
      <c r="B9" s="8" t="s">
        <v>11</v>
      </c>
      <c r="C9" s="7" t="s">
        <v>27</v>
      </c>
      <c r="D9" s="9" t="s">
        <v>18</v>
      </c>
      <c r="E9" s="10" t="s">
        <v>13</v>
      </c>
      <c r="F9" s="11">
        <f t="shared" ref="F9:F19" si="7">F8+TIME(0,5,0)</f>
        <v>0.37847222222222221</v>
      </c>
      <c r="G9" s="10">
        <v>3</v>
      </c>
      <c r="H9" s="7">
        <f>H8+1</f>
        <v>8</v>
      </c>
      <c r="I9" s="10">
        <v>22</v>
      </c>
      <c r="J9" s="10">
        <v>38</v>
      </c>
      <c r="K9" s="9">
        <f t="shared" si="5"/>
        <v>-0.25396825396825395</v>
      </c>
      <c r="L9" s="9">
        <f>J9</f>
        <v>38</v>
      </c>
      <c r="M9" s="9">
        <f>I9</f>
        <v>22</v>
      </c>
      <c r="N9" s="9">
        <f t="shared" si="6"/>
        <v>0.25396825396825395</v>
      </c>
    </row>
    <row r="10" spans="1:15">
      <c r="A10" s="7">
        <f>A9+1</f>
        <v>9</v>
      </c>
      <c r="B10" s="8" t="s">
        <v>11</v>
      </c>
      <c r="C10" s="7" t="s">
        <v>27</v>
      </c>
      <c r="D10" s="9" t="s">
        <v>18</v>
      </c>
      <c r="E10" s="12" t="s">
        <v>12</v>
      </c>
      <c r="F10" s="11">
        <f t="shared" si="7"/>
        <v>0.38194444444444442</v>
      </c>
      <c r="G10" s="12">
        <v>5</v>
      </c>
      <c r="H10" s="7">
        <f>H9+1</f>
        <v>9</v>
      </c>
      <c r="I10" s="12">
        <v>37</v>
      </c>
      <c r="J10" s="12">
        <v>25</v>
      </c>
      <c r="K10" s="9">
        <f t="shared" si="5"/>
        <v>0.17910447761194029</v>
      </c>
      <c r="L10" s="9">
        <f>I10</f>
        <v>37</v>
      </c>
      <c r="M10" s="9">
        <f>J10</f>
        <v>25</v>
      </c>
      <c r="N10" s="9">
        <f t="shared" si="6"/>
        <v>0.17910447761194029</v>
      </c>
    </row>
    <row r="11" spans="1:15" s="15" customFormat="1">
      <c r="A11" s="7">
        <f t="shared" ref="A11:A18" si="8">A10+1</f>
        <v>10</v>
      </c>
      <c r="B11" s="7" t="s">
        <v>11</v>
      </c>
      <c r="C11" s="7" t="s">
        <v>27</v>
      </c>
      <c r="D11" s="9" t="s">
        <v>18</v>
      </c>
      <c r="E11" s="12" t="s">
        <v>13</v>
      </c>
      <c r="F11" s="18">
        <f t="shared" si="7"/>
        <v>0.38541666666666663</v>
      </c>
      <c r="G11" s="12">
        <v>1</v>
      </c>
      <c r="H11" s="7">
        <f t="shared" ref="H11:H18" si="9">H10+1</f>
        <v>10</v>
      </c>
      <c r="I11" s="12">
        <v>17</v>
      </c>
      <c r="J11" s="12">
        <v>29</v>
      </c>
      <c r="K11" s="9">
        <f t="shared" si="5"/>
        <v>-0.25531914893617019</v>
      </c>
      <c r="L11" s="9">
        <f>J11</f>
        <v>29</v>
      </c>
      <c r="M11" s="9">
        <f>I11</f>
        <v>17</v>
      </c>
      <c r="N11" s="9">
        <f t="shared" si="6"/>
        <v>0.25531914893617019</v>
      </c>
    </row>
    <row r="12" spans="1:15">
      <c r="A12" s="7">
        <f t="shared" si="8"/>
        <v>11</v>
      </c>
      <c r="B12" s="8" t="s">
        <v>11</v>
      </c>
      <c r="C12" s="7" t="s">
        <v>27</v>
      </c>
      <c r="D12" s="9" t="s">
        <v>18</v>
      </c>
      <c r="E12" s="9" t="s">
        <v>12</v>
      </c>
      <c r="F12" s="11">
        <f t="shared" si="7"/>
        <v>0.38888888888888884</v>
      </c>
      <c r="G12" s="9">
        <v>5</v>
      </c>
      <c r="H12" s="7">
        <f t="shared" si="9"/>
        <v>11</v>
      </c>
      <c r="I12" s="9">
        <v>33</v>
      </c>
      <c r="J12" s="9">
        <v>30</v>
      </c>
      <c r="K12" s="9">
        <f t="shared" si="5"/>
        <v>4.4117647058823532E-2</v>
      </c>
      <c r="L12" s="9">
        <f>I12</f>
        <v>33</v>
      </c>
      <c r="M12" s="9">
        <f>J12</f>
        <v>30</v>
      </c>
      <c r="N12" s="9">
        <f t="shared" si="6"/>
        <v>4.4117647058823532E-2</v>
      </c>
    </row>
    <row r="13" spans="1:15">
      <c r="A13" s="7">
        <f>A12+1</f>
        <v>12</v>
      </c>
      <c r="B13" s="8" t="s">
        <v>11</v>
      </c>
      <c r="C13" s="7" t="s">
        <v>27</v>
      </c>
      <c r="D13" s="9" t="s">
        <v>18</v>
      </c>
      <c r="E13" s="10" t="s">
        <v>13</v>
      </c>
      <c r="F13" s="11">
        <f t="shared" si="7"/>
        <v>0.39236111111111105</v>
      </c>
      <c r="G13" s="10">
        <v>7</v>
      </c>
      <c r="H13" s="7">
        <f>H12+1</f>
        <v>12</v>
      </c>
      <c r="I13" s="10">
        <v>29</v>
      </c>
      <c r="J13" s="10">
        <v>26</v>
      </c>
      <c r="K13" s="9">
        <f t="shared" si="5"/>
        <v>4.8387096774193547E-2</v>
      </c>
      <c r="L13" s="9">
        <f>J13</f>
        <v>26</v>
      </c>
      <c r="M13" s="9">
        <f>I13</f>
        <v>29</v>
      </c>
      <c r="N13" s="9">
        <f t="shared" si="6"/>
        <v>-4.8387096774193547E-2</v>
      </c>
    </row>
    <row r="14" spans="1:15">
      <c r="A14" s="4"/>
      <c r="B14" s="4"/>
      <c r="C14" s="14"/>
      <c r="D14" s="5"/>
      <c r="E14" s="5"/>
      <c r="F14" s="6"/>
      <c r="G14" s="5"/>
      <c r="H14" s="4"/>
      <c r="I14" s="5"/>
      <c r="J14" s="5"/>
      <c r="K14" s="5"/>
      <c r="L14" s="5"/>
      <c r="M14" s="5"/>
      <c r="N14" s="5"/>
      <c r="O14">
        <f>SUM(N15:N19)/5</f>
        <v>0.12786095618740903</v>
      </c>
    </row>
    <row r="15" spans="1:15">
      <c r="A15" s="7">
        <f>A14+1</f>
        <v>1</v>
      </c>
      <c r="B15" s="8" t="s">
        <v>11</v>
      </c>
      <c r="C15" s="7" t="s">
        <v>27</v>
      </c>
      <c r="D15" s="9" t="s">
        <v>36</v>
      </c>
      <c r="E15" s="10" t="s">
        <v>13</v>
      </c>
      <c r="F15" s="11">
        <f>F14+TIME(0,5,0)</f>
        <v>3.472222222222222E-3</v>
      </c>
      <c r="G15" s="10">
        <v>5</v>
      </c>
      <c r="H15" s="7">
        <f>H14+1</f>
        <v>1</v>
      </c>
      <c r="I15" s="10">
        <v>18</v>
      </c>
      <c r="J15" s="10">
        <v>43</v>
      </c>
      <c r="K15" s="9">
        <f t="shared" si="5"/>
        <v>-0.37878787878787878</v>
      </c>
      <c r="L15" s="9">
        <f>J15</f>
        <v>43</v>
      </c>
      <c r="M15" s="9">
        <f>I15</f>
        <v>18</v>
      </c>
      <c r="N15" s="9">
        <f t="shared" si="6"/>
        <v>0.37878787878787878</v>
      </c>
    </row>
    <row r="16" spans="1:15">
      <c r="A16" s="7">
        <f>A15+1</f>
        <v>2</v>
      </c>
      <c r="B16" s="8" t="s">
        <v>11</v>
      </c>
      <c r="C16" s="7" t="s">
        <v>27</v>
      </c>
      <c r="D16" s="9" t="s">
        <v>36</v>
      </c>
      <c r="E16" s="12" t="s">
        <v>12</v>
      </c>
      <c r="F16" s="11">
        <f t="shared" si="7"/>
        <v>6.9444444444444441E-3</v>
      </c>
      <c r="G16" s="12">
        <v>3</v>
      </c>
      <c r="H16" s="7">
        <f>H15+1</f>
        <v>2</v>
      </c>
      <c r="I16" s="12">
        <v>30</v>
      </c>
      <c r="J16" s="12">
        <v>34</v>
      </c>
      <c r="K16" s="9">
        <f t="shared" si="5"/>
        <v>-5.9701492537313432E-2</v>
      </c>
      <c r="L16" s="9">
        <f>I16</f>
        <v>30</v>
      </c>
      <c r="M16" s="9">
        <f>J16</f>
        <v>34</v>
      </c>
      <c r="N16" s="9">
        <f t="shared" si="6"/>
        <v>-5.9701492537313432E-2</v>
      </c>
    </row>
    <row r="17" spans="1:15" s="15" customFormat="1">
      <c r="A17" s="7">
        <f t="shared" si="8"/>
        <v>3</v>
      </c>
      <c r="B17" s="7" t="s">
        <v>11</v>
      </c>
      <c r="C17" s="7" t="s">
        <v>27</v>
      </c>
      <c r="D17" s="9" t="s">
        <v>36</v>
      </c>
      <c r="E17" s="12" t="s">
        <v>13</v>
      </c>
      <c r="F17" s="18">
        <f t="shared" si="7"/>
        <v>1.0416666666666666E-2</v>
      </c>
      <c r="G17" s="12">
        <v>3</v>
      </c>
      <c r="H17" s="7">
        <f t="shared" si="9"/>
        <v>3</v>
      </c>
      <c r="I17" s="12">
        <v>20</v>
      </c>
      <c r="J17" s="12">
        <v>31</v>
      </c>
      <c r="K17" s="9">
        <f t="shared" si="5"/>
        <v>-0.20370370370370369</v>
      </c>
      <c r="L17" s="9">
        <f>J17</f>
        <v>31</v>
      </c>
      <c r="M17" s="9">
        <f>I17</f>
        <v>20</v>
      </c>
      <c r="N17" s="9">
        <f t="shared" si="6"/>
        <v>0.20370370370370369</v>
      </c>
    </row>
    <row r="18" spans="1:15">
      <c r="A18" s="7">
        <f t="shared" si="8"/>
        <v>4</v>
      </c>
      <c r="B18" s="8" t="s">
        <v>11</v>
      </c>
      <c r="C18" s="7" t="s">
        <v>27</v>
      </c>
      <c r="D18" s="9" t="s">
        <v>36</v>
      </c>
      <c r="E18" s="9" t="s">
        <v>12</v>
      </c>
      <c r="F18" s="11">
        <f t="shared" si="7"/>
        <v>1.3888888888888888E-2</v>
      </c>
      <c r="G18" s="9">
        <v>6</v>
      </c>
      <c r="H18" s="7">
        <f t="shared" si="9"/>
        <v>4</v>
      </c>
      <c r="I18" s="9">
        <v>21</v>
      </c>
      <c r="J18" s="9">
        <v>20</v>
      </c>
      <c r="K18" s="9">
        <f t="shared" si="5"/>
        <v>2.1276595744680851E-2</v>
      </c>
      <c r="L18" s="9">
        <f>I18</f>
        <v>21</v>
      </c>
      <c r="M18" s="9">
        <f>J18</f>
        <v>20</v>
      </c>
      <c r="N18" s="9">
        <f t="shared" si="6"/>
        <v>2.1276595744680851E-2</v>
      </c>
    </row>
    <row r="19" spans="1:15">
      <c r="A19" s="7">
        <f>A18+1</f>
        <v>5</v>
      </c>
      <c r="B19" s="8" t="s">
        <v>11</v>
      </c>
      <c r="C19" s="7" t="s">
        <v>27</v>
      </c>
      <c r="D19" s="9" t="s">
        <v>36</v>
      </c>
      <c r="E19" s="10" t="s">
        <v>13</v>
      </c>
      <c r="F19" s="11">
        <f t="shared" si="7"/>
        <v>1.7361111111111112E-2</v>
      </c>
      <c r="G19" s="10">
        <v>3</v>
      </c>
      <c r="H19" s="7">
        <f>H18+1</f>
        <v>5</v>
      </c>
      <c r="I19" s="10">
        <v>27</v>
      </c>
      <c r="J19" s="10">
        <v>33</v>
      </c>
      <c r="K19" s="9">
        <f t="shared" si="5"/>
        <v>-9.5238095238095233E-2</v>
      </c>
      <c r="L19" s="9">
        <f>J19</f>
        <v>33</v>
      </c>
      <c r="M19" s="9">
        <f>I19</f>
        <v>27</v>
      </c>
      <c r="N19" s="9">
        <f t="shared" si="6"/>
        <v>9.5238095238095233E-2</v>
      </c>
    </row>
    <row r="20" spans="1:15">
      <c r="A20" s="4">
        <f>A19+1</f>
        <v>6</v>
      </c>
      <c r="B20" s="4" t="s">
        <v>11</v>
      </c>
      <c r="C20" s="14" t="s">
        <v>25</v>
      </c>
      <c r="D20" s="5" t="s">
        <v>18</v>
      </c>
      <c r="E20" s="5" t="s">
        <v>12</v>
      </c>
      <c r="F20" s="6">
        <f>TIME(10,30,0)</f>
        <v>0.4375</v>
      </c>
      <c r="G20" s="5">
        <v>4</v>
      </c>
      <c r="H20" s="4">
        <f>H19+1</f>
        <v>6</v>
      </c>
      <c r="I20" s="5">
        <v>47</v>
      </c>
      <c r="J20" s="5">
        <v>4</v>
      </c>
      <c r="K20" s="5">
        <f t="shared" ref="K20:K31" si="10">(I20-J20)/(I20+J20+G20)</f>
        <v>0.78181818181818186</v>
      </c>
      <c r="L20" s="5">
        <f>I20</f>
        <v>47</v>
      </c>
      <c r="M20" s="5">
        <f>J20</f>
        <v>4</v>
      </c>
      <c r="N20" s="5">
        <f t="shared" ref="N20:N31" si="11">(L20-M20)/(L20+M20+G20)</f>
        <v>0.78181818181818186</v>
      </c>
      <c r="O20">
        <f>SUM(N20:N25)/6</f>
        <v>0.7512784121648387</v>
      </c>
    </row>
    <row r="21" spans="1:15">
      <c r="A21" s="7">
        <f>A20+1</f>
        <v>7</v>
      </c>
      <c r="B21" s="8" t="s">
        <v>11</v>
      </c>
      <c r="C21" s="7" t="s">
        <v>25</v>
      </c>
      <c r="D21" s="9" t="s">
        <v>18</v>
      </c>
      <c r="E21" s="10" t="s">
        <v>13</v>
      </c>
      <c r="F21" s="11">
        <f t="shared" ref="F21:F31" si="12">F20+TIME(0,5,0)</f>
        <v>0.44097222222222221</v>
      </c>
      <c r="G21" s="10">
        <v>1</v>
      </c>
      <c r="H21" s="7">
        <f>H20+1</f>
        <v>7</v>
      </c>
      <c r="I21" s="10">
        <v>4</v>
      </c>
      <c r="J21" s="10">
        <v>51</v>
      </c>
      <c r="K21" s="9">
        <f t="shared" si="10"/>
        <v>-0.8392857142857143</v>
      </c>
      <c r="L21" s="9">
        <f>J21</f>
        <v>51</v>
      </c>
      <c r="M21" s="9">
        <f>I21</f>
        <v>4</v>
      </c>
      <c r="N21" s="9">
        <f t="shared" si="11"/>
        <v>0.8392857142857143</v>
      </c>
    </row>
    <row r="22" spans="1:15">
      <c r="A22" s="7">
        <f>A21+1</f>
        <v>8</v>
      </c>
      <c r="B22" s="8" t="s">
        <v>11</v>
      </c>
      <c r="C22" s="7" t="s">
        <v>25</v>
      </c>
      <c r="D22" s="9" t="s">
        <v>18</v>
      </c>
      <c r="E22" s="12" t="s">
        <v>12</v>
      </c>
      <c r="F22" s="11">
        <f t="shared" si="12"/>
        <v>0.44444444444444442</v>
      </c>
      <c r="G22" s="12">
        <v>4</v>
      </c>
      <c r="H22" s="7">
        <f>H21+1</f>
        <v>8</v>
      </c>
      <c r="I22" s="12">
        <v>49</v>
      </c>
      <c r="J22" s="12">
        <v>8</v>
      </c>
      <c r="K22" s="9">
        <f t="shared" si="10"/>
        <v>0.67213114754098358</v>
      </c>
      <c r="L22" s="9">
        <f>I22</f>
        <v>49</v>
      </c>
      <c r="M22" s="9">
        <f>J22</f>
        <v>8</v>
      </c>
      <c r="N22" s="9">
        <f t="shared" si="11"/>
        <v>0.67213114754098358</v>
      </c>
    </row>
    <row r="23" spans="1:15" s="15" customFormat="1">
      <c r="A23" s="7">
        <f t="shared" ref="A23:A24" si="13">A22+1</f>
        <v>9</v>
      </c>
      <c r="B23" s="7" t="s">
        <v>11</v>
      </c>
      <c r="C23" s="7" t="s">
        <v>25</v>
      </c>
      <c r="D23" s="9" t="s">
        <v>18</v>
      </c>
      <c r="E23" s="12" t="s">
        <v>13</v>
      </c>
      <c r="F23" s="18">
        <f t="shared" si="12"/>
        <v>0.44791666666666663</v>
      </c>
      <c r="G23" s="12">
        <v>1</v>
      </c>
      <c r="H23" s="7">
        <f t="shared" ref="H23:H24" si="14">H22+1</f>
        <v>9</v>
      </c>
      <c r="I23" s="12">
        <v>4</v>
      </c>
      <c r="J23" s="12">
        <v>53</v>
      </c>
      <c r="K23" s="9">
        <f t="shared" si="10"/>
        <v>-0.84482758620689657</v>
      </c>
      <c r="L23" s="9">
        <f>J23</f>
        <v>53</v>
      </c>
      <c r="M23" s="9">
        <f>I23</f>
        <v>4</v>
      </c>
      <c r="N23" s="9">
        <f t="shared" si="11"/>
        <v>0.84482758620689657</v>
      </c>
    </row>
    <row r="24" spans="1:15">
      <c r="A24" s="7">
        <f t="shared" si="13"/>
        <v>10</v>
      </c>
      <c r="B24" s="8" t="s">
        <v>11</v>
      </c>
      <c r="C24" s="7" t="s">
        <v>25</v>
      </c>
      <c r="D24" s="9" t="s">
        <v>18</v>
      </c>
      <c r="E24" s="9" t="s">
        <v>12</v>
      </c>
      <c r="F24" s="11">
        <f t="shared" si="12"/>
        <v>0.45138888888888884</v>
      </c>
      <c r="G24" s="9">
        <v>2</v>
      </c>
      <c r="H24" s="7">
        <f t="shared" si="14"/>
        <v>10</v>
      </c>
      <c r="I24" s="9">
        <v>42</v>
      </c>
      <c r="J24" s="9">
        <v>7</v>
      </c>
      <c r="K24" s="9">
        <f t="shared" si="10"/>
        <v>0.68627450980392157</v>
      </c>
      <c r="L24" s="9">
        <f>I24</f>
        <v>42</v>
      </c>
      <c r="M24" s="9">
        <f>J24</f>
        <v>7</v>
      </c>
      <c r="N24" s="9">
        <f t="shared" si="11"/>
        <v>0.68627450980392157</v>
      </c>
    </row>
    <row r="25" spans="1:15">
      <c r="A25" s="7">
        <f>A24+1</f>
        <v>11</v>
      </c>
      <c r="B25" s="8" t="s">
        <v>11</v>
      </c>
      <c r="C25" s="7" t="s">
        <v>25</v>
      </c>
      <c r="D25" s="9" t="s">
        <v>18</v>
      </c>
      <c r="E25" s="10" t="s">
        <v>13</v>
      </c>
      <c r="F25" s="11">
        <f t="shared" si="12"/>
        <v>0.45486111111111105</v>
      </c>
      <c r="G25" s="10">
        <v>3</v>
      </c>
      <c r="H25" s="7">
        <f>H24+1</f>
        <v>11</v>
      </c>
      <c r="I25" s="10">
        <v>8</v>
      </c>
      <c r="J25" s="10">
        <v>49</v>
      </c>
      <c r="K25" s="9">
        <f t="shared" si="10"/>
        <v>-0.68333333333333335</v>
      </c>
      <c r="L25" s="9">
        <f>J25</f>
        <v>49</v>
      </c>
      <c r="M25" s="9">
        <f>I25</f>
        <v>8</v>
      </c>
      <c r="N25" s="9">
        <f t="shared" si="11"/>
        <v>0.68333333333333335</v>
      </c>
    </row>
    <row r="26" spans="1:15">
      <c r="A26" s="4">
        <f>A25+1</f>
        <v>12</v>
      </c>
      <c r="B26" s="4" t="s">
        <v>11</v>
      </c>
      <c r="C26" s="14" t="s">
        <v>25</v>
      </c>
      <c r="D26" s="5" t="s">
        <v>37</v>
      </c>
      <c r="E26" s="5" t="s">
        <v>12</v>
      </c>
      <c r="F26" s="6">
        <f>F25+TIME(0,5,0)</f>
        <v>0.45833333333333326</v>
      </c>
      <c r="G26" s="5">
        <v>4</v>
      </c>
      <c r="H26" s="4">
        <f>H25+1</f>
        <v>12</v>
      </c>
      <c r="I26" s="5">
        <v>35</v>
      </c>
      <c r="J26" s="5">
        <v>17</v>
      </c>
      <c r="K26" s="5">
        <f t="shared" si="10"/>
        <v>0.32142857142857145</v>
      </c>
      <c r="L26" s="5">
        <f>I26</f>
        <v>35</v>
      </c>
      <c r="M26" s="5">
        <f>J26</f>
        <v>17</v>
      </c>
      <c r="N26" s="5">
        <f t="shared" si="11"/>
        <v>0.32142857142857145</v>
      </c>
      <c r="O26">
        <f>SUM(N26:N31)/6</f>
        <v>0.5428879118279859</v>
      </c>
    </row>
    <row r="27" spans="1:15">
      <c r="A27" s="7">
        <f>A26+1</f>
        <v>13</v>
      </c>
      <c r="B27" s="8" t="s">
        <v>11</v>
      </c>
      <c r="C27" s="7" t="s">
        <v>25</v>
      </c>
      <c r="D27" s="9" t="s">
        <v>37</v>
      </c>
      <c r="E27" s="10" t="s">
        <v>13</v>
      </c>
      <c r="F27" s="11">
        <f t="shared" si="12"/>
        <v>0.46180555555555547</v>
      </c>
      <c r="G27" s="10">
        <v>2</v>
      </c>
      <c r="H27" s="7">
        <f>H26+1</f>
        <v>13</v>
      </c>
      <c r="I27" s="10">
        <v>8</v>
      </c>
      <c r="J27" s="10">
        <v>47</v>
      </c>
      <c r="K27" s="9">
        <f t="shared" si="10"/>
        <v>-0.68421052631578949</v>
      </c>
      <c r="L27" s="9">
        <f>J27</f>
        <v>47</v>
      </c>
      <c r="M27" s="9">
        <f>I27</f>
        <v>8</v>
      </c>
      <c r="N27" s="9">
        <f t="shared" si="11"/>
        <v>0.68421052631578949</v>
      </c>
    </row>
    <row r="28" spans="1:15">
      <c r="A28" s="7">
        <f>A27+1</f>
        <v>14</v>
      </c>
      <c r="B28" s="8" t="s">
        <v>11</v>
      </c>
      <c r="C28" s="7" t="s">
        <v>25</v>
      </c>
      <c r="D28" s="9" t="s">
        <v>37</v>
      </c>
      <c r="E28" s="12" t="s">
        <v>12</v>
      </c>
      <c r="F28" s="11">
        <f t="shared" si="12"/>
        <v>0.46527777777777768</v>
      </c>
      <c r="G28" s="12">
        <v>2</v>
      </c>
      <c r="H28" s="7">
        <f>H27+1</f>
        <v>14</v>
      </c>
      <c r="I28" s="12">
        <v>42</v>
      </c>
      <c r="J28" s="12">
        <v>22</v>
      </c>
      <c r="K28" s="9">
        <f t="shared" si="10"/>
        <v>0.30303030303030304</v>
      </c>
      <c r="L28" s="9">
        <f>I28</f>
        <v>42</v>
      </c>
      <c r="M28" s="9">
        <f>J28</f>
        <v>22</v>
      </c>
      <c r="N28" s="9">
        <f t="shared" si="11"/>
        <v>0.30303030303030304</v>
      </c>
    </row>
    <row r="29" spans="1:15" s="15" customFormat="1">
      <c r="A29" s="7">
        <f t="shared" ref="A29:A30" si="15">A28+1</f>
        <v>15</v>
      </c>
      <c r="B29" s="7" t="s">
        <v>11</v>
      </c>
      <c r="C29" s="7" t="s">
        <v>25</v>
      </c>
      <c r="D29" s="9" t="s">
        <v>37</v>
      </c>
      <c r="E29" s="12" t="s">
        <v>13</v>
      </c>
      <c r="F29" s="18">
        <f t="shared" si="12"/>
        <v>0.46874999999999989</v>
      </c>
      <c r="G29" s="12">
        <v>3</v>
      </c>
      <c r="H29" s="7">
        <f t="shared" ref="H29:H30" si="16">H28+1</f>
        <v>15</v>
      </c>
      <c r="I29" s="12">
        <v>8</v>
      </c>
      <c r="J29" s="12">
        <v>38</v>
      </c>
      <c r="K29" s="9">
        <f t="shared" si="10"/>
        <v>-0.61224489795918369</v>
      </c>
      <c r="L29" s="9">
        <f>J29</f>
        <v>38</v>
      </c>
      <c r="M29" s="9">
        <f>I29</f>
        <v>8</v>
      </c>
      <c r="N29" s="9">
        <f t="shared" si="11"/>
        <v>0.61224489795918369</v>
      </c>
    </row>
    <row r="30" spans="1:15">
      <c r="A30" s="7">
        <f t="shared" si="15"/>
        <v>16</v>
      </c>
      <c r="B30" s="8" t="s">
        <v>11</v>
      </c>
      <c r="C30" s="7" t="s">
        <v>25</v>
      </c>
      <c r="D30" s="9" t="s">
        <v>37</v>
      </c>
      <c r="E30" s="9" t="s">
        <v>12</v>
      </c>
      <c r="F30" s="11">
        <f t="shared" si="12"/>
        <v>0.4722222222222221</v>
      </c>
      <c r="G30" s="9">
        <v>3</v>
      </c>
      <c r="H30" s="7">
        <f t="shared" si="16"/>
        <v>16</v>
      </c>
      <c r="I30" s="9">
        <v>50</v>
      </c>
      <c r="J30" s="9">
        <v>10</v>
      </c>
      <c r="K30" s="9">
        <f t="shared" si="10"/>
        <v>0.63492063492063489</v>
      </c>
      <c r="L30" s="9">
        <f>I30</f>
        <v>50</v>
      </c>
      <c r="M30" s="9">
        <f>J30</f>
        <v>10</v>
      </c>
      <c r="N30" s="9">
        <f t="shared" si="11"/>
        <v>0.63492063492063489</v>
      </c>
    </row>
    <row r="31" spans="1:15">
      <c r="A31" s="7">
        <f>A30+1</f>
        <v>17</v>
      </c>
      <c r="B31" s="8" t="s">
        <v>11</v>
      </c>
      <c r="C31" s="7" t="s">
        <v>25</v>
      </c>
      <c r="D31" s="9" t="s">
        <v>37</v>
      </c>
      <c r="E31" s="10" t="s">
        <v>13</v>
      </c>
      <c r="F31" s="11">
        <f t="shared" si="12"/>
        <v>0.47569444444444431</v>
      </c>
      <c r="G31" s="10">
        <v>4</v>
      </c>
      <c r="H31" s="7">
        <f>H30+1</f>
        <v>17</v>
      </c>
      <c r="I31" s="10">
        <v>8</v>
      </c>
      <c r="J31" s="10">
        <v>55</v>
      </c>
      <c r="K31" s="9">
        <f t="shared" si="10"/>
        <v>-0.70149253731343286</v>
      </c>
      <c r="L31" s="9">
        <f>J31</f>
        <v>55</v>
      </c>
      <c r="M31" s="9">
        <f>I31</f>
        <v>8</v>
      </c>
      <c r="N31" s="9">
        <f t="shared" si="11"/>
        <v>0.70149253731343286</v>
      </c>
    </row>
    <row r="32" spans="1:15">
      <c r="A32" s="4">
        <f>A31+1</f>
        <v>18</v>
      </c>
      <c r="B32" s="4" t="s">
        <v>11</v>
      </c>
      <c r="C32" s="14" t="s">
        <v>26</v>
      </c>
      <c r="D32" s="5" t="s">
        <v>18</v>
      </c>
      <c r="E32" s="5" t="s">
        <v>12</v>
      </c>
      <c r="F32" s="6">
        <f>TIME(16,0,0)</f>
        <v>0.66666666666666663</v>
      </c>
      <c r="G32" s="5">
        <v>6</v>
      </c>
      <c r="H32" s="4">
        <f>H31+1</f>
        <v>18</v>
      </c>
      <c r="I32" s="5">
        <v>43</v>
      </c>
      <c r="J32" s="5">
        <v>12</v>
      </c>
      <c r="K32" s="5">
        <f t="shared" si="0"/>
        <v>0.50819672131147542</v>
      </c>
      <c r="L32" s="5">
        <f>I32</f>
        <v>43</v>
      </c>
      <c r="M32" s="5">
        <f>J32</f>
        <v>12</v>
      </c>
      <c r="N32" s="5">
        <f t="shared" si="1"/>
        <v>0.50819672131147542</v>
      </c>
      <c r="O32">
        <f>SUM(N32:N37)/6</f>
        <v>0.65702250845693466</v>
      </c>
    </row>
    <row r="33" spans="1:15">
      <c r="A33" s="7">
        <f>A32+1</f>
        <v>19</v>
      </c>
      <c r="B33" s="8" t="s">
        <v>11</v>
      </c>
      <c r="C33" s="7" t="s">
        <v>26</v>
      </c>
      <c r="D33" s="9" t="s">
        <v>18</v>
      </c>
      <c r="E33" s="10" t="s">
        <v>13</v>
      </c>
      <c r="F33" s="11">
        <f t="shared" ref="F33:F43" si="17">F32+TIME(0,5,0)</f>
        <v>0.67013888888888884</v>
      </c>
      <c r="G33" s="10">
        <v>4</v>
      </c>
      <c r="H33" s="7">
        <f>H32+1</f>
        <v>19</v>
      </c>
      <c r="I33" s="10">
        <v>5</v>
      </c>
      <c r="J33" s="10">
        <v>47</v>
      </c>
      <c r="K33" s="9">
        <f t="shared" si="0"/>
        <v>-0.75</v>
      </c>
      <c r="L33" s="9">
        <f>J33</f>
        <v>47</v>
      </c>
      <c r="M33" s="9">
        <f>I33</f>
        <v>5</v>
      </c>
      <c r="N33" s="9">
        <f t="shared" si="1"/>
        <v>0.75</v>
      </c>
    </row>
    <row r="34" spans="1:15">
      <c r="A34" s="7">
        <f>A33+1</f>
        <v>20</v>
      </c>
      <c r="B34" s="8" t="s">
        <v>11</v>
      </c>
      <c r="C34" s="7" t="s">
        <v>26</v>
      </c>
      <c r="D34" s="9" t="s">
        <v>18</v>
      </c>
      <c r="E34" s="12" t="s">
        <v>12</v>
      </c>
      <c r="F34" s="11">
        <f t="shared" si="17"/>
        <v>0.67361111111111105</v>
      </c>
      <c r="G34" s="12">
        <v>3</v>
      </c>
      <c r="H34" s="7">
        <f>H33+1</f>
        <v>20</v>
      </c>
      <c r="I34" s="12">
        <v>37</v>
      </c>
      <c r="J34" s="12">
        <v>8</v>
      </c>
      <c r="K34" s="9">
        <f t="shared" si="0"/>
        <v>0.60416666666666663</v>
      </c>
      <c r="L34" s="9">
        <f>I34</f>
        <v>37</v>
      </c>
      <c r="M34" s="9">
        <f>J34</f>
        <v>8</v>
      </c>
      <c r="N34" s="9">
        <f t="shared" si="1"/>
        <v>0.60416666666666663</v>
      </c>
    </row>
    <row r="35" spans="1:15" s="15" customFormat="1">
      <c r="A35" s="7">
        <f t="shared" ref="A35:A36" si="18">A34+1</f>
        <v>21</v>
      </c>
      <c r="B35" s="7" t="s">
        <v>11</v>
      </c>
      <c r="C35" s="7" t="s">
        <v>26</v>
      </c>
      <c r="D35" s="9" t="s">
        <v>18</v>
      </c>
      <c r="E35" s="12" t="s">
        <v>13</v>
      </c>
      <c r="F35" s="18">
        <f t="shared" si="17"/>
        <v>0.67708333333333326</v>
      </c>
      <c r="G35" s="12">
        <v>6</v>
      </c>
      <c r="H35" s="7">
        <f t="shared" ref="H35:H36" si="19">H34+1</f>
        <v>21</v>
      </c>
      <c r="I35" s="12">
        <v>9</v>
      </c>
      <c r="J35" s="12">
        <v>46</v>
      </c>
      <c r="K35" s="9">
        <f t="shared" si="0"/>
        <v>-0.60655737704918034</v>
      </c>
      <c r="L35" s="9">
        <f>J35</f>
        <v>46</v>
      </c>
      <c r="M35" s="9">
        <f>I35</f>
        <v>9</v>
      </c>
      <c r="N35" s="9">
        <f t="shared" si="1"/>
        <v>0.60655737704918034</v>
      </c>
    </row>
    <row r="36" spans="1:15">
      <c r="A36" s="7">
        <f t="shared" si="18"/>
        <v>22</v>
      </c>
      <c r="B36" s="8" t="s">
        <v>11</v>
      </c>
      <c r="C36" s="7" t="s">
        <v>26</v>
      </c>
      <c r="D36" s="9" t="s">
        <v>18</v>
      </c>
      <c r="E36" s="9" t="s">
        <v>12</v>
      </c>
      <c r="F36" s="11">
        <f t="shared" si="17"/>
        <v>0.68055555555555547</v>
      </c>
      <c r="G36" s="9">
        <v>3</v>
      </c>
      <c r="H36" s="7">
        <f t="shared" si="19"/>
        <v>22</v>
      </c>
      <c r="I36" s="9">
        <v>42</v>
      </c>
      <c r="J36" s="9">
        <v>3</v>
      </c>
      <c r="K36" s="9">
        <f t="shared" si="0"/>
        <v>0.8125</v>
      </c>
      <c r="L36" s="9">
        <f>I36</f>
        <v>42</v>
      </c>
      <c r="M36" s="9">
        <f>J36</f>
        <v>3</v>
      </c>
      <c r="N36" s="9">
        <f t="shared" si="1"/>
        <v>0.8125</v>
      </c>
    </row>
    <row r="37" spans="1:15">
      <c r="A37" s="7">
        <f>A36+1</f>
        <v>23</v>
      </c>
      <c r="B37" s="8" t="s">
        <v>11</v>
      </c>
      <c r="C37" s="7" t="s">
        <v>26</v>
      </c>
      <c r="D37" s="9" t="s">
        <v>18</v>
      </c>
      <c r="E37" s="10" t="s">
        <v>13</v>
      </c>
      <c r="F37" s="11">
        <f t="shared" si="17"/>
        <v>0.68402777777777768</v>
      </c>
      <c r="G37" s="10">
        <v>3</v>
      </c>
      <c r="H37" s="7">
        <f>H36+1</f>
        <v>23</v>
      </c>
      <c r="I37" s="10">
        <v>8</v>
      </c>
      <c r="J37" s="10">
        <v>45</v>
      </c>
      <c r="K37" s="9">
        <f t="shared" si="0"/>
        <v>-0.6607142857142857</v>
      </c>
      <c r="L37" s="9">
        <f>J37</f>
        <v>45</v>
      </c>
      <c r="M37" s="9">
        <f>I37</f>
        <v>8</v>
      </c>
      <c r="N37" s="9">
        <f t="shared" si="1"/>
        <v>0.6607142857142857</v>
      </c>
    </row>
    <row r="38" spans="1:15">
      <c r="A38" s="4">
        <f>A37+1</f>
        <v>24</v>
      </c>
      <c r="B38" s="4" t="s">
        <v>11</v>
      </c>
      <c r="C38" s="14" t="s">
        <v>26</v>
      </c>
      <c r="D38" s="5" t="s">
        <v>38</v>
      </c>
      <c r="E38" s="5" t="s">
        <v>12</v>
      </c>
      <c r="F38" s="6">
        <f>F37+TIME(0,5,0)</f>
        <v>0.68749999999999989</v>
      </c>
      <c r="G38" s="5">
        <v>6</v>
      </c>
      <c r="H38" s="4">
        <f>H37+1</f>
        <v>24</v>
      </c>
      <c r="I38" s="5">
        <v>38</v>
      </c>
      <c r="J38" s="5">
        <v>9</v>
      </c>
      <c r="K38" s="5">
        <f t="shared" si="0"/>
        <v>0.54716981132075471</v>
      </c>
      <c r="L38" s="5">
        <f>I38</f>
        <v>38</v>
      </c>
      <c r="M38" s="5">
        <f>J38</f>
        <v>9</v>
      </c>
      <c r="N38" s="5">
        <f t="shared" si="1"/>
        <v>0.54716981132075471</v>
      </c>
      <c r="O38">
        <f>SUM(N38:N43)/6</f>
        <v>0.32964908305831869</v>
      </c>
    </row>
    <row r="39" spans="1:15">
      <c r="A39" s="7">
        <f>A38+1</f>
        <v>25</v>
      </c>
      <c r="B39" s="8" t="s">
        <v>11</v>
      </c>
      <c r="C39" s="7" t="s">
        <v>26</v>
      </c>
      <c r="D39" s="9" t="s">
        <v>38</v>
      </c>
      <c r="E39" s="10" t="s">
        <v>13</v>
      </c>
      <c r="F39" s="11">
        <f t="shared" si="17"/>
        <v>0.6909722222222221</v>
      </c>
      <c r="G39" s="10">
        <v>5</v>
      </c>
      <c r="H39" s="7">
        <f>H38+1</f>
        <v>25</v>
      </c>
      <c r="I39" s="10">
        <v>21</v>
      </c>
      <c r="J39" s="10">
        <v>25</v>
      </c>
      <c r="K39" s="9">
        <f t="shared" si="0"/>
        <v>-7.8431372549019607E-2</v>
      </c>
      <c r="L39" s="9">
        <f>J39</f>
        <v>25</v>
      </c>
      <c r="M39" s="9">
        <f>I39</f>
        <v>21</v>
      </c>
      <c r="N39" s="9">
        <f t="shared" si="1"/>
        <v>7.8431372549019607E-2</v>
      </c>
    </row>
    <row r="40" spans="1:15">
      <c r="A40" s="7">
        <f>A39+1</f>
        <v>26</v>
      </c>
      <c r="B40" s="8" t="s">
        <v>11</v>
      </c>
      <c r="C40" s="7" t="s">
        <v>26</v>
      </c>
      <c r="D40" s="9" t="s">
        <v>38</v>
      </c>
      <c r="E40" s="12" t="s">
        <v>12</v>
      </c>
      <c r="F40" s="11">
        <f t="shared" si="17"/>
        <v>0.69444444444444431</v>
      </c>
      <c r="G40" s="12">
        <v>7</v>
      </c>
      <c r="H40" s="7">
        <f>H39+1</f>
        <v>26</v>
      </c>
      <c r="I40" s="12">
        <v>45</v>
      </c>
      <c r="J40" s="12">
        <v>9</v>
      </c>
      <c r="K40" s="9">
        <f t="shared" si="0"/>
        <v>0.5901639344262295</v>
      </c>
      <c r="L40" s="9">
        <f>I40</f>
        <v>45</v>
      </c>
      <c r="M40" s="9">
        <f>J40</f>
        <v>9</v>
      </c>
      <c r="N40" s="9">
        <f t="shared" si="1"/>
        <v>0.5901639344262295</v>
      </c>
    </row>
    <row r="41" spans="1:15" s="15" customFormat="1">
      <c r="A41" s="7">
        <f t="shared" ref="A41:A42" si="20">A40+1</f>
        <v>27</v>
      </c>
      <c r="B41" s="7" t="s">
        <v>11</v>
      </c>
      <c r="C41" s="7" t="s">
        <v>26</v>
      </c>
      <c r="D41" s="9" t="s">
        <v>38</v>
      </c>
      <c r="E41" s="12" t="s">
        <v>13</v>
      </c>
      <c r="F41" s="18">
        <f t="shared" si="17"/>
        <v>0.69791666666666652</v>
      </c>
      <c r="G41" s="12">
        <v>7</v>
      </c>
      <c r="H41" s="7">
        <f t="shared" ref="H41:H42" si="21">H40+1</f>
        <v>27</v>
      </c>
      <c r="I41" s="12">
        <v>17</v>
      </c>
      <c r="J41" s="12">
        <v>29</v>
      </c>
      <c r="K41" s="9">
        <f t="shared" si="0"/>
        <v>-0.22641509433962265</v>
      </c>
      <c r="L41" s="9">
        <f>J41</f>
        <v>29</v>
      </c>
      <c r="M41" s="9">
        <f>I41</f>
        <v>17</v>
      </c>
      <c r="N41" s="9">
        <f t="shared" si="1"/>
        <v>0.22641509433962265</v>
      </c>
    </row>
    <row r="42" spans="1:15">
      <c r="A42" s="7">
        <f t="shared" si="20"/>
        <v>28</v>
      </c>
      <c r="B42" s="8" t="s">
        <v>11</v>
      </c>
      <c r="C42" s="7" t="s">
        <v>26</v>
      </c>
      <c r="D42" s="9" t="s">
        <v>38</v>
      </c>
      <c r="E42" s="9" t="s">
        <v>12</v>
      </c>
      <c r="F42" s="11">
        <f t="shared" si="17"/>
        <v>0.70138888888888873</v>
      </c>
      <c r="G42" s="9">
        <v>4</v>
      </c>
      <c r="H42" s="7">
        <f t="shared" si="21"/>
        <v>28</v>
      </c>
      <c r="I42" s="9">
        <v>34</v>
      </c>
      <c r="J42" s="9">
        <v>18</v>
      </c>
      <c r="K42" s="9">
        <f t="shared" si="0"/>
        <v>0.2857142857142857</v>
      </c>
      <c r="L42" s="9">
        <f>I42</f>
        <v>34</v>
      </c>
      <c r="M42" s="9">
        <f>J42</f>
        <v>18</v>
      </c>
      <c r="N42" s="9">
        <f t="shared" si="1"/>
        <v>0.2857142857142857</v>
      </c>
    </row>
    <row r="43" spans="1:15">
      <c r="A43" s="7">
        <f>A42+1</f>
        <v>29</v>
      </c>
      <c r="B43" s="8" t="s">
        <v>11</v>
      </c>
      <c r="C43" s="7" t="s">
        <v>26</v>
      </c>
      <c r="D43" s="9" t="s">
        <v>38</v>
      </c>
      <c r="E43" s="10" t="s">
        <v>13</v>
      </c>
      <c r="F43" s="11">
        <f t="shared" si="17"/>
        <v>0.70486111111111094</v>
      </c>
      <c r="G43" s="10">
        <v>5</v>
      </c>
      <c r="H43" s="7">
        <f>H42+1</f>
        <v>29</v>
      </c>
      <c r="I43" s="10">
        <v>17</v>
      </c>
      <c r="J43" s="10">
        <v>30</v>
      </c>
      <c r="K43" s="9">
        <f t="shared" si="0"/>
        <v>-0.25</v>
      </c>
      <c r="L43" s="9">
        <f>J43</f>
        <v>30</v>
      </c>
      <c r="M43" s="9">
        <f>I43</f>
        <v>17</v>
      </c>
      <c r="N43" s="9">
        <f t="shared" si="1"/>
        <v>0.25</v>
      </c>
    </row>
  </sheetData>
  <phoneticPr fontId="6" type="noConversion"/>
  <pageMargins left="0.75" right="0.75" top="1" bottom="1" header="0.5" footer="0.5"/>
  <pageSetup scale="60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87"/>
  <sheetViews>
    <sheetView topLeftCell="A68" workbookViewId="0">
      <selection activeCell="D82" sqref="D82:D87"/>
    </sheetView>
  </sheetViews>
  <sheetFormatPr baseColWidth="10" defaultRowHeight="15" x14ac:dyDescent="0"/>
  <cols>
    <col min="2" max="2" width="17" customWidth="1"/>
    <col min="3" max="3" width="31.83203125" customWidth="1"/>
    <col min="4" max="4" width="44.1640625" customWidth="1"/>
    <col min="6" max="6" width="11.83203125" bestFit="1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7</v>
      </c>
      <c r="J1" s="2" t="s">
        <v>8</v>
      </c>
      <c r="K1" s="2" t="s">
        <v>9</v>
      </c>
      <c r="L1" s="2" t="s">
        <v>2</v>
      </c>
      <c r="M1" s="2" t="s">
        <v>3</v>
      </c>
      <c r="N1" s="2" t="s">
        <v>10</v>
      </c>
    </row>
    <row r="2" spans="1:15">
      <c r="A2" s="4">
        <v>1</v>
      </c>
      <c r="B2" s="4" t="s">
        <v>11</v>
      </c>
      <c r="C2" s="4" t="s">
        <v>28</v>
      </c>
      <c r="D2" s="4" t="s">
        <v>28</v>
      </c>
      <c r="E2" s="5" t="s">
        <v>12</v>
      </c>
      <c r="F2" s="6">
        <f>TIME(7,15,0)</f>
        <v>0.30208333333333331</v>
      </c>
      <c r="G2" s="5">
        <v>6</v>
      </c>
      <c r="H2" s="4">
        <v>1</v>
      </c>
      <c r="I2" s="5">
        <v>26</v>
      </c>
      <c r="J2" s="5">
        <v>30</v>
      </c>
      <c r="K2" s="5">
        <f t="shared" ref="K2:K43" si="0">(I2-J2)/(I2+J2+G2)</f>
        <v>-6.4516129032258063E-2</v>
      </c>
      <c r="L2" s="5">
        <f>I2</f>
        <v>26</v>
      </c>
      <c r="M2" s="5">
        <f>J2</f>
        <v>30</v>
      </c>
      <c r="N2" s="5">
        <f t="shared" ref="N2:N43" si="1">(L2-M2)/(L2+M2+G2)</f>
        <v>-6.4516129032258063E-2</v>
      </c>
      <c r="O2">
        <f>SUM(K2+K3+K4+K6+K7)/5</f>
        <v>2.742705987869274E-2</v>
      </c>
    </row>
    <row r="3" spans="1:15">
      <c r="A3" s="7">
        <f>A2+1</f>
        <v>2</v>
      </c>
      <c r="B3" s="8" t="s">
        <v>11</v>
      </c>
      <c r="C3" s="7" t="s">
        <v>28</v>
      </c>
      <c r="D3" s="7" t="s">
        <v>28</v>
      </c>
      <c r="E3" s="10" t="s">
        <v>13</v>
      </c>
      <c r="F3" s="11">
        <f t="shared" ref="F3:F43" si="2">F2+TIME(0,5,0)</f>
        <v>0.30555555555555552</v>
      </c>
      <c r="G3" s="10">
        <v>8</v>
      </c>
      <c r="H3" s="7">
        <f>H2+1</f>
        <v>2</v>
      </c>
      <c r="I3" s="10">
        <v>31</v>
      </c>
      <c r="J3" s="10">
        <v>23</v>
      </c>
      <c r="K3" s="9">
        <f t="shared" si="0"/>
        <v>0.12903225806451613</v>
      </c>
      <c r="L3" s="9">
        <f>J3</f>
        <v>23</v>
      </c>
      <c r="M3" s="9">
        <f>I3</f>
        <v>31</v>
      </c>
      <c r="N3" s="9">
        <f t="shared" si="1"/>
        <v>-0.12903225806451613</v>
      </c>
      <c r="O3">
        <f>SUM(N2+N3+N4+N6+N7)/5</f>
        <v>2.0258601097330731E-2</v>
      </c>
    </row>
    <row r="4" spans="1:15">
      <c r="A4" s="7">
        <f>A3+1</f>
        <v>3</v>
      </c>
      <c r="B4" s="8" t="s">
        <v>11</v>
      </c>
      <c r="C4" s="7" t="s">
        <v>28</v>
      </c>
      <c r="D4" s="7" t="s">
        <v>28</v>
      </c>
      <c r="E4" s="12" t="s">
        <v>12</v>
      </c>
      <c r="F4" s="11">
        <f t="shared" si="2"/>
        <v>0.30902777777777773</v>
      </c>
      <c r="G4" s="12">
        <v>3</v>
      </c>
      <c r="H4" s="7">
        <f>H3+1</f>
        <v>3</v>
      </c>
      <c r="I4" s="10">
        <v>30</v>
      </c>
      <c r="J4" s="10">
        <v>28</v>
      </c>
      <c r="K4" s="9">
        <f t="shared" si="0"/>
        <v>3.2786885245901641E-2</v>
      </c>
      <c r="L4" s="9">
        <f>I4</f>
        <v>30</v>
      </c>
      <c r="M4" s="9">
        <f>J4</f>
        <v>28</v>
      </c>
      <c r="N4" s="9">
        <f t="shared" si="1"/>
        <v>3.2786885245901641E-2</v>
      </c>
    </row>
    <row r="5" spans="1:15" s="15" customFormat="1">
      <c r="A5" s="7">
        <f t="shared" ref="A5:A30" si="3">A4+1</f>
        <v>4</v>
      </c>
      <c r="B5" s="7" t="s">
        <v>11</v>
      </c>
      <c r="C5" s="7" t="s">
        <v>28</v>
      </c>
      <c r="D5" s="7" t="s">
        <v>28</v>
      </c>
      <c r="E5" s="12" t="s">
        <v>13</v>
      </c>
      <c r="F5" s="18">
        <f t="shared" si="2"/>
        <v>0.31249999999999994</v>
      </c>
      <c r="G5" s="12"/>
      <c r="H5" s="7">
        <f t="shared" ref="H5:H30" si="4">H4+1</f>
        <v>4</v>
      </c>
      <c r="I5" s="12"/>
      <c r="J5" s="12"/>
      <c r="K5" s="9"/>
      <c r="L5" s="9">
        <f>J5</f>
        <v>0</v>
      </c>
      <c r="M5" s="9">
        <f>I5</f>
        <v>0</v>
      </c>
      <c r="N5" s="9" t="e">
        <f t="shared" si="1"/>
        <v>#DIV/0!</v>
      </c>
    </row>
    <row r="6" spans="1:15">
      <c r="A6" s="7">
        <f t="shared" si="3"/>
        <v>5</v>
      </c>
      <c r="B6" s="7" t="s">
        <v>11</v>
      </c>
      <c r="C6" s="7" t="s">
        <v>28</v>
      </c>
      <c r="D6" s="7" t="s">
        <v>28</v>
      </c>
      <c r="E6" s="12" t="s">
        <v>12</v>
      </c>
      <c r="F6" s="11">
        <f t="shared" si="2"/>
        <v>0.31597222222222215</v>
      </c>
      <c r="G6" s="12">
        <v>3</v>
      </c>
      <c r="H6" s="7">
        <f t="shared" si="4"/>
        <v>5</v>
      </c>
      <c r="I6" s="2">
        <v>29</v>
      </c>
      <c r="J6" s="2">
        <v>21</v>
      </c>
      <c r="K6" s="9">
        <f t="shared" si="0"/>
        <v>0.15094339622641509</v>
      </c>
      <c r="L6" s="9">
        <f>I6</f>
        <v>29</v>
      </c>
      <c r="M6" s="9">
        <f>J6</f>
        <v>21</v>
      </c>
      <c r="N6" s="9">
        <f t="shared" si="1"/>
        <v>0.15094339622641509</v>
      </c>
    </row>
    <row r="7" spans="1:15">
      <c r="A7" s="7">
        <v>6</v>
      </c>
      <c r="B7" s="7" t="s">
        <v>11</v>
      </c>
      <c r="C7" s="7" t="s">
        <v>28</v>
      </c>
      <c r="D7" s="7" t="s">
        <v>28</v>
      </c>
      <c r="E7" s="10" t="s">
        <v>13</v>
      </c>
      <c r="F7" s="11">
        <f>F6+TIME(0,5,0)</f>
        <v>0.31944444444444436</v>
      </c>
      <c r="G7" s="10">
        <v>6</v>
      </c>
      <c r="H7" s="7">
        <v>6</v>
      </c>
      <c r="I7" s="10">
        <v>17</v>
      </c>
      <c r="J7" s="10">
        <v>22</v>
      </c>
      <c r="K7" s="9">
        <f t="shared" si="0"/>
        <v>-0.1111111111111111</v>
      </c>
      <c r="L7" s="9">
        <f>J7</f>
        <v>22</v>
      </c>
      <c r="M7" s="9">
        <f>I7</f>
        <v>17</v>
      </c>
      <c r="N7" s="9">
        <f t="shared" si="1"/>
        <v>0.1111111111111111</v>
      </c>
    </row>
    <row r="8" spans="1:15">
      <c r="A8" s="4">
        <f>A7+1</f>
        <v>7</v>
      </c>
      <c r="B8" s="4" t="s">
        <v>11</v>
      </c>
      <c r="C8" s="14" t="s">
        <v>21</v>
      </c>
      <c r="D8" s="5" t="s">
        <v>18</v>
      </c>
      <c r="E8" s="5" t="s">
        <v>12</v>
      </c>
      <c r="F8" s="6">
        <f>TIME(8,20,0)</f>
        <v>0.34722222222222227</v>
      </c>
      <c r="G8" s="5">
        <v>6</v>
      </c>
      <c r="H8" s="4">
        <f>H7+1</f>
        <v>7</v>
      </c>
      <c r="I8" s="5">
        <v>44</v>
      </c>
      <c r="J8" s="5">
        <v>14</v>
      </c>
      <c r="K8" s="5">
        <f t="shared" si="0"/>
        <v>0.46875</v>
      </c>
      <c r="L8" s="5">
        <f>I8</f>
        <v>44</v>
      </c>
      <c r="M8" s="5">
        <f>J8</f>
        <v>14</v>
      </c>
      <c r="N8" s="5">
        <f t="shared" si="1"/>
        <v>0.46875</v>
      </c>
      <c r="O8">
        <f>SUM(N8:N13)/6</f>
        <v>0.42598157273194664</v>
      </c>
    </row>
    <row r="9" spans="1:15">
      <c r="A9" s="7">
        <f>A8+1</f>
        <v>8</v>
      </c>
      <c r="B9" s="8" t="s">
        <v>11</v>
      </c>
      <c r="C9" s="7" t="s">
        <v>21</v>
      </c>
      <c r="D9" s="9" t="s">
        <v>18</v>
      </c>
      <c r="E9" s="10" t="s">
        <v>13</v>
      </c>
      <c r="F9" s="11">
        <f t="shared" si="2"/>
        <v>0.35069444444444448</v>
      </c>
      <c r="G9" s="10">
        <v>5</v>
      </c>
      <c r="H9" s="7">
        <f>H8+1</f>
        <v>8</v>
      </c>
      <c r="I9" s="10">
        <v>20</v>
      </c>
      <c r="J9" s="10">
        <v>56</v>
      </c>
      <c r="K9" s="9">
        <f t="shared" si="0"/>
        <v>-0.44444444444444442</v>
      </c>
      <c r="L9" s="9">
        <f>J9</f>
        <v>56</v>
      </c>
      <c r="M9" s="9">
        <f>I9</f>
        <v>20</v>
      </c>
      <c r="N9" s="9">
        <f t="shared" si="1"/>
        <v>0.44444444444444442</v>
      </c>
    </row>
    <row r="10" spans="1:15">
      <c r="A10" s="7">
        <f>A9+1</f>
        <v>9</v>
      </c>
      <c r="B10" s="8" t="s">
        <v>11</v>
      </c>
      <c r="C10" s="7" t="s">
        <v>21</v>
      </c>
      <c r="D10" s="9" t="s">
        <v>18</v>
      </c>
      <c r="E10" s="12" t="s">
        <v>12</v>
      </c>
      <c r="F10" s="11">
        <f t="shared" si="2"/>
        <v>0.35416666666666669</v>
      </c>
      <c r="G10" s="12">
        <v>2</v>
      </c>
      <c r="H10" s="7">
        <f>H9+1</f>
        <v>9</v>
      </c>
      <c r="I10" s="12">
        <v>31</v>
      </c>
      <c r="J10" s="12">
        <v>27</v>
      </c>
      <c r="K10" s="9">
        <f t="shared" si="0"/>
        <v>6.6666666666666666E-2</v>
      </c>
      <c r="L10" s="9">
        <f>I10</f>
        <v>31</v>
      </c>
      <c r="M10" s="9">
        <f>J10</f>
        <v>27</v>
      </c>
      <c r="N10" s="9">
        <f t="shared" si="1"/>
        <v>6.6666666666666666E-2</v>
      </c>
    </row>
    <row r="11" spans="1:15" s="15" customFormat="1">
      <c r="A11" s="7">
        <f t="shared" si="3"/>
        <v>10</v>
      </c>
      <c r="B11" s="7" t="s">
        <v>11</v>
      </c>
      <c r="C11" s="7" t="s">
        <v>21</v>
      </c>
      <c r="D11" s="9" t="s">
        <v>18</v>
      </c>
      <c r="E11" s="12" t="s">
        <v>13</v>
      </c>
      <c r="F11" s="18">
        <f t="shared" si="2"/>
        <v>0.3576388888888889</v>
      </c>
      <c r="G11" s="12">
        <v>1</v>
      </c>
      <c r="H11" s="7">
        <f t="shared" si="4"/>
        <v>10</v>
      </c>
      <c r="I11" s="12">
        <v>14</v>
      </c>
      <c r="J11" s="12">
        <v>63</v>
      </c>
      <c r="K11" s="9">
        <f t="shared" si="0"/>
        <v>-0.62820512820512819</v>
      </c>
      <c r="L11" s="9">
        <f>J11</f>
        <v>63</v>
      </c>
      <c r="M11" s="9">
        <f>I11</f>
        <v>14</v>
      </c>
      <c r="N11" s="9">
        <f t="shared" si="1"/>
        <v>0.62820512820512819</v>
      </c>
    </row>
    <row r="12" spans="1:15">
      <c r="A12" s="7">
        <f t="shared" si="3"/>
        <v>11</v>
      </c>
      <c r="B12" s="8" t="s">
        <v>11</v>
      </c>
      <c r="C12" s="7" t="s">
        <v>21</v>
      </c>
      <c r="D12" s="9" t="s">
        <v>18</v>
      </c>
      <c r="E12" s="9" t="s">
        <v>12</v>
      </c>
      <c r="F12" s="11">
        <f t="shared" si="2"/>
        <v>0.3611111111111111</v>
      </c>
      <c r="G12" s="9">
        <v>2</v>
      </c>
      <c r="H12" s="7">
        <f t="shared" si="4"/>
        <v>11</v>
      </c>
      <c r="I12" s="9">
        <v>42</v>
      </c>
      <c r="J12" s="9">
        <v>15</v>
      </c>
      <c r="K12" s="9">
        <f t="shared" si="0"/>
        <v>0.4576271186440678</v>
      </c>
      <c r="L12" s="9">
        <f>I12</f>
        <v>42</v>
      </c>
      <c r="M12" s="9">
        <f>J12</f>
        <v>15</v>
      </c>
      <c r="N12" s="9">
        <f t="shared" si="1"/>
        <v>0.4576271186440678</v>
      </c>
    </row>
    <row r="13" spans="1:15">
      <c r="A13" s="7">
        <f>A12+1</f>
        <v>12</v>
      </c>
      <c r="B13" s="8" t="s">
        <v>11</v>
      </c>
      <c r="C13" s="7" t="s">
        <v>21</v>
      </c>
      <c r="D13" s="9" t="s">
        <v>18</v>
      </c>
      <c r="E13" s="10" t="s">
        <v>13</v>
      </c>
      <c r="F13" s="11">
        <f t="shared" si="2"/>
        <v>0.36458333333333331</v>
      </c>
      <c r="G13" s="10">
        <v>0</v>
      </c>
      <c r="H13" s="7">
        <f>H12+1</f>
        <v>12</v>
      </c>
      <c r="I13" s="10">
        <v>13</v>
      </c>
      <c r="J13" s="10">
        <v>38</v>
      </c>
      <c r="K13" s="9">
        <f t="shared" si="0"/>
        <v>-0.49019607843137253</v>
      </c>
      <c r="L13" s="9">
        <f>J13</f>
        <v>38</v>
      </c>
      <c r="M13" s="9">
        <f>I13</f>
        <v>13</v>
      </c>
      <c r="N13" s="9">
        <f t="shared" si="1"/>
        <v>0.49019607843137253</v>
      </c>
    </row>
    <row r="14" spans="1:15">
      <c r="A14" s="4">
        <f>A13+1</f>
        <v>13</v>
      </c>
      <c r="B14" s="4" t="s">
        <v>11</v>
      </c>
      <c r="C14" s="14" t="s">
        <v>21</v>
      </c>
      <c r="D14" s="5" t="s">
        <v>31</v>
      </c>
      <c r="E14" s="5" t="s">
        <v>12</v>
      </c>
      <c r="F14" s="6">
        <f>F13+TIME(0,5,0)</f>
        <v>0.36805555555555552</v>
      </c>
      <c r="G14" s="5">
        <v>1</v>
      </c>
      <c r="H14" s="4">
        <f>H13+1</f>
        <v>13</v>
      </c>
      <c r="I14" s="5">
        <v>30</v>
      </c>
      <c r="J14" s="5">
        <v>26</v>
      </c>
      <c r="K14" s="5">
        <f t="shared" si="0"/>
        <v>7.0175438596491224E-2</v>
      </c>
      <c r="L14" s="5">
        <f>I14</f>
        <v>30</v>
      </c>
      <c r="M14" s="5">
        <f>J14</f>
        <v>26</v>
      </c>
      <c r="N14" s="5">
        <f t="shared" si="1"/>
        <v>7.0175438596491224E-2</v>
      </c>
      <c r="O14">
        <f>SUM(N14:N19)/6</f>
        <v>0.29453704460678365</v>
      </c>
    </row>
    <row r="15" spans="1:15">
      <c r="A15" s="7">
        <f>A14+1</f>
        <v>14</v>
      </c>
      <c r="B15" s="8" t="s">
        <v>11</v>
      </c>
      <c r="C15" s="7" t="s">
        <v>21</v>
      </c>
      <c r="D15" s="9" t="s">
        <v>31</v>
      </c>
      <c r="E15" s="10" t="s">
        <v>13</v>
      </c>
      <c r="F15" s="11">
        <f t="shared" si="2"/>
        <v>0.37152777777777773</v>
      </c>
      <c r="G15" s="10">
        <v>2</v>
      </c>
      <c r="H15" s="7">
        <f>H14+1</f>
        <v>14</v>
      </c>
      <c r="I15" s="10">
        <v>24</v>
      </c>
      <c r="J15" s="10">
        <v>20</v>
      </c>
      <c r="K15" s="9">
        <f t="shared" si="0"/>
        <v>8.6956521739130432E-2</v>
      </c>
      <c r="L15" s="9">
        <f>J15</f>
        <v>20</v>
      </c>
      <c r="M15" s="9">
        <f>I15</f>
        <v>24</v>
      </c>
      <c r="N15" s="9">
        <f t="shared" si="1"/>
        <v>-8.6956521739130432E-2</v>
      </c>
    </row>
    <row r="16" spans="1:15">
      <c r="A16" s="7">
        <f>A15+1</f>
        <v>15</v>
      </c>
      <c r="B16" s="8" t="s">
        <v>11</v>
      </c>
      <c r="C16" s="7" t="s">
        <v>21</v>
      </c>
      <c r="D16" s="9" t="s">
        <v>31</v>
      </c>
      <c r="E16" s="12" t="s">
        <v>12</v>
      </c>
      <c r="F16" s="11">
        <f t="shared" si="2"/>
        <v>0.37499999999999994</v>
      </c>
      <c r="G16" s="12">
        <v>1</v>
      </c>
      <c r="H16" s="7">
        <f>H15+1</f>
        <v>15</v>
      </c>
      <c r="I16" s="12">
        <v>52</v>
      </c>
      <c r="J16" s="12">
        <v>13</v>
      </c>
      <c r="K16" s="9">
        <f t="shared" si="0"/>
        <v>0.59090909090909094</v>
      </c>
      <c r="L16" s="9">
        <f>I16</f>
        <v>52</v>
      </c>
      <c r="M16" s="9">
        <f>J16</f>
        <v>13</v>
      </c>
      <c r="N16" s="9">
        <f t="shared" si="1"/>
        <v>0.59090909090909094</v>
      </c>
    </row>
    <row r="17" spans="1:15" s="15" customFormat="1">
      <c r="A17" s="7">
        <f t="shared" si="3"/>
        <v>16</v>
      </c>
      <c r="B17" s="7" t="s">
        <v>11</v>
      </c>
      <c r="C17" s="7" t="s">
        <v>21</v>
      </c>
      <c r="D17" s="9" t="s">
        <v>31</v>
      </c>
      <c r="E17" s="12" t="s">
        <v>13</v>
      </c>
      <c r="F17" s="18">
        <f t="shared" si="2"/>
        <v>0.37847222222222215</v>
      </c>
      <c r="G17" s="12">
        <v>2</v>
      </c>
      <c r="H17" s="7">
        <f t="shared" si="4"/>
        <v>16</v>
      </c>
      <c r="I17" s="12">
        <v>27</v>
      </c>
      <c r="J17" s="12">
        <v>42</v>
      </c>
      <c r="K17" s="9">
        <f t="shared" si="0"/>
        <v>-0.21126760563380281</v>
      </c>
      <c r="L17" s="9">
        <f>J17</f>
        <v>42</v>
      </c>
      <c r="M17" s="9">
        <f>I17</f>
        <v>27</v>
      </c>
      <c r="N17" s="9">
        <f t="shared" si="1"/>
        <v>0.21126760563380281</v>
      </c>
    </row>
    <row r="18" spans="1:15">
      <c r="A18" s="7">
        <f t="shared" si="3"/>
        <v>17</v>
      </c>
      <c r="B18" s="8" t="s">
        <v>11</v>
      </c>
      <c r="C18" s="7" t="s">
        <v>21</v>
      </c>
      <c r="D18" s="9" t="s">
        <v>31</v>
      </c>
      <c r="E18" s="9" t="s">
        <v>12</v>
      </c>
      <c r="F18" s="11">
        <f t="shared" si="2"/>
        <v>0.38194444444444436</v>
      </c>
      <c r="G18" s="9">
        <v>6</v>
      </c>
      <c r="H18" s="7">
        <f t="shared" si="4"/>
        <v>17</v>
      </c>
      <c r="I18" s="9">
        <v>48</v>
      </c>
      <c r="J18" s="9">
        <v>20</v>
      </c>
      <c r="K18" s="9">
        <f t="shared" si="0"/>
        <v>0.3783783783783784</v>
      </c>
      <c r="L18" s="9">
        <f>I18</f>
        <v>48</v>
      </c>
      <c r="M18" s="9">
        <f>J18</f>
        <v>20</v>
      </c>
      <c r="N18" s="9">
        <f t="shared" si="1"/>
        <v>0.3783783783783784</v>
      </c>
    </row>
    <row r="19" spans="1:15">
      <c r="A19" s="7">
        <f>A18+1</f>
        <v>18</v>
      </c>
      <c r="B19" s="8" t="s">
        <v>11</v>
      </c>
      <c r="C19" s="7" t="s">
        <v>21</v>
      </c>
      <c r="D19" s="9" t="s">
        <v>31</v>
      </c>
      <c r="E19" s="10" t="s">
        <v>13</v>
      </c>
      <c r="F19" s="11">
        <f t="shared" si="2"/>
        <v>0.38541666666666657</v>
      </c>
      <c r="G19" s="10">
        <v>3</v>
      </c>
      <c r="H19" s="7">
        <f>H18+1</f>
        <v>18</v>
      </c>
      <c r="I19" s="10">
        <v>10</v>
      </c>
      <c r="J19" s="10">
        <v>45</v>
      </c>
      <c r="K19" s="9">
        <f t="shared" si="0"/>
        <v>-0.60344827586206895</v>
      </c>
      <c r="L19" s="9">
        <f>J19</f>
        <v>45</v>
      </c>
      <c r="M19" s="9">
        <f>I19</f>
        <v>10</v>
      </c>
      <c r="N19" s="9">
        <f t="shared" si="1"/>
        <v>0.60344827586206895</v>
      </c>
    </row>
    <row r="20" spans="1:15">
      <c r="A20" s="4">
        <f>A19+1</f>
        <v>19</v>
      </c>
      <c r="B20" s="4" t="s">
        <v>11</v>
      </c>
      <c r="C20" s="14" t="s">
        <v>22</v>
      </c>
      <c r="D20" s="5" t="s">
        <v>18</v>
      </c>
      <c r="E20" s="5" t="s">
        <v>12</v>
      </c>
      <c r="F20" s="6">
        <f>TIME(9,50,0)</f>
        <v>0.40972222222222227</v>
      </c>
      <c r="G20" s="5">
        <v>5</v>
      </c>
      <c r="H20" s="4">
        <f>H19+1</f>
        <v>19</v>
      </c>
      <c r="I20" s="5">
        <v>60</v>
      </c>
      <c r="J20" s="5">
        <v>21</v>
      </c>
      <c r="K20" s="5">
        <f t="shared" si="0"/>
        <v>0.45348837209302323</v>
      </c>
      <c r="L20" s="5">
        <f>I20</f>
        <v>60</v>
      </c>
      <c r="M20" s="5">
        <f>J20</f>
        <v>21</v>
      </c>
      <c r="N20" s="5">
        <f t="shared" si="1"/>
        <v>0.45348837209302323</v>
      </c>
      <c r="O20">
        <f>SUM(N20:N25)/6</f>
        <v>0.58773217002626432</v>
      </c>
    </row>
    <row r="21" spans="1:15">
      <c r="A21" s="7">
        <f>A20+1</f>
        <v>20</v>
      </c>
      <c r="B21" s="8" t="s">
        <v>11</v>
      </c>
      <c r="C21" s="7" t="s">
        <v>22</v>
      </c>
      <c r="D21" s="9" t="s">
        <v>18</v>
      </c>
      <c r="E21" s="10" t="s">
        <v>13</v>
      </c>
      <c r="F21" s="11">
        <f t="shared" si="2"/>
        <v>0.41319444444444448</v>
      </c>
      <c r="G21" s="10">
        <v>3</v>
      </c>
      <c r="H21" s="7">
        <f>H20+1</f>
        <v>20</v>
      </c>
      <c r="I21" s="10">
        <v>7</v>
      </c>
      <c r="J21" s="10">
        <v>34</v>
      </c>
      <c r="K21" s="9">
        <f t="shared" si="0"/>
        <v>-0.61363636363636365</v>
      </c>
      <c r="L21" s="9">
        <f>J21</f>
        <v>34</v>
      </c>
      <c r="M21" s="9">
        <f>I21</f>
        <v>7</v>
      </c>
      <c r="N21" s="9">
        <f t="shared" si="1"/>
        <v>0.61363636363636365</v>
      </c>
    </row>
    <row r="22" spans="1:15">
      <c r="A22" s="7">
        <f>A21+1</f>
        <v>21</v>
      </c>
      <c r="B22" s="8" t="s">
        <v>11</v>
      </c>
      <c r="C22" s="7" t="s">
        <v>22</v>
      </c>
      <c r="D22" s="9" t="s">
        <v>18</v>
      </c>
      <c r="E22" s="12" t="s">
        <v>12</v>
      </c>
      <c r="F22" s="11">
        <f t="shared" si="2"/>
        <v>0.41666666666666669</v>
      </c>
      <c r="G22" s="12">
        <v>6</v>
      </c>
      <c r="H22" s="7">
        <f>H21+1</f>
        <v>21</v>
      </c>
      <c r="I22" s="12">
        <v>49</v>
      </c>
      <c r="J22" s="12">
        <v>12</v>
      </c>
      <c r="K22" s="9">
        <f t="shared" si="0"/>
        <v>0.55223880597014929</v>
      </c>
      <c r="L22" s="9">
        <f>I22</f>
        <v>49</v>
      </c>
      <c r="M22" s="9">
        <f>J22</f>
        <v>12</v>
      </c>
      <c r="N22" s="9">
        <f t="shared" si="1"/>
        <v>0.55223880597014929</v>
      </c>
    </row>
    <row r="23" spans="1:15" s="15" customFormat="1">
      <c r="A23" s="7">
        <f t="shared" si="3"/>
        <v>22</v>
      </c>
      <c r="B23" s="7" t="s">
        <v>11</v>
      </c>
      <c r="C23" s="7" t="s">
        <v>22</v>
      </c>
      <c r="D23" s="9" t="s">
        <v>18</v>
      </c>
      <c r="E23" s="12" t="s">
        <v>13</v>
      </c>
      <c r="F23" s="18">
        <f t="shared" si="2"/>
        <v>0.4201388888888889</v>
      </c>
      <c r="G23" s="12">
        <v>0</v>
      </c>
      <c r="H23" s="7">
        <f t="shared" si="4"/>
        <v>22</v>
      </c>
      <c r="I23" s="12">
        <v>5</v>
      </c>
      <c r="J23" s="12">
        <v>44</v>
      </c>
      <c r="K23" s="9">
        <f t="shared" si="0"/>
        <v>-0.79591836734693877</v>
      </c>
      <c r="L23" s="9">
        <f>J23</f>
        <v>44</v>
      </c>
      <c r="M23" s="9">
        <f>I23</f>
        <v>5</v>
      </c>
      <c r="N23" s="9">
        <f t="shared" si="1"/>
        <v>0.79591836734693877</v>
      </c>
    </row>
    <row r="24" spans="1:15">
      <c r="A24" s="7">
        <f t="shared" si="3"/>
        <v>23</v>
      </c>
      <c r="B24" s="8" t="s">
        <v>11</v>
      </c>
      <c r="C24" s="7" t="s">
        <v>22</v>
      </c>
      <c r="D24" s="9" t="s">
        <v>18</v>
      </c>
      <c r="E24" s="9" t="s">
        <v>12</v>
      </c>
      <c r="F24" s="11">
        <f t="shared" si="2"/>
        <v>0.4236111111111111</v>
      </c>
      <c r="G24" s="9">
        <v>1</v>
      </c>
      <c r="H24" s="7">
        <f t="shared" si="4"/>
        <v>23</v>
      </c>
      <c r="I24" s="9">
        <v>45</v>
      </c>
      <c r="J24" s="9">
        <v>17</v>
      </c>
      <c r="K24" s="9">
        <f t="shared" si="0"/>
        <v>0.44444444444444442</v>
      </c>
      <c r="L24" s="9">
        <f>I24</f>
        <v>45</v>
      </c>
      <c r="M24" s="9">
        <f>J24</f>
        <v>17</v>
      </c>
      <c r="N24" s="9">
        <f t="shared" si="1"/>
        <v>0.44444444444444442</v>
      </c>
    </row>
    <row r="25" spans="1:15">
      <c r="A25" s="7">
        <f>A24+1</f>
        <v>24</v>
      </c>
      <c r="B25" s="8" t="s">
        <v>11</v>
      </c>
      <c r="C25" s="7" t="s">
        <v>22</v>
      </c>
      <c r="D25" s="9" t="s">
        <v>18</v>
      </c>
      <c r="E25" s="10" t="s">
        <v>13</v>
      </c>
      <c r="F25" s="11">
        <f t="shared" si="2"/>
        <v>0.42708333333333331</v>
      </c>
      <c r="G25" s="10">
        <v>2</v>
      </c>
      <c r="H25" s="7">
        <f>H24+1</f>
        <v>24</v>
      </c>
      <c r="I25" s="10">
        <v>9</v>
      </c>
      <c r="J25" s="10">
        <v>49</v>
      </c>
      <c r="K25" s="9">
        <f t="shared" si="0"/>
        <v>-0.66666666666666663</v>
      </c>
      <c r="L25" s="9">
        <f>J25</f>
        <v>49</v>
      </c>
      <c r="M25" s="9">
        <f>I25</f>
        <v>9</v>
      </c>
      <c r="N25" s="9">
        <f t="shared" si="1"/>
        <v>0.66666666666666663</v>
      </c>
    </row>
    <row r="26" spans="1:15">
      <c r="A26" s="4">
        <f>A25+1</f>
        <v>25</v>
      </c>
      <c r="B26" s="4" t="s">
        <v>11</v>
      </c>
      <c r="C26" s="14" t="s">
        <v>22</v>
      </c>
      <c r="D26" s="5" t="s">
        <v>33</v>
      </c>
      <c r="E26" s="5" t="s">
        <v>12</v>
      </c>
      <c r="F26" s="6">
        <f>F25+TIME(0,5,0)</f>
        <v>0.43055555555555552</v>
      </c>
      <c r="G26" s="5">
        <v>3</v>
      </c>
      <c r="H26" s="4">
        <f>H25+1</f>
        <v>25</v>
      </c>
      <c r="I26" s="5">
        <v>39</v>
      </c>
      <c r="J26" s="5">
        <v>25</v>
      </c>
      <c r="K26" s="5">
        <f t="shared" si="0"/>
        <v>0.20895522388059701</v>
      </c>
      <c r="L26" s="5">
        <f>I26</f>
        <v>39</v>
      </c>
      <c r="M26" s="5">
        <f>J26</f>
        <v>25</v>
      </c>
      <c r="N26" s="5">
        <f t="shared" si="1"/>
        <v>0.20895522388059701</v>
      </c>
      <c r="O26">
        <f>SUM(N26:N31)/6</f>
        <v>0.38603042773842011</v>
      </c>
    </row>
    <row r="27" spans="1:15">
      <c r="A27" s="7">
        <f>A26+1</f>
        <v>26</v>
      </c>
      <c r="B27" s="8" t="s">
        <v>11</v>
      </c>
      <c r="C27" s="7" t="s">
        <v>22</v>
      </c>
      <c r="D27" s="9" t="s">
        <v>33</v>
      </c>
      <c r="E27" s="10" t="s">
        <v>13</v>
      </c>
      <c r="F27" s="11">
        <f t="shared" si="2"/>
        <v>0.43402777777777773</v>
      </c>
      <c r="G27" s="10">
        <v>5</v>
      </c>
      <c r="H27" s="7">
        <f>H26+1</f>
        <v>26</v>
      </c>
      <c r="I27" s="10">
        <v>24</v>
      </c>
      <c r="J27" s="10">
        <v>33</v>
      </c>
      <c r="K27" s="9">
        <f t="shared" si="0"/>
        <v>-0.14516129032258066</v>
      </c>
      <c r="L27" s="9">
        <f>J27</f>
        <v>33</v>
      </c>
      <c r="M27" s="9">
        <f>I27</f>
        <v>24</v>
      </c>
      <c r="N27" s="9">
        <f t="shared" si="1"/>
        <v>0.14516129032258066</v>
      </c>
    </row>
    <row r="28" spans="1:15">
      <c r="A28" s="7">
        <f>A27+1</f>
        <v>27</v>
      </c>
      <c r="B28" s="8" t="s">
        <v>11</v>
      </c>
      <c r="C28" s="7" t="s">
        <v>22</v>
      </c>
      <c r="D28" s="9" t="s">
        <v>33</v>
      </c>
      <c r="E28" s="12" t="s">
        <v>12</v>
      </c>
      <c r="F28" s="11">
        <f t="shared" si="2"/>
        <v>0.43749999999999994</v>
      </c>
      <c r="G28" s="12">
        <v>6</v>
      </c>
      <c r="H28" s="7">
        <f>H27+1</f>
        <v>27</v>
      </c>
      <c r="I28" s="12">
        <v>48</v>
      </c>
      <c r="J28" s="12">
        <v>8</v>
      </c>
      <c r="K28" s="9">
        <f t="shared" si="0"/>
        <v>0.64516129032258063</v>
      </c>
      <c r="L28" s="9">
        <f>I28</f>
        <v>48</v>
      </c>
      <c r="M28" s="9">
        <f>J28</f>
        <v>8</v>
      </c>
      <c r="N28" s="9">
        <f t="shared" si="1"/>
        <v>0.64516129032258063</v>
      </c>
    </row>
    <row r="29" spans="1:15" s="15" customFormat="1">
      <c r="A29" s="7">
        <f t="shared" si="3"/>
        <v>28</v>
      </c>
      <c r="B29" s="7" t="s">
        <v>11</v>
      </c>
      <c r="C29" s="7" t="s">
        <v>22</v>
      </c>
      <c r="D29" s="9" t="s">
        <v>33</v>
      </c>
      <c r="E29" s="12" t="s">
        <v>13</v>
      </c>
      <c r="F29" s="18">
        <f t="shared" si="2"/>
        <v>0.44097222222222215</v>
      </c>
      <c r="G29" s="12">
        <v>3</v>
      </c>
      <c r="H29" s="7">
        <f t="shared" si="4"/>
        <v>28</v>
      </c>
      <c r="I29" s="12">
        <v>11</v>
      </c>
      <c r="J29" s="12">
        <v>42</v>
      </c>
      <c r="K29" s="9">
        <f t="shared" si="0"/>
        <v>-0.5535714285714286</v>
      </c>
      <c r="L29" s="9">
        <f>J29</f>
        <v>42</v>
      </c>
      <c r="M29" s="9">
        <f>I29</f>
        <v>11</v>
      </c>
      <c r="N29" s="9">
        <f t="shared" si="1"/>
        <v>0.5535714285714286</v>
      </c>
    </row>
    <row r="30" spans="1:15">
      <c r="A30" s="7">
        <f t="shared" si="3"/>
        <v>29</v>
      </c>
      <c r="B30" s="8" t="s">
        <v>11</v>
      </c>
      <c r="C30" s="7" t="s">
        <v>22</v>
      </c>
      <c r="D30" s="9" t="s">
        <v>33</v>
      </c>
      <c r="E30" s="9" t="s">
        <v>12</v>
      </c>
      <c r="F30" s="11">
        <f t="shared" si="2"/>
        <v>0.44444444444444436</v>
      </c>
      <c r="G30" s="9">
        <v>5</v>
      </c>
      <c r="H30" s="7">
        <f t="shared" si="4"/>
        <v>29</v>
      </c>
      <c r="I30" s="9">
        <v>42</v>
      </c>
      <c r="J30" s="9">
        <v>13</v>
      </c>
      <c r="K30" s="9">
        <f t="shared" si="0"/>
        <v>0.48333333333333334</v>
      </c>
      <c r="L30" s="9">
        <f>I30</f>
        <v>42</v>
      </c>
      <c r="M30" s="9">
        <f>J30</f>
        <v>13</v>
      </c>
      <c r="N30" s="9">
        <f t="shared" si="1"/>
        <v>0.48333333333333334</v>
      </c>
    </row>
    <row r="31" spans="1:15">
      <c r="A31" s="7">
        <f>A30+1</f>
        <v>30</v>
      </c>
      <c r="B31" s="8" t="s">
        <v>11</v>
      </c>
      <c r="C31" s="7" t="s">
        <v>22</v>
      </c>
      <c r="D31" s="9" t="s">
        <v>33</v>
      </c>
      <c r="E31" s="10" t="s">
        <v>13</v>
      </c>
      <c r="F31" s="11">
        <f t="shared" si="2"/>
        <v>0.44791666666666657</v>
      </c>
      <c r="G31" s="10">
        <v>4</v>
      </c>
      <c r="H31" s="7">
        <f>H30+1</f>
        <v>30</v>
      </c>
      <c r="I31" s="10">
        <v>16</v>
      </c>
      <c r="J31" s="10">
        <v>30</v>
      </c>
      <c r="K31" s="9">
        <f t="shared" si="0"/>
        <v>-0.28000000000000003</v>
      </c>
      <c r="L31" s="9">
        <f>J31</f>
        <v>30</v>
      </c>
      <c r="M31" s="9">
        <f>I31</f>
        <v>16</v>
      </c>
      <c r="N31" s="9">
        <f t="shared" si="1"/>
        <v>0.28000000000000003</v>
      </c>
    </row>
    <row r="32" spans="1:15">
      <c r="A32" s="4">
        <f>A31+1</f>
        <v>31</v>
      </c>
      <c r="B32" s="4" t="s">
        <v>11</v>
      </c>
      <c r="C32" s="14" t="s">
        <v>19</v>
      </c>
      <c r="D32" s="5" t="s">
        <v>18</v>
      </c>
      <c r="E32" s="5" t="s">
        <v>12</v>
      </c>
      <c r="F32" s="6">
        <f>TIME(11,20,0)</f>
        <v>0.47222222222222227</v>
      </c>
      <c r="G32" s="5">
        <v>6</v>
      </c>
      <c r="H32" s="4">
        <f>H31+1</f>
        <v>31</v>
      </c>
      <c r="I32" s="5">
        <v>49</v>
      </c>
      <c r="J32" s="5">
        <v>9</v>
      </c>
      <c r="K32" s="5">
        <f t="shared" si="0"/>
        <v>0.625</v>
      </c>
      <c r="L32" s="5">
        <f>I32</f>
        <v>49</v>
      </c>
      <c r="M32" s="5">
        <f>J32</f>
        <v>9</v>
      </c>
      <c r="N32" s="5">
        <f t="shared" si="1"/>
        <v>0.625</v>
      </c>
      <c r="O32">
        <f>SUM(N32:N37)/6</f>
        <v>0.63525415344968028</v>
      </c>
    </row>
    <row r="33" spans="1:15">
      <c r="A33" s="7">
        <f>A32+1</f>
        <v>32</v>
      </c>
      <c r="B33" s="8" t="s">
        <v>11</v>
      </c>
      <c r="C33" s="7" t="s">
        <v>19</v>
      </c>
      <c r="D33" s="9" t="s">
        <v>18</v>
      </c>
      <c r="E33" s="10" t="s">
        <v>13</v>
      </c>
      <c r="F33" s="11">
        <f t="shared" si="2"/>
        <v>0.47569444444444448</v>
      </c>
      <c r="G33" s="10">
        <v>2</v>
      </c>
      <c r="H33" s="7">
        <f>H32+1</f>
        <v>32</v>
      </c>
      <c r="I33" s="10">
        <v>9</v>
      </c>
      <c r="J33" s="10">
        <v>57</v>
      </c>
      <c r="K33" s="9">
        <f t="shared" si="0"/>
        <v>-0.70588235294117652</v>
      </c>
      <c r="L33" s="9">
        <f>J33</f>
        <v>57</v>
      </c>
      <c r="M33" s="9">
        <f>I33</f>
        <v>9</v>
      </c>
      <c r="N33" s="9">
        <f t="shared" si="1"/>
        <v>0.70588235294117652</v>
      </c>
    </row>
    <row r="34" spans="1:15">
      <c r="A34" s="7">
        <f>A33+1</f>
        <v>33</v>
      </c>
      <c r="B34" s="8" t="s">
        <v>11</v>
      </c>
      <c r="C34" s="7" t="s">
        <v>19</v>
      </c>
      <c r="D34" s="9" t="s">
        <v>18</v>
      </c>
      <c r="E34" s="12" t="s">
        <v>12</v>
      </c>
      <c r="F34" s="11">
        <f t="shared" si="2"/>
        <v>0.47916666666666669</v>
      </c>
      <c r="G34" s="12">
        <v>2</v>
      </c>
      <c r="H34" s="7">
        <f>H33+1</f>
        <v>33</v>
      </c>
      <c r="I34" s="12">
        <v>46</v>
      </c>
      <c r="J34" s="12">
        <v>10</v>
      </c>
      <c r="K34" s="9">
        <f t="shared" si="0"/>
        <v>0.62068965517241381</v>
      </c>
      <c r="L34" s="9">
        <f>I34</f>
        <v>46</v>
      </c>
      <c r="M34" s="9">
        <f>J34</f>
        <v>10</v>
      </c>
      <c r="N34" s="9">
        <f t="shared" si="1"/>
        <v>0.62068965517241381</v>
      </c>
    </row>
    <row r="35" spans="1:15">
      <c r="A35" s="7">
        <f t="shared" ref="A35:A42" si="5">A34+1</f>
        <v>34</v>
      </c>
      <c r="B35" s="7" t="s">
        <v>11</v>
      </c>
      <c r="C35" s="7" t="s">
        <v>19</v>
      </c>
      <c r="D35" s="9" t="s">
        <v>18</v>
      </c>
      <c r="E35" s="2" t="s">
        <v>13</v>
      </c>
      <c r="F35" s="11">
        <f t="shared" si="2"/>
        <v>0.4826388888888889</v>
      </c>
      <c r="G35" s="2">
        <v>4</v>
      </c>
      <c r="H35" s="7">
        <f t="shared" ref="H35:H42" si="6">H34+1</f>
        <v>34</v>
      </c>
      <c r="I35" s="2">
        <v>6</v>
      </c>
      <c r="J35" s="2">
        <v>53</v>
      </c>
      <c r="K35" s="13">
        <f t="shared" si="0"/>
        <v>-0.74603174603174605</v>
      </c>
      <c r="L35" s="9">
        <f>J35</f>
        <v>53</v>
      </c>
      <c r="M35" s="9">
        <f>I35</f>
        <v>6</v>
      </c>
      <c r="N35" s="13">
        <f t="shared" si="1"/>
        <v>0.74603174603174605</v>
      </c>
    </row>
    <row r="36" spans="1:15">
      <c r="A36" s="7">
        <f t="shared" si="5"/>
        <v>35</v>
      </c>
      <c r="B36" s="8" t="s">
        <v>11</v>
      </c>
      <c r="C36" s="7" t="s">
        <v>19</v>
      </c>
      <c r="D36" s="9" t="s">
        <v>18</v>
      </c>
      <c r="E36" s="9" t="s">
        <v>12</v>
      </c>
      <c r="F36" s="11">
        <f t="shared" si="2"/>
        <v>0.4861111111111111</v>
      </c>
      <c r="G36" s="9">
        <v>2</v>
      </c>
      <c r="H36" s="7">
        <f t="shared" si="6"/>
        <v>35</v>
      </c>
      <c r="I36" s="9">
        <v>40</v>
      </c>
      <c r="J36" s="9">
        <v>15</v>
      </c>
      <c r="K36" s="9">
        <f t="shared" si="0"/>
        <v>0.43859649122807015</v>
      </c>
      <c r="L36" s="9">
        <f>I36</f>
        <v>40</v>
      </c>
      <c r="M36" s="9">
        <f>J36</f>
        <v>15</v>
      </c>
      <c r="N36" s="9">
        <f t="shared" si="1"/>
        <v>0.43859649122807015</v>
      </c>
    </row>
    <row r="37" spans="1:15">
      <c r="A37" s="7">
        <f>A36+1</f>
        <v>36</v>
      </c>
      <c r="B37" s="8" t="s">
        <v>11</v>
      </c>
      <c r="C37" s="7" t="s">
        <v>19</v>
      </c>
      <c r="D37" s="9" t="s">
        <v>18</v>
      </c>
      <c r="E37" s="10" t="s">
        <v>13</v>
      </c>
      <c r="F37" s="11">
        <f t="shared" si="2"/>
        <v>0.48958333333333331</v>
      </c>
      <c r="G37" s="10">
        <v>3</v>
      </c>
      <c r="H37" s="7">
        <f>H36+1</f>
        <v>36</v>
      </c>
      <c r="I37" s="10">
        <v>11</v>
      </c>
      <c r="J37" s="10">
        <v>63</v>
      </c>
      <c r="K37" s="9">
        <f t="shared" si="0"/>
        <v>-0.67532467532467533</v>
      </c>
      <c r="L37" s="9">
        <f>J37</f>
        <v>63</v>
      </c>
      <c r="M37" s="9">
        <f>I37</f>
        <v>11</v>
      </c>
      <c r="N37" s="9">
        <f t="shared" si="1"/>
        <v>0.67532467532467533</v>
      </c>
    </row>
    <row r="38" spans="1:15">
      <c r="A38" s="4">
        <f>A37+1</f>
        <v>37</v>
      </c>
      <c r="B38" s="4" t="s">
        <v>11</v>
      </c>
      <c r="C38" s="14" t="s">
        <v>19</v>
      </c>
      <c r="D38" s="5" t="s">
        <v>29</v>
      </c>
      <c r="E38" s="5" t="s">
        <v>12</v>
      </c>
      <c r="F38" s="6">
        <f>F37+TIME(0,5,0)</f>
        <v>0.49305555555555552</v>
      </c>
      <c r="G38" s="5">
        <v>3</v>
      </c>
      <c r="H38" s="4">
        <f>H37+1</f>
        <v>37</v>
      </c>
      <c r="I38" s="5">
        <v>54</v>
      </c>
      <c r="J38" s="5">
        <v>14</v>
      </c>
      <c r="K38" s="5">
        <f t="shared" si="0"/>
        <v>0.56338028169014087</v>
      </c>
      <c r="L38" s="5">
        <f>I38</f>
        <v>54</v>
      </c>
      <c r="M38" s="5">
        <f>J38</f>
        <v>14</v>
      </c>
      <c r="N38" s="5">
        <f t="shared" si="1"/>
        <v>0.56338028169014087</v>
      </c>
      <c r="O38">
        <f>SUM(N38:N43)/6</f>
        <v>0.48119370575072523</v>
      </c>
    </row>
    <row r="39" spans="1:15">
      <c r="A39" s="7">
        <f>A38+1</f>
        <v>38</v>
      </c>
      <c r="B39" s="8" t="s">
        <v>11</v>
      </c>
      <c r="C39" s="7" t="s">
        <v>19</v>
      </c>
      <c r="D39" s="9" t="s">
        <v>29</v>
      </c>
      <c r="E39" s="10" t="s">
        <v>13</v>
      </c>
      <c r="F39" s="11">
        <f t="shared" si="2"/>
        <v>0.49652777777777773</v>
      </c>
      <c r="G39" s="10">
        <v>1</v>
      </c>
      <c r="H39" s="7">
        <f>H38+1</f>
        <v>38</v>
      </c>
      <c r="I39" s="10">
        <v>13</v>
      </c>
      <c r="J39" s="10">
        <v>49</v>
      </c>
      <c r="K39" s="9">
        <f t="shared" si="0"/>
        <v>-0.5714285714285714</v>
      </c>
      <c r="L39" s="9">
        <f>J39</f>
        <v>49</v>
      </c>
      <c r="M39" s="9">
        <f>I39</f>
        <v>13</v>
      </c>
      <c r="N39" s="9">
        <f t="shared" si="1"/>
        <v>0.5714285714285714</v>
      </c>
    </row>
    <row r="40" spans="1:15">
      <c r="A40" s="7">
        <f>A39+1</f>
        <v>39</v>
      </c>
      <c r="B40" s="8" t="s">
        <v>11</v>
      </c>
      <c r="C40" s="7" t="s">
        <v>19</v>
      </c>
      <c r="D40" s="9" t="s">
        <v>29</v>
      </c>
      <c r="E40" s="12" t="s">
        <v>12</v>
      </c>
      <c r="F40" s="11">
        <f t="shared" si="2"/>
        <v>0.49999999999999994</v>
      </c>
      <c r="G40" s="12">
        <v>6</v>
      </c>
      <c r="H40" s="7">
        <f>H39+1</f>
        <v>39</v>
      </c>
      <c r="I40" s="12">
        <v>32</v>
      </c>
      <c r="J40" s="12">
        <v>14</v>
      </c>
      <c r="K40" s="9">
        <f t="shared" si="0"/>
        <v>0.34615384615384615</v>
      </c>
      <c r="L40" s="9">
        <f>I40</f>
        <v>32</v>
      </c>
      <c r="M40" s="9">
        <f>J40</f>
        <v>14</v>
      </c>
      <c r="N40" s="9">
        <f t="shared" si="1"/>
        <v>0.34615384615384615</v>
      </c>
    </row>
    <row r="41" spans="1:15" s="15" customFormat="1">
      <c r="A41" s="7">
        <f t="shared" si="5"/>
        <v>40</v>
      </c>
      <c r="B41" s="7" t="s">
        <v>11</v>
      </c>
      <c r="C41" s="7" t="s">
        <v>19</v>
      </c>
      <c r="D41" s="9" t="s">
        <v>29</v>
      </c>
      <c r="E41" s="12" t="s">
        <v>13</v>
      </c>
      <c r="F41" s="18">
        <f t="shared" si="2"/>
        <v>0.50347222222222221</v>
      </c>
      <c r="G41" s="12">
        <v>2</v>
      </c>
      <c r="H41" s="7">
        <f t="shared" si="6"/>
        <v>40</v>
      </c>
      <c r="I41" s="12">
        <v>18</v>
      </c>
      <c r="J41" s="12">
        <v>32</v>
      </c>
      <c r="K41" s="9">
        <f t="shared" si="0"/>
        <v>-0.26923076923076922</v>
      </c>
      <c r="L41" s="9">
        <f>J41</f>
        <v>32</v>
      </c>
      <c r="M41" s="9">
        <f>I41</f>
        <v>18</v>
      </c>
      <c r="N41" s="9">
        <f t="shared" si="1"/>
        <v>0.26923076923076922</v>
      </c>
    </row>
    <row r="42" spans="1:15">
      <c r="A42" s="7">
        <f t="shared" si="5"/>
        <v>41</v>
      </c>
      <c r="B42" s="8" t="s">
        <v>11</v>
      </c>
      <c r="C42" s="7" t="s">
        <v>19</v>
      </c>
      <c r="D42" s="9" t="s">
        <v>29</v>
      </c>
      <c r="E42" s="9" t="s">
        <v>12</v>
      </c>
      <c r="F42" s="11">
        <f t="shared" si="2"/>
        <v>0.50694444444444442</v>
      </c>
      <c r="G42" s="9">
        <v>3</v>
      </c>
      <c r="H42" s="7">
        <f t="shared" si="6"/>
        <v>41</v>
      </c>
      <c r="I42" s="9">
        <v>46</v>
      </c>
      <c r="J42" s="9">
        <v>14</v>
      </c>
      <c r="K42" s="9">
        <f t="shared" si="0"/>
        <v>0.50793650793650791</v>
      </c>
      <c r="L42" s="9">
        <f>I42</f>
        <v>46</v>
      </c>
      <c r="M42" s="9">
        <f>J42</f>
        <v>14</v>
      </c>
      <c r="N42" s="9">
        <f t="shared" si="1"/>
        <v>0.50793650793650791</v>
      </c>
    </row>
    <row r="43" spans="1:15">
      <c r="A43" s="7">
        <f>A42+1</f>
        <v>42</v>
      </c>
      <c r="B43" s="8" t="s">
        <v>11</v>
      </c>
      <c r="C43" s="7" t="s">
        <v>19</v>
      </c>
      <c r="D43" s="9" t="s">
        <v>29</v>
      </c>
      <c r="E43" s="10" t="s">
        <v>13</v>
      </c>
      <c r="F43" s="11">
        <f t="shared" si="2"/>
        <v>0.51041666666666663</v>
      </c>
      <c r="G43" s="10">
        <v>5</v>
      </c>
      <c r="H43" s="7">
        <f>H42+1</f>
        <v>42</v>
      </c>
      <c r="I43" s="10">
        <v>9</v>
      </c>
      <c r="J43" s="10">
        <v>48</v>
      </c>
      <c r="K43" s="9">
        <f t="shared" si="0"/>
        <v>-0.62903225806451613</v>
      </c>
      <c r="L43" s="9">
        <f>J43</f>
        <v>48</v>
      </c>
      <c r="M43" s="9">
        <f>I43</f>
        <v>9</v>
      </c>
      <c r="N43" s="9">
        <f t="shared" si="1"/>
        <v>0.62903225806451613</v>
      </c>
    </row>
    <row r="44" spans="1:15">
      <c r="A44" s="4">
        <f>A43+1</f>
        <v>43</v>
      </c>
      <c r="B44" s="4" t="s">
        <v>11</v>
      </c>
      <c r="C44" s="14" t="s">
        <v>20</v>
      </c>
      <c r="D44" s="5" t="s">
        <v>18</v>
      </c>
      <c r="E44" s="5" t="s">
        <v>12</v>
      </c>
      <c r="F44" s="6">
        <f>TIME(12,50,0)</f>
        <v>0.53472222222222221</v>
      </c>
      <c r="G44" s="5">
        <v>3</v>
      </c>
      <c r="H44" s="4">
        <f>H43+1</f>
        <v>43</v>
      </c>
      <c r="I44" s="5">
        <v>46</v>
      </c>
      <c r="J44" s="5">
        <v>8</v>
      </c>
      <c r="K44" s="5">
        <f t="shared" ref="K44:K55" si="7">(I44-J44)/(I44+J44+G44)</f>
        <v>0.66666666666666663</v>
      </c>
      <c r="L44" s="5">
        <f>I44</f>
        <v>46</v>
      </c>
      <c r="M44" s="5">
        <f>J44</f>
        <v>8</v>
      </c>
      <c r="N44" s="5">
        <f t="shared" ref="N44:N55" si="8">(L44-M44)/(L44+M44+G44)</f>
        <v>0.66666666666666663</v>
      </c>
      <c r="O44">
        <f>SUM(N44:N49)/6</f>
        <v>0.67339254672926552</v>
      </c>
    </row>
    <row r="45" spans="1:15">
      <c r="A45" s="7">
        <f>A44+1</f>
        <v>44</v>
      </c>
      <c r="B45" s="8" t="s">
        <v>11</v>
      </c>
      <c r="C45" s="7" t="s">
        <v>20</v>
      </c>
      <c r="D45" s="9" t="s">
        <v>18</v>
      </c>
      <c r="E45" s="10" t="s">
        <v>13</v>
      </c>
      <c r="F45" s="11">
        <f t="shared" ref="F45:F55" si="9">F44+TIME(0,5,0)</f>
        <v>0.53819444444444442</v>
      </c>
      <c r="G45" s="10">
        <v>4</v>
      </c>
      <c r="H45" s="7">
        <f>H44+1</f>
        <v>44</v>
      </c>
      <c r="I45" s="10">
        <v>5</v>
      </c>
      <c r="J45" s="10">
        <v>62</v>
      </c>
      <c r="K45" s="9">
        <f t="shared" si="7"/>
        <v>-0.80281690140845074</v>
      </c>
      <c r="L45" s="9">
        <f>J45</f>
        <v>62</v>
      </c>
      <c r="M45" s="9">
        <f>I45</f>
        <v>5</v>
      </c>
      <c r="N45" s="9">
        <f t="shared" si="8"/>
        <v>0.80281690140845074</v>
      </c>
    </row>
    <row r="46" spans="1:15">
      <c r="A46" s="7">
        <f>A45+1</f>
        <v>45</v>
      </c>
      <c r="B46" s="8" t="s">
        <v>11</v>
      </c>
      <c r="C46" s="7" t="s">
        <v>20</v>
      </c>
      <c r="D46" s="9" t="s">
        <v>18</v>
      </c>
      <c r="E46" s="12" t="s">
        <v>12</v>
      </c>
      <c r="F46" s="11">
        <f t="shared" si="9"/>
        <v>0.54166666666666663</v>
      </c>
      <c r="G46" s="12">
        <v>1</v>
      </c>
      <c r="H46" s="7">
        <f>H45+1</f>
        <v>45</v>
      </c>
      <c r="I46" s="12">
        <v>62</v>
      </c>
      <c r="J46" s="12">
        <v>4</v>
      </c>
      <c r="K46" s="9">
        <f t="shared" si="7"/>
        <v>0.86567164179104472</v>
      </c>
      <c r="L46" s="9">
        <f>I46</f>
        <v>62</v>
      </c>
      <c r="M46" s="9">
        <f>J46</f>
        <v>4</v>
      </c>
      <c r="N46" s="9">
        <f t="shared" si="8"/>
        <v>0.86567164179104472</v>
      </c>
    </row>
    <row r="47" spans="1:15" s="15" customFormat="1">
      <c r="A47" s="7">
        <f t="shared" ref="A47:A48" si="10">A46+1</f>
        <v>46</v>
      </c>
      <c r="B47" s="7" t="s">
        <v>11</v>
      </c>
      <c r="C47" s="7" t="s">
        <v>20</v>
      </c>
      <c r="D47" s="9" t="s">
        <v>18</v>
      </c>
      <c r="E47" s="12" t="s">
        <v>13</v>
      </c>
      <c r="F47" s="18">
        <f t="shared" si="9"/>
        <v>0.54513888888888884</v>
      </c>
      <c r="G47" s="12">
        <v>1</v>
      </c>
      <c r="H47" s="7">
        <f t="shared" ref="H47:H48" si="11">H46+1</f>
        <v>46</v>
      </c>
      <c r="I47" s="12">
        <v>10</v>
      </c>
      <c r="J47" s="12">
        <v>50</v>
      </c>
      <c r="K47" s="9">
        <f t="shared" si="7"/>
        <v>-0.65573770491803274</v>
      </c>
      <c r="L47" s="9">
        <f>J47</f>
        <v>50</v>
      </c>
      <c r="M47" s="9">
        <f>I47</f>
        <v>10</v>
      </c>
      <c r="N47" s="9">
        <f t="shared" si="8"/>
        <v>0.65573770491803274</v>
      </c>
    </row>
    <row r="48" spans="1:15">
      <c r="A48" s="7">
        <f t="shared" si="10"/>
        <v>47</v>
      </c>
      <c r="B48" s="8" t="s">
        <v>11</v>
      </c>
      <c r="C48" s="7" t="s">
        <v>20</v>
      </c>
      <c r="D48" s="9" t="s">
        <v>18</v>
      </c>
      <c r="E48" s="9" t="s">
        <v>12</v>
      </c>
      <c r="F48" s="11">
        <f t="shared" si="9"/>
        <v>0.54861111111111105</v>
      </c>
      <c r="G48" s="9">
        <v>2</v>
      </c>
      <c r="H48" s="7">
        <f t="shared" si="11"/>
        <v>47</v>
      </c>
      <c r="I48" s="9">
        <v>46</v>
      </c>
      <c r="J48" s="9">
        <v>14</v>
      </c>
      <c r="K48" s="9">
        <f t="shared" si="7"/>
        <v>0.5161290322580645</v>
      </c>
      <c r="L48" s="9">
        <f>I48</f>
        <v>46</v>
      </c>
      <c r="M48" s="9">
        <f>J48</f>
        <v>14</v>
      </c>
      <c r="N48" s="9">
        <f t="shared" si="8"/>
        <v>0.5161290322580645</v>
      </c>
    </row>
    <row r="49" spans="1:15">
      <c r="A49" s="7">
        <f>A48+1</f>
        <v>48</v>
      </c>
      <c r="B49" s="8" t="s">
        <v>11</v>
      </c>
      <c r="C49" s="7" t="s">
        <v>20</v>
      </c>
      <c r="D49" s="9" t="s">
        <v>18</v>
      </c>
      <c r="E49" s="10" t="s">
        <v>13</v>
      </c>
      <c r="F49" s="11">
        <f t="shared" si="9"/>
        <v>0.55208333333333326</v>
      </c>
      <c r="G49" s="10">
        <v>4</v>
      </c>
      <c r="H49" s="7">
        <f>H48+1</f>
        <v>48</v>
      </c>
      <c r="I49" s="10">
        <v>12</v>
      </c>
      <c r="J49" s="10">
        <v>44</v>
      </c>
      <c r="K49" s="9">
        <f t="shared" si="7"/>
        <v>-0.53333333333333333</v>
      </c>
      <c r="L49" s="9">
        <f>J49</f>
        <v>44</v>
      </c>
      <c r="M49" s="9">
        <f>I49</f>
        <v>12</v>
      </c>
      <c r="N49" s="9">
        <f t="shared" si="8"/>
        <v>0.53333333333333333</v>
      </c>
    </row>
    <row r="50" spans="1:15">
      <c r="A50" s="4">
        <f t="shared" ref="A50:A58" si="12">A49+1</f>
        <v>49</v>
      </c>
      <c r="B50" s="4" t="s">
        <v>11</v>
      </c>
      <c r="C50" s="4" t="s">
        <v>20</v>
      </c>
      <c r="D50" s="5" t="s">
        <v>30</v>
      </c>
      <c r="E50" s="5" t="s">
        <v>12</v>
      </c>
      <c r="F50" s="6">
        <f t="shared" si="9"/>
        <v>0.55555555555555547</v>
      </c>
      <c r="G50" s="5">
        <v>6</v>
      </c>
      <c r="H50" s="4">
        <f t="shared" ref="H50:H60" si="13">H49+1</f>
        <v>49</v>
      </c>
      <c r="I50" s="5">
        <v>47</v>
      </c>
      <c r="J50" s="5">
        <v>21</v>
      </c>
      <c r="K50" s="5">
        <f t="shared" si="7"/>
        <v>0.35135135135135137</v>
      </c>
      <c r="L50" s="5">
        <f>I50</f>
        <v>47</v>
      </c>
      <c r="M50" s="5">
        <f>J50</f>
        <v>21</v>
      </c>
      <c r="N50" s="5">
        <f t="shared" si="8"/>
        <v>0.35135135135135137</v>
      </c>
      <c r="O50">
        <f>SUM(N50:N55)/6</f>
        <v>0.33089316671744212</v>
      </c>
    </row>
    <row r="51" spans="1:15">
      <c r="A51" s="7">
        <f t="shared" si="12"/>
        <v>50</v>
      </c>
      <c r="B51" s="8" t="s">
        <v>11</v>
      </c>
      <c r="C51" s="19" t="s">
        <v>20</v>
      </c>
      <c r="D51" s="9" t="s">
        <v>30</v>
      </c>
      <c r="E51" s="10" t="s">
        <v>13</v>
      </c>
      <c r="F51" s="11">
        <f t="shared" si="9"/>
        <v>0.55902777777777768</v>
      </c>
      <c r="G51" s="10">
        <v>3</v>
      </c>
      <c r="H51" s="7">
        <f t="shared" si="13"/>
        <v>50</v>
      </c>
      <c r="I51" s="10">
        <v>15</v>
      </c>
      <c r="J51" s="10">
        <v>51</v>
      </c>
      <c r="K51" s="9">
        <f t="shared" si="7"/>
        <v>-0.52173913043478259</v>
      </c>
      <c r="L51" s="9">
        <f>J51</f>
        <v>51</v>
      </c>
      <c r="M51" s="9">
        <f>I51</f>
        <v>15</v>
      </c>
      <c r="N51" s="9">
        <f t="shared" si="8"/>
        <v>0.52173913043478259</v>
      </c>
    </row>
    <row r="52" spans="1:15">
      <c r="A52" s="7">
        <f t="shared" si="12"/>
        <v>51</v>
      </c>
      <c r="B52" s="8" t="s">
        <v>11</v>
      </c>
      <c r="C52" s="19" t="s">
        <v>20</v>
      </c>
      <c r="D52" s="9" t="s">
        <v>30</v>
      </c>
      <c r="E52" s="12" t="s">
        <v>12</v>
      </c>
      <c r="F52" s="11">
        <f t="shared" si="9"/>
        <v>0.56249999999999989</v>
      </c>
      <c r="G52" s="12">
        <v>8</v>
      </c>
      <c r="H52" s="7">
        <f t="shared" si="13"/>
        <v>51</v>
      </c>
      <c r="I52" s="12">
        <v>35</v>
      </c>
      <c r="J52" s="12">
        <v>21</v>
      </c>
      <c r="K52" s="9">
        <f t="shared" si="7"/>
        <v>0.21875</v>
      </c>
      <c r="L52" s="9">
        <f>I52</f>
        <v>35</v>
      </c>
      <c r="M52" s="9">
        <f>J52</f>
        <v>21</v>
      </c>
      <c r="N52" s="9">
        <f t="shared" si="8"/>
        <v>0.21875</v>
      </c>
    </row>
    <row r="53" spans="1:15" s="15" customFormat="1">
      <c r="A53" s="7">
        <f t="shared" si="12"/>
        <v>52</v>
      </c>
      <c r="B53" s="7" t="s">
        <v>11</v>
      </c>
      <c r="C53" s="19" t="s">
        <v>20</v>
      </c>
      <c r="D53" s="9" t="s">
        <v>30</v>
      </c>
      <c r="E53" s="12" t="s">
        <v>13</v>
      </c>
      <c r="F53" s="18">
        <f t="shared" si="9"/>
        <v>0.5659722222222221</v>
      </c>
      <c r="G53" s="12">
        <v>2</v>
      </c>
      <c r="H53" s="7">
        <f t="shared" si="13"/>
        <v>52</v>
      </c>
      <c r="I53" s="12">
        <v>12</v>
      </c>
      <c r="J53" s="12">
        <v>40</v>
      </c>
      <c r="K53" s="9">
        <f t="shared" si="7"/>
        <v>-0.51851851851851849</v>
      </c>
      <c r="L53" s="9">
        <f>J53</f>
        <v>40</v>
      </c>
      <c r="M53" s="9">
        <f>I53</f>
        <v>12</v>
      </c>
      <c r="N53" s="9">
        <f t="shared" si="8"/>
        <v>0.51851851851851849</v>
      </c>
    </row>
    <row r="54" spans="1:15">
      <c r="A54" s="7">
        <f t="shared" si="12"/>
        <v>53</v>
      </c>
      <c r="B54" s="8" t="s">
        <v>11</v>
      </c>
      <c r="C54" s="19" t="s">
        <v>20</v>
      </c>
      <c r="D54" s="9" t="s">
        <v>30</v>
      </c>
      <c r="E54" s="9" t="s">
        <v>12</v>
      </c>
      <c r="F54" s="11">
        <f t="shared" si="9"/>
        <v>0.56944444444444431</v>
      </c>
      <c r="G54" s="9">
        <v>6</v>
      </c>
      <c r="H54" s="7">
        <f t="shared" si="13"/>
        <v>53</v>
      </c>
      <c r="I54" s="9">
        <v>29</v>
      </c>
      <c r="J54" s="9">
        <v>29</v>
      </c>
      <c r="K54" s="9">
        <f t="shared" si="7"/>
        <v>0</v>
      </c>
      <c r="L54" s="9">
        <f>I54</f>
        <v>29</v>
      </c>
      <c r="M54" s="9">
        <f>J54</f>
        <v>29</v>
      </c>
      <c r="N54" s="9">
        <f t="shared" si="8"/>
        <v>0</v>
      </c>
    </row>
    <row r="55" spans="1:15">
      <c r="A55" s="7">
        <f t="shared" si="12"/>
        <v>54</v>
      </c>
      <c r="B55" s="8" t="s">
        <v>11</v>
      </c>
      <c r="C55" s="19" t="s">
        <v>20</v>
      </c>
      <c r="D55" s="9" t="s">
        <v>30</v>
      </c>
      <c r="E55" s="10" t="s">
        <v>13</v>
      </c>
      <c r="F55" s="11">
        <f t="shared" si="9"/>
        <v>0.57291666666666652</v>
      </c>
      <c r="G55" s="10">
        <v>5</v>
      </c>
      <c r="H55" s="7">
        <f t="shared" si="13"/>
        <v>54</v>
      </c>
      <c r="I55" s="10">
        <v>15</v>
      </c>
      <c r="J55" s="10">
        <v>36</v>
      </c>
      <c r="K55" s="9">
        <f t="shared" si="7"/>
        <v>-0.375</v>
      </c>
      <c r="L55" s="9">
        <f>J55</f>
        <v>36</v>
      </c>
      <c r="M55" s="9">
        <f>I55</f>
        <v>15</v>
      </c>
      <c r="N55" s="9">
        <f t="shared" si="8"/>
        <v>0.375</v>
      </c>
    </row>
    <row r="56" spans="1:15">
      <c r="A56" s="4">
        <f t="shared" si="12"/>
        <v>55</v>
      </c>
      <c r="B56" s="4" t="s">
        <v>11</v>
      </c>
      <c r="C56" s="14" t="s">
        <v>24</v>
      </c>
      <c r="D56" s="5" t="s">
        <v>18</v>
      </c>
      <c r="E56" s="5" t="s">
        <v>12</v>
      </c>
      <c r="F56" s="6">
        <f>TIME(14,20,0)</f>
        <v>0.59722222222222221</v>
      </c>
      <c r="G56" s="5">
        <v>5</v>
      </c>
      <c r="H56" s="4">
        <f t="shared" si="13"/>
        <v>55</v>
      </c>
      <c r="I56" s="5">
        <v>52</v>
      </c>
      <c r="J56" s="5">
        <v>5</v>
      </c>
      <c r="K56" s="5">
        <f t="shared" ref="K56:K67" si="14">(I56-J56)/(I56+J56+G56)</f>
        <v>0.75806451612903225</v>
      </c>
      <c r="L56" s="5">
        <f>I56</f>
        <v>52</v>
      </c>
      <c r="M56" s="5">
        <f>J56</f>
        <v>5</v>
      </c>
      <c r="N56" s="5">
        <f t="shared" ref="N56:N67" si="15">(L56-M56)/(L56+M56+G56)</f>
        <v>0.75806451612903225</v>
      </c>
      <c r="O56">
        <f>SUM(N56:N61)/6</f>
        <v>0.67535187370207661</v>
      </c>
    </row>
    <row r="57" spans="1:15">
      <c r="A57" s="7">
        <f t="shared" si="12"/>
        <v>56</v>
      </c>
      <c r="B57" s="8" t="s">
        <v>11</v>
      </c>
      <c r="C57" s="7" t="s">
        <v>24</v>
      </c>
      <c r="D57" s="9" t="s">
        <v>18</v>
      </c>
      <c r="E57" s="10" t="s">
        <v>13</v>
      </c>
      <c r="F57" s="11">
        <f t="shared" ref="F57:F67" si="16">F56+TIME(0,5,0)</f>
        <v>0.60069444444444442</v>
      </c>
      <c r="G57" s="10">
        <v>2</v>
      </c>
      <c r="H57" s="7">
        <f t="shared" si="13"/>
        <v>56</v>
      </c>
      <c r="I57" s="10">
        <v>7</v>
      </c>
      <c r="J57" s="10">
        <v>46</v>
      </c>
      <c r="K57" s="9">
        <f t="shared" si="14"/>
        <v>-0.70909090909090911</v>
      </c>
      <c r="L57" s="9">
        <f>J57</f>
        <v>46</v>
      </c>
      <c r="M57" s="9">
        <f>I57</f>
        <v>7</v>
      </c>
      <c r="N57" s="9">
        <f t="shared" si="15"/>
        <v>0.70909090909090911</v>
      </c>
    </row>
    <row r="58" spans="1:15">
      <c r="A58" s="7">
        <f t="shared" si="12"/>
        <v>57</v>
      </c>
      <c r="B58" s="8" t="s">
        <v>11</v>
      </c>
      <c r="C58" s="7" t="s">
        <v>24</v>
      </c>
      <c r="D58" s="9" t="s">
        <v>18</v>
      </c>
      <c r="E58" s="12" t="s">
        <v>12</v>
      </c>
      <c r="F58" s="11">
        <f t="shared" si="16"/>
        <v>0.60416666666666663</v>
      </c>
      <c r="G58" s="12">
        <v>2</v>
      </c>
      <c r="H58" s="7">
        <f t="shared" si="13"/>
        <v>57</v>
      </c>
      <c r="I58" s="12">
        <v>44</v>
      </c>
      <c r="J58" s="12">
        <v>7</v>
      </c>
      <c r="K58" s="9">
        <f t="shared" si="14"/>
        <v>0.69811320754716977</v>
      </c>
      <c r="L58" s="9">
        <f>I58</f>
        <v>44</v>
      </c>
      <c r="M58" s="9">
        <f>J58</f>
        <v>7</v>
      </c>
      <c r="N58" s="9">
        <f t="shared" si="15"/>
        <v>0.69811320754716977</v>
      </c>
    </row>
    <row r="59" spans="1:15" s="15" customFormat="1">
      <c r="A59" s="7">
        <f t="shared" ref="A59:A60" si="17">A58+1</f>
        <v>58</v>
      </c>
      <c r="B59" s="7" t="s">
        <v>11</v>
      </c>
      <c r="C59" s="7" t="s">
        <v>24</v>
      </c>
      <c r="D59" s="9" t="s">
        <v>18</v>
      </c>
      <c r="E59" s="12" t="s">
        <v>13</v>
      </c>
      <c r="F59" s="18">
        <f t="shared" si="16"/>
        <v>0.60763888888888884</v>
      </c>
      <c r="G59" s="12">
        <v>4</v>
      </c>
      <c r="H59" s="7">
        <f t="shared" si="13"/>
        <v>58</v>
      </c>
      <c r="I59" s="12">
        <v>13</v>
      </c>
      <c r="J59" s="12">
        <v>48</v>
      </c>
      <c r="K59" s="9">
        <f t="shared" si="14"/>
        <v>-0.53846153846153844</v>
      </c>
      <c r="L59" s="9">
        <f>J59</f>
        <v>48</v>
      </c>
      <c r="M59" s="9">
        <f>I59</f>
        <v>13</v>
      </c>
      <c r="N59" s="9">
        <f t="shared" si="15"/>
        <v>0.53846153846153844</v>
      </c>
    </row>
    <row r="60" spans="1:15">
      <c r="A60" s="7">
        <f t="shared" si="17"/>
        <v>59</v>
      </c>
      <c r="B60" s="8" t="s">
        <v>11</v>
      </c>
      <c r="C60" s="7" t="s">
        <v>24</v>
      </c>
      <c r="D60" s="9" t="s">
        <v>18</v>
      </c>
      <c r="E60" s="9" t="s">
        <v>12</v>
      </c>
      <c r="F60" s="11">
        <f t="shared" si="16"/>
        <v>0.61111111111111105</v>
      </c>
      <c r="G60" s="9">
        <v>4</v>
      </c>
      <c r="H60" s="7">
        <f t="shared" si="13"/>
        <v>59</v>
      </c>
      <c r="I60" s="9">
        <v>58</v>
      </c>
      <c r="J60" s="9">
        <v>11</v>
      </c>
      <c r="K60" s="9">
        <f t="shared" si="14"/>
        <v>0.64383561643835618</v>
      </c>
      <c r="L60" s="9">
        <f>I60</f>
        <v>58</v>
      </c>
      <c r="M60" s="9">
        <f>J60</f>
        <v>11</v>
      </c>
      <c r="N60" s="9">
        <f t="shared" si="15"/>
        <v>0.64383561643835618</v>
      </c>
    </row>
    <row r="61" spans="1:15">
      <c r="A61" s="7">
        <f>A60+1</f>
        <v>60</v>
      </c>
      <c r="B61" s="8" t="s">
        <v>11</v>
      </c>
      <c r="C61" s="7" t="s">
        <v>24</v>
      </c>
      <c r="D61" s="9" t="s">
        <v>18</v>
      </c>
      <c r="E61" s="10" t="s">
        <v>13</v>
      </c>
      <c r="F61" s="11">
        <f t="shared" si="16"/>
        <v>0.61458333333333326</v>
      </c>
      <c r="G61" s="10">
        <v>1</v>
      </c>
      <c r="H61" s="7">
        <f>H60+1</f>
        <v>60</v>
      </c>
      <c r="I61" s="10">
        <v>6</v>
      </c>
      <c r="J61" s="10">
        <v>37</v>
      </c>
      <c r="K61" s="9">
        <f t="shared" si="14"/>
        <v>-0.70454545454545459</v>
      </c>
      <c r="L61" s="9">
        <f>J61</f>
        <v>37</v>
      </c>
      <c r="M61" s="9">
        <f>I61</f>
        <v>6</v>
      </c>
      <c r="N61" s="9">
        <f t="shared" si="15"/>
        <v>0.70454545454545459</v>
      </c>
    </row>
    <row r="62" spans="1:15">
      <c r="A62" s="4">
        <f>A61+1</f>
        <v>61</v>
      </c>
      <c r="B62" s="4" t="s">
        <v>11</v>
      </c>
      <c r="C62" s="14" t="s">
        <v>24</v>
      </c>
      <c r="D62" s="5" t="s">
        <v>35</v>
      </c>
      <c r="E62" s="5" t="s">
        <v>12</v>
      </c>
      <c r="F62" s="6">
        <f>F61+TIME(0,5,0)</f>
        <v>0.61805555555555547</v>
      </c>
      <c r="G62" s="5">
        <v>3</v>
      </c>
      <c r="H62" s="4">
        <f>H61+1</f>
        <v>61</v>
      </c>
      <c r="I62" s="5">
        <v>25</v>
      </c>
      <c r="J62" s="5">
        <v>17</v>
      </c>
      <c r="K62" s="5">
        <f t="shared" si="14"/>
        <v>0.17777777777777778</v>
      </c>
      <c r="L62" s="5">
        <f>I62</f>
        <v>25</v>
      </c>
      <c r="M62" s="5">
        <f>J62</f>
        <v>17</v>
      </c>
      <c r="N62" s="5">
        <f t="shared" si="15"/>
        <v>0.17777777777777778</v>
      </c>
      <c r="O62">
        <f>SUM(N62:N67)/6</f>
        <v>0.36088474616788929</v>
      </c>
    </row>
    <row r="63" spans="1:15">
      <c r="A63" s="7">
        <f>A62+1</f>
        <v>62</v>
      </c>
      <c r="B63" s="8" t="s">
        <v>11</v>
      </c>
      <c r="C63" s="7" t="s">
        <v>24</v>
      </c>
      <c r="D63" s="9" t="s">
        <v>35</v>
      </c>
      <c r="E63" s="10" t="s">
        <v>13</v>
      </c>
      <c r="F63" s="11">
        <f t="shared" si="16"/>
        <v>0.62152777777777768</v>
      </c>
      <c r="G63" s="10">
        <v>5</v>
      </c>
      <c r="H63" s="7">
        <f>H62+1</f>
        <v>62</v>
      </c>
      <c r="I63" s="10">
        <v>19</v>
      </c>
      <c r="J63" s="10">
        <v>44</v>
      </c>
      <c r="K63" s="9">
        <f t="shared" si="14"/>
        <v>-0.36764705882352944</v>
      </c>
      <c r="L63" s="9">
        <f>J63</f>
        <v>44</v>
      </c>
      <c r="M63" s="9">
        <f>I63</f>
        <v>19</v>
      </c>
      <c r="N63" s="9">
        <f t="shared" si="15"/>
        <v>0.36764705882352944</v>
      </c>
    </row>
    <row r="64" spans="1:15">
      <c r="A64" s="7">
        <f>A63+1</f>
        <v>63</v>
      </c>
      <c r="B64" s="8" t="s">
        <v>11</v>
      </c>
      <c r="C64" s="7" t="s">
        <v>24</v>
      </c>
      <c r="D64" s="9" t="s">
        <v>35</v>
      </c>
      <c r="E64" s="12" t="s">
        <v>12</v>
      </c>
      <c r="F64" s="11">
        <f t="shared" si="16"/>
        <v>0.62499999999999989</v>
      </c>
      <c r="G64" s="12">
        <v>7</v>
      </c>
      <c r="H64" s="7">
        <f>H63+1</f>
        <v>63</v>
      </c>
      <c r="I64" s="12">
        <v>41</v>
      </c>
      <c r="J64" s="12">
        <v>24</v>
      </c>
      <c r="K64" s="9">
        <f t="shared" si="14"/>
        <v>0.2361111111111111</v>
      </c>
      <c r="L64" s="9">
        <f>I64</f>
        <v>41</v>
      </c>
      <c r="M64" s="9">
        <f>J64</f>
        <v>24</v>
      </c>
      <c r="N64" s="9">
        <f t="shared" si="15"/>
        <v>0.2361111111111111</v>
      </c>
    </row>
    <row r="65" spans="1:15" s="15" customFormat="1">
      <c r="A65" s="7">
        <f t="shared" ref="A65:A66" si="18">A64+1</f>
        <v>64</v>
      </c>
      <c r="B65" s="7" t="s">
        <v>11</v>
      </c>
      <c r="C65" s="7" t="s">
        <v>24</v>
      </c>
      <c r="D65" s="9" t="s">
        <v>35</v>
      </c>
      <c r="E65" s="12" t="s">
        <v>13</v>
      </c>
      <c r="F65" s="18">
        <f t="shared" si="16"/>
        <v>0.6284722222222221</v>
      </c>
      <c r="G65" s="12">
        <v>5</v>
      </c>
      <c r="H65" s="7">
        <f t="shared" ref="H65:H66" si="19">H64+1</f>
        <v>64</v>
      </c>
      <c r="I65" s="12">
        <v>13</v>
      </c>
      <c r="J65" s="12">
        <v>49</v>
      </c>
      <c r="K65" s="9">
        <f t="shared" si="14"/>
        <v>-0.53731343283582089</v>
      </c>
      <c r="L65" s="9">
        <f>J65</f>
        <v>49</v>
      </c>
      <c r="M65" s="9">
        <f>I65</f>
        <v>13</v>
      </c>
      <c r="N65" s="9">
        <f t="shared" si="15"/>
        <v>0.53731343283582089</v>
      </c>
    </row>
    <row r="66" spans="1:15">
      <c r="A66" s="7">
        <f t="shared" si="18"/>
        <v>65</v>
      </c>
      <c r="B66" s="8" t="s">
        <v>11</v>
      </c>
      <c r="C66" s="7" t="s">
        <v>24</v>
      </c>
      <c r="D66" s="9" t="s">
        <v>35</v>
      </c>
      <c r="E66" s="9" t="s">
        <v>12</v>
      </c>
      <c r="F66" s="11">
        <f t="shared" si="16"/>
        <v>0.63194444444444431</v>
      </c>
      <c r="G66" s="9">
        <v>3</v>
      </c>
      <c r="H66" s="7">
        <f t="shared" si="19"/>
        <v>65</v>
      </c>
      <c r="I66" s="9">
        <v>50</v>
      </c>
      <c r="J66" s="9">
        <v>10</v>
      </c>
      <c r="K66" s="9">
        <f t="shared" si="14"/>
        <v>0.63492063492063489</v>
      </c>
      <c r="L66" s="9">
        <f>I66</f>
        <v>50</v>
      </c>
      <c r="M66" s="9">
        <f>J66</f>
        <v>10</v>
      </c>
      <c r="N66" s="9">
        <f t="shared" si="15"/>
        <v>0.63492063492063489</v>
      </c>
    </row>
    <row r="67" spans="1:15">
      <c r="A67" s="7">
        <f>A66+1</f>
        <v>66</v>
      </c>
      <c r="B67" s="8" t="s">
        <v>11</v>
      </c>
      <c r="C67" s="7" t="s">
        <v>24</v>
      </c>
      <c r="D67" s="9" t="s">
        <v>35</v>
      </c>
      <c r="E67" s="10" t="s">
        <v>13</v>
      </c>
      <c r="F67" s="11">
        <f t="shared" si="16"/>
        <v>0.63541666666666652</v>
      </c>
      <c r="G67" s="10">
        <v>3</v>
      </c>
      <c r="H67" s="7">
        <f>H66+1</f>
        <v>66</v>
      </c>
      <c r="I67" s="10">
        <v>19</v>
      </c>
      <c r="J67" s="10">
        <v>30</v>
      </c>
      <c r="K67" s="9">
        <f t="shared" si="14"/>
        <v>-0.21153846153846154</v>
      </c>
      <c r="L67" s="9">
        <f>J67</f>
        <v>30</v>
      </c>
      <c r="M67" s="9">
        <f>I67</f>
        <v>19</v>
      </c>
      <c r="N67" s="9">
        <f t="shared" si="15"/>
        <v>0.21153846153846154</v>
      </c>
    </row>
    <row r="68" spans="1:15">
      <c r="A68" s="4">
        <f>A67+1</f>
        <v>67</v>
      </c>
      <c r="B68" s="4" t="s">
        <v>11</v>
      </c>
      <c r="C68" s="14" t="s">
        <v>32</v>
      </c>
      <c r="D68" s="5" t="s">
        <v>15</v>
      </c>
      <c r="E68" s="5" t="s">
        <v>12</v>
      </c>
      <c r="F68" s="6">
        <f>TIME(15,45,0)</f>
        <v>0.65625</v>
      </c>
      <c r="G68" s="5">
        <v>4</v>
      </c>
      <c r="H68" s="4">
        <f>H67+1</f>
        <v>67</v>
      </c>
      <c r="I68" s="5">
        <v>48</v>
      </c>
      <c r="J68" s="5">
        <v>14</v>
      </c>
      <c r="K68" s="5">
        <f t="shared" ref="K68:K77" si="20">(I68-J68)/(I68+J68+G68)</f>
        <v>0.51515151515151514</v>
      </c>
      <c r="L68" s="5">
        <f>I68</f>
        <v>48</v>
      </c>
      <c r="M68" s="5">
        <f>J68</f>
        <v>14</v>
      </c>
      <c r="N68" s="5">
        <f t="shared" ref="N68:N77" si="21">(L68-M68)/(L68+M68+G68)</f>
        <v>0.51515151515151514</v>
      </c>
      <c r="O68">
        <f>SUM(N68:N71)/4</f>
        <v>0.68252877131975487</v>
      </c>
    </row>
    <row r="69" spans="1:15">
      <c r="A69" s="7">
        <f>A68+1</f>
        <v>68</v>
      </c>
      <c r="B69" s="8" t="s">
        <v>11</v>
      </c>
      <c r="C69" s="7" t="s">
        <v>32</v>
      </c>
      <c r="D69" s="9" t="s">
        <v>15</v>
      </c>
      <c r="E69" s="10" t="s">
        <v>13</v>
      </c>
      <c r="F69" s="11">
        <f t="shared" ref="F69:F75" si="22">F68+TIME(0,5,0)</f>
        <v>0.65972222222222221</v>
      </c>
      <c r="G69" s="10">
        <v>7</v>
      </c>
      <c r="H69" s="7">
        <f>H68+1</f>
        <v>68</v>
      </c>
      <c r="I69" s="10">
        <v>9</v>
      </c>
      <c r="J69" s="10">
        <v>56</v>
      </c>
      <c r="K69" s="9">
        <f t="shared" si="20"/>
        <v>-0.65277777777777779</v>
      </c>
      <c r="L69" s="9">
        <f>J69</f>
        <v>56</v>
      </c>
      <c r="M69" s="9">
        <f>I69</f>
        <v>9</v>
      </c>
      <c r="N69" s="9">
        <f t="shared" si="21"/>
        <v>0.65277777777777779</v>
      </c>
    </row>
    <row r="70" spans="1:15">
      <c r="A70" s="7">
        <f>A69+1</f>
        <v>69</v>
      </c>
      <c r="B70" s="8" t="s">
        <v>11</v>
      </c>
      <c r="C70" s="7" t="s">
        <v>32</v>
      </c>
      <c r="D70" s="9" t="s">
        <v>15</v>
      </c>
      <c r="E70" s="12" t="s">
        <v>12</v>
      </c>
      <c r="F70" s="11">
        <f t="shared" si="22"/>
        <v>0.66319444444444442</v>
      </c>
      <c r="G70" s="12">
        <v>2</v>
      </c>
      <c r="H70" s="7">
        <f>H69+1</f>
        <v>69</v>
      </c>
      <c r="I70" s="12">
        <v>56</v>
      </c>
      <c r="J70" s="12">
        <v>3</v>
      </c>
      <c r="K70" s="9">
        <f t="shared" si="20"/>
        <v>0.86885245901639341</v>
      </c>
      <c r="L70" s="9">
        <f>I70</f>
        <v>56</v>
      </c>
      <c r="M70" s="9">
        <f>J70</f>
        <v>3</v>
      </c>
      <c r="N70" s="9">
        <f t="shared" si="21"/>
        <v>0.86885245901639341</v>
      </c>
    </row>
    <row r="71" spans="1:15" s="15" customFormat="1">
      <c r="A71" s="7">
        <f t="shared" ref="A71" si="23">A70+1</f>
        <v>70</v>
      </c>
      <c r="B71" s="7" t="s">
        <v>11</v>
      </c>
      <c r="C71" s="7" t="s">
        <v>32</v>
      </c>
      <c r="D71" s="9" t="s">
        <v>15</v>
      </c>
      <c r="E71" s="12" t="s">
        <v>13</v>
      </c>
      <c r="F71" s="18">
        <f t="shared" si="22"/>
        <v>0.66666666666666663</v>
      </c>
      <c r="G71" s="12">
        <v>3</v>
      </c>
      <c r="H71" s="7">
        <f t="shared" ref="H71:H75" si="24">H70+1</f>
        <v>70</v>
      </c>
      <c r="I71" s="12">
        <v>10</v>
      </c>
      <c r="J71" s="12">
        <v>62</v>
      </c>
      <c r="K71" s="9">
        <f t="shared" si="20"/>
        <v>-0.69333333333333336</v>
      </c>
      <c r="L71" s="9">
        <f>J71</f>
        <v>62</v>
      </c>
      <c r="M71" s="9">
        <f>I71</f>
        <v>10</v>
      </c>
      <c r="N71" s="9">
        <f t="shared" si="21"/>
        <v>0.69333333333333336</v>
      </c>
    </row>
    <row r="72" spans="1:15" s="17" customFormat="1">
      <c r="A72" s="14">
        <f t="shared" ref="A72:A75" si="25">A71+1</f>
        <v>71</v>
      </c>
      <c r="B72" s="4" t="s">
        <v>11</v>
      </c>
      <c r="C72" s="14" t="s">
        <v>16</v>
      </c>
      <c r="D72" s="5" t="s">
        <v>17</v>
      </c>
      <c r="E72" s="5" t="s">
        <v>12</v>
      </c>
      <c r="F72" s="6">
        <f t="shared" si="22"/>
        <v>0.67013888888888884</v>
      </c>
      <c r="G72" s="5">
        <v>10</v>
      </c>
      <c r="H72" s="14">
        <f t="shared" si="24"/>
        <v>71</v>
      </c>
      <c r="I72" s="5">
        <v>3</v>
      </c>
      <c r="J72" s="5">
        <v>36</v>
      </c>
      <c r="K72" s="5">
        <f t="shared" si="20"/>
        <v>-0.67346938775510201</v>
      </c>
      <c r="L72" s="5">
        <f>I72</f>
        <v>3</v>
      </c>
      <c r="M72" s="5">
        <f>J72</f>
        <v>36</v>
      </c>
      <c r="N72" s="5">
        <f t="shared" si="21"/>
        <v>-0.67346938775510201</v>
      </c>
      <c r="O72">
        <f>SUM(N72:N75)/4</f>
        <v>-0.59272737448265844</v>
      </c>
    </row>
    <row r="73" spans="1:15">
      <c r="A73" s="7">
        <f>A72+1</f>
        <v>72</v>
      </c>
      <c r="B73" s="8" t="s">
        <v>11</v>
      </c>
      <c r="C73" s="7" t="s">
        <v>16</v>
      </c>
      <c r="D73" s="9" t="s">
        <v>17</v>
      </c>
      <c r="E73" s="10" t="s">
        <v>13</v>
      </c>
      <c r="F73" s="11">
        <f t="shared" si="22"/>
        <v>0.67361111111111105</v>
      </c>
      <c r="G73" s="10">
        <v>11</v>
      </c>
      <c r="H73" s="7">
        <f>H72+1</f>
        <v>72</v>
      </c>
      <c r="I73" s="10">
        <v>34</v>
      </c>
      <c r="J73" s="10">
        <v>16</v>
      </c>
      <c r="K73" s="9">
        <f t="shared" si="20"/>
        <v>0.29508196721311475</v>
      </c>
      <c r="L73" s="9">
        <f>J73</f>
        <v>16</v>
      </c>
      <c r="M73" s="9">
        <f>I73</f>
        <v>34</v>
      </c>
      <c r="N73" s="9">
        <f t="shared" si="21"/>
        <v>-0.29508196721311475</v>
      </c>
    </row>
    <row r="74" spans="1:15">
      <c r="A74" s="7">
        <f>A73+1</f>
        <v>73</v>
      </c>
      <c r="B74" s="8" t="s">
        <v>11</v>
      </c>
      <c r="C74" s="7" t="s">
        <v>16</v>
      </c>
      <c r="D74" s="9" t="s">
        <v>17</v>
      </c>
      <c r="E74" s="12" t="s">
        <v>12</v>
      </c>
      <c r="F74" s="11">
        <f t="shared" si="22"/>
        <v>0.67708333333333326</v>
      </c>
      <c r="G74" s="12">
        <v>2</v>
      </c>
      <c r="H74" s="7">
        <f>H73+1</f>
        <v>73</v>
      </c>
      <c r="I74" s="12">
        <v>3</v>
      </c>
      <c r="J74" s="12">
        <v>41</v>
      </c>
      <c r="K74" s="9">
        <f t="shared" si="20"/>
        <v>-0.82608695652173914</v>
      </c>
      <c r="L74" s="9">
        <f>I74</f>
        <v>3</v>
      </c>
      <c r="M74" s="9">
        <f>J74</f>
        <v>41</v>
      </c>
      <c r="N74" s="9">
        <f t="shared" si="21"/>
        <v>-0.82608695652173914</v>
      </c>
    </row>
    <row r="75" spans="1:15" s="15" customFormat="1">
      <c r="A75" s="7">
        <f t="shared" si="25"/>
        <v>74</v>
      </c>
      <c r="B75" s="7" t="s">
        <v>11</v>
      </c>
      <c r="C75" s="7" t="s">
        <v>16</v>
      </c>
      <c r="D75" s="9" t="s">
        <v>17</v>
      </c>
      <c r="E75" s="12" t="s">
        <v>13</v>
      </c>
      <c r="F75" s="18">
        <f t="shared" si="22"/>
        <v>0.68055555555555547</v>
      </c>
      <c r="G75" s="12">
        <v>7</v>
      </c>
      <c r="H75" s="7">
        <f t="shared" si="24"/>
        <v>74</v>
      </c>
      <c r="I75" s="12">
        <v>43</v>
      </c>
      <c r="J75" s="12">
        <v>9</v>
      </c>
      <c r="K75" s="9">
        <f t="shared" si="20"/>
        <v>0.57627118644067798</v>
      </c>
      <c r="L75" s="9">
        <f>J75</f>
        <v>9</v>
      </c>
      <c r="M75" s="9">
        <f>I75</f>
        <v>43</v>
      </c>
      <c r="N75" s="9">
        <f t="shared" si="21"/>
        <v>-0.57627118644067798</v>
      </c>
    </row>
    <row r="76" spans="1:15" s="17" customFormat="1">
      <c r="A76" s="4">
        <f>A75+1</f>
        <v>75</v>
      </c>
      <c r="B76" s="4" t="s">
        <v>11</v>
      </c>
      <c r="C76" s="14" t="s">
        <v>23</v>
      </c>
      <c r="D76" s="5" t="s">
        <v>18</v>
      </c>
      <c r="E76" s="5" t="s">
        <v>12</v>
      </c>
      <c r="F76" s="16">
        <f>TIME(17,20,0)</f>
        <v>0.72222222222222221</v>
      </c>
      <c r="G76" s="5">
        <v>0</v>
      </c>
      <c r="H76" s="4">
        <f>H75+1</f>
        <v>75</v>
      </c>
      <c r="I76" s="5">
        <v>50</v>
      </c>
      <c r="J76" s="5">
        <v>10</v>
      </c>
      <c r="K76" s="5">
        <f t="shared" si="20"/>
        <v>0.66666666666666663</v>
      </c>
      <c r="L76" s="5">
        <f>I76</f>
        <v>50</v>
      </c>
      <c r="M76" s="5">
        <f>J76</f>
        <v>10</v>
      </c>
      <c r="N76" s="5">
        <f t="shared" si="21"/>
        <v>0.66666666666666663</v>
      </c>
      <c r="O76">
        <f>SUM(N76:N81)/6</f>
        <v>0.67134598226001163</v>
      </c>
    </row>
    <row r="77" spans="1:15">
      <c r="A77" s="7">
        <f>A76+1</f>
        <v>76</v>
      </c>
      <c r="B77" s="8" t="s">
        <v>11</v>
      </c>
      <c r="C77" s="7" t="s">
        <v>23</v>
      </c>
      <c r="D77" s="9" t="s">
        <v>18</v>
      </c>
      <c r="E77" s="10" t="s">
        <v>13</v>
      </c>
      <c r="F77" s="11">
        <f t="shared" ref="F77:F87" si="26">F76+TIME(0,5,0)</f>
        <v>0.72569444444444442</v>
      </c>
      <c r="G77" s="10">
        <v>3</v>
      </c>
      <c r="H77" s="7">
        <f>H76+1</f>
        <v>76</v>
      </c>
      <c r="I77" s="10">
        <v>9</v>
      </c>
      <c r="J77" s="10">
        <v>61</v>
      </c>
      <c r="K77" s="9">
        <f t="shared" si="20"/>
        <v>-0.71232876712328763</v>
      </c>
      <c r="L77" s="9">
        <f>J77</f>
        <v>61</v>
      </c>
      <c r="M77" s="9">
        <f>I77</f>
        <v>9</v>
      </c>
      <c r="N77" s="9">
        <f t="shared" si="21"/>
        <v>0.71232876712328763</v>
      </c>
    </row>
    <row r="78" spans="1:15">
      <c r="A78" s="7">
        <f>A77+1</f>
        <v>77</v>
      </c>
      <c r="B78" s="8" t="s">
        <v>11</v>
      </c>
      <c r="C78" s="7" t="s">
        <v>23</v>
      </c>
      <c r="D78" s="9" t="s">
        <v>18</v>
      </c>
      <c r="E78" s="12" t="s">
        <v>12</v>
      </c>
      <c r="F78" s="11">
        <f t="shared" si="26"/>
        <v>0.72916666666666663</v>
      </c>
      <c r="G78" s="12">
        <v>5</v>
      </c>
      <c r="H78" s="7">
        <f>H77+1</f>
        <v>77</v>
      </c>
      <c r="I78" s="12">
        <v>46</v>
      </c>
      <c r="J78" s="12">
        <v>7</v>
      </c>
      <c r="K78" s="9">
        <f t="shared" ref="K78:K87" si="27">(I78-J78)/(I78+J78+G78)</f>
        <v>0.67241379310344829</v>
      </c>
      <c r="L78" s="9">
        <f>I78</f>
        <v>46</v>
      </c>
      <c r="M78" s="9">
        <f>J78</f>
        <v>7</v>
      </c>
      <c r="N78" s="9">
        <f t="shared" ref="N78:N87" si="28">(L78-M78)/(L78+M78+G78)</f>
        <v>0.67241379310344829</v>
      </c>
    </row>
    <row r="79" spans="1:15" s="15" customFormat="1">
      <c r="A79" s="7">
        <f t="shared" ref="A79:A80" si="29">A78+1</f>
        <v>78</v>
      </c>
      <c r="B79" s="7" t="s">
        <v>11</v>
      </c>
      <c r="C79" s="7" t="s">
        <v>23</v>
      </c>
      <c r="D79" s="9" t="s">
        <v>18</v>
      </c>
      <c r="E79" s="12" t="s">
        <v>13</v>
      </c>
      <c r="F79" s="18">
        <f t="shared" si="26"/>
        <v>0.73263888888888884</v>
      </c>
      <c r="G79" s="12">
        <v>3</v>
      </c>
      <c r="H79" s="7">
        <f t="shared" ref="H79:H80" si="30">H78+1</f>
        <v>78</v>
      </c>
      <c r="I79" s="12">
        <v>7</v>
      </c>
      <c r="J79" s="12">
        <v>40</v>
      </c>
      <c r="K79" s="9">
        <f t="shared" si="27"/>
        <v>-0.66</v>
      </c>
      <c r="L79" s="9">
        <f>J79</f>
        <v>40</v>
      </c>
      <c r="M79" s="9">
        <f>I79</f>
        <v>7</v>
      </c>
      <c r="N79" s="9">
        <f t="shared" si="28"/>
        <v>0.66</v>
      </c>
    </row>
    <row r="80" spans="1:15">
      <c r="A80" s="7">
        <f t="shared" si="29"/>
        <v>79</v>
      </c>
      <c r="B80" s="8" t="s">
        <v>11</v>
      </c>
      <c r="C80" s="7" t="s">
        <v>23</v>
      </c>
      <c r="D80" s="9" t="s">
        <v>18</v>
      </c>
      <c r="E80" s="9" t="s">
        <v>12</v>
      </c>
      <c r="F80" s="11">
        <f t="shared" si="26"/>
        <v>0.73611111111111105</v>
      </c>
      <c r="G80" s="9">
        <v>3</v>
      </c>
      <c r="H80" s="7">
        <f t="shared" si="30"/>
        <v>79</v>
      </c>
      <c r="I80" s="9">
        <v>48</v>
      </c>
      <c r="J80" s="9">
        <v>9</v>
      </c>
      <c r="K80" s="9">
        <f t="shared" si="27"/>
        <v>0.65</v>
      </c>
      <c r="L80" s="9">
        <f>I80</f>
        <v>48</v>
      </c>
      <c r="M80" s="9">
        <f>J80</f>
        <v>9</v>
      </c>
      <c r="N80" s="9">
        <f t="shared" si="28"/>
        <v>0.65</v>
      </c>
    </row>
    <row r="81" spans="1:15">
      <c r="A81" s="7">
        <f>A80+1</f>
        <v>80</v>
      </c>
      <c r="B81" s="8" t="s">
        <v>11</v>
      </c>
      <c r="C81" s="7" t="s">
        <v>23</v>
      </c>
      <c r="D81" s="9" t="s">
        <v>18</v>
      </c>
      <c r="E81" s="10" t="s">
        <v>13</v>
      </c>
      <c r="F81" s="11">
        <f t="shared" si="26"/>
        <v>0.73958333333333326</v>
      </c>
      <c r="G81" s="10">
        <v>4</v>
      </c>
      <c r="H81" s="7">
        <f>H80+1</f>
        <v>80</v>
      </c>
      <c r="I81" s="10">
        <v>9</v>
      </c>
      <c r="J81" s="10">
        <v>53</v>
      </c>
      <c r="K81" s="9">
        <f t="shared" si="27"/>
        <v>-0.66666666666666663</v>
      </c>
      <c r="L81" s="9">
        <f>J81</f>
        <v>53</v>
      </c>
      <c r="M81" s="9">
        <f>I81</f>
        <v>9</v>
      </c>
      <c r="N81" s="9">
        <f t="shared" si="28"/>
        <v>0.66666666666666663</v>
      </c>
    </row>
    <row r="82" spans="1:15" s="17" customFormat="1">
      <c r="A82" s="4">
        <f>A81+1</f>
        <v>81</v>
      </c>
      <c r="B82" s="4" t="s">
        <v>11</v>
      </c>
      <c r="C82" s="14" t="s">
        <v>23</v>
      </c>
      <c r="D82" s="5" t="s">
        <v>34</v>
      </c>
      <c r="E82" s="5" t="s">
        <v>12</v>
      </c>
      <c r="F82" s="6">
        <f t="shared" si="26"/>
        <v>0.74305555555555547</v>
      </c>
      <c r="G82" s="5">
        <v>8</v>
      </c>
      <c r="H82" s="4">
        <f>H81+1</f>
        <v>81</v>
      </c>
      <c r="I82" s="5">
        <v>43</v>
      </c>
      <c r="J82" s="5">
        <v>24</v>
      </c>
      <c r="K82" s="5">
        <f t="shared" si="27"/>
        <v>0.25333333333333335</v>
      </c>
      <c r="L82" s="5">
        <f>I82</f>
        <v>43</v>
      </c>
      <c r="M82" s="5">
        <f>J82</f>
        <v>24</v>
      </c>
      <c r="N82" s="5">
        <f t="shared" si="28"/>
        <v>0.25333333333333335</v>
      </c>
      <c r="O82">
        <f>SUM(N82:N87)/6</f>
        <v>0.30374621133193985</v>
      </c>
    </row>
    <row r="83" spans="1:15">
      <c r="A83" s="7">
        <f>A82+1</f>
        <v>82</v>
      </c>
      <c r="B83" s="8" t="s">
        <v>11</v>
      </c>
      <c r="C83" s="7" t="s">
        <v>23</v>
      </c>
      <c r="D83" s="9" t="s">
        <v>34</v>
      </c>
      <c r="E83" s="10" t="s">
        <v>13</v>
      </c>
      <c r="F83" s="11">
        <f t="shared" si="26"/>
        <v>0.74652777777777768</v>
      </c>
      <c r="G83" s="10">
        <v>5</v>
      </c>
      <c r="H83" s="7">
        <f>H82+1</f>
        <v>82</v>
      </c>
      <c r="I83" s="10">
        <v>24</v>
      </c>
      <c r="J83" s="10">
        <v>43</v>
      </c>
      <c r="K83" s="9">
        <f t="shared" si="27"/>
        <v>-0.2638888888888889</v>
      </c>
      <c r="L83" s="9">
        <f>J83</f>
        <v>43</v>
      </c>
      <c r="M83" s="9">
        <f>I83</f>
        <v>24</v>
      </c>
      <c r="N83" s="9">
        <f t="shared" si="28"/>
        <v>0.2638888888888889</v>
      </c>
    </row>
    <row r="84" spans="1:15">
      <c r="A84" s="7">
        <f>A83+1</f>
        <v>83</v>
      </c>
      <c r="B84" s="8" t="s">
        <v>11</v>
      </c>
      <c r="C84" s="7" t="s">
        <v>23</v>
      </c>
      <c r="D84" s="9" t="s">
        <v>34</v>
      </c>
      <c r="E84" s="12" t="s">
        <v>12</v>
      </c>
      <c r="F84" s="11">
        <f t="shared" si="26"/>
        <v>0.74999999999999989</v>
      </c>
      <c r="G84" s="12">
        <v>6</v>
      </c>
      <c r="H84" s="7">
        <f>H83+1</f>
        <v>83</v>
      </c>
      <c r="I84" s="12">
        <v>30</v>
      </c>
      <c r="J84" s="12">
        <v>15</v>
      </c>
      <c r="K84" s="9">
        <f t="shared" si="27"/>
        <v>0.29411764705882354</v>
      </c>
      <c r="L84" s="9">
        <f>I84</f>
        <v>30</v>
      </c>
      <c r="M84" s="9">
        <f>J84</f>
        <v>15</v>
      </c>
      <c r="N84" s="9">
        <f t="shared" si="28"/>
        <v>0.29411764705882354</v>
      </c>
    </row>
    <row r="85" spans="1:15" s="15" customFormat="1">
      <c r="A85" s="7">
        <f t="shared" ref="A85:A86" si="31">A84+1</f>
        <v>84</v>
      </c>
      <c r="B85" s="7" t="s">
        <v>11</v>
      </c>
      <c r="C85" s="7" t="s">
        <v>23</v>
      </c>
      <c r="D85" s="9" t="s">
        <v>34</v>
      </c>
      <c r="E85" s="12" t="s">
        <v>13</v>
      </c>
      <c r="F85" s="18">
        <f t="shared" si="26"/>
        <v>0.7534722222222221</v>
      </c>
      <c r="G85" s="12">
        <v>5</v>
      </c>
      <c r="H85" s="7">
        <f t="shared" ref="H85:H86" si="32">H84+1</f>
        <v>84</v>
      </c>
      <c r="I85" s="12">
        <v>14</v>
      </c>
      <c r="J85" s="12">
        <v>39</v>
      </c>
      <c r="K85" s="9">
        <f t="shared" si="27"/>
        <v>-0.43103448275862066</v>
      </c>
      <c r="L85" s="9">
        <f>J85</f>
        <v>39</v>
      </c>
      <c r="M85" s="9">
        <f>I85</f>
        <v>14</v>
      </c>
      <c r="N85" s="9">
        <f t="shared" si="28"/>
        <v>0.43103448275862066</v>
      </c>
    </row>
    <row r="86" spans="1:15">
      <c r="A86" s="7">
        <f t="shared" si="31"/>
        <v>85</v>
      </c>
      <c r="B86" s="8" t="s">
        <v>11</v>
      </c>
      <c r="C86" s="7" t="s">
        <v>23</v>
      </c>
      <c r="D86" s="9" t="s">
        <v>34</v>
      </c>
      <c r="E86" s="9" t="s">
        <v>12</v>
      </c>
      <c r="F86" s="11">
        <f t="shared" si="26"/>
        <v>0.75694444444444431</v>
      </c>
      <c r="G86" s="9">
        <v>2</v>
      </c>
      <c r="H86" s="7">
        <f t="shared" si="32"/>
        <v>85</v>
      </c>
      <c r="I86" s="9">
        <v>30</v>
      </c>
      <c r="J86" s="9">
        <v>23</v>
      </c>
      <c r="K86" s="9">
        <f t="shared" si="27"/>
        <v>0.12727272727272726</v>
      </c>
      <c r="L86" s="9">
        <f>I86</f>
        <v>30</v>
      </c>
      <c r="M86" s="9">
        <f>J86</f>
        <v>23</v>
      </c>
      <c r="N86" s="9">
        <f t="shared" si="28"/>
        <v>0.12727272727272726</v>
      </c>
    </row>
    <row r="87" spans="1:15">
      <c r="A87" s="7">
        <f>A86+1</f>
        <v>86</v>
      </c>
      <c r="B87" s="8" t="s">
        <v>11</v>
      </c>
      <c r="C87" s="7" t="s">
        <v>23</v>
      </c>
      <c r="D87" s="9" t="s">
        <v>34</v>
      </c>
      <c r="E87" s="10" t="s">
        <v>13</v>
      </c>
      <c r="F87" s="11">
        <f t="shared" si="26"/>
        <v>0.76041666666666652</v>
      </c>
      <c r="G87" s="10">
        <v>3</v>
      </c>
      <c r="H87" s="7">
        <f>H86+1</f>
        <v>86</v>
      </c>
      <c r="I87" s="10">
        <v>13</v>
      </c>
      <c r="J87" s="10">
        <v>37</v>
      </c>
      <c r="K87" s="9">
        <f t="shared" si="27"/>
        <v>-0.45283018867924529</v>
      </c>
      <c r="L87" s="9">
        <f>J87</f>
        <v>37</v>
      </c>
      <c r="M87" s="9">
        <f>I87</f>
        <v>13</v>
      </c>
      <c r="N87" s="9">
        <f t="shared" si="28"/>
        <v>0.45283018867924529</v>
      </c>
    </row>
  </sheetData>
  <phoneticPr fontId="6" type="noConversion"/>
  <pageMargins left="0.75" right="0.75" top="1" bottom="1" header="0.5" footer="0.5"/>
  <pageSetup scale="44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43"/>
  <sheetViews>
    <sheetView workbookViewId="0">
      <selection activeCell="N14" sqref="N14:N19"/>
    </sheetView>
  </sheetViews>
  <sheetFormatPr baseColWidth="10" defaultRowHeight="15" x14ac:dyDescent="0"/>
  <cols>
    <col min="2" max="2" width="15.83203125" customWidth="1"/>
    <col min="3" max="3" width="25.5" customWidth="1"/>
    <col min="4" max="4" width="45.6640625" customWidth="1"/>
    <col min="6" max="6" width="11.83203125" bestFit="1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7</v>
      </c>
      <c r="J1" s="2" t="s">
        <v>8</v>
      </c>
      <c r="K1" s="2" t="s">
        <v>9</v>
      </c>
      <c r="L1" s="2" t="s">
        <v>2</v>
      </c>
      <c r="M1" s="2" t="s">
        <v>3</v>
      </c>
      <c r="N1" s="2" t="s">
        <v>10</v>
      </c>
    </row>
    <row r="2" spans="1:15">
      <c r="A2" s="4">
        <v>1</v>
      </c>
      <c r="B2" s="4" t="s">
        <v>11</v>
      </c>
      <c r="C2" s="4" t="s">
        <v>28</v>
      </c>
      <c r="D2" s="4" t="s">
        <v>28</v>
      </c>
      <c r="E2" s="5" t="s">
        <v>12</v>
      </c>
      <c r="F2" s="6">
        <f>TIME(7,30,0)</f>
        <v>0.3125</v>
      </c>
      <c r="G2" s="5">
        <v>7</v>
      </c>
      <c r="H2" s="4">
        <v>1</v>
      </c>
      <c r="I2" s="5">
        <v>40</v>
      </c>
      <c r="J2" s="5">
        <v>32</v>
      </c>
      <c r="K2" s="5">
        <f t="shared" ref="K2:K43" si="0">(I2-J2)/(I2+J2+G2)</f>
        <v>0.10126582278481013</v>
      </c>
      <c r="L2" s="5">
        <f>I2</f>
        <v>40</v>
      </c>
      <c r="M2" s="5">
        <f>J2</f>
        <v>32</v>
      </c>
      <c r="N2" s="5">
        <f t="shared" ref="N2:N43" si="1">(L2-M2)/(L2+M2+G2)</f>
        <v>0.10126582278481013</v>
      </c>
      <c r="O2">
        <f>SUM(K2:K4)/3</f>
        <v>3.8940459446788561E-2</v>
      </c>
    </row>
    <row r="3" spans="1:15">
      <c r="A3" s="7">
        <f>A2+1</f>
        <v>2</v>
      </c>
      <c r="B3" s="8" t="s">
        <v>11</v>
      </c>
      <c r="C3" s="7" t="s">
        <v>28</v>
      </c>
      <c r="D3" s="7" t="s">
        <v>28</v>
      </c>
      <c r="E3" s="10" t="s">
        <v>13</v>
      </c>
      <c r="F3" s="11">
        <f t="shared" ref="F3:F6" si="2">F2+TIME(0,5,0)</f>
        <v>0.31597222222222221</v>
      </c>
      <c r="G3" s="10">
        <v>10</v>
      </c>
      <c r="H3" s="7">
        <f>H2+1</f>
        <v>2</v>
      </c>
      <c r="I3" s="10">
        <v>19</v>
      </c>
      <c r="J3" s="10">
        <v>21</v>
      </c>
      <c r="K3" s="9">
        <f t="shared" si="0"/>
        <v>-0.04</v>
      </c>
      <c r="L3" s="9">
        <f>J3</f>
        <v>21</v>
      </c>
      <c r="M3" s="9">
        <f>I3</f>
        <v>19</v>
      </c>
      <c r="N3" s="9">
        <f t="shared" si="1"/>
        <v>0.04</v>
      </c>
      <c r="O3">
        <f>SUM(N2:N4)/3</f>
        <v>6.5607126113455219E-2</v>
      </c>
    </row>
    <row r="4" spans="1:15">
      <c r="A4" s="7">
        <f>A3+1</f>
        <v>3</v>
      </c>
      <c r="B4" s="8" t="s">
        <v>11</v>
      </c>
      <c r="C4" s="7" t="s">
        <v>28</v>
      </c>
      <c r="D4" s="7" t="s">
        <v>28</v>
      </c>
      <c r="E4" s="12" t="s">
        <v>12</v>
      </c>
      <c r="F4" s="11">
        <f t="shared" si="2"/>
        <v>0.31944444444444442</v>
      </c>
      <c r="G4" s="12">
        <v>11</v>
      </c>
      <c r="H4" s="7">
        <f>H3+1</f>
        <v>3</v>
      </c>
      <c r="I4" s="10">
        <v>23</v>
      </c>
      <c r="J4" s="10">
        <v>20</v>
      </c>
      <c r="K4" s="9">
        <f t="shared" si="0"/>
        <v>5.5555555555555552E-2</v>
      </c>
      <c r="L4" s="9">
        <f>I4</f>
        <v>23</v>
      </c>
      <c r="M4" s="9">
        <f>J4</f>
        <v>20</v>
      </c>
      <c r="N4" s="9">
        <f t="shared" si="1"/>
        <v>5.5555555555555552E-2</v>
      </c>
    </row>
    <row r="5" spans="1:15" s="15" customFormat="1">
      <c r="A5" s="7">
        <f t="shared" ref="A5:A6" si="3">A4+1</f>
        <v>4</v>
      </c>
      <c r="B5" s="7" t="s">
        <v>11</v>
      </c>
      <c r="C5" s="7" t="s">
        <v>28</v>
      </c>
      <c r="D5" s="7" t="s">
        <v>28</v>
      </c>
      <c r="E5" s="12" t="s">
        <v>13</v>
      </c>
      <c r="F5" s="18">
        <f t="shared" si="2"/>
        <v>0.32291666666666663</v>
      </c>
      <c r="G5" s="12"/>
      <c r="H5" s="7">
        <f t="shared" ref="H5:H6" si="4">H4+1</f>
        <v>4</v>
      </c>
      <c r="I5" s="12"/>
      <c r="J5" s="12"/>
      <c r="K5" s="9" t="e">
        <f t="shared" si="0"/>
        <v>#DIV/0!</v>
      </c>
      <c r="L5" s="9">
        <f>J5</f>
        <v>0</v>
      </c>
      <c r="M5" s="9">
        <f>I5</f>
        <v>0</v>
      </c>
      <c r="N5" s="9" t="e">
        <f t="shared" si="1"/>
        <v>#DIV/0!</v>
      </c>
    </row>
    <row r="6" spans="1:15">
      <c r="A6" s="7">
        <f t="shared" si="3"/>
        <v>5</v>
      </c>
      <c r="B6" s="7" t="s">
        <v>11</v>
      </c>
      <c r="C6" s="7" t="s">
        <v>28</v>
      </c>
      <c r="D6" s="7" t="s">
        <v>28</v>
      </c>
      <c r="E6" s="12" t="s">
        <v>12</v>
      </c>
      <c r="F6" s="11">
        <f t="shared" si="2"/>
        <v>0.32638888888888884</v>
      </c>
      <c r="G6" s="12"/>
      <c r="H6" s="7">
        <f t="shared" si="4"/>
        <v>5</v>
      </c>
      <c r="I6" s="2"/>
      <c r="J6" s="2"/>
      <c r="K6" s="9" t="e">
        <f t="shared" si="0"/>
        <v>#DIV/0!</v>
      </c>
      <c r="L6" s="9">
        <f>I6</f>
        <v>0</v>
      </c>
      <c r="M6" s="9">
        <f>J6</f>
        <v>0</v>
      </c>
      <c r="N6" s="9" t="e">
        <f t="shared" si="1"/>
        <v>#DIV/0!</v>
      </c>
    </row>
    <row r="7" spans="1:15">
      <c r="A7" s="7">
        <v>6</v>
      </c>
      <c r="B7" s="7" t="s">
        <v>11</v>
      </c>
      <c r="C7" s="7" t="s">
        <v>28</v>
      </c>
      <c r="D7" s="7" t="s">
        <v>28</v>
      </c>
      <c r="E7" s="10" t="s">
        <v>13</v>
      </c>
      <c r="F7" s="11">
        <f>F6+TIME(0,5,0)</f>
        <v>0.32986111111111105</v>
      </c>
      <c r="G7" s="10"/>
      <c r="H7" s="7">
        <v>6</v>
      </c>
      <c r="I7" s="10"/>
      <c r="J7" s="10"/>
      <c r="K7" s="9" t="e">
        <f t="shared" si="0"/>
        <v>#DIV/0!</v>
      </c>
      <c r="L7" s="9">
        <f>J7</f>
        <v>0</v>
      </c>
      <c r="M7" s="9">
        <f>I7</f>
        <v>0</v>
      </c>
      <c r="N7" s="9" t="e">
        <f t="shared" si="1"/>
        <v>#DIV/0!</v>
      </c>
    </row>
    <row r="8" spans="1:15">
      <c r="A8" s="4">
        <f>A7+1</f>
        <v>7</v>
      </c>
      <c r="B8" s="4" t="s">
        <v>11</v>
      </c>
      <c r="C8" s="14" t="s">
        <v>27</v>
      </c>
      <c r="D8" s="5" t="s">
        <v>18</v>
      </c>
      <c r="E8" s="5" t="s">
        <v>12</v>
      </c>
      <c r="F8" s="6">
        <f>TIME(8,20,0)</f>
        <v>0.34722222222222227</v>
      </c>
      <c r="G8" s="5">
        <v>10</v>
      </c>
      <c r="H8" s="4">
        <f>H7+1</f>
        <v>7</v>
      </c>
      <c r="I8" s="5">
        <v>30</v>
      </c>
      <c r="J8" s="5">
        <v>23</v>
      </c>
      <c r="K8" s="5">
        <f t="shared" si="0"/>
        <v>0.1111111111111111</v>
      </c>
      <c r="L8" s="5">
        <f>I8</f>
        <v>30</v>
      </c>
      <c r="M8" s="5">
        <f>J8</f>
        <v>23</v>
      </c>
      <c r="N8" s="5">
        <f t="shared" si="1"/>
        <v>0.1111111111111111</v>
      </c>
      <c r="O8">
        <f>SUM(N8:N13)/6</f>
        <v>-4.3242558871186686E-2</v>
      </c>
    </row>
    <row r="9" spans="1:15">
      <c r="A9" s="7">
        <f>A8+1</f>
        <v>8</v>
      </c>
      <c r="B9" s="8" t="s">
        <v>11</v>
      </c>
      <c r="C9" s="7" t="s">
        <v>27</v>
      </c>
      <c r="D9" s="9" t="s">
        <v>18</v>
      </c>
      <c r="E9" s="10" t="s">
        <v>13</v>
      </c>
      <c r="F9" s="11">
        <f t="shared" ref="F9:F19" si="5">F8+TIME(0,5,0)</f>
        <v>0.35069444444444448</v>
      </c>
      <c r="G9" s="10">
        <v>7</v>
      </c>
      <c r="H9" s="7">
        <f>H8+1</f>
        <v>8</v>
      </c>
      <c r="I9" s="10">
        <v>29</v>
      </c>
      <c r="J9" s="10">
        <v>20</v>
      </c>
      <c r="K9" s="9">
        <f t="shared" si="0"/>
        <v>0.16071428571428573</v>
      </c>
      <c r="L9" s="9">
        <f>J9</f>
        <v>20</v>
      </c>
      <c r="M9" s="9">
        <f>I9</f>
        <v>29</v>
      </c>
      <c r="N9" s="9">
        <f t="shared" si="1"/>
        <v>-0.16071428571428573</v>
      </c>
    </row>
    <row r="10" spans="1:15">
      <c r="A10" s="7">
        <f>A9+1</f>
        <v>9</v>
      </c>
      <c r="B10" s="8" t="s">
        <v>11</v>
      </c>
      <c r="C10" s="7" t="s">
        <v>27</v>
      </c>
      <c r="D10" s="9" t="s">
        <v>18</v>
      </c>
      <c r="E10" s="12" t="s">
        <v>12</v>
      </c>
      <c r="F10" s="11">
        <f t="shared" si="5"/>
        <v>0.35416666666666669</v>
      </c>
      <c r="G10" s="12">
        <v>4</v>
      </c>
      <c r="H10" s="7">
        <f>H9+1</f>
        <v>9</v>
      </c>
      <c r="I10" s="12">
        <v>29</v>
      </c>
      <c r="J10" s="12">
        <v>26</v>
      </c>
      <c r="K10" s="9">
        <f t="shared" si="0"/>
        <v>5.0847457627118647E-2</v>
      </c>
      <c r="L10" s="9">
        <f>I10</f>
        <v>29</v>
      </c>
      <c r="M10" s="9">
        <f>J10</f>
        <v>26</v>
      </c>
      <c r="N10" s="9">
        <f t="shared" si="1"/>
        <v>5.0847457627118647E-2</v>
      </c>
    </row>
    <row r="11" spans="1:15" s="15" customFormat="1">
      <c r="A11" s="7">
        <f t="shared" ref="A11:A18" si="6">A10+1</f>
        <v>10</v>
      </c>
      <c r="B11" s="7" t="s">
        <v>11</v>
      </c>
      <c r="C11" s="7" t="s">
        <v>27</v>
      </c>
      <c r="D11" s="9" t="s">
        <v>18</v>
      </c>
      <c r="E11" s="12" t="s">
        <v>13</v>
      </c>
      <c r="F11" s="18">
        <f t="shared" si="5"/>
        <v>0.3576388888888889</v>
      </c>
      <c r="G11" s="12">
        <v>9</v>
      </c>
      <c r="H11" s="7">
        <f t="shared" ref="H11:H18" si="7">H10+1</f>
        <v>10</v>
      </c>
      <c r="I11" s="12">
        <v>41</v>
      </c>
      <c r="J11" s="12">
        <v>23</v>
      </c>
      <c r="K11" s="9">
        <f t="shared" si="0"/>
        <v>0.24657534246575341</v>
      </c>
      <c r="L11" s="9">
        <f>J11</f>
        <v>23</v>
      </c>
      <c r="M11" s="9">
        <f>I11</f>
        <v>41</v>
      </c>
      <c r="N11" s="9">
        <f t="shared" si="1"/>
        <v>-0.24657534246575341</v>
      </c>
    </row>
    <row r="12" spans="1:15">
      <c r="A12" s="7">
        <f t="shared" si="6"/>
        <v>11</v>
      </c>
      <c r="B12" s="8" t="s">
        <v>11</v>
      </c>
      <c r="C12" s="7" t="s">
        <v>27</v>
      </c>
      <c r="D12" s="9" t="s">
        <v>18</v>
      </c>
      <c r="E12" s="9" t="s">
        <v>12</v>
      </c>
      <c r="F12" s="11">
        <f t="shared" si="5"/>
        <v>0.3611111111111111</v>
      </c>
      <c r="G12" s="9">
        <v>2</v>
      </c>
      <c r="H12" s="7">
        <f t="shared" si="7"/>
        <v>11</v>
      </c>
      <c r="I12" s="9">
        <v>24</v>
      </c>
      <c r="J12" s="9">
        <v>34</v>
      </c>
      <c r="K12" s="9">
        <f t="shared" si="0"/>
        <v>-0.16666666666666666</v>
      </c>
      <c r="L12" s="9">
        <f>I12</f>
        <v>24</v>
      </c>
      <c r="M12" s="9">
        <f>J12</f>
        <v>34</v>
      </c>
      <c r="N12" s="9">
        <f t="shared" si="1"/>
        <v>-0.16666666666666666</v>
      </c>
    </row>
    <row r="13" spans="1:15">
      <c r="A13" s="7">
        <f>A12+1</f>
        <v>12</v>
      </c>
      <c r="B13" s="8" t="s">
        <v>11</v>
      </c>
      <c r="C13" s="7" t="s">
        <v>27</v>
      </c>
      <c r="D13" s="9" t="s">
        <v>18</v>
      </c>
      <c r="E13" s="10" t="s">
        <v>13</v>
      </c>
      <c r="F13" s="11">
        <f t="shared" si="5"/>
        <v>0.36458333333333331</v>
      </c>
      <c r="G13" s="10">
        <v>10</v>
      </c>
      <c r="H13" s="7">
        <f>H12+1</f>
        <v>12</v>
      </c>
      <c r="I13" s="10">
        <v>20</v>
      </c>
      <c r="J13" s="10">
        <v>29</v>
      </c>
      <c r="K13" s="9">
        <f t="shared" si="0"/>
        <v>-0.15254237288135594</v>
      </c>
      <c r="L13" s="9">
        <f>J13</f>
        <v>29</v>
      </c>
      <c r="M13" s="9">
        <f>I13</f>
        <v>20</v>
      </c>
      <c r="N13" s="9">
        <f t="shared" si="1"/>
        <v>0.15254237288135594</v>
      </c>
    </row>
    <row r="14" spans="1:15">
      <c r="A14" s="4">
        <f>A13+1</f>
        <v>13</v>
      </c>
      <c r="B14" s="4" t="s">
        <v>11</v>
      </c>
      <c r="C14" s="14" t="s">
        <v>27</v>
      </c>
      <c r="D14" s="5" t="s">
        <v>36</v>
      </c>
      <c r="E14" s="5" t="s">
        <v>12</v>
      </c>
      <c r="F14" s="6">
        <f>F13+TIME(0,5,0)</f>
        <v>0.36805555555555552</v>
      </c>
      <c r="G14" s="5">
        <v>5</v>
      </c>
      <c r="H14" s="4">
        <f>H13+1</f>
        <v>13</v>
      </c>
      <c r="I14" s="5">
        <v>22</v>
      </c>
      <c r="J14" s="5">
        <v>27</v>
      </c>
      <c r="K14" s="5">
        <f t="shared" si="0"/>
        <v>-9.2592592592592587E-2</v>
      </c>
      <c r="L14" s="5">
        <f>I14</f>
        <v>22</v>
      </c>
      <c r="M14" s="5">
        <f>J14</f>
        <v>27</v>
      </c>
      <c r="N14" s="5">
        <f t="shared" si="1"/>
        <v>-9.2592592592592587E-2</v>
      </c>
      <c r="O14">
        <f>SUM(N14:N19)/6</f>
        <v>-0.20637279356032034</v>
      </c>
    </row>
    <row r="15" spans="1:15">
      <c r="A15" s="7">
        <f>A14+1</f>
        <v>14</v>
      </c>
      <c r="B15" s="8" t="s">
        <v>11</v>
      </c>
      <c r="C15" s="7" t="s">
        <v>27</v>
      </c>
      <c r="D15" s="9" t="s">
        <v>36</v>
      </c>
      <c r="E15" s="10" t="s">
        <v>13</v>
      </c>
      <c r="F15" s="11">
        <f t="shared" si="5"/>
        <v>0.37152777777777773</v>
      </c>
      <c r="G15" s="10">
        <v>9</v>
      </c>
      <c r="H15" s="7">
        <f>H14+1</f>
        <v>14</v>
      </c>
      <c r="I15" s="10">
        <v>34</v>
      </c>
      <c r="J15" s="10">
        <v>18</v>
      </c>
      <c r="K15" s="9">
        <f t="shared" si="0"/>
        <v>0.26229508196721313</v>
      </c>
      <c r="L15" s="9">
        <f>J15</f>
        <v>18</v>
      </c>
      <c r="M15" s="9">
        <f>I15</f>
        <v>34</v>
      </c>
      <c r="N15" s="9">
        <f t="shared" si="1"/>
        <v>-0.26229508196721313</v>
      </c>
    </row>
    <row r="16" spans="1:15">
      <c r="A16" s="7">
        <f>A15+1</f>
        <v>15</v>
      </c>
      <c r="B16" s="8" t="s">
        <v>11</v>
      </c>
      <c r="C16" s="7" t="s">
        <v>27</v>
      </c>
      <c r="D16" s="9" t="s">
        <v>36</v>
      </c>
      <c r="E16" s="12" t="s">
        <v>12</v>
      </c>
      <c r="F16" s="11">
        <f t="shared" si="5"/>
        <v>0.37499999999999994</v>
      </c>
      <c r="G16" s="12">
        <v>7</v>
      </c>
      <c r="H16" s="7">
        <f>H15+1</f>
        <v>15</v>
      </c>
      <c r="I16" s="12">
        <v>16</v>
      </c>
      <c r="J16" s="12">
        <v>30</v>
      </c>
      <c r="K16" s="9">
        <f t="shared" si="0"/>
        <v>-0.26415094339622641</v>
      </c>
      <c r="L16" s="9">
        <f>I16</f>
        <v>16</v>
      </c>
      <c r="M16" s="9">
        <f>J16</f>
        <v>30</v>
      </c>
      <c r="N16" s="9">
        <f t="shared" si="1"/>
        <v>-0.26415094339622641</v>
      </c>
    </row>
    <row r="17" spans="1:15" s="15" customFormat="1">
      <c r="A17" s="7">
        <f t="shared" si="6"/>
        <v>16</v>
      </c>
      <c r="B17" s="7" t="s">
        <v>11</v>
      </c>
      <c r="C17" s="7" t="s">
        <v>27</v>
      </c>
      <c r="D17" s="9" t="s">
        <v>36</v>
      </c>
      <c r="E17" s="12" t="s">
        <v>13</v>
      </c>
      <c r="F17" s="18">
        <f t="shared" si="5"/>
        <v>0.37847222222222215</v>
      </c>
      <c r="G17" s="12">
        <v>8</v>
      </c>
      <c r="H17" s="7">
        <f t="shared" si="7"/>
        <v>16</v>
      </c>
      <c r="I17" s="12">
        <v>32</v>
      </c>
      <c r="J17" s="12">
        <v>31</v>
      </c>
      <c r="K17" s="9">
        <f t="shared" si="0"/>
        <v>1.4084507042253521E-2</v>
      </c>
      <c r="L17" s="9">
        <f>J17</f>
        <v>31</v>
      </c>
      <c r="M17" s="9">
        <f>I17</f>
        <v>32</v>
      </c>
      <c r="N17" s="9">
        <f t="shared" si="1"/>
        <v>-1.4084507042253521E-2</v>
      </c>
    </row>
    <row r="18" spans="1:15">
      <c r="A18" s="7">
        <f t="shared" si="6"/>
        <v>17</v>
      </c>
      <c r="B18" s="8" t="s">
        <v>11</v>
      </c>
      <c r="C18" s="7" t="s">
        <v>27</v>
      </c>
      <c r="D18" s="9" t="s">
        <v>36</v>
      </c>
      <c r="E18" s="9" t="s">
        <v>12</v>
      </c>
      <c r="F18" s="11">
        <f t="shared" si="5"/>
        <v>0.38194444444444436</v>
      </c>
      <c r="G18" s="9">
        <v>2</v>
      </c>
      <c r="H18" s="7">
        <f t="shared" si="7"/>
        <v>17</v>
      </c>
      <c r="I18" s="9">
        <v>16</v>
      </c>
      <c r="J18" s="9">
        <v>46</v>
      </c>
      <c r="K18" s="9">
        <f t="shared" si="0"/>
        <v>-0.46875</v>
      </c>
      <c r="L18" s="9">
        <f>I18</f>
        <v>16</v>
      </c>
      <c r="M18" s="9">
        <f>J18</f>
        <v>46</v>
      </c>
      <c r="N18" s="9">
        <f t="shared" si="1"/>
        <v>-0.46875</v>
      </c>
    </row>
    <row r="19" spans="1:15">
      <c r="A19" s="7">
        <f>A18+1</f>
        <v>18</v>
      </c>
      <c r="B19" s="8" t="s">
        <v>11</v>
      </c>
      <c r="C19" s="7" t="s">
        <v>27</v>
      </c>
      <c r="D19" s="9" t="s">
        <v>36</v>
      </c>
      <c r="E19" s="10" t="s">
        <v>13</v>
      </c>
      <c r="F19" s="11">
        <f t="shared" si="5"/>
        <v>0.38541666666666657</v>
      </c>
      <c r="G19" s="10">
        <v>5</v>
      </c>
      <c r="H19" s="7">
        <f>H18+1</f>
        <v>18</v>
      </c>
      <c r="I19" s="10">
        <v>35</v>
      </c>
      <c r="J19" s="10">
        <v>26</v>
      </c>
      <c r="K19" s="9">
        <f t="shared" si="0"/>
        <v>0.13636363636363635</v>
      </c>
      <c r="L19" s="9">
        <f>J19</f>
        <v>26</v>
      </c>
      <c r="M19" s="9">
        <f>I19</f>
        <v>35</v>
      </c>
      <c r="N19" s="9">
        <f t="shared" si="1"/>
        <v>-0.13636363636363635</v>
      </c>
    </row>
    <row r="20" spans="1:15">
      <c r="A20" s="4">
        <f>A19+1</f>
        <v>19</v>
      </c>
      <c r="B20" s="4" t="s">
        <v>11</v>
      </c>
      <c r="C20" s="14" t="s">
        <v>25</v>
      </c>
      <c r="D20" s="5" t="s">
        <v>18</v>
      </c>
      <c r="E20" s="5" t="s">
        <v>12</v>
      </c>
      <c r="F20" s="6">
        <f>TIME(11,50,0)</f>
        <v>0.49305555555555558</v>
      </c>
      <c r="G20" s="5">
        <v>5</v>
      </c>
      <c r="H20" s="4">
        <f>H19+1</f>
        <v>19</v>
      </c>
      <c r="I20" s="5">
        <v>45</v>
      </c>
      <c r="J20" s="5">
        <v>4</v>
      </c>
      <c r="K20" s="5">
        <f t="shared" si="0"/>
        <v>0.7592592592592593</v>
      </c>
      <c r="L20" s="5">
        <f>I20</f>
        <v>45</v>
      </c>
      <c r="M20" s="5">
        <f>J20</f>
        <v>4</v>
      </c>
      <c r="N20" s="5">
        <f t="shared" si="1"/>
        <v>0.7592592592592593</v>
      </c>
      <c r="O20">
        <f>SUM(N20:N25)/6</f>
        <v>0.72014412950486006</v>
      </c>
    </row>
    <row r="21" spans="1:15">
      <c r="A21" s="7">
        <f>A20+1</f>
        <v>20</v>
      </c>
      <c r="B21" s="8" t="s">
        <v>11</v>
      </c>
      <c r="C21" s="7" t="s">
        <v>25</v>
      </c>
      <c r="D21" s="9" t="s">
        <v>18</v>
      </c>
      <c r="E21" s="10" t="s">
        <v>13</v>
      </c>
      <c r="F21" s="11">
        <f t="shared" ref="F21:F31" si="8">F20+TIME(0,5,0)</f>
        <v>0.49652777777777779</v>
      </c>
      <c r="G21" s="10">
        <v>6</v>
      </c>
      <c r="H21" s="7">
        <f>H20+1</f>
        <v>20</v>
      </c>
      <c r="I21" s="10">
        <v>11</v>
      </c>
      <c r="J21" s="10">
        <v>53</v>
      </c>
      <c r="K21" s="9">
        <f t="shared" si="0"/>
        <v>-0.6</v>
      </c>
      <c r="L21" s="9">
        <f>J21</f>
        <v>53</v>
      </c>
      <c r="M21" s="9">
        <f>I21</f>
        <v>11</v>
      </c>
      <c r="N21" s="9">
        <f t="shared" si="1"/>
        <v>0.6</v>
      </c>
    </row>
    <row r="22" spans="1:15">
      <c r="A22" s="7">
        <f>A21+1</f>
        <v>21</v>
      </c>
      <c r="B22" s="8" t="s">
        <v>11</v>
      </c>
      <c r="C22" s="7" t="s">
        <v>25</v>
      </c>
      <c r="D22" s="9" t="s">
        <v>18</v>
      </c>
      <c r="E22" s="12" t="s">
        <v>12</v>
      </c>
      <c r="F22" s="11">
        <f t="shared" si="8"/>
        <v>0.5</v>
      </c>
      <c r="G22" s="12">
        <v>7</v>
      </c>
      <c r="H22" s="7">
        <f>H21+1</f>
        <v>21</v>
      </c>
      <c r="I22" s="12">
        <v>56</v>
      </c>
      <c r="J22" s="12">
        <v>10</v>
      </c>
      <c r="K22" s="9">
        <f t="shared" si="0"/>
        <v>0.63013698630136983</v>
      </c>
      <c r="L22" s="9">
        <f>I22</f>
        <v>56</v>
      </c>
      <c r="M22" s="9">
        <f>J22</f>
        <v>10</v>
      </c>
      <c r="N22" s="9">
        <f t="shared" si="1"/>
        <v>0.63013698630136983</v>
      </c>
    </row>
    <row r="23" spans="1:15" s="15" customFormat="1">
      <c r="A23" s="7">
        <f t="shared" ref="A23:A24" si="9">A22+1</f>
        <v>22</v>
      </c>
      <c r="B23" s="7" t="s">
        <v>11</v>
      </c>
      <c r="C23" s="7" t="s">
        <v>25</v>
      </c>
      <c r="D23" s="9" t="s">
        <v>18</v>
      </c>
      <c r="E23" s="12" t="s">
        <v>13</v>
      </c>
      <c r="F23" s="18">
        <f t="shared" si="8"/>
        <v>0.50347222222222221</v>
      </c>
      <c r="G23" s="12">
        <v>4</v>
      </c>
      <c r="H23" s="7">
        <f t="shared" ref="H23:H24" si="10">H22+1</f>
        <v>22</v>
      </c>
      <c r="I23" s="12">
        <v>5</v>
      </c>
      <c r="J23" s="12">
        <v>57</v>
      </c>
      <c r="K23" s="9">
        <f t="shared" si="0"/>
        <v>-0.78787878787878785</v>
      </c>
      <c r="L23" s="9">
        <f>J23</f>
        <v>57</v>
      </c>
      <c r="M23" s="9">
        <f>I23</f>
        <v>5</v>
      </c>
      <c r="N23" s="9">
        <f t="shared" si="1"/>
        <v>0.78787878787878785</v>
      </c>
    </row>
    <row r="24" spans="1:15">
      <c r="A24" s="7">
        <f t="shared" si="9"/>
        <v>23</v>
      </c>
      <c r="B24" s="8" t="s">
        <v>11</v>
      </c>
      <c r="C24" s="7" t="s">
        <v>25</v>
      </c>
      <c r="D24" s="9" t="s">
        <v>18</v>
      </c>
      <c r="E24" s="9" t="s">
        <v>12</v>
      </c>
      <c r="F24" s="11">
        <f t="shared" si="8"/>
        <v>0.50694444444444442</v>
      </c>
      <c r="G24" s="9">
        <v>4</v>
      </c>
      <c r="H24" s="7">
        <f t="shared" si="10"/>
        <v>23</v>
      </c>
      <c r="I24" s="9">
        <v>59</v>
      </c>
      <c r="J24" s="9">
        <v>2</v>
      </c>
      <c r="K24" s="9">
        <f t="shared" si="0"/>
        <v>0.87692307692307692</v>
      </c>
      <c r="L24" s="9">
        <f>I24</f>
        <v>59</v>
      </c>
      <c r="M24" s="9">
        <f>J24</f>
        <v>2</v>
      </c>
      <c r="N24" s="9">
        <f t="shared" si="1"/>
        <v>0.87692307692307692</v>
      </c>
    </row>
    <row r="25" spans="1:15">
      <c r="A25" s="7">
        <f>A24+1</f>
        <v>24</v>
      </c>
      <c r="B25" s="8" t="s">
        <v>11</v>
      </c>
      <c r="C25" s="7" t="s">
        <v>25</v>
      </c>
      <c r="D25" s="9" t="s">
        <v>18</v>
      </c>
      <c r="E25" s="10" t="s">
        <v>13</v>
      </c>
      <c r="F25" s="11">
        <f t="shared" si="8"/>
        <v>0.51041666666666663</v>
      </c>
      <c r="G25" s="10">
        <v>7</v>
      </c>
      <c r="H25" s="7">
        <f>H24+1</f>
        <v>24</v>
      </c>
      <c r="I25" s="10">
        <v>6</v>
      </c>
      <c r="J25" s="10">
        <v>44</v>
      </c>
      <c r="K25" s="9">
        <f t="shared" si="0"/>
        <v>-0.66666666666666663</v>
      </c>
      <c r="L25" s="9">
        <f>J25</f>
        <v>44</v>
      </c>
      <c r="M25" s="9">
        <f>I25</f>
        <v>6</v>
      </c>
      <c r="N25" s="9">
        <f t="shared" si="1"/>
        <v>0.66666666666666663</v>
      </c>
    </row>
    <row r="26" spans="1:15">
      <c r="A26" s="4">
        <f>A25+1</f>
        <v>25</v>
      </c>
      <c r="B26" s="4" t="s">
        <v>11</v>
      </c>
      <c r="C26" s="14" t="s">
        <v>25</v>
      </c>
      <c r="D26" s="5" t="s">
        <v>37</v>
      </c>
      <c r="E26" s="5" t="s">
        <v>12</v>
      </c>
      <c r="F26" s="6">
        <f>F25+TIME(0,5,0)</f>
        <v>0.51388888888888884</v>
      </c>
      <c r="G26" s="5">
        <v>9</v>
      </c>
      <c r="H26" s="4">
        <f>H25+1</f>
        <v>25</v>
      </c>
      <c r="I26" s="5">
        <v>43</v>
      </c>
      <c r="J26" s="5">
        <v>9</v>
      </c>
      <c r="K26" s="5">
        <f t="shared" si="0"/>
        <v>0.55737704918032782</v>
      </c>
      <c r="L26" s="5">
        <f>I26</f>
        <v>43</v>
      </c>
      <c r="M26" s="5">
        <f>J26</f>
        <v>9</v>
      </c>
      <c r="N26" s="5">
        <f t="shared" si="1"/>
        <v>0.55737704918032782</v>
      </c>
      <c r="O26">
        <f>SUM(N26:N31)/6</f>
        <v>0.49602902966410162</v>
      </c>
    </row>
    <row r="27" spans="1:15">
      <c r="A27" s="7">
        <f>A26+1</f>
        <v>26</v>
      </c>
      <c r="B27" s="8" t="s">
        <v>11</v>
      </c>
      <c r="C27" s="7" t="s">
        <v>25</v>
      </c>
      <c r="D27" s="9" t="s">
        <v>37</v>
      </c>
      <c r="E27" s="10" t="s">
        <v>13</v>
      </c>
      <c r="F27" s="11">
        <f t="shared" si="8"/>
        <v>0.51736111111111105</v>
      </c>
      <c r="G27" s="10">
        <v>10</v>
      </c>
      <c r="H27" s="7">
        <f>H26+1</f>
        <v>26</v>
      </c>
      <c r="I27" s="10">
        <v>9</v>
      </c>
      <c r="J27" s="10">
        <v>47</v>
      </c>
      <c r="K27" s="9">
        <f t="shared" si="0"/>
        <v>-0.5757575757575758</v>
      </c>
      <c r="L27" s="9">
        <f>J27</f>
        <v>47</v>
      </c>
      <c r="M27" s="9">
        <f>I27</f>
        <v>9</v>
      </c>
      <c r="N27" s="9">
        <f t="shared" si="1"/>
        <v>0.5757575757575758</v>
      </c>
    </row>
    <row r="28" spans="1:15">
      <c r="A28" s="7">
        <f>A27+1</f>
        <v>27</v>
      </c>
      <c r="B28" s="8" t="s">
        <v>11</v>
      </c>
      <c r="C28" s="7" t="s">
        <v>25</v>
      </c>
      <c r="D28" s="9" t="s">
        <v>37</v>
      </c>
      <c r="E28" s="12" t="s">
        <v>12</v>
      </c>
      <c r="F28" s="11">
        <f t="shared" si="8"/>
        <v>0.52083333333333326</v>
      </c>
      <c r="G28" s="12">
        <v>10</v>
      </c>
      <c r="H28" s="7">
        <f>H27+1</f>
        <v>27</v>
      </c>
      <c r="I28" s="12">
        <v>40</v>
      </c>
      <c r="J28" s="12">
        <v>14</v>
      </c>
      <c r="K28" s="9">
        <f t="shared" si="0"/>
        <v>0.40625</v>
      </c>
      <c r="L28" s="9">
        <f>I28</f>
        <v>40</v>
      </c>
      <c r="M28" s="9">
        <f>J28</f>
        <v>14</v>
      </c>
      <c r="N28" s="9">
        <f t="shared" si="1"/>
        <v>0.40625</v>
      </c>
    </row>
    <row r="29" spans="1:15" s="15" customFormat="1">
      <c r="A29" s="7">
        <f t="shared" ref="A29:A30" si="11">A28+1</f>
        <v>28</v>
      </c>
      <c r="B29" s="7" t="s">
        <v>11</v>
      </c>
      <c r="C29" s="7" t="s">
        <v>25</v>
      </c>
      <c r="D29" s="9" t="s">
        <v>37</v>
      </c>
      <c r="E29" s="12" t="s">
        <v>13</v>
      </c>
      <c r="F29" s="18">
        <f t="shared" si="8"/>
        <v>0.52430555555555547</v>
      </c>
      <c r="G29" s="12">
        <v>4</v>
      </c>
      <c r="H29" s="7">
        <f t="shared" ref="H29:H30" si="12">H28+1</f>
        <v>28</v>
      </c>
      <c r="I29" s="12">
        <v>16</v>
      </c>
      <c r="J29" s="12">
        <v>33</v>
      </c>
      <c r="K29" s="9">
        <f t="shared" si="0"/>
        <v>-0.32075471698113206</v>
      </c>
      <c r="L29" s="9">
        <f>J29</f>
        <v>33</v>
      </c>
      <c r="M29" s="9">
        <f>I29</f>
        <v>16</v>
      </c>
      <c r="N29" s="9">
        <f t="shared" si="1"/>
        <v>0.32075471698113206</v>
      </c>
    </row>
    <row r="30" spans="1:15">
      <c r="A30" s="7">
        <f t="shared" si="11"/>
        <v>29</v>
      </c>
      <c r="B30" s="8" t="s">
        <v>11</v>
      </c>
      <c r="C30" s="7" t="s">
        <v>25</v>
      </c>
      <c r="D30" s="9" t="s">
        <v>37</v>
      </c>
      <c r="E30" s="9" t="s">
        <v>12</v>
      </c>
      <c r="F30" s="11">
        <f t="shared" si="8"/>
        <v>0.52777777777777768</v>
      </c>
      <c r="G30" s="9">
        <v>8</v>
      </c>
      <c r="H30" s="7">
        <f t="shared" si="12"/>
        <v>29</v>
      </c>
      <c r="I30" s="9">
        <v>41</v>
      </c>
      <c r="J30" s="9">
        <v>12</v>
      </c>
      <c r="K30" s="9">
        <f t="shared" si="0"/>
        <v>0.47540983606557374</v>
      </c>
      <c r="L30" s="9">
        <f>I30</f>
        <v>41</v>
      </c>
      <c r="M30" s="9">
        <f>J30</f>
        <v>12</v>
      </c>
      <c r="N30" s="9">
        <f t="shared" si="1"/>
        <v>0.47540983606557374</v>
      </c>
    </row>
    <row r="31" spans="1:15">
      <c r="A31" s="7">
        <f>A30+1</f>
        <v>30</v>
      </c>
      <c r="B31" s="8" t="s">
        <v>11</v>
      </c>
      <c r="C31" s="7" t="s">
        <v>25</v>
      </c>
      <c r="D31" s="9" t="s">
        <v>37</v>
      </c>
      <c r="E31" s="10" t="s">
        <v>13</v>
      </c>
      <c r="F31" s="11">
        <f t="shared" si="8"/>
        <v>0.53124999999999989</v>
      </c>
      <c r="G31" s="10">
        <v>5</v>
      </c>
      <c r="H31" s="7">
        <f>H30+1</f>
        <v>30</v>
      </c>
      <c r="I31" s="10">
        <v>9</v>
      </c>
      <c r="J31" s="10">
        <v>50</v>
      </c>
      <c r="K31" s="9">
        <f t="shared" si="0"/>
        <v>-0.640625</v>
      </c>
      <c r="L31" s="9">
        <f>J31</f>
        <v>50</v>
      </c>
      <c r="M31" s="9">
        <f>I31</f>
        <v>9</v>
      </c>
      <c r="N31" s="9">
        <f t="shared" si="1"/>
        <v>0.640625</v>
      </c>
    </row>
    <row r="32" spans="1:15">
      <c r="A32" s="4">
        <f>A31+1</f>
        <v>31</v>
      </c>
      <c r="B32" s="4" t="s">
        <v>11</v>
      </c>
      <c r="C32" s="14" t="s">
        <v>26</v>
      </c>
      <c r="D32" s="5" t="s">
        <v>18</v>
      </c>
      <c r="E32" s="5" t="s">
        <v>12</v>
      </c>
      <c r="F32" s="6">
        <f>TIME(16,0,0)</f>
        <v>0.66666666666666663</v>
      </c>
      <c r="G32" s="5">
        <v>4</v>
      </c>
      <c r="H32" s="4">
        <f>H31+1</f>
        <v>31</v>
      </c>
      <c r="I32" s="5">
        <v>52</v>
      </c>
      <c r="J32" s="5">
        <v>10</v>
      </c>
      <c r="K32" s="5">
        <f t="shared" si="0"/>
        <v>0.63636363636363635</v>
      </c>
      <c r="L32" s="5">
        <f>I32</f>
        <v>52</v>
      </c>
      <c r="M32" s="5">
        <f>J32</f>
        <v>10</v>
      </c>
      <c r="N32" s="5">
        <f t="shared" si="1"/>
        <v>0.63636363636363635</v>
      </c>
      <c r="O32">
        <f>SUM(N32:N37)/6</f>
        <v>0.5685416256347896</v>
      </c>
    </row>
    <row r="33" spans="1:15">
      <c r="A33" s="7">
        <f>A32+1</f>
        <v>32</v>
      </c>
      <c r="B33" s="8" t="s">
        <v>11</v>
      </c>
      <c r="C33" s="7" t="s">
        <v>26</v>
      </c>
      <c r="D33" s="9" t="s">
        <v>18</v>
      </c>
      <c r="E33" s="10" t="s">
        <v>13</v>
      </c>
      <c r="F33" s="11">
        <f t="shared" ref="F33:F43" si="13">F32+TIME(0,5,0)</f>
        <v>0.67013888888888884</v>
      </c>
      <c r="G33" s="10">
        <v>5</v>
      </c>
      <c r="H33" s="7">
        <f>H32+1</f>
        <v>32</v>
      </c>
      <c r="I33" s="10">
        <v>11</v>
      </c>
      <c r="J33" s="10">
        <v>42</v>
      </c>
      <c r="K33" s="9">
        <f t="shared" si="0"/>
        <v>-0.53448275862068961</v>
      </c>
      <c r="L33" s="9">
        <f>J33</f>
        <v>42</v>
      </c>
      <c r="M33" s="9">
        <f>I33</f>
        <v>11</v>
      </c>
      <c r="N33" s="9">
        <f t="shared" si="1"/>
        <v>0.53448275862068961</v>
      </c>
    </row>
    <row r="34" spans="1:15">
      <c r="A34" s="7">
        <f>A33+1</f>
        <v>33</v>
      </c>
      <c r="B34" s="8" t="s">
        <v>11</v>
      </c>
      <c r="C34" s="7" t="s">
        <v>26</v>
      </c>
      <c r="D34" s="9" t="s">
        <v>18</v>
      </c>
      <c r="E34" s="12" t="s">
        <v>12</v>
      </c>
      <c r="F34" s="11">
        <f t="shared" si="13"/>
        <v>0.67361111111111105</v>
      </c>
      <c r="G34" s="12">
        <v>1</v>
      </c>
      <c r="H34" s="7">
        <f>H33+1</f>
        <v>33</v>
      </c>
      <c r="I34" s="12">
        <v>42</v>
      </c>
      <c r="J34" s="12">
        <v>11</v>
      </c>
      <c r="K34" s="9">
        <f t="shared" si="0"/>
        <v>0.57407407407407407</v>
      </c>
      <c r="L34" s="9">
        <f>I34</f>
        <v>42</v>
      </c>
      <c r="M34" s="9">
        <f>J34</f>
        <v>11</v>
      </c>
      <c r="N34" s="9">
        <f t="shared" si="1"/>
        <v>0.57407407407407407</v>
      </c>
    </row>
    <row r="35" spans="1:15" s="15" customFormat="1">
      <c r="A35" s="7">
        <f t="shared" ref="A35:A36" si="14">A34+1</f>
        <v>34</v>
      </c>
      <c r="B35" s="7" t="s">
        <v>11</v>
      </c>
      <c r="C35" s="7" t="s">
        <v>26</v>
      </c>
      <c r="D35" s="9" t="s">
        <v>18</v>
      </c>
      <c r="E35" s="12" t="s">
        <v>13</v>
      </c>
      <c r="F35" s="18">
        <f t="shared" si="13"/>
        <v>0.67708333333333326</v>
      </c>
      <c r="G35" s="12">
        <v>4</v>
      </c>
      <c r="H35" s="7">
        <f t="shared" ref="H35:H36" si="15">H34+1</f>
        <v>34</v>
      </c>
      <c r="I35" s="12">
        <v>9</v>
      </c>
      <c r="J35" s="12">
        <v>53</v>
      </c>
      <c r="K35" s="9">
        <f t="shared" si="0"/>
        <v>-0.66666666666666663</v>
      </c>
      <c r="L35" s="9">
        <f>J35</f>
        <v>53</v>
      </c>
      <c r="M35" s="9">
        <f>I35</f>
        <v>9</v>
      </c>
      <c r="N35" s="9">
        <f t="shared" si="1"/>
        <v>0.66666666666666663</v>
      </c>
    </row>
    <row r="36" spans="1:15">
      <c r="A36" s="7">
        <f t="shared" si="14"/>
        <v>35</v>
      </c>
      <c r="B36" s="8" t="s">
        <v>11</v>
      </c>
      <c r="C36" s="7" t="s">
        <v>26</v>
      </c>
      <c r="D36" s="9" t="s">
        <v>18</v>
      </c>
      <c r="E36" s="9" t="s">
        <v>12</v>
      </c>
      <c r="F36" s="11">
        <f t="shared" si="13"/>
        <v>0.68055555555555547</v>
      </c>
      <c r="G36" s="9">
        <v>3</v>
      </c>
      <c r="H36" s="7">
        <f t="shared" si="15"/>
        <v>35</v>
      </c>
      <c r="I36" s="9">
        <v>40</v>
      </c>
      <c r="J36" s="9">
        <v>9</v>
      </c>
      <c r="K36" s="9">
        <f t="shared" si="0"/>
        <v>0.59615384615384615</v>
      </c>
      <c r="L36" s="9">
        <f>I36</f>
        <v>40</v>
      </c>
      <c r="M36" s="9">
        <f>J36</f>
        <v>9</v>
      </c>
      <c r="N36" s="9">
        <f t="shared" si="1"/>
        <v>0.59615384615384615</v>
      </c>
    </row>
    <row r="37" spans="1:15">
      <c r="A37" s="7">
        <f>A36+1</f>
        <v>36</v>
      </c>
      <c r="B37" s="8" t="s">
        <v>11</v>
      </c>
      <c r="C37" s="7" t="s">
        <v>26</v>
      </c>
      <c r="D37" s="9" t="s">
        <v>18</v>
      </c>
      <c r="E37" s="10" t="s">
        <v>13</v>
      </c>
      <c r="F37" s="11">
        <f t="shared" si="13"/>
        <v>0.68402777777777768</v>
      </c>
      <c r="G37" s="10">
        <v>10</v>
      </c>
      <c r="H37" s="7">
        <f>H36+1</f>
        <v>36</v>
      </c>
      <c r="I37" s="10">
        <v>12</v>
      </c>
      <c r="J37" s="10">
        <v>35</v>
      </c>
      <c r="K37" s="9">
        <f t="shared" si="0"/>
        <v>-0.40350877192982454</v>
      </c>
      <c r="L37" s="9">
        <f>J37</f>
        <v>35</v>
      </c>
      <c r="M37" s="9">
        <f>I37</f>
        <v>12</v>
      </c>
      <c r="N37" s="9">
        <f t="shared" si="1"/>
        <v>0.40350877192982454</v>
      </c>
    </row>
    <row r="38" spans="1:15">
      <c r="A38" s="4">
        <f>A37+1</f>
        <v>37</v>
      </c>
      <c r="B38" s="4" t="s">
        <v>11</v>
      </c>
      <c r="C38" s="14" t="s">
        <v>26</v>
      </c>
      <c r="D38" s="5" t="s">
        <v>38</v>
      </c>
      <c r="E38" s="5" t="s">
        <v>12</v>
      </c>
      <c r="F38" s="6">
        <f>F37+TIME(0,5,0)</f>
        <v>0.68749999999999989</v>
      </c>
      <c r="G38" s="5">
        <v>2</v>
      </c>
      <c r="H38" s="4">
        <f>H37+1</f>
        <v>37</v>
      </c>
      <c r="I38" s="5">
        <v>46</v>
      </c>
      <c r="J38" s="5">
        <v>11</v>
      </c>
      <c r="K38" s="5">
        <f t="shared" si="0"/>
        <v>0.59322033898305082</v>
      </c>
      <c r="L38" s="5">
        <f>I38</f>
        <v>46</v>
      </c>
      <c r="M38" s="5">
        <f>J38</f>
        <v>11</v>
      </c>
      <c r="N38" s="5">
        <f t="shared" si="1"/>
        <v>0.59322033898305082</v>
      </c>
      <c r="O38">
        <f>SUM(N38:N43)/6</f>
        <v>0.35253770856933192</v>
      </c>
    </row>
    <row r="39" spans="1:15">
      <c r="A39" s="7">
        <f>A38+1</f>
        <v>38</v>
      </c>
      <c r="B39" s="8" t="s">
        <v>11</v>
      </c>
      <c r="C39" s="7" t="s">
        <v>26</v>
      </c>
      <c r="D39" s="9" t="s">
        <v>38</v>
      </c>
      <c r="E39" s="10" t="s">
        <v>13</v>
      </c>
      <c r="F39" s="11">
        <f t="shared" si="13"/>
        <v>0.6909722222222221</v>
      </c>
      <c r="G39" s="10">
        <v>8</v>
      </c>
      <c r="H39" s="7">
        <f>H38+1</f>
        <v>38</v>
      </c>
      <c r="I39" s="10">
        <v>16</v>
      </c>
      <c r="J39" s="10">
        <v>41</v>
      </c>
      <c r="K39" s="9">
        <f t="shared" si="0"/>
        <v>-0.38461538461538464</v>
      </c>
      <c r="L39" s="9">
        <f>J39</f>
        <v>41</v>
      </c>
      <c r="M39" s="9">
        <f>I39</f>
        <v>16</v>
      </c>
      <c r="N39" s="9">
        <f t="shared" si="1"/>
        <v>0.38461538461538464</v>
      </c>
    </row>
    <row r="40" spans="1:15">
      <c r="A40" s="7">
        <f>A39+1</f>
        <v>39</v>
      </c>
      <c r="B40" s="8" t="s">
        <v>11</v>
      </c>
      <c r="C40" s="7" t="s">
        <v>26</v>
      </c>
      <c r="D40" s="9" t="s">
        <v>38</v>
      </c>
      <c r="E40" s="12" t="s">
        <v>12</v>
      </c>
      <c r="F40" s="11">
        <f t="shared" si="13"/>
        <v>0.69444444444444431</v>
      </c>
      <c r="G40" s="12">
        <v>8</v>
      </c>
      <c r="H40" s="7">
        <f>H39+1</f>
        <v>39</v>
      </c>
      <c r="I40" s="12">
        <v>32</v>
      </c>
      <c r="J40" s="12">
        <v>19</v>
      </c>
      <c r="K40" s="9">
        <f t="shared" si="0"/>
        <v>0.22033898305084745</v>
      </c>
      <c r="L40" s="9">
        <f>I40</f>
        <v>32</v>
      </c>
      <c r="M40" s="9">
        <f>J40</f>
        <v>19</v>
      </c>
      <c r="N40" s="9">
        <f t="shared" si="1"/>
        <v>0.22033898305084745</v>
      </c>
    </row>
    <row r="41" spans="1:15" s="15" customFormat="1">
      <c r="A41" s="7">
        <f t="shared" ref="A41:A42" si="16">A40+1</f>
        <v>40</v>
      </c>
      <c r="B41" s="7" t="s">
        <v>11</v>
      </c>
      <c r="C41" s="7" t="s">
        <v>26</v>
      </c>
      <c r="D41" s="9" t="s">
        <v>38</v>
      </c>
      <c r="E41" s="12" t="s">
        <v>13</v>
      </c>
      <c r="F41" s="18">
        <f t="shared" si="13"/>
        <v>0.69791666666666652</v>
      </c>
      <c r="G41" s="12">
        <v>11</v>
      </c>
      <c r="H41" s="7">
        <f t="shared" ref="H41:H42" si="17">H40+1</f>
        <v>40</v>
      </c>
      <c r="I41" s="12">
        <v>15</v>
      </c>
      <c r="J41" s="12">
        <v>35</v>
      </c>
      <c r="K41" s="9">
        <f t="shared" si="0"/>
        <v>-0.32786885245901637</v>
      </c>
      <c r="L41" s="9">
        <f>J41</f>
        <v>35</v>
      </c>
      <c r="M41" s="9">
        <f>I41</f>
        <v>15</v>
      </c>
      <c r="N41" s="9">
        <f t="shared" si="1"/>
        <v>0.32786885245901637</v>
      </c>
    </row>
    <row r="42" spans="1:15">
      <c r="A42" s="7">
        <f t="shared" si="16"/>
        <v>41</v>
      </c>
      <c r="B42" s="8" t="s">
        <v>11</v>
      </c>
      <c r="C42" s="7" t="s">
        <v>26</v>
      </c>
      <c r="D42" s="9" t="s">
        <v>38</v>
      </c>
      <c r="E42" s="9" t="s">
        <v>12</v>
      </c>
      <c r="F42" s="11">
        <f t="shared" si="13"/>
        <v>0.70138888888888873</v>
      </c>
      <c r="G42" s="9">
        <v>9</v>
      </c>
      <c r="H42" s="7">
        <f t="shared" si="17"/>
        <v>41</v>
      </c>
      <c r="I42" s="9">
        <v>37</v>
      </c>
      <c r="J42" s="9">
        <v>18</v>
      </c>
      <c r="K42" s="9">
        <f t="shared" si="0"/>
        <v>0.296875</v>
      </c>
      <c r="L42" s="9">
        <f>I42</f>
        <v>37</v>
      </c>
      <c r="M42" s="9">
        <f>J42</f>
        <v>18</v>
      </c>
      <c r="N42" s="9">
        <f t="shared" si="1"/>
        <v>0.296875</v>
      </c>
    </row>
    <row r="43" spans="1:15">
      <c r="A43" s="7">
        <f>A42+1</f>
        <v>42</v>
      </c>
      <c r="B43" s="8" t="s">
        <v>11</v>
      </c>
      <c r="C43" s="7" t="s">
        <v>26</v>
      </c>
      <c r="D43" s="9" t="s">
        <v>38</v>
      </c>
      <c r="E43" s="10" t="s">
        <v>13</v>
      </c>
      <c r="F43" s="11">
        <f t="shared" si="13"/>
        <v>0.70486111111111094</v>
      </c>
      <c r="G43" s="10">
        <v>8</v>
      </c>
      <c r="H43" s="7">
        <f>H42+1</f>
        <v>42</v>
      </c>
      <c r="I43" s="10">
        <v>19</v>
      </c>
      <c r="J43" s="10">
        <v>38</v>
      </c>
      <c r="K43" s="9">
        <f t="shared" si="0"/>
        <v>-0.29230769230769232</v>
      </c>
      <c r="L43" s="9">
        <f>J43</f>
        <v>38</v>
      </c>
      <c r="M43" s="9">
        <f>I43</f>
        <v>19</v>
      </c>
      <c r="N43" s="9">
        <f t="shared" si="1"/>
        <v>0.29230769230769232</v>
      </c>
    </row>
  </sheetData>
  <phoneticPr fontId="6" type="noConversion"/>
  <pageMargins left="0.75" right="0.75" top="1" bottom="1" header="0.5" footer="0.5"/>
  <pageSetup scale="60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87"/>
  <sheetViews>
    <sheetView topLeftCell="A50" workbookViewId="0">
      <selection activeCell="C2" sqref="C2:D7"/>
    </sheetView>
  </sheetViews>
  <sheetFormatPr baseColWidth="10" defaultRowHeight="15" x14ac:dyDescent="0"/>
  <cols>
    <col min="2" max="2" width="17" customWidth="1"/>
    <col min="3" max="3" width="24.5" customWidth="1"/>
    <col min="4" max="4" width="46.83203125" customWidth="1"/>
    <col min="6" max="6" width="11.83203125" bestFit="1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7</v>
      </c>
      <c r="J1" s="2" t="s">
        <v>8</v>
      </c>
      <c r="K1" s="2" t="s">
        <v>9</v>
      </c>
      <c r="L1" s="2" t="s">
        <v>2</v>
      </c>
      <c r="M1" s="2" t="s">
        <v>3</v>
      </c>
      <c r="N1" s="2" t="s">
        <v>10</v>
      </c>
    </row>
    <row r="2" spans="1:15">
      <c r="A2" s="4">
        <v>1</v>
      </c>
      <c r="B2" s="4" t="s">
        <v>11</v>
      </c>
      <c r="C2" s="4" t="s">
        <v>28</v>
      </c>
      <c r="D2" s="4" t="s">
        <v>28</v>
      </c>
      <c r="E2" s="5" t="s">
        <v>12</v>
      </c>
      <c r="F2" s="6">
        <f>TIME(7,0,0)</f>
        <v>0.29166666666666669</v>
      </c>
      <c r="G2" s="5">
        <v>17</v>
      </c>
      <c r="H2" s="4">
        <v>1</v>
      </c>
      <c r="I2" s="5">
        <v>32</v>
      </c>
      <c r="J2" s="5">
        <v>31</v>
      </c>
      <c r="K2" s="5">
        <f t="shared" ref="K2:K73" si="0">(I2-J2)/(I2+J2+G2)</f>
        <v>1.2500000000000001E-2</v>
      </c>
      <c r="L2" s="5">
        <f>I2</f>
        <v>32</v>
      </c>
      <c r="M2" s="5">
        <f>J2</f>
        <v>31</v>
      </c>
      <c r="N2" s="5">
        <f t="shared" ref="N2:N73" si="1">(L2-M2)/(L2+M2+G2)</f>
        <v>1.2500000000000001E-2</v>
      </c>
      <c r="O2">
        <f>SUM(K2+K3+K4+K6+K7)/5</f>
        <v>8.3038514418032505E-2</v>
      </c>
    </row>
    <row r="3" spans="1:15">
      <c r="A3" s="7">
        <f>A2+1</f>
        <v>2</v>
      </c>
      <c r="B3" s="8" t="s">
        <v>11</v>
      </c>
      <c r="C3" s="7" t="s">
        <v>28</v>
      </c>
      <c r="D3" s="7" t="s">
        <v>28</v>
      </c>
      <c r="E3" s="10" t="s">
        <v>13</v>
      </c>
      <c r="F3" s="11">
        <f t="shared" ref="F3:F43" si="2">F2+TIME(0,5,0)</f>
        <v>0.2951388888888889</v>
      </c>
      <c r="G3" s="10">
        <v>12</v>
      </c>
      <c r="H3" s="7">
        <f>H2+1</f>
        <v>2</v>
      </c>
      <c r="I3" s="10">
        <v>42</v>
      </c>
      <c r="J3" s="10">
        <v>29</v>
      </c>
      <c r="K3" s="9">
        <f t="shared" si="0"/>
        <v>0.15662650602409639</v>
      </c>
      <c r="L3" s="9">
        <f>J3</f>
        <v>29</v>
      </c>
      <c r="M3" s="9">
        <f>I3</f>
        <v>42</v>
      </c>
      <c r="N3" s="9">
        <f t="shared" si="1"/>
        <v>-0.15662650602409639</v>
      </c>
      <c r="O3">
        <f>SUM(N2+N3+N4+N6+N7)/5</f>
        <v>-1.161208799160606E-2</v>
      </c>
    </row>
    <row r="4" spans="1:15">
      <c r="A4" s="7">
        <f>A3+1</f>
        <v>3</v>
      </c>
      <c r="B4" s="8" t="s">
        <v>11</v>
      </c>
      <c r="C4" s="7" t="s">
        <v>28</v>
      </c>
      <c r="D4" s="7" t="s">
        <v>28</v>
      </c>
      <c r="E4" s="12" t="s">
        <v>12</v>
      </c>
      <c r="F4" s="11">
        <f t="shared" si="2"/>
        <v>0.2986111111111111</v>
      </c>
      <c r="G4" s="12">
        <v>12</v>
      </c>
      <c r="H4" s="7">
        <f>H3+1</f>
        <v>3</v>
      </c>
      <c r="I4" s="10">
        <v>41</v>
      </c>
      <c r="J4" s="10">
        <v>37</v>
      </c>
      <c r="K4" s="9">
        <f t="shared" si="0"/>
        <v>4.4444444444444446E-2</v>
      </c>
      <c r="L4" s="9">
        <f>I4</f>
        <v>41</v>
      </c>
      <c r="M4" s="9">
        <f>J4</f>
        <v>37</v>
      </c>
      <c r="N4" s="9">
        <f t="shared" si="1"/>
        <v>4.4444444444444446E-2</v>
      </c>
    </row>
    <row r="5" spans="1:15" s="15" customFormat="1">
      <c r="A5" s="7">
        <f t="shared" ref="A5:A30" si="3">A4+1</f>
        <v>4</v>
      </c>
      <c r="B5" s="7" t="s">
        <v>11</v>
      </c>
      <c r="C5" s="7" t="s">
        <v>28</v>
      </c>
      <c r="D5" s="7" t="s">
        <v>28</v>
      </c>
      <c r="E5" s="12" t="s">
        <v>13</v>
      </c>
      <c r="F5" s="18">
        <f t="shared" si="2"/>
        <v>0.30208333333333331</v>
      </c>
      <c r="G5" s="12"/>
      <c r="H5" s="7">
        <f t="shared" ref="H5:H30" si="4">H4+1</f>
        <v>4</v>
      </c>
      <c r="I5" s="12"/>
      <c r="J5" s="12"/>
      <c r="K5" s="9"/>
      <c r="L5" s="9">
        <f>J5</f>
        <v>0</v>
      </c>
      <c r="M5" s="9">
        <f>I5</f>
        <v>0</v>
      </c>
      <c r="N5" s="9" t="e">
        <f t="shared" si="1"/>
        <v>#DIV/0!</v>
      </c>
    </row>
    <row r="6" spans="1:15">
      <c r="A6" s="7">
        <f t="shared" si="3"/>
        <v>5</v>
      </c>
      <c r="B6" s="7" t="s">
        <v>11</v>
      </c>
      <c r="C6" s="7" t="s">
        <v>28</v>
      </c>
      <c r="D6" s="7" t="s">
        <v>28</v>
      </c>
      <c r="E6" s="12" t="s">
        <v>12</v>
      </c>
      <c r="F6" s="11">
        <f t="shared" si="2"/>
        <v>0.30555555555555552</v>
      </c>
      <c r="G6" s="12">
        <v>13</v>
      </c>
      <c r="H6" s="7">
        <f t="shared" si="4"/>
        <v>5</v>
      </c>
      <c r="I6" s="2">
        <v>35</v>
      </c>
      <c r="J6" s="2">
        <v>26</v>
      </c>
      <c r="K6" s="9">
        <f t="shared" si="0"/>
        <v>0.12162162162162163</v>
      </c>
      <c r="L6" s="9">
        <f>I6</f>
        <v>35</v>
      </c>
      <c r="M6" s="9">
        <f>J6</f>
        <v>26</v>
      </c>
      <c r="N6" s="9">
        <f t="shared" si="1"/>
        <v>0.12162162162162163</v>
      </c>
    </row>
    <row r="7" spans="1:15">
      <c r="A7" s="7">
        <v>6</v>
      </c>
      <c r="B7" s="7" t="s">
        <v>11</v>
      </c>
      <c r="C7" s="7" t="s">
        <v>28</v>
      </c>
      <c r="D7" s="7" t="s">
        <v>28</v>
      </c>
      <c r="E7" s="10" t="s">
        <v>13</v>
      </c>
      <c r="F7" s="11">
        <f>F6+TIME(0,5,0)</f>
        <v>0.30902777777777773</v>
      </c>
      <c r="G7" s="10">
        <v>15</v>
      </c>
      <c r="H7" s="7">
        <v>6</v>
      </c>
      <c r="I7" s="10">
        <v>33</v>
      </c>
      <c r="J7" s="10">
        <v>27</v>
      </c>
      <c r="K7" s="9">
        <f t="shared" si="0"/>
        <v>0.08</v>
      </c>
      <c r="L7" s="9">
        <f>J7</f>
        <v>27</v>
      </c>
      <c r="M7" s="9">
        <f>I7</f>
        <v>33</v>
      </c>
      <c r="N7" s="9">
        <f t="shared" si="1"/>
        <v>-0.08</v>
      </c>
    </row>
    <row r="8" spans="1:15">
      <c r="A8" s="4">
        <f>A7+1</f>
        <v>7</v>
      </c>
      <c r="B8" s="4" t="s">
        <v>11</v>
      </c>
      <c r="C8" s="14" t="s">
        <v>21</v>
      </c>
      <c r="D8" s="5" t="s">
        <v>18</v>
      </c>
      <c r="E8" s="5" t="s">
        <v>12</v>
      </c>
      <c r="F8" s="6">
        <f>TIME(7,50,0)</f>
        <v>0.3263888888888889</v>
      </c>
      <c r="G8" s="5">
        <v>6</v>
      </c>
      <c r="H8" s="4">
        <f>H7+1</f>
        <v>7</v>
      </c>
      <c r="I8" s="5">
        <v>31</v>
      </c>
      <c r="J8" s="5">
        <v>20</v>
      </c>
      <c r="K8" s="5">
        <f t="shared" si="0"/>
        <v>0.19298245614035087</v>
      </c>
      <c r="L8" s="5">
        <f>I8</f>
        <v>31</v>
      </c>
      <c r="M8" s="5">
        <f>J8</f>
        <v>20</v>
      </c>
      <c r="N8" s="5">
        <f t="shared" si="1"/>
        <v>0.19298245614035087</v>
      </c>
      <c r="O8">
        <f>SUM(N8:N13)/6</f>
        <v>0.37940943209021127</v>
      </c>
    </row>
    <row r="9" spans="1:15">
      <c r="A9" s="7">
        <f>A8+1</f>
        <v>8</v>
      </c>
      <c r="B9" s="8" t="s">
        <v>11</v>
      </c>
      <c r="C9" s="7" t="s">
        <v>21</v>
      </c>
      <c r="D9" s="9" t="s">
        <v>18</v>
      </c>
      <c r="E9" s="10" t="s">
        <v>13</v>
      </c>
      <c r="F9" s="11">
        <f t="shared" si="2"/>
        <v>0.3298611111111111</v>
      </c>
      <c r="G9" s="10">
        <v>5</v>
      </c>
      <c r="H9" s="7">
        <f>H8+1</f>
        <v>8</v>
      </c>
      <c r="I9" s="10">
        <v>7</v>
      </c>
      <c r="J9" s="10">
        <v>47</v>
      </c>
      <c r="K9" s="9">
        <f t="shared" si="0"/>
        <v>-0.67796610169491522</v>
      </c>
      <c r="L9" s="9">
        <f>J9</f>
        <v>47</v>
      </c>
      <c r="M9" s="9">
        <f>I9</f>
        <v>7</v>
      </c>
      <c r="N9" s="9">
        <f t="shared" si="1"/>
        <v>0.67796610169491522</v>
      </c>
    </row>
    <row r="10" spans="1:15">
      <c r="A10" s="7">
        <f>A9+1</f>
        <v>9</v>
      </c>
      <c r="B10" s="8" t="s">
        <v>11</v>
      </c>
      <c r="C10" s="7" t="s">
        <v>21</v>
      </c>
      <c r="D10" s="9" t="s">
        <v>18</v>
      </c>
      <c r="E10" s="12" t="s">
        <v>12</v>
      </c>
      <c r="F10" s="11">
        <f t="shared" si="2"/>
        <v>0.33333333333333331</v>
      </c>
      <c r="G10" s="12">
        <v>2</v>
      </c>
      <c r="H10" s="7">
        <f>H9+1</f>
        <v>9</v>
      </c>
      <c r="I10" s="12">
        <v>32</v>
      </c>
      <c r="J10" s="12">
        <v>14</v>
      </c>
      <c r="K10" s="9">
        <f t="shared" si="0"/>
        <v>0.375</v>
      </c>
      <c r="L10" s="9">
        <f>I10</f>
        <v>32</v>
      </c>
      <c r="M10" s="9">
        <f>J10</f>
        <v>14</v>
      </c>
      <c r="N10" s="9">
        <f t="shared" si="1"/>
        <v>0.375</v>
      </c>
    </row>
    <row r="11" spans="1:15" s="15" customFormat="1">
      <c r="A11" s="7">
        <f t="shared" si="3"/>
        <v>10</v>
      </c>
      <c r="B11" s="7" t="s">
        <v>11</v>
      </c>
      <c r="C11" s="7" t="s">
        <v>21</v>
      </c>
      <c r="D11" s="9" t="s">
        <v>18</v>
      </c>
      <c r="E11" s="12" t="s">
        <v>13</v>
      </c>
      <c r="F11" s="18">
        <f t="shared" si="2"/>
        <v>0.33680555555555552</v>
      </c>
      <c r="G11" s="12">
        <v>7</v>
      </c>
      <c r="H11" s="7">
        <f t="shared" si="4"/>
        <v>10</v>
      </c>
      <c r="I11" s="12">
        <v>21</v>
      </c>
      <c r="J11" s="12">
        <v>45</v>
      </c>
      <c r="K11" s="9">
        <f t="shared" si="0"/>
        <v>-0.32876712328767121</v>
      </c>
      <c r="L11" s="9">
        <f>J11</f>
        <v>45</v>
      </c>
      <c r="M11" s="9">
        <f>I11</f>
        <v>21</v>
      </c>
      <c r="N11" s="9">
        <f t="shared" si="1"/>
        <v>0.32876712328767121</v>
      </c>
    </row>
    <row r="12" spans="1:15">
      <c r="A12" s="7">
        <f t="shared" si="3"/>
        <v>11</v>
      </c>
      <c r="B12" s="8" t="s">
        <v>11</v>
      </c>
      <c r="C12" s="7" t="s">
        <v>21</v>
      </c>
      <c r="D12" s="9" t="s">
        <v>18</v>
      </c>
      <c r="E12" s="9" t="s">
        <v>12</v>
      </c>
      <c r="F12" s="11">
        <f t="shared" si="2"/>
        <v>0.34027777777777773</v>
      </c>
      <c r="G12" s="9">
        <v>8</v>
      </c>
      <c r="H12" s="7">
        <f t="shared" si="4"/>
        <v>11</v>
      </c>
      <c r="I12" s="9">
        <v>43</v>
      </c>
      <c r="J12" s="9">
        <v>12</v>
      </c>
      <c r="K12" s="9">
        <f t="shared" si="0"/>
        <v>0.49206349206349204</v>
      </c>
      <c r="L12" s="9">
        <f>I12</f>
        <v>43</v>
      </c>
      <c r="M12" s="9">
        <f>J12</f>
        <v>12</v>
      </c>
      <c r="N12" s="9">
        <f t="shared" si="1"/>
        <v>0.49206349206349204</v>
      </c>
    </row>
    <row r="13" spans="1:15">
      <c r="A13" s="7">
        <f>A12+1</f>
        <v>12</v>
      </c>
      <c r="B13" s="8" t="s">
        <v>11</v>
      </c>
      <c r="C13" s="7" t="s">
        <v>21</v>
      </c>
      <c r="D13" s="9" t="s">
        <v>18</v>
      </c>
      <c r="E13" s="10" t="s">
        <v>13</v>
      </c>
      <c r="F13" s="11">
        <f t="shared" si="2"/>
        <v>0.34374999999999994</v>
      </c>
      <c r="G13" s="10">
        <v>7</v>
      </c>
      <c r="H13" s="7">
        <f>H12+1</f>
        <v>12</v>
      </c>
      <c r="I13" s="10">
        <v>21</v>
      </c>
      <c r="J13" s="10">
        <v>34</v>
      </c>
      <c r="K13" s="9">
        <f t="shared" si="0"/>
        <v>-0.20967741935483872</v>
      </c>
      <c r="L13" s="9">
        <f>J13</f>
        <v>34</v>
      </c>
      <c r="M13" s="9">
        <f>I13</f>
        <v>21</v>
      </c>
      <c r="N13" s="9">
        <f t="shared" si="1"/>
        <v>0.20967741935483872</v>
      </c>
    </row>
    <row r="14" spans="1:15">
      <c r="A14" s="4">
        <f>A13+1</f>
        <v>13</v>
      </c>
      <c r="B14" s="4" t="s">
        <v>11</v>
      </c>
      <c r="C14" s="14" t="s">
        <v>21</v>
      </c>
      <c r="D14" s="5" t="s">
        <v>31</v>
      </c>
      <c r="E14" s="5" t="s">
        <v>12</v>
      </c>
      <c r="F14" s="6">
        <f>F13+TIME(0,5,0)</f>
        <v>0.34722222222222215</v>
      </c>
      <c r="G14" s="5">
        <v>4</v>
      </c>
      <c r="H14" s="4">
        <f>H13+1</f>
        <v>13</v>
      </c>
      <c r="I14" s="5">
        <v>25</v>
      </c>
      <c r="J14" s="5">
        <v>40</v>
      </c>
      <c r="K14" s="5">
        <f t="shared" si="0"/>
        <v>-0.21739130434782608</v>
      </c>
      <c r="L14" s="5">
        <f>I14</f>
        <v>25</v>
      </c>
      <c r="M14" s="5">
        <f>J14</f>
        <v>40</v>
      </c>
      <c r="N14" s="5">
        <f t="shared" si="1"/>
        <v>-0.21739130434782608</v>
      </c>
      <c r="O14">
        <f>SUM(N14+N15+N16+N18+N19)/5</f>
        <v>7.8945981554677205E-2</v>
      </c>
    </row>
    <row r="15" spans="1:15">
      <c r="A15" s="7">
        <f>A14+1</f>
        <v>14</v>
      </c>
      <c r="B15" s="8" t="s">
        <v>11</v>
      </c>
      <c r="C15" s="7" t="s">
        <v>21</v>
      </c>
      <c r="D15" s="9" t="s">
        <v>31</v>
      </c>
      <c r="E15" s="10" t="s">
        <v>13</v>
      </c>
      <c r="F15" s="11">
        <f t="shared" si="2"/>
        <v>0.35069444444444436</v>
      </c>
      <c r="G15" s="10">
        <v>8</v>
      </c>
      <c r="H15" s="7">
        <f>H14+1</f>
        <v>14</v>
      </c>
      <c r="I15" s="10">
        <v>27</v>
      </c>
      <c r="J15" s="10">
        <v>35</v>
      </c>
      <c r="K15" s="9">
        <f t="shared" si="0"/>
        <v>-0.11428571428571428</v>
      </c>
      <c r="L15" s="9">
        <f>J15</f>
        <v>35</v>
      </c>
      <c r="M15" s="9">
        <f>I15</f>
        <v>27</v>
      </c>
      <c r="N15" s="9">
        <f t="shared" si="1"/>
        <v>0.11428571428571428</v>
      </c>
    </row>
    <row r="16" spans="1:15">
      <c r="A16" s="7">
        <f>A15+1</f>
        <v>15</v>
      </c>
      <c r="B16" s="8" t="s">
        <v>11</v>
      </c>
      <c r="C16" s="7" t="s">
        <v>21</v>
      </c>
      <c r="D16" s="9" t="s">
        <v>31</v>
      </c>
      <c r="E16" s="12" t="s">
        <v>12</v>
      </c>
      <c r="F16" s="11">
        <f t="shared" si="2"/>
        <v>0.35416666666666657</v>
      </c>
      <c r="G16" s="12">
        <v>8</v>
      </c>
      <c r="H16" s="7">
        <f>H15+1</f>
        <v>15</v>
      </c>
      <c r="I16" s="12">
        <v>36</v>
      </c>
      <c r="J16" s="12">
        <v>22</v>
      </c>
      <c r="K16" s="9">
        <f t="shared" si="0"/>
        <v>0.21212121212121213</v>
      </c>
      <c r="L16" s="9">
        <f>I16</f>
        <v>36</v>
      </c>
      <c r="M16" s="9">
        <f>J16</f>
        <v>22</v>
      </c>
      <c r="N16" s="9">
        <f t="shared" si="1"/>
        <v>0.21212121212121213</v>
      </c>
    </row>
    <row r="17" spans="1:15" s="15" customFormat="1">
      <c r="A17" s="7">
        <f t="shared" si="3"/>
        <v>16</v>
      </c>
      <c r="B17" s="7" t="s">
        <v>11</v>
      </c>
      <c r="C17" s="7" t="s">
        <v>21</v>
      </c>
      <c r="D17" s="9" t="s">
        <v>31</v>
      </c>
      <c r="E17" s="12" t="s">
        <v>13</v>
      </c>
      <c r="F17" s="18">
        <f t="shared" si="2"/>
        <v>0.35763888888888878</v>
      </c>
      <c r="G17" s="12"/>
      <c r="H17" s="7">
        <f t="shared" si="4"/>
        <v>16</v>
      </c>
      <c r="I17" s="12"/>
      <c r="J17" s="12"/>
      <c r="K17" s="9" t="e">
        <f t="shared" si="0"/>
        <v>#DIV/0!</v>
      </c>
      <c r="L17" s="9">
        <f>J17</f>
        <v>0</v>
      </c>
      <c r="M17" s="9">
        <f>I17</f>
        <v>0</v>
      </c>
      <c r="N17" s="9" t="e">
        <f t="shared" si="1"/>
        <v>#DIV/0!</v>
      </c>
    </row>
    <row r="18" spans="1:15">
      <c r="A18" s="7">
        <f t="shared" si="3"/>
        <v>17</v>
      </c>
      <c r="B18" s="8" t="s">
        <v>11</v>
      </c>
      <c r="C18" s="7" t="s">
        <v>21</v>
      </c>
      <c r="D18" s="9" t="s">
        <v>31</v>
      </c>
      <c r="E18" s="9" t="s">
        <v>12</v>
      </c>
      <c r="F18" s="11">
        <f t="shared" si="2"/>
        <v>0.36111111111111099</v>
      </c>
      <c r="G18" s="9">
        <v>3</v>
      </c>
      <c r="H18" s="7">
        <f t="shared" si="4"/>
        <v>17</v>
      </c>
      <c r="I18" s="9">
        <v>39</v>
      </c>
      <c r="J18" s="9">
        <v>21</v>
      </c>
      <c r="K18" s="9">
        <f t="shared" si="0"/>
        <v>0.2857142857142857</v>
      </c>
      <c r="L18" s="9">
        <f>I18</f>
        <v>39</v>
      </c>
      <c r="M18" s="9">
        <f>J18</f>
        <v>21</v>
      </c>
      <c r="N18" s="9">
        <f t="shared" si="1"/>
        <v>0.2857142857142857</v>
      </c>
    </row>
    <row r="19" spans="1:15">
      <c r="A19" s="7">
        <f>A18+1</f>
        <v>18</v>
      </c>
      <c r="B19" s="8" t="s">
        <v>11</v>
      </c>
      <c r="C19" s="7" t="s">
        <v>21</v>
      </c>
      <c r="D19" s="9" t="s">
        <v>31</v>
      </c>
      <c r="E19" s="10" t="s">
        <v>13</v>
      </c>
      <c r="F19" s="11">
        <f t="shared" si="2"/>
        <v>0.3645833333333332</v>
      </c>
      <c r="G19" s="10">
        <v>7</v>
      </c>
      <c r="H19" s="7">
        <f>H18+1</f>
        <v>18</v>
      </c>
      <c r="I19" s="10">
        <v>30</v>
      </c>
      <c r="J19" s="10">
        <v>30</v>
      </c>
      <c r="K19" s="9">
        <f t="shared" si="0"/>
        <v>0</v>
      </c>
      <c r="L19" s="9">
        <f>J19</f>
        <v>30</v>
      </c>
      <c r="M19" s="9">
        <f>I19</f>
        <v>30</v>
      </c>
      <c r="N19" s="9">
        <f t="shared" si="1"/>
        <v>0</v>
      </c>
    </row>
    <row r="20" spans="1:15">
      <c r="A20" s="4">
        <f>A19+1</f>
        <v>19</v>
      </c>
      <c r="B20" s="4" t="s">
        <v>11</v>
      </c>
      <c r="C20" s="14" t="s">
        <v>19</v>
      </c>
      <c r="D20" s="5" t="s">
        <v>18</v>
      </c>
      <c r="E20" s="5" t="s">
        <v>12</v>
      </c>
      <c r="F20" s="6">
        <f>TIME(9,20,0)</f>
        <v>0.3888888888888889</v>
      </c>
      <c r="G20" s="5">
        <v>6</v>
      </c>
      <c r="H20" s="4">
        <f>H19+1</f>
        <v>19</v>
      </c>
      <c r="I20" s="5">
        <v>38</v>
      </c>
      <c r="J20" s="5">
        <v>20</v>
      </c>
      <c r="K20" s="5">
        <f t="shared" si="0"/>
        <v>0.28125</v>
      </c>
      <c r="L20" s="5">
        <f>I20</f>
        <v>38</v>
      </c>
      <c r="M20" s="5">
        <f>J20</f>
        <v>20</v>
      </c>
      <c r="N20" s="5">
        <f t="shared" si="1"/>
        <v>0.28125</v>
      </c>
      <c r="O20">
        <f>SUM(N20:N25)/6</f>
        <v>0.41204253798107199</v>
      </c>
    </row>
    <row r="21" spans="1:15">
      <c r="A21" s="7">
        <f>A20+1</f>
        <v>20</v>
      </c>
      <c r="B21" s="8" t="s">
        <v>11</v>
      </c>
      <c r="C21" s="7" t="s">
        <v>19</v>
      </c>
      <c r="D21" s="9" t="s">
        <v>18</v>
      </c>
      <c r="E21" s="10" t="s">
        <v>13</v>
      </c>
      <c r="F21" s="11">
        <f t="shared" si="2"/>
        <v>0.3923611111111111</v>
      </c>
      <c r="G21" s="10">
        <v>6</v>
      </c>
      <c r="H21" s="7">
        <f>H20+1</f>
        <v>20</v>
      </c>
      <c r="I21" s="10">
        <v>28</v>
      </c>
      <c r="J21" s="10">
        <v>49</v>
      </c>
      <c r="K21" s="9">
        <f t="shared" si="0"/>
        <v>-0.25301204819277107</v>
      </c>
      <c r="L21" s="9">
        <f>J21</f>
        <v>49</v>
      </c>
      <c r="M21" s="9">
        <f>I21</f>
        <v>28</v>
      </c>
      <c r="N21" s="9">
        <f t="shared" si="1"/>
        <v>0.25301204819277107</v>
      </c>
    </row>
    <row r="22" spans="1:15">
      <c r="A22" s="7">
        <f>A21+1</f>
        <v>21</v>
      </c>
      <c r="B22" s="8" t="s">
        <v>11</v>
      </c>
      <c r="C22" s="7" t="s">
        <v>19</v>
      </c>
      <c r="D22" s="9" t="s">
        <v>18</v>
      </c>
      <c r="E22" s="12" t="s">
        <v>12</v>
      </c>
      <c r="F22" s="11">
        <f t="shared" si="2"/>
        <v>0.39583333333333331</v>
      </c>
      <c r="G22" s="12">
        <v>3</v>
      </c>
      <c r="H22" s="7">
        <f>H21+1</f>
        <v>21</v>
      </c>
      <c r="I22" s="12">
        <v>60</v>
      </c>
      <c r="J22" s="12">
        <v>8</v>
      </c>
      <c r="K22" s="9">
        <f t="shared" si="0"/>
        <v>0.73239436619718312</v>
      </c>
      <c r="L22" s="9">
        <f>I22</f>
        <v>60</v>
      </c>
      <c r="M22" s="9">
        <f>J22</f>
        <v>8</v>
      </c>
      <c r="N22" s="9">
        <f t="shared" si="1"/>
        <v>0.73239436619718312</v>
      </c>
    </row>
    <row r="23" spans="1:15" s="15" customFormat="1">
      <c r="A23" s="7">
        <f t="shared" si="3"/>
        <v>22</v>
      </c>
      <c r="B23" s="7" t="s">
        <v>11</v>
      </c>
      <c r="C23" s="7" t="s">
        <v>19</v>
      </c>
      <c r="D23" s="9" t="s">
        <v>18</v>
      </c>
      <c r="E23" s="12" t="s">
        <v>13</v>
      </c>
      <c r="F23" s="18">
        <f t="shared" si="2"/>
        <v>0.39930555555555552</v>
      </c>
      <c r="G23" s="12">
        <v>12</v>
      </c>
      <c r="H23" s="7">
        <f t="shared" si="4"/>
        <v>22</v>
      </c>
      <c r="I23" s="12">
        <v>19</v>
      </c>
      <c r="J23" s="12">
        <v>56</v>
      </c>
      <c r="K23" s="9">
        <f t="shared" si="0"/>
        <v>-0.42528735632183906</v>
      </c>
      <c r="L23" s="9">
        <f>J23</f>
        <v>56</v>
      </c>
      <c r="M23" s="9">
        <f>I23</f>
        <v>19</v>
      </c>
      <c r="N23" s="9">
        <f t="shared" si="1"/>
        <v>0.42528735632183906</v>
      </c>
    </row>
    <row r="24" spans="1:15">
      <c r="A24" s="7">
        <f t="shared" si="3"/>
        <v>23</v>
      </c>
      <c r="B24" s="8" t="s">
        <v>11</v>
      </c>
      <c r="C24" s="7" t="s">
        <v>19</v>
      </c>
      <c r="D24" s="9" t="s">
        <v>18</v>
      </c>
      <c r="E24" s="9" t="s">
        <v>12</v>
      </c>
      <c r="F24" s="11">
        <f t="shared" si="2"/>
        <v>0.40277777777777773</v>
      </c>
      <c r="G24" s="9">
        <v>10</v>
      </c>
      <c r="H24" s="7">
        <f t="shared" si="4"/>
        <v>23</v>
      </c>
      <c r="I24" s="9">
        <v>34</v>
      </c>
      <c r="J24" s="9">
        <v>14</v>
      </c>
      <c r="K24" s="9">
        <f t="shared" si="0"/>
        <v>0.34482758620689657</v>
      </c>
      <c r="L24" s="9">
        <f>I24</f>
        <v>34</v>
      </c>
      <c r="M24" s="9">
        <f>J24</f>
        <v>14</v>
      </c>
      <c r="N24" s="9">
        <f t="shared" si="1"/>
        <v>0.34482758620689657</v>
      </c>
    </row>
    <row r="25" spans="1:15">
      <c r="A25" s="7">
        <f>A24+1</f>
        <v>24</v>
      </c>
      <c r="B25" s="8" t="s">
        <v>11</v>
      </c>
      <c r="C25" s="7" t="s">
        <v>19</v>
      </c>
      <c r="D25" s="9" t="s">
        <v>18</v>
      </c>
      <c r="E25" s="10" t="s">
        <v>13</v>
      </c>
      <c r="F25" s="11">
        <f t="shared" si="2"/>
        <v>0.40624999999999994</v>
      </c>
      <c r="G25" s="10">
        <v>7</v>
      </c>
      <c r="H25" s="7">
        <f>H24+1</f>
        <v>24</v>
      </c>
      <c r="I25" s="10">
        <v>14</v>
      </c>
      <c r="J25" s="10">
        <v>41</v>
      </c>
      <c r="K25" s="9">
        <f t="shared" si="0"/>
        <v>-0.43548387096774194</v>
      </c>
      <c r="L25" s="9">
        <f>J25</f>
        <v>41</v>
      </c>
      <c r="M25" s="9">
        <f>I25</f>
        <v>14</v>
      </c>
      <c r="N25" s="9">
        <f t="shared" si="1"/>
        <v>0.43548387096774194</v>
      </c>
    </row>
    <row r="26" spans="1:15">
      <c r="A26" s="4">
        <f>A25+1</f>
        <v>25</v>
      </c>
      <c r="B26" s="4" t="s">
        <v>11</v>
      </c>
      <c r="C26" s="14" t="s">
        <v>19</v>
      </c>
      <c r="D26" s="5" t="s">
        <v>29</v>
      </c>
      <c r="E26" s="5" t="s">
        <v>12</v>
      </c>
      <c r="F26" s="6">
        <f>F25+TIME(0,5,0)</f>
        <v>0.40972222222222215</v>
      </c>
      <c r="G26" s="5">
        <v>14</v>
      </c>
      <c r="H26" s="4">
        <f>H25+1</f>
        <v>25</v>
      </c>
      <c r="I26" s="5">
        <v>30</v>
      </c>
      <c r="J26" s="5">
        <v>25</v>
      </c>
      <c r="K26" s="5">
        <f t="shared" si="0"/>
        <v>7.2463768115942032E-2</v>
      </c>
      <c r="L26" s="5">
        <f>I26</f>
        <v>30</v>
      </c>
      <c r="M26" s="5">
        <f>J26</f>
        <v>25</v>
      </c>
      <c r="N26" s="5">
        <f t="shared" si="1"/>
        <v>7.2463768115942032E-2</v>
      </c>
      <c r="O26">
        <f>SUM(N26:N31)/6</f>
        <v>-3.9873386897752772E-2</v>
      </c>
    </row>
    <row r="27" spans="1:15">
      <c r="A27" s="7">
        <f>A26+1</f>
        <v>26</v>
      </c>
      <c r="B27" s="8" t="s">
        <v>11</v>
      </c>
      <c r="C27" s="7" t="s">
        <v>19</v>
      </c>
      <c r="D27" s="9" t="s">
        <v>29</v>
      </c>
      <c r="E27" s="10" t="s">
        <v>13</v>
      </c>
      <c r="F27" s="11">
        <f t="shared" si="2"/>
        <v>0.41319444444444436</v>
      </c>
      <c r="G27" s="10">
        <v>8</v>
      </c>
      <c r="H27" s="7">
        <f>H26+1</f>
        <v>26</v>
      </c>
      <c r="I27" s="10">
        <v>27</v>
      </c>
      <c r="J27" s="10">
        <v>36</v>
      </c>
      <c r="K27" s="9">
        <f t="shared" si="0"/>
        <v>-0.12676056338028169</v>
      </c>
      <c r="L27" s="9">
        <f>J27</f>
        <v>36</v>
      </c>
      <c r="M27" s="9">
        <f>I27</f>
        <v>27</v>
      </c>
      <c r="N27" s="9">
        <f t="shared" si="1"/>
        <v>0.12676056338028169</v>
      </c>
    </row>
    <row r="28" spans="1:15">
      <c r="A28" s="7">
        <f>A27+1</f>
        <v>27</v>
      </c>
      <c r="B28" s="8" t="s">
        <v>11</v>
      </c>
      <c r="C28" s="7" t="s">
        <v>19</v>
      </c>
      <c r="D28" s="9" t="s">
        <v>29</v>
      </c>
      <c r="E28" s="12" t="s">
        <v>12</v>
      </c>
      <c r="F28" s="11">
        <f t="shared" si="2"/>
        <v>0.41666666666666657</v>
      </c>
      <c r="G28" s="12">
        <v>2</v>
      </c>
      <c r="H28" s="7">
        <f>H27+1</f>
        <v>27</v>
      </c>
      <c r="I28" s="12">
        <v>33</v>
      </c>
      <c r="J28" s="12">
        <v>42</v>
      </c>
      <c r="K28" s="9">
        <f t="shared" si="0"/>
        <v>-0.11688311688311688</v>
      </c>
      <c r="L28" s="9">
        <f>I28</f>
        <v>33</v>
      </c>
      <c r="M28" s="9">
        <f>J28</f>
        <v>42</v>
      </c>
      <c r="N28" s="9">
        <f t="shared" si="1"/>
        <v>-0.11688311688311688</v>
      </c>
    </row>
    <row r="29" spans="1:15" s="15" customFormat="1">
      <c r="A29" s="7">
        <f t="shared" si="3"/>
        <v>28</v>
      </c>
      <c r="B29" s="7" t="s">
        <v>11</v>
      </c>
      <c r="C29" s="7" t="s">
        <v>19</v>
      </c>
      <c r="D29" s="9" t="s">
        <v>29</v>
      </c>
      <c r="E29" s="12" t="s">
        <v>13</v>
      </c>
      <c r="F29" s="18">
        <f t="shared" si="2"/>
        <v>0.42013888888888878</v>
      </c>
      <c r="G29" s="12">
        <v>9</v>
      </c>
      <c r="H29" s="7">
        <f t="shared" si="4"/>
        <v>28</v>
      </c>
      <c r="I29" s="12">
        <v>41</v>
      </c>
      <c r="J29" s="12">
        <v>21</v>
      </c>
      <c r="K29" s="9">
        <f t="shared" si="0"/>
        <v>0.28169014084507044</v>
      </c>
      <c r="L29" s="9">
        <f>J29</f>
        <v>21</v>
      </c>
      <c r="M29" s="9">
        <f>I29</f>
        <v>41</v>
      </c>
      <c r="N29" s="9">
        <f t="shared" si="1"/>
        <v>-0.28169014084507044</v>
      </c>
    </row>
    <row r="30" spans="1:15">
      <c r="A30" s="7">
        <f t="shared" si="3"/>
        <v>29</v>
      </c>
      <c r="B30" s="8" t="s">
        <v>11</v>
      </c>
      <c r="C30" s="7" t="s">
        <v>19</v>
      </c>
      <c r="D30" s="9" t="s">
        <v>29</v>
      </c>
      <c r="E30" s="9" t="s">
        <v>12</v>
      </c>
      <c r="F30" s="11">
        <f t="shared" si="2"/>
        <v>0.42361111111111099</v>
      </c>
      <c r="G30" s="9">
        <v>4</v>
      </c>
      <c r="H30" s="7">
        <f t="shared" si="4"/>
        <v>29</v>
      </c>
      <c r="I30" s="9">
        <v>27</v>
      </c>
      <c r="J30" s="9">
        <v>32</v>
      </c>
      <c r="K30" s="9">
        <f t="shared" si="0"/>
        <v>-7.9365079365079361E-2</v>
      </c>
      <c r="L30" s="9">
        <f>I30</f>
        <v>27</v>
      </c>
      <c r="M30" s="9">
        <f>J30</f>
        <v>32</v>
      </c>
      <c r="N30" s="9">
        <f t="shared" si="1"/>
        <v>-7.9365079365079361E-2</v>
      </c>
    </row>
    <row r="31" spans="1:15">
      <c r="A31" s="7">
        <f>A30+1</f>
        <v>30</v>
      </c>
      <c r="B31" s="8" t="s">
        <v>11</v>
      </c>
      <c r="C31" s="7" t="s">
        <v>19</v>
      </c>
      <c r="D31" s="9" t="s">
        <v>29</v>
      </c>
      <c r="E31" s="10" t="s">
        <v>13</v>
      </c>
      <c r="F31" s="11">
        <f t="shared" si="2"/>
        <v>0.4270833333333332</v>
      </c>
      <c r="G31" s="10">
        <v>13</v>
      </c>
      <c r="H31" s="7">
        <f>H30+1</f>
        <v>30</v>
      </c>
      <c r="I31" s="10">
        <v>30</v>
      </c>
      <c r="J31" s="10">
        <v>33</v>
      </c>
      <c r="K31" s="9">
        <f t="shared" si="0"/>
        <v>-3.9473684210526314E-2</v>
      </c>
      <c r="L31" s="9">
        <f>J31</f>
        <v>33</v>
      </c>
      <c r="M31" s="9">
        <f>I31</f>
        <v>30</v>
      </c>
      <c r="N31" s="9">
        <f t="shared" si="1"/>
        <v>3.9473684210526314E-2</v>
      </c>
    </row>
    <row r="32" spans="1:15">
      <c r="A32" s="4">
        <f>A31+1</f>
        <v>31</v>
      </c>
      <c r="B32" s="4" t="s">
        <v>11</v>
      </c>
      <c r="C32" s="14" t="s">
        <v>20</v>
      </c>
      <c r="D32" s="5" t="s">
        <v>18</v>
      </c>
      <c r="E32" s="5" t="s">
        <v>12</v>
      </c>
      <c r="F32" s="6">
        <f>TIME(10,50,0)</f>
        <v>0.4513888888888889</v>
      </c>
      <c r="G32" s="5">
        <v>11</v>
      </c>
      <c r="H32" s="4">
        <f>H31+1</f>
        <v>31</v>
      </c>
      <c r="I32" s="5">
        <v>53</v>
      </c>
      <c r="J32" s="5">
        <v>13</v>
      </c>
      <c r="K32" s="5">
        <f t="shared" si="0"/>
        <v>0.51948051948051943</v>
      </c>
      <c r="L32" s="5">
        <f>I32</f>
        <v>53</v>
      </c>
      <c r="M32" s="5">
        <f>J32</f>
        <v>13</v>
      </c>
      <c r="N32" s="5">
        <f t="shared" si="1"/>
        <v>0.51948051948051943</v>
      </c>
      <c r="O32">
        <f>SUM(N32:N37)/6</f>
        <v>0.53013598036476062</v>
      </c>
    </row>
    <row r="33" spans="1:15">
      <c r="A33" s="7">
        <f>A32+1</f>
        <v>32</v>
      </c>
      <c r="B33" s="8" t="s">
        <v>11</v>
      </c>
      <c r="C33" s="7" t="s">
        <v>20</v>
      </c>
      <c r="D33" s="9" t="s">
        <v>18</v>
      </c>
      <c r="E33" s="10" t="s">
        <v>13</v>
      </c>
      <c r="F33" s="11">
        <f t="shared" si="2"/>
        <v>0.4548611111111111</v>
      </c>
      <c r="G33" s="10">
        <v>3</v>
      </c>
      <c r="H33" s="7">
        <f>H32+1</f>
        <v>32</v>
      </c>
      <c r="I33" s="10">
        <v>18</v>
      </c>
      <c r="J33" s="10">
        <v>68</v>
      </c>
      <c r="K33" s="9">
        <f t="shared" si="0"/>
        <v>-0.5617977528089888</v>
      </c>
      <c r="L33" s="9">
        <f>J33</f>
        <v>68</v>
      </c>
      <c r="M33" s="9">
        <f>I33</f>
        <v>18</v>
      </c>
      <c r="N33" s="9">
        <f t="shared" si="1"/>
        <v>0.5617977528089888</v>
      </c>
    </row>
    <row r="34" spans="1:15">
      <c r="A34" s="7">
        <f>A33+1</f>
        <v>33</v>
      </c>
      <c r="B34" s="8" t="s">
        <v>11</v>
      </c>
      <c r="C34" s="7" t="s">
        <v>20</v>
      </c>
      <c r="D34" s="9" t="s">
        <v>18</v>
      </c>
      <c r="E34" s="12" t="s">
        <v>12</v>
      </c>
      <c r="F34" s="11">
        <f t="shared" si="2"/>
        <v>0.45833333333333331</v>
      </c>
      <c r="G34" s="12">
        <v>6</v>
      </c>
      <c r="H34" s="7">
        <f>H33+1</f>
        <v>33</v>
      </c>
      <c r="I34" s="12">
        <v>53</v>
      </c>
      <c r="J34" s="12">
        <v>15</v>
      </c>
      <c r="K34" s="9">
        <f t="shared" si="0"/>
        <v>0.51351351351351349</v>
      </c>
      <c r="L34" s="9">
        <f>I34</f>
        <v>53</v>
      </c>
      <c r="M34" s="9">
        <f>J34</f>
        <v>15</v>
      </c>
      <c r="N34" s="9">
        <f t="shared" si="1"/>
        <v>0.51351351351351349</v>
      </c>
    </row>
    <row r="35" spans="1:15">
      <c r="A35" s="7">
        <f t="shared" ref="A35:A42" si="5">A34+1</f>
        <v>34</v>
      </c>
      <c r="B35" s="7" t="s">
        <v>11</v>
      </c>
      <c r="C35" s="7" t="s">
        <v>20</v>
      </c>
      <c r="D35" s="9" t="s">
        <v>18</v>
      </c>
      <c r="E35" s="2" t="s">
        <v>13</v>
      </c>
      <c r="F35" s="11">
        <f t="shared" si="2"/>
        <v>0.46180555555555552</v>
      </c>
      <c r="G35" s="2">
        <v>8</v>
      </c>
      <c r="H35" s="7">
        <f t="shared" ref="H35:H42" si="6">H34+1</f>
        <v>34</v>
      </c>
      <c r="I35" s="2">
        <v>18</v>
      </c>
      <c r="J35" s="2">
        <v>54</v>
      </c>
      <c r="K35" s="13">
        <f t="shared" si="0"/>
        <v>-0.45</v>
      </c>
      <c r="L35" s="9">
        <f>J35</f>
        <v>54</v>
      </c>
      <c r="M35" s="9">
        <f>I35</f>
        <v>18</v>
      </c>
      <c r="N35" s="13">
        <f t="shared" si="1"/>
        <v>0.45</v>
      </c>
    </row>
    <row r="36" spans="1:15">
      <c r="A36" s="7">
        <f t="shared" si="5"/>
        <v>35</v>
      </c>
      <c r="B36" s="8" t="s">
        <v>11</v>
      </c>
      <c r="C36" s="7" t="s">
        <v>20</v>
      </c>
      <c r="D36" s="9" t="s">
        <v>18</v>
      </c>
      <c r="E36" s="9" t="s">
        <v>12</v>
      </c>
      <c r="F36" s="11">
        <f t="shared" si="2"/>
        <v>0.46527777777777773</v>
      </c>
      <c r="G36" s="9">
        <v>7</v>
      </c>
      <c r="H36" s="7">
        <f t="shared" si="6"/>
        <v>35</v>
      </c>
      <c r="I36" s="9">
        <v>78</v>
      </c>
      <c r="J36" s="9">
        <v>15</v>
      </c>
      <c r="K36" s="9">
        <f t="shared" si="0"/>
        <v>0.63</v>
      </c>
      <c r="L36" s="9">
        <f>I36</f>
        <v>78</v>
      </c>
      <c r="M36" s="9">
        <f>J36</f>
        <v>15</v>
      </c>
      <c r="N36" s="9">
        <f t="shared" si="1"/>
        <v>0.63</v>
      </c>
    </row>
    <row r="37" spans="1:15">
      <c r="A37" s="7">
        <f>A36+1</f>
        <v>36</v>
      </c>
      <c r="B37" s="8" t="s">
        <v>11</v>
      </c>
      <c r="C37" s="7" t="s">
        <v>20</v>
      </c>
      <c r="D37" s="9" t="s">
        <v>18</v>
      </c>
      <c r="E37" s="10" t="s">
        <v>13</v>
      </c>
      <c r="F37" s="11">
        <f t="shared" si="2"/>
        <v>0.46874999999999994</v>
      </c>
      <c r="G37" s="10">
        <v>5</v>
      </c>
      <c r="H37" s="7">
        <f>H36+1</f>
        <v>36</v>
      </c>
      <c r="I37" s="10">
        <v>18</v>
      </c>
      <c r="J37" s="10">
        <v>60</v>
      </c>
      <c r="K37" s="9">
        <f t="shared" si="0"/>
        <v>-0.50602409638554213</v>
      </c>
      <c r="L37" s="9">
        <f>J37</f>
        <v>60</v>
      </c>
      <c r="M37" s="9">
        <f>I37</f>
        <v>18</v>
      </c>
      <c r="N37" s="9">
        <f t="shared" si="1"/>
        <v>0.50602409638554213</v>
      </c>
    </row>
    <row r="38" spans="1:15">
      <c r="A38" s="4">
        <f>A37+1</f>
        <v>37</v>
      </c>
      <c r="B38" s="4" t="s">
        <v>11</v>
      </c>
      <c r="C38" s="4" t="s">
        <v>20</v>
      </c>
      <c r="D38" s="5" t="s">
        <v>30</v>
      </c>
      <c r="E38" s="5" t="s">
        <v>12</v>
      </c>
      <c r="F38" s="6">
        <f>F37+TIME(0,5,0)</f>
        <v>0.47222222222222215</v>
      </c>
      <c r="G38" s="5">
        <v>8</v>
      </c>
      <c r="H38" s="4">
        <f>H37+1</f>
        <v>37</v>
      </c>
      <c r="I38" s="5">
        <v>43</v>
      </c>
      <c r="J38" s="5">
        <v>22</v>
      </c>
      <c r="K38" s="5">
        <f t="shared" si="0"/>
        <v>0.28767123287671231</v>
      </c>
      <c r="L38" s="5">
        <f>I38</f>
        <v>43</v>
      </c>
      <c r="M38" s="5">
        <f>J38</f>
        <v>22</v>
      </c>
      <c r="N38" s="5">
        <f t="shared" si="1"/>
        <v>0.28767123287671231</v>
      </c>
      <c r="O38">
        <f>SUM(N38+N39+N41+N42+N43)/5</f>
        <v>0.29450651295937352</v>
      </c>
    </row>
    <row r="39" spans="1:15">
      <c r="A39" s="7">
        <f>A38+1</f>
        <v>38</v>
      </c>
      <c r="B39" s="8" t="s">
        <v>11</v>
      </c>
      <c r="C39" s="19" t="s">
        <v>20</v>
      </c>
      <c r="D39" s="9" t="s">
        <v>30</v>
      </c>
      <c r="E39" s="10" t="s">
        <v>13</v>
      </c>
      <c r="F39" s="11">
        <f t="shared" si="2"/>
        <v>0.47569444444444436</v>
      </c>
      <c r="G39" s="10">
        <v>6</v>
      </c>
      <c r="H39" s="7">
        <f>H38+1</f>
        <v>38</v>
      </c>
      <c r="I39" s="10">
        <v>24</v>
      </c>
      <c r="J39" s="10">
        <v>38</v>
      </c>
      <c r="K39" s="9">
        <f t="shared" si="0"/>
        <v>-0.20588235294117646</v>
      </c>
      <c r="L39" s="9">
        <f>J39</f>
        <v>38</v>
      </c>
      <c r="M39" s="9">
        <f>I39</f>
        <v>24</v>
      </c>
      <c r="N39" s="9">
        <f t="shared" si="1"/>
        <v>0.20588235294117646</v>
      </c>
    </row>
    <row r="40" spans="1:15">
      <c r="A40" s="7">
        <f>A39+1</f>
        <v>39</v>
      </c>
      <c r="B40" s="8" t="s">
        <v>11</v>
      </c>
      <c r="C40" s="19" t="s">
        <v>20</v>
      </c>
      <c r="D40" s="9" t="s">
        <v>30</v>
      </c>
      <c r="E40" s="12" t="s">
        <v>12</v>
      </c>
      <c r="F40" s="11">
        <f t="shared" si="2"/>
        <v>0.47916666666666657</v>
      </c>
      <c r="G40" s="12"/>
      <c r="H40" s="7">
        <f>H39+1</f>
        <v>39</v>
      </c>
      <c r="I40" s="12"/>
      <c r="J40" s="12"/>
      <c r="K40" s="9" t="e">
        <f t="shared" si="0"/>
        <v>#DIV/0!</v>
      </c>
      <c r="L40" s="9">
        <f>I40</f>
        <v>0</v>
      </c>
      <c r="M40" s="9">
        <f>J40</f>
        <v>0</v>
      </c>
      <c r="N40" s="9" t="e">
        <f t="shared" si="1"/>
        <v>#DIV/0!</v>
      </c>
    </row>
    <row r="41" spans="1:15" s="15" customFormat="1">
      <c r="A41" s="7">
        <f t="shared" si="5"/>
        <v>40</v>
      </c>
      <c r="B41" s="7" t="s">
        <v>11</v>
      </c>
      <c r="C41" s="19" t="s">
        <v>20</v>
      </c>
      <c r="D41" s="9" t="s">
        <v>30</v>
      </c>
      <c r="E41" s="12" t="s">
        <v>13</v>
      </c>
      <c r="F41" s="18">
        <f t="shared" si="2"/>
        <v>0.48263888888888878</v>
      </c>
      <c r="G41" s="12">
        <v>6</v>
      </c>
      <c r="H41" s="7">
        <f t="shared" si="6"/>
        <v>40</v>
      </c>
      <c r="I41" s="12">
        <v>23</v>
      </c>
      <c r="J41" s="12">
        <v>43</v>
      </c>
      <c r="K41" s="9">
        <f t="shared" si="0"/>
        <v>-0.27777777777777779</v>
      </c>
      <c r="L41" s="9">
        <f>J41</f>
        <v>43</v>
      </c>
      <c r="M41" s="9">
        <f>I41</f>
        <v>23</v>
      </c>
      <c r="N41" s="9">
        <f t="shared" si="1"/>
        <v>0.27777777777777779</v>
      </c>
    </row>
    <row r="42" spans="1:15">
      <c r="A42" s="7">
        <f t="shared" si="5"/>
        <v>41</v>
      </c>
      <c r="B42" s="8" t="s">
        <v>11</v>
      </c>
      <c r="C42" s="19" t="s">
        <v>20</v>
      </c>
      <c r="D42" s="9" t="s">
        <v>30</v>
      </c>
      <c r="E42" s="9" t="s">
        <v>12</v>
      </c>
      <c r="F42" s="11">
        <f t="shared" si="2"/>
        <v>0.48611111111111099</v>
      </c>
      <c r="G42" s="9">
        <v>9</v>
      </c>
      <c r="H42" s="7">
        <f t="shared" si="6"/>
        <v>41</v>
      </c>
      <c r="I42" s="9">
        <v>42</v>
      </c>
      <c r="J42" s="9">
        <v>23</v>
      </c>
      <c r="K42" s="9">
        <f t="shared" si="0"/>
        <v>0.25675675675675674</v>
      </c>
      <c r="L42" s="9">
        <f>I42</f>
        <v>42</v>
      </c>
      <c r="M42" s="9">
        <f>J42</f>
        <v>23</v>
      </c>
      <c r="N42" s="9">
        <f t="shared" si="1"/>
        <v>0.25675675675675674</v>
      </c>
    </row>
    <row r="43" spans="1:15">
      <c r="A43" s="7">
        <f>A42+1</f>
        <v>42</v>
      </c>
      <c r="B43" s="8" t="s">
        <v>11</v>
      </c>
      <c r="C43" s="19" t="s">
        <v>20</v>
      </c>
      <c r="D43" s="9" t="s">
        <v>30</v>
      </c>
      <c r="E43" s="10" t="s">
        <v>13</v>
      </c>
      <c r="F43" s="11">
        <f t="shared" si="2"/>
        <v>0.4895833333333332</v>
      </c>
      <c r="G43" s="10">
        <v>7</v>
      </c>
      <c r="H43" s="7">
        <f>H42+1</f>
        <v>42</v>
      </c>
      <c r="I43" s="10">
        <v>14</v>
      </c>
      <c r="J43" s="10">
        <v>42</v>
      </c>
      <c r="K43" s="9">
        <f t="shared" si="0"/>
        <v>-0.44444444444444442</v>
      </c>
      <c r="L43" s="9">
        <f>J43</f>
        <v>42</v>
      </c>
      <c r="M43" s="9">
        <f>I43</f>
        <v>14</v>
      </c>
      <c r="N43" s="9">
        <f t="shared" si="1"/>
        <v>0.44444444444444442</v>
      </c>
    </row>
    <row r="44" spans="1:15">
      <c r="A44" s="4">
        <f>A43+1</f>
        <v>43</v>
      </c>
      <c r="B44" s="4" t="s">
        <v>11</v>
      </c>
      <c r="C44" s="14" t="s">
        <v>14</v>
      </c>
      <c r="D44" s="5" t="s">
        <v>15</v>
      </c>
      <c r="E44" s="5" t="s">
        <v>12</v>
      </c>
      <c r="F44" s="6">
        <f>TIME(12,15,0)</f>
        <v>0.51041666666666663</v>
      </c>
      <c r="G44" s="5">
        <v>6</v>
      </c>
      <c r="H44" s="4">
        <f>H43+1</f>
        <v>43</v>
      </c>
      <c r="I44" s="5">
        <v>48</v>
      </c>
      <c r="J44" s="5">
        <v>6</v>
      </c>
      <c r="K44" s="5">
        <f t="shared" si="0"/>
        <v>0.7</v>
      </c>
      <c r="L44" s="5">
        <f>I44</f>
        <v>48</v>
      </c>
      <c r="M44" s="5">
        <f>J44</f>
        <v>6</v>
      </c>
      <c r="N44" s="5">
        <f t="shared" si="1"/>
        <v>0.7</v>
      </c>
      <c r="O44">
        <f>SUM(N44:N47)/4</f>
        <v>0.65557151274119896</v>
      </c>
    </row>
    <row r="45" spans="1:15">
      <c r="A45" s="7">
        <f>A44+1</f>
        <v>44</v>
      </c>
      <c r="B45" s="8" t="s">
        <v>11</v>
      </c>
      <c r="C45" s="7" t="s">
        <v>14</v>
      </c>
      <c r="D45" s="9" t="s">
        <v>15</v>
      </c>
      <c r="E45" s="10" t="s">
        <v>13</v>
      </c>
      <c r="F45" s="11">
        <f t="shared" ref="F45:F51" si="7">F44+TIME(0,5,0)</f>
        <v>0.51388888888888884</v>
      </c>
      <c r="G45" s="10">
        <v>8</v>
      </c>
      <c r="H45" s="7">
        <f>H44+1</f>
        <v>44</v>
      </c>
      <c r="I45" s="10">
        <v>7</v>
      </c>
      <c r="J45" s="10">
        <v>58</v>
      </c>
      <c r="K45" s="9">
        <f t="shared" si="0"/>
        <v>-0.69863013698630139</v>
      </c>
      <c r="L45" s="9">
        <f>J45</f>
        <v>58</v>
      </c>
      <c r="M45" s="9">
        <f>I45</f>
        <v>7</v>
      </c>
      <c r="N45" s="9">
        <f t="shared" si="1"/>
        <v>0.69863013698630139</v>
      </c>
    </row>
    <row r="46" spans="1:15">
      <c r="A46" s="7">
        <f>A45+1</f>
        <v>45</v>
      </c>
      <c r="B46" s="8" t="s">
        <v>11</v>
      </c>
      <c r="C46" s="7" t="s">
        <v>14</v>
      </c>
      <c r="D46" s="9" t="s">
        <v>15</v>
      </c>
      <c r="E46" s="12" t="s">
        <v>12</v>
      </c>
      <c r="F46" s="11">
        <f t="shared" si="7"/>
        <v>0.51736111111111105</v>
      </c>
      <c r="G46" s="12">
        <v>3</v>
      </c>
      <c r="H46" s="7">
        <f>H45+1</f>
        <v>45</v>
      </c>
      <c r="I46" s="12">
        <v>74</v>
      </c>
      <c r="J46" s="12">
        <v>16</v>
      </c>
      <c r="K46" s="9">
        <f t="shared" si="0"/>
        <v>0.62365591397849462</v>
      </c>
      <c r="L46" s="9">
        <f>I46</f>
        <v>74</v>
      </c>
      <c r="M46" s="9">
        <f>J46</f>
        <v>16</v>
      </c>
      <c r="N46" s="9">
        <f t="shared" si="1"/>
        <v>0.62365591397849462</v>
      </c>
    </row>
    <row r="47" spans="1:15" s="15" customFormat="1">
      <c r="A47" s="7">
        <f t="shared" ref="A47:A51" si="8">A46+1</f>
        <v>46</v>
      </c>
      <c r="B47" s="7" t="s">
        <v>11</v>
      </c>
      <c r="C47" s="7" t="s">
        <v>14</v>
      </c>
      <c r="D47" s="9" t="s">
        <v>15</v>
      </c>
      <c r="E47" s="12" t="s">
        <v>13</v>
      </c>
      <c r="F47" s="18">
        <f t="shared" si="7"/>
        <v>0.52083333333333326</v>
      </c>
      <c r="G47" s="12">
        <v>4</v>
      </c>
      <c r="H47" s="7">
        <f t="shared" ref="H47:H51" si="9">H46+1</f>
        <v>46</v>
      </c>
      <c r="I47" s="12">
        <v>11</v>
      </c>
      <c r="J47" s="12">
        <v>50</v>
      </c>
      <c r="K47" s="9">
        <f t="shared" si="0"/>
        <v>-0.6</v>
      </c>
      <c r="L47" s="9">
        <f>J47</f>
        <v>50</v>
      </c>
      <c r="M47" s="9">
        <f>I47</f>
        <v>11</v>
      </c>
      <c r="N47" s="9">
        <f t="shared" si="1"/>
        <v>0.6</v>
      </c>
    </row>
    <row r="48" spans="1:15" s="17" customFormat="1">
      <c r="A48" s="14">
        <f t="shared" si="8"/>
        <v>47</v>
      </c>
      <c r="B48" s="4" t="s">
        <v>11</v>
      </c>
      <c r="C48" s="14" t="s">
        <v>16</v>
      </c>
      <c r="D48" s="5" t="s">
        <v>17</v>
      </c>
      <c r="E48" s="5" t="s">
        <v>12</v>
      </c>
      <c r="F48" s="6">
        <f t="shared" si="7"/>
        <v>0.52430555555555547</v>
      </c>
      <c r="G48" s="5">
        <v>14</v>
      </c>
      <c r="H48" s="14">
        <f t="shared" si="9"/>
        <v>47</v>
      </c>
      <c r="I48" s="5">
        <v>11</v>
      </c>
      <c r="J48" s="5">
        <v>45</v>
      </c>
      <c r="K48" s="5">
        <f t="shared" si="0"/>
        <v>-0.48571428571428571</v>
      </c>
      <c r="L48" s="5">
        <f>I48</f>
        <v>11</v>
      </c>
      <c r="M48" s="5">
        <f>J48</f>
        <v>45</v>
      </c>
      <c r="N48" s="5">
        <f t="shared" si="1"/>
        <v>-0.48571428571428571</v>
      </c>
      <c r="O48">
        <f>SUM(N48:N51)/4</f>
        <v>-0.53300557018582073</v>
      </c>
    </row>
    <row r="49" spans="1:15">
      <c r="A49" s="7">
        <f>A48+1</f>
        <v>48</v>
      </c>
      <c r="B49" s="8" t="s">
        <v>11</v>
      </c>
      <c r="C49" s="7" t="s">
        <v>16</v>
      </c>
      <c r="D49" s="9" t="s">
        <v>17</v>
      </c>
      <c r="E49" s="10" t="s">
        <v>13</v>
      </c>
      <c r="F49" s="11">
        <f t="shared" si="7"/>
        <v>0.52777777777777768</v>
      </c>
      <c r="G49" s="10">
        <v>8</v>
      </c>
      <c r="H49" s="7">
        <f>H48+1</f>
        <v>48</v>
      </c>
      <c r="I49" s="10">
        <v>56</v>
      </c>
      <c r="J49" s="10">
        <v>4</v>
      </c>
      <c r="K49" s="9">
        <f t="shared" si="0"/>
        <v>0.76470588235294112</v>
      </c>
      <c r="L49" s="9">
        <f>J49</f>
        <v>4</v>
      </c>
      <c r="M49" s="9">
        <f>I49</f>
        <v>56</v>
      </c>
      <c r="N49" s="9">
        <f t="shared" si="1"/>
        <v>-0.76470588235294112</v>
      </c>
    </row>
    <row r="50" spans="1:15">
      <c r="A50" s="7">
        <f>A49+1</f>
        <v>49</v>
      </c>
      <c r="B50" s="8" t="s">
        <v>11</v>
      </c>
      <c r="C50" s="7" t="s">
        <v>16</v>
      </c>
      <c r="D50" s="9" t="s">
        <v>17</v>
      </c>
      <c r="E50" s="12" t="s">
        <v>12</v>
      </c>
      <c r="F50" s="11">
        <f t="shared" si="7"/>
        <v>0.53124999999999989</v>
      </c>
      <c r="G50" s="12">
        <v>15</v>
      </c>
      <c r="H50" s="7">
        <f>H49+1</f>
        <v>49</v>
      </c>
      <c r="I50" s="12">
        <v>20</v>
      </c>
      <c r="J50" s="12">
        <v>36</v>
      </c>
      <c r="K50" s="9">
        <f t="shared" si="0"/>
        <v>-0.22535211267605634</v>
      </c>
      <c r="L50" s="9">
        <f>I50</f>
        <v>20</v>
      </c>
      <c r="M50" s="9">
        <f>J50</f>
        <v>36</v>
      </c>
      <c r="N50" s="9">
        <f t="shared" si="1"/>
        <v>-0.22535211267605634</v>
      </c>
    </row>
    <row r="51" spans="1:15" s="15" customFormat="1">
      <c r="A51" s="7">
        <f t="shared" si="8"/>
        <v>50</v>
      </c>
      <c r="B51" s="7" t="s">
        <v>11</v>
      </c>
      <c r="C51" s="7" t="s">
        <v>16</v>
      </c>
      <c r="D51" s="9" t="s">
        <v>17</v>
      </c>
      <c r="E51" s="12" t="s">
        <v>13</v>
      </c>
      <c r="F51" s="18">
        <f t="shared" si="7"/>
        <v>0.5347222222222221</v>
      </c>
      <c r="G51" s="12">
        <v>16</v>
      </c>
      <c r="H51" s="7">
        <f t="shared" si="9"/>
        <v>50</v>
      </c>
      <c r="I51" s="12">
        <v>45</v>
      </c>
      <c r="J51" s="12">
        <v>3</v>
      </c>
      <c r="K51" s="9">
        <f t="shared" si="0"/>
        <v>0.65625</v>
      </c>
      <c r="L51" s="9">
        <f>J51</f>
        <v>3</v>
      </c>
      <c r="M51" s="9">
        <f>I51</f>
        <v>45</v>
      </c>
      <c r="N51" s="9">
        <f t="shared" si="1"/>
        <v>-0.65625</v>
      </c>
    </row>
    <row r="52" spans="1:15">
      <c r="A52" s="4">
        <f>A51+1</f>
        <v>51</v>
      </c>
      <c r="B52" s="4" t="s">
        <v>11</v>
      </c>
      <c r="C52" s="14" t="s">
        <v>24</v>
      </c>
      <c r="D52" s="5" t="s">
        <v>18</v>
      </c>
      <c r="E52" s="5" t="s">
        <v>12</v>
      </c>
      <c r="F52" s="6">
        <f>TIME(13,20,0)</f>
        <v>0.55555555555555558</v>
      </c>
      <c r="G52" s="5">
        <v>5</v>
      </c>
      <c r="H52" s="4">
        <f>H51+1</f>
        <v>51</v>
      </c>
      <c r="I52" s="5">
        <v>51</v>
      </c>
      <c r="J52" s="5">
        <v>12</v>
      </c>
      <c r="K52" s="5">
        <f t="shared" si="0"/>
        <v>0.57352941176470584</v>
      </c>
      <c r="L52" s="5">
        <f>I52</f>
        <v>51</v>
      </c>
      <c r="M52" s="5">
        <f>J52</f>
        <v>12</v>
      </c>
      <c r="N52" s="5">
        <f t="shared" si="1"/>
        <v>0.57352941176470584</v>
      </c>
      <c r="O52">
        <f>SUM(N52:N57)/6</f>
        <v>0.54431614850290522</v>
      </c>
    </row>
    <row r="53" spans="1:15">
      <c r="A53" s="7">
        <f>A52+1</f>
        <v>52</v>
      </c>
      <c r="B53" s="8" t="s">
        <v>11</v>
      </c>
      <c r="C53" s="7" t="s">
        <v>24</v>
      </c>
      <c r="D53" s="9" t="s">
        <v>18</v>
      </c>
      <c r="E53" s="10" t="s">
        <v>13</v>
      </c>
      <c r="F53" s="11">
        <f t="shared" ref="F53:F63" si="10">F52+TIME(0,5,0)</f>
        <v>0.55902777777777779</v>
      </c>
      <c r="G53" s="10">
        <v>4</v>
      </c>
      <c r="H53" s="7">
        <f>H52+1</f>
        <v>52</v>
      </c>
      <c r="I53" s="10">
        <v>12</v>
      </c>
      <c r="J53" s="10">
        <v>38</v>
      </c>
      <c r="K53" s="9">
        <f t="shared" si="0"/>
        <v>-0.48148148148148145</v>
      </c>
      <c r="L53" s="9">
        <f>J53</f>
        <v>38</v>
      </c>
      <c r="M53" s="9">
        <f>I53</f>
        <v>12</v>
      </c>
      <c r="N53" s="9">
        <f t="shared" si="1"/>
        <v>0.48148148148148145</v>
      </c>
    </row>
    <row r="54" spans="1:15">
      <c r="A54" s="7">
        <f>A53+1</f>
        <v>53</v>
      </c>
      <c r="B54" s="8" t="s">
        <v>11</v>
      </c>
      <c r="C54" s="7" t="s">
        <v>24</v>
      </c>
      <c r="D54" s="9" t="s">
        <v>18</v>
      </c>
      <c r="E54" s="12" t="s">
        <v>12</v>
      </c>
      <c r="F54" s="11">
        <f t="shared" si="10"/>
        <v>0.5625</v>
      </c>
      <c r="G54" s="12">
        <v>5</v>
      </c>
      <c r="H54" s="7">
        <f>H53+1</f>
        <v>53</v>
      </c>
      <c r="I54" s="12">
        <v>48</v>
      </c>
      <c r="J54" s="12">
        <v>13</v>
      </c>
      <c r="K54" s="9">
        <f t="shared" si="0"/>
        <v>0.53030303030303028</v>
      </c>
      <c r="L54" s="9">
        <f>I54</f>
        <v>48</v>
      </c>
      <c r="M54" s="9">
        <f>J54</f>
        <v>13</v>
      </c>
      <c r="N54" s="9">
        <f t="shared" si="1"/>
        <v>0.53030303030303028</v>
      </c>
    </row>
    <row r="55" spans="1:15" s="15" customFormat="1">
      <c r="A55" s="7">
        <f t="shared" ref="A55:A56" si="11">A54+1</f>
        <v>54</v>
      </c>
      <c r="B55" s="7" t="s">
        <v>11</v>
      </c>
      <c r="C55" s="7" t="s">
        <v>24</v>
      </c>
      <c r="D55" s="9" t="s">
        <v>18</v>
      </c>
      <c r="E55" s="12" t="s">
        <v>13</v>
      </c>
      <c r="F55" s="18">
        <f t="shared" si="10"/>
        <v>0.56597222222222221</v>
      </c>
      <c r="G55" s="12">
        <v>7</v>
      </c>
      <c r="H55" s="7">
        <f t="shared" ref="H55:H56" si="12">H54+1</f>
        <v>54</v>
      </c>
      <c r="I55" s="12">
        <v>9</v>
      </c>
      <c r="J55" s="12">
        <v>50</v>
      </c>
      <c r="K55" s="9">
        <f t="shared" si="0"/>
        <v>-0.62121212121212122</v>
      </c>
      <c r="L55" s="9">
        <f>J55</f>
        <v>50</v>
      </c>
      <c r="M55" s="9">
        <f>I55</f>
        <v>9</v>
      </c>
      <c r="N55" s="9">
        <f t="shared" si="1"/>
        <v>0.62121212121212122</v>
      </c>
    </row>
    <row r="56" spans="1:15">
      <c r="A56" s="7">
        <f t="shared" si="11"/>
        <v>55</v>
      </c>
      <c r="B56" s="8" t="s">
        <v>11</v>
      </c>
      <c r="C56" s="7" t="s">
        <v>24</v>
      </c>
      <c r="D56" s="9" t="s">
        <v>18</v>
      </c>
      <c r="E56" s="9" t="s">
        <v>12</v>
      </c>
      <c r="F56" s="11">
        <f t="shared" si="10"/>
        <v>0.56944444444444442</v>
      </c>
      <c r="G56" s="9">
        <v>7</v>
      </c>
      <c r="H56" s="7">
        <f t="shared" si="12"/>
        <v>55</v>
      </c>
      <c r="I56" s="9">
        <v>42</v>
      </c>
      <c r="J56" s="9">
        <v>12</v>
      </c>
      <c r="K56" s="9">
        <f t="shared" si="0"/>
        <v>0.49180327868852458</v>
      </c>
      <c r="L56" s="9">
        <f>I56</f>
        <v>42</v>
      </c>
      <c r="M56" s="9">
        <f>J56</f>
        <v>12</v>
      </c>
      <c r="N56" s="9">
        <f t="shared" si="1"/>
        <v>0.49180327868852458</v>
      </c>
    </row>
    <row r="57" spans="1:15">
      <c r="A57" s="7">
        <f>A56+1</f>
        <v>56</v>
      </c>
      <c r="B57" s="8" t="s">
        <v>11</v>
      </c>
      <c r="C57" s="7" t="s">
        <v>24</v>
      </c>
      <c r="D57" s="9" t="s">
        <v>18</v>
      </c>
      <c r="E57" s="10" t="s">
        <v>13</v>
      </c>
      <c r="F57" s="11">
        <f t="shared" si="10"/>
        <v>0.57291666666666663</v>
      </c>
      <c r="G57" s="10">
        <v>4</v>
      </c>
      <c r="H57" s="7">
        <f>H56+1</f>
        <v>56</v>
      </c>
      <c r="I57" s="10">
        <v>14</v>
      </c>
      <c r="J57" s="10">
        <v>56</v>
      </c>
      <c r="K57" s="9">
        <f t="shared" si="0"/>
        <v>-0.56756756756756754</v>
      </c>
      <c r="L57" s="9">
        <f>J57</f>
        <v>56</v>
      </c>
      <c r="M57" s="9">
        <f>I57</f>
        <v>14</v>
      </c>
      <c r="N57" s="9">
        <f t="shared" si="1"/>
        <v>0.56756756756756754</v>
      </c>
    </row>
    <row r="58" spans="1:15">
      <c r="A58" s="4">
        <f t="shared" ref="A58:A68" si="13">A57+1</f>
        <v>57</v>
      </c>
      <c r="B58" s="4" t="s">
        <v>11</v>
      </c>
      <c r="C58" s="14" t="s">
        <v>24</v>
      </c>
      <c r="D58" s="5" t="s">
        <v>35</v>
      </c>
      <c r="E58" s="5" t="s">
        <v>12</v>
      </c>
      <c r="F58" s="6">
        <f t="shared" si="10"/>
        <v>0.57638888888888884</v>
      </c>
      <c r="G58" s="5">
        <v>7</v>
      </c>
      <c r="H58" s="4">
        <f t="shared" ref="H58:H68" si="14">H57+1</f>
        <v>57</v>
      </c>
      <c r="I58" s="5">
        <v>25</v>
      </c>
      <c r="J58" s="5">
        <v>26</v>
      </c>
      <c r="K58" s="5">
        <f t="shared" si="0"/>
        <v>-1.7241379310344827E-2</v>
      </c>
      <c r="L58" s="5">
        <f>I58</f>
        <v>25</v>
      </c>
      <c r="M58" s="5">
        <f>J58</f>
        <v>26</v>
      </c>
      <c r="N58" s="5">
        <f t="shared" si="1"/>
        <v>-1.7241379310344827E-2</v>
      </c>
      <c r="O58">
        <f>SUM(N58:N63)/6</f>
        <v>5.2864063772944947E-2</v>
      </c>
    </row>
    <row r="59" spans="1:15">
      <c r="A59" s="7">
        <f t="shared" si="13"/>
        <v>58</v>
      </c>
      <c r="B59" s="8" t="s">
        <v>11</v>
      </c>
      <c r="C59" s="7" t="s">
        <v>24</v>
      </c>
      <c r="D59" s="9" t="s">
        <v>35</v>
      </c>
      <c r="E59" s="10" t="s">
        <v>13</v>
      </c>
      <c r="F59" s="11">
        <f t="shared" si="10"/>
        <v>0.57986111111111105</v>
      </c>
      <c r="G59" s="10">
        <v>9</v>
      </c>
      <c r="H59" s="7">
        <f t="shared" si="14"/>
        <v>58</v>
      </c>
      <c r="I59" s="10">
        <v>13</v>
      </c>
      <c r="J59" s="10">
        <v>29</v>
      </c>
      <c r="K59" s="9">
        <f t="shared" si="0"/>
        <v>-0.31372549019607843</v>
      </c>
      <c r="L59" s="9">
        <f>J59</f>
        <v>29</v>
      </c>
      <c r="M59" s="9">
        <f>I59</f>
        <v>13</v>
      </c>
      <c r="N59" s="9">
        <f t="shared" si="1"/>
        <v>0.31372549019607843</v>
      </c>
    </row>
    <row r="60" spans="1:15">
      <c r="A60" s="7">
        <f t="shared" si="13"/>
        <v>59</v>
      </c>
      <c r="B60" s="8" t="s">
        <v>11</v>
      </c>
      <c r="C60" s="7" t="s">
        <v>24</v>
      </c>
      <c r="D60" s="9" t="s">
        <v>35</v>
      </c>
      <c r="E60" s="12" t="s">
        <v>12</v>
      </c>
      <c r="F60" s="11">
        <f t="shared" si="10"/>
        <v>0.58333333333333326</v>
      </c>
      <c r="G60" s="12">
        <v>6</v>
      </c>
      <c r="H60" s="7">
        <f t="shared" si="14"/>
        <v>59</v>
      </c>
      <c r="I60" s="12">
        <v>26</v>
      </c>
      <c r="J60" s="12">
        <v>26</v>
      </c>
      <c r="K60" s="9">
        <f t="shared" si="0"/>
        <v>0</v>
      </c>
      <c r="L60" s="9">
        <f>I60</f>
        <v>26</v>
      </c>
      <c r="M60" s="9">
        <f>J60</f>
        <v>26</v>
      </c>
      <c r="N60" s="9">
        <f t="shared" si="1"/>
        <v>0</v>
      </c>
    </row>
    <row r="61" spans="1:15" s="15" customFormat="1">
      <c r="A61" s="7">
        <f t="shared" si="13"/>
        <v>60</v>
      </c>
      <c r="B61" s="7" t="s">
        <v>11</v>
      </c>
      <c r="C61" s="7" t="s">
        <v>24</v>
      </c>
      <c r="D61" s="9" t="s">
        <v>35</v>
      </c>
      <c r="E61" s="12" t="s">
        <v>13</v>
      </c>
      <c r="F61" s="18">
        <f t="shared" si="10"/>
        <v>0.58680555555555547</v>
      </c>
      <c r="G61" s="12">
        <v>10</v>
      </c>
      <c r="H61" s="7">
        <f t="shared" si="14"/>
        <v>60</v>
      </c>
      <c r="I61" s="12">
        <v>38</v>
      </c>
      <c r="J61" s="12">
        <v>35</v>
      </c>
      <c r="K61" s="9">
        <f t="shared" si="0"/>
        <v>3.614457831325301E-2</v>
      </c>
      <c r="L61" s="9">
        <f>J61</f>
        <v>35</v>
      </c>
      <c r="M61" s="9">
        <f>I61</f>
        <v>38</v>
      </c>
      <c r="N61" s="9">
        <f t="shared" si="1"/>
        <v>-3.614457831325301E-2</v>
      </c>
    </row>
    <row r="62" spans="1:15">
      <c r="A62" s="7">
        <f t="shared" si="13"/>
        <v>61</v>
      </c>
      <c r="B62" s="8" t="s">
        <v>11</v>
      </c>
      <c r="C62" s="7" t="s">
        <v>24</v>
      </c>
      <c r="D62" s="9" t="s">
        <v>35</v>
      </c>
      <c r="E62" s="9" t="s">
        <v>12</v>
      </c>
      <c r="F62" s="11">
        <f t="shared" si="10"/>
        <v>0.59027777777777768</v>
      </c>
      <c r="G62" s="9">
        <v>2</v>
      </c>
      <c r="H62" s="7">
        <f t="shared" si="14"/>
        <v>61</v>
      </c>
      <c r="I62" s="9">
        <v>35</v>
      </c>
      <c r="J62" s="9">
        <v>28</v>
      </c>
      <c r="K62" s="9">
        <f t="shared" si="0"/>
        <v>0.1076923076923077</v>
      </c>
      <c r="L62" s="9">
        <f>I62</f>
        <v>35</v>
      </c>
      <c r="M62" s="9">
        <f>J62</f>
        <v>28</v>
      </c>
      <c r="N62" s="9">
        <f t="shared" si="1"/>
        <v>0.1076923076923077</v>
      </c>
    </row>
    <row r="63" spans="1:15">
      <c r="A63" s="7">
        <f t="shared" si="13"/>
        <v>62</v>
      </c>
      <c r="B63" s="8" t="s">
        <v>11</v>
      </c>
      <c r="C63" s="7" t="s">
        <v>24</v>
      </c>
      <c r="D63" s="9" t="s">
        <v>35</v>
      </c>
      <c r="E63" s="10" t="s">
        <v>13</v>
      </c>
      <c r="F63" s="11">
        <f t="shared" si="10"/>
        <v>0.59374999999999989</v>
      </c>
      <c r="G63" s="10">
        <v>8</v>
      </c>
      <c r="H63" s="7">
        <f t="shared" si="14"/>
        <v>62</v>
      </c>
      <c r="I63" s="10">
        <v>27</v>
      </c>
      <c r="J63" s="10">
        <v>24</v>
      </c>
      <c r="K63" s="9">
        <f t="shared" si="0"/>
        <v>5.0847457627118647E-2</v>
      </c>
      <c r="L63" s="9">
        <f>J63</f>
        <v>24</v>
      </c>
      <c r="M63" s="9">
        <f>I63</f>
        <v>27</v>
      </c>
      <c r="N63" s="9">
        <f t="shared" si="1"/>
        <v>-5.0847457627118647E-2</v>
      </c>
    </row>
    <row r="64" spans="1:15">
      <c r="A64" s="4">
        <f t="shared" si="13"/>
        <v>63</v>
      </c>
      <c r="B64" s="4" t="s">
        <v>11</v>
      </c>
      <c r="C64" s="14" t="s">
        <v>22</v>
      </c>
      <c r="D64" s="5" t="s">
        <v>18</v>
      </c>
      <c r="E64" s="5" t="s">
        <v>12</v>
      </c>
      <c r="F64" s="6">
        <f>TIME(14,50,0)</f>
        <v>0.61805555555555558</v>
      </c>
      <c r="G64" s="5">
        <v>6</v>
      </c>
      <c r="H64" s="4">
        <f t="shared" si="14"/>
        <v>63</v>
      </c>
      <c r="I64" s="5">
        <v>48</v>
      </c>
      <c r="J64" s="5">
        <v>4</v>
      </c>
      <c r="K64" s="5">
        <f t="shared" si="0"/>
        <v>0.75862068965517238</v>
      </c>
      <c r="L64" s="5">
        <f>I64</f>
        <v>48</v>
      </c>
      <c r="M64" s="5">
        <f>J64</f>
        <v>4</v>
      </c>
      <c r="N64" s="5">
        <f t="shared" si="1"/>
        <v>0.75862068965517238</v>
      </c>
      <c r="O64">
        <f>SUM(N64:N69)/6</f>
        <v>0.67288606413851648</v>
      </c>
    </row>
    <row r="65" spans="1:15">
      <c r="A65" s="7">
        <f t="shared" si="13"/>
        <v>64</v>
      </c>
      <c r="B65" s="8" t="s">
        <v>11</v>
      </c>
      <c r="C65" s="7" t="s">
        <v>22</v>
      </c>
      <c r="D65" s="9" t="s">
        <v>18</v>
      </c>
      <c r="E65" s="10" t="s">
        <v>13</v>
      </c>
      <c r="F65" s="11">
        <f t="shared" ref="F65:F75" si="15">F64+TIME(0,5,0)</f>
        <v>0.62152777777777779</v>
      </c>
      <c r="G65" s="10">
        <v>3</v>
      </c>
      <c r="H65" s="7">
        <f t="shared" si="14"/>
        <v>64</v>
      </c>
      <c r="I65" s="10">
        <v>9</v>
      </c>
      <c r="J65" s="10">
        <v>53</v>
      </c>
      <c r="K65" s="9">
        <f t="shared" si="0"/>
        <v>-0.67692307692307696</v>
      </c>
      <c r="L65" s="9">
        <f>J65</f>
        <v>53</v>
      </c>
      <c r="M65" s="9">
        <f>I65</f>
        <v>9</v>
      </c>
      <c r="N65" s="9">
        <f t="shared" si="1"/>
        <v>0.67692307692307696</v>
      </c>
    </row>
    <row r="66" spans="1:15">
      <c r="A66" s="7">
        <f t="shared" si="13"/>
        <v>65</v>
      </c>
      <c r="B66" s="8" t="s">
        <v>11</v>
      </c>
      <c r="C66" s="7" t="s">
        <v>22</v>
      </c>
      <c r="D66" s="9" t="s">
        <v>18</v>
      </c>
      <c r="E66" s="12" t="s">
        <v>12</v>
      </c>
      <c r="F66" s="11">
        <f t="shared" si="15"/>
        <v>0.625</v>
      </c>
      <c r="G66" s="12">
        <v>4</v>
      </c>
      <c r="H66" s="7">
        <f t="shared" si="14"/>
        <v>65</v>
      </c>
      <c r="I66" s="12">
        <v>48</v>
      </c>
      <c r="J66" s="12">
        <v>9</v>
      </c>
      <c r="K66" s="9">
        <f t="shared" si="0"/>
        <v>0.63934426229508201</v>
      </c>
      <c r="L66" s="9">
        <f>I66</f>
        <v>48</v>
      </c>
      <c r="M66" s="9">
        <f>J66</f>
        <v>9</v>
      </c>
      <c r="N66" s="9">
        <f t="shared" si="1"/>
        <v>0.63934426229508201</v>
      </c>
    </row>
    <row r="67" spans="1:15" s="15" customFormat="1">
      <c r="A67" s="7">
        <f t="shared" si="13"/>
        <v>66</v>
      </c>
      <c r="B67" s="7" t="s">
        <v>11</v>
      </c>
      <c r="C67" s="7" t="s">
        <v>22</v>
      </c>
      <c r="D67" s="9" t="s">
        <v>18</v>
      </c>
      <c r="E67" s="12" t="s">
        <v>13</v>
      </c>
      <c r="F67" s="18">
        <f t="shared" si="15"/>
        <v>0.62847222222222221</v>
      </c>
      <c r="G67" s="12">
        <v>4</v>
      </c>
      <c r="H67" s="7">
        <f t="shared" si="14"/>
        <v>66</v>
      </c>
      <c r="I67" s="12">
        <v>10</v>
      </c>
      <c r="J67" s="12">
        <v>61</v>
      </c>
      <c r="K67" s="9">
        <f t="shared" si="0"/>
        <v>-0.68</v>
      </c>
      <c r="L67" s="9">
        <f>J67</f>
        <v>61</v>
      </c>
      <c r="M67" s="9">
        <f>I67</f>
        <v>10</v>
      </c>
      <c r="N67" s="9">
        <f t="shared" si="1"/>
        <v>0.68</v>
      </c>
    </row>
    <row r="68" spans="1:15">
      <c r="A68" s="7">
        <f t="shared" si="13"/>
        <v>67</v>
      </c>
      <c r="B68" s="8" t="s">
        <v>11</v>
      </c>
      <c r="C68" s="7" t="s">
        <v>22</v>
      </c>
      <c r="D68" s="9" t="s">
        <v>18</v>
      </c>
      <c r="E68" s="9" t="s">
        <v>12</v>
      </c>
      <c r="F68" s="11">
        <f t="shared" si="15"/>
        <v>0.63194444444444442</v>
      </c>
      <c r="G68" s="9">
        <v>3</v>
      </c>
      <c r="H68" s="7">
        <f t="shared" si="14"/>
        <v>67</v>
      </c>
      <c r="I68" s="9">
        <v>53</v>
      </c>
      <c r="J68" s="9">
        <v>12</v>
      </c>
      <c r="K68" s="9">
        <f t="shared" si="0"/>
        <v>0.6029411764705882</v>
      </c>
      <c r="L68" s="9">
        <f>I68</f>
        <v>53</v>
      </c>
      <c r="M68" s="9">
        <f>J68</f>
        <v>12</v>
      </c>
      <c r="N68" s="9">
        <f t="shared" si="1"/>
        <v>0.6029411764705882</v>
      </c>
    </row>
    <row r="69" spans="1:15">
      <c r="A69" s="7">
        <f>A68+1</f>
        <v>68</v>
      </c>
      <c r="B69" s="8" t="s">
        <v>11</v>
      </c>
      <c r="C69" s="7" t="s">
        <v>22</v>
      </c>
      <c r="D69" s="9" t="s">
        <v>18</v>
      </c>
      <c r="E69" s="10" t="s">
        <v>13</v>
      </c>
      <c r="F69" s="11">
        <f t="shared" si="15"/>
        <v>0.63541666666666663</v>
      </c>
      <c r="G69" s="10">
        <v>5</v>
      </c>
      <c r="H69" s="7">
        <f>H68+1</f>
        <v>68</v>
      </c>
      <c r="I69" s="10">
        <v>10</v>
      </c>
      <c r="J69" s="10">
        <v>63</v>
      </c>
      <c r="K69" s="9">
        <f t="shared" si="0"/>
        <v>-0.67948717948717952</v>
      </c>
      <c r="L69" s="9">
        <f>J69</f>
        <v>63</v>
      </c>
      <c r="M69" s="9">
        <f>I69</f>
        <v>10</v>
      </c>
      <c r="N69" s="9">
        <f t="shared" si="1"/>
        <v>0.67948717948717952</v>
      </c>
    </row>
    <row r="70" spans="1:15">
      <c r="A70" s="4">
        <f>A69+1</f>
        <v>69</v>
      </c>
      <c r="B70" s="4" t="s">
        <v>11</v>
      </c>
      <c r="C70" s="14" t="s">
        <v>22</v>
      </c>
      <c r="D70" s="5" t="s">
        <v>33</v>
      </c>
      <c r="E70" s="5" t="s">
        <v>12</v>
      </c>
      <c r="F70" s="6">
        <f>F69+TIME(0,5,0)</f>
        <v>0.63888888888888884</v>
      </c>
      <c r="G70" s="5">
        <v>6</v>
      </c>
      <c r="H70" s="4">
        <f>H69+1</f>
        <v>69</v>
      </c>
      <c r="I70" s="5">
        <v>53</v>
      </c>
      <c r="J70" s="5">
        <v>13</v>
      </c>
      <c r="K70" s="5">
        <f t="shared" si="0"/>
        <v>0.55555555555555558</v>
      </c>
      <c r="L70" s="5">
        <f>I70</f>
        <v>53</v>
      </c>
      <c r="M70" s="5">
        <f>J70</f>
        <v>13</v>
      </c>
      <c r="N70" s="5">
        <f t="shared" si="1"/>
        <v>0.55555555555555558</v>
      </c>
      <c r="O70">
        <f>SUM(N70:N75)/6</f>
        <v>0.42780773644213194</v>
      </c>
    </row>
    <row r="71" spans="1:15">
      <c r="A71" s="7">
        <f>A70+1</f>
        <v>70</v>
      </c>
      <c r="B71" s="8" t="s">
        <v>11</v>
      </c>
      <c r="C71" s="7" t="s">
        <v>22</v>
      </c>
      <c r="D71" s="9" t="s">
        <v>33</v>
      </c>
      <c r="E71" s="10" t="s">
        <v>13</v>
      </c>
      <c r="F71" s="11">
        <f t="shared" si="15"/>
        <v>0.64236111111111105</v>
      </c>
      <c r="G71" s="10">
        <v>8</v>
      </c>
      <c r="H71" s="7">
        <f>H70+1</f>
        <v>70</v>
      </c>
      <c r="I71" s="10">
        <v>11</v>
      </c>
      <c r="J71" s="10">
        <v>41</v>
      </c>
      <c r="K71" s="9">
        <f t="shared" si="0"/>
        <v>-0.5</v>
      </c>
      <c r="L71" s="9">
        <f>J71</f>
        <v>41</v>
      </c>
      <c r="M71" s="9">
        <f>I71</f>
        <v>11</v>
      </c>
      <c r="N71" s="9">
        <f t="shared" si="1"/>
        <v>0.5</v>
      </c>
    </row>
    <row r="72" spans="1:15">
      <c r="A72" s="7">
        <f>A71+1</f>
        <v>71</v>
      </c>
      <c r="B72" s="8" t="s">
        <v>11</v>
      </c>
      <c r="C72" s="7" t="s">
        <v>22</v>
      </c>
      <c r="D72" s="9" t="s">
        <v>33</v>
      </c>
      <c r="E72" s="12" t="s">
        <v>12</v>
      </c>
      <c r="F72" s="11">
        <f t="shared" si="15"/>
        <v>0.64583333333333326</v>
      </c>
      <c r="G72" s="12">
        <v>5</v>
      </c>
      <c r="H72" s="7">
        <f>H71+1</f>
        <v>71</v>
      </c>
      <c r="I72" s="12">
        <v>49</v>
      </c>
      <c r="J72" s="12">
        <v>15</v>
      </c>
      <c r="K72" s="9">
        <f t="shared" si="0"/>
        <v>0.49275362318840582</v>
      </c>
      <c r="L72" s="9">
        <f>I72</f>
        <v>49</v>
      </c>
      <c r="M72" s="9">
        <f>J72</f>
        <v>15</v>
      </c>
      <c r="N72" s="9">
        <f t="shared" si="1"/>
        <v>0.49275362318840582</v>
      </c>
    </row>
    <row r="73" spans="1:15" s="15" customFormat="1">
      <c r="A73" s="7">
        <f t="shared" ref="A73:A74" si="16">A72+1</f>
        <v>72</v>
      </c>
      <c r="B73" s="7" t="s">
        <v>11</v>
      </c>
      <c r="C73" s="7" t="s">
        <v>22</v>
      </c>
      <c r="D73" s="9" t="s">
        <v>33</v>
      </c>
      <c r="E73" s="12" t="s">
        <v>13</v>
      </c>
      <c r="F73" s="18">
        <f t="shared" si="15"/>
        <v>0.64930555555555547</v>
      </c>
      <c r="G73" s="12">
        <v>5</v>
      </c>
      <c r="H73" s="7">
        <f t="shared" ref="H73:H74" si="17">H72+1</f>
        <v>72</v>
      </c>
      <c r="I73" s="12">
        <v>14</v>
      </c>
      <c r="J73" s="12">
        <v>37</v>
      </c>
      <c r="K73" s="9">
        <f t="shared" si="0"/>
        <v>-0.4107142857142857</v>
      </c>
      <c r="L73" s="9">
        <f>J73</f>
        <v>37</v>
      </c>
      <c r="M73" s="9">
        <f>I73</f>
        <v>14</v>
      </c>
      <c r="N73" s="9">
        <f t="shared" si="1"/>
        <v>0.4107142857142857</v>
      </c>
    </row>
    <row r="74" spans="1:15">
      <c r="A74" s="7">
        <f t="shared" si="16"/>
        <v>73</v>
      </c>
      <c r="B74" s="8" t="s">
        <v>11</v>
      </c>
      <c r="C74" s="7" t="s">
        <v>22</v>
      </c>
      <c r="D74" s="9" t="s">
        <v>33</v>
      </c>
      <c r="E74" s="9" t="s">
        <v>12</v>
      </c>
      <c r="F74" s="11">
        <f t="shared" si="15"/>
        <v>0.65277777777777768</v>
      </c>
      <c r="G74" s="9">
        <v>6</v>
      </c>
      <c r="H74" s="7">
        <f t="shared" si="17"/>
        <v>73</v>
      </c>
      <c r="I74" s="9">
        <v>38</v>
      </c>
      <c r="J74" s="9">
        <v>14</v>
      </c>
      <c r="K74" s="9">
        <f t="shared" ref="K74:K87" si="18">(I74-J74)/(I74+J74+G74)</f>
        <v>0.41379310344827586</v>
      </c>
      <c r="L74" s="9">
        <f>I74</f>
        <v>38</v>
      </c>
      <c r="M74" s="9">
        <f>J74</f>
        <v>14</v>
      </c>
      <c r="N74" s="9">
        <f t="shared" ref="N74:N87" si="19">(L74-M74)/(L74+M74+G74)</f>
        <v>0.41379310344827586</v>
      </c>
    </row>
    <row r="75" spans="1:15">
      <c r="A75" s="7">
        <f>A74+1</f>
        <v>74</v>
      </c>
      <c r="B75" s="8" t="s">
        <v>11</v>
      </c>
      <c r="C75" s="7" t="s">
        <v>22</v>
      </c>
      <c r="D75" s="9" t="s">
        <v>33</v>
      </c>
      <c r="E75" s="10" t="s">
        <v>13</v>
      </c>
      <c r="F75" s="11">
        <f t="shared" si="15"/>
        <v>0.65624999999999989</v>
      </c>
      <c r="G75" s="10">
        <v>10</v>
      </c>
      <c r="H75" s="7">
        <f>H74+1</f>
        <v>74</v>
      </c>
      <c r="I75" s="10">
        <v>22</v>
      </c>
      <c r="J75" s="10">
        <v>35</v>
      </c>
      <c r="K75" s="9">
        <f t="shared" si="18"/>
        <v>-0.19402985074626866</v>
      </c>
      <c r="L75" s="9">
        <f>J75</f>
        <v>35</v>
      </c>
      <c r="M75" s="9">
        <f>I75</f>
        <v>22</v>
      </c>
      <c r="N75" s="9">
        <f t="shared" si="19"/>
        <v>0.19402985074626866</v>
      </c>
    </row>
    <row r="76" spans="1:15" s="17" customFormat="1">
      <c r="A76" s="4">
        <f>A75+1</f>
        <v>75</v>
      </c>
      <c r="B76" s="4" t="s">
        <v>11</v>
      </c>
      <c r="C76" s="14" t="s">
        <v>23</v>
      </c>
      <c r="D76" s="5" t="s">
        <v>18</v>
      </c>
      <c r="E76" s="5" t="s">
        <v>12</v>
      </c>
      <c r="F76" s="16">
        <f>TIME(17,20,0)</f>
        <v>0.72222222222222221</v>
      </c>
      <c r="G76" s="5">
        <v>3</v>
      </c>
      <c r="H76" s="4">
        <f>H75+1</f>
        <v>75</v>
      </c>
      <c r="I76" s="5">
        <v>45</v>
      </c>
      <c r="J76" s="5">
        <v>18</v>
      </c>
      <c r="K76" s="5">
        <f t="shared" si="18"/>
        <v>0.40909090909090912</v>
      </c>
      <c r="L76" s="5">
        <f>I76</f>
        <v>45</v>
      </c>
      <c r="M76" s="5">
        <f>J76</f>
        <v>18</v>
      </c>
      <c r="N76" s="5">
        <f t="shared" si="19"/>
        <v>0.40909090909090912</v>
      </c>
      <c r="O76">
        <f>SUM(N76:N81)/6</f>
        <v>0.6089961095610813</v>
      </c>
    </row>
    <row r="77" spans="1:15">
      <c r="A77" s="7">
        <f>A76+1</f>
        <v>76</v>
      </c>
      <c r="B77" s="8" t="s">
        <v>11</v>
      </c>
      <c r="C77" s="7" t="s">
        <v>23</v>
      </c>
      <c r="D77" s="9" t="s">
        <v>18</v>
      </c>
      <c r="E77" s="10" t="s">
        <v>13</v>
      </c>
      <c r="F77" s="11">
        <f t="shared" ref="F77:F87" si="20">F76+TIME(0,5,0)</f>
        <v>0.72569444444444442</v>
      </c>
      <c r="G77" s="10">
        <v>1</v>
      </c>
      <c r="H77" s="7">
        <f>H76+1</f>
        <v>76</v>
      </c>
      <c r="I77" s="10">
        <v>8</v>
      </c>
      <c r="J77" s="10">
        <v>56</v>
      </c>
      <c r="K77" s="9">
        <f t="shared" si="18"/>
        <v>-0.7384615384615385</v>
      </c>
      <c r="L77" s="9">
        <f>J77</f>
        <v>56</v>
      </c>
      <c r="M77" s="9">
        <f>I77</f>
        <v>8</v>
      </c>
      <c r="N77" s="9">
        <f t="shared" si="19"/>
        <v>0.7384615384615385</v>
      </c>
    </row>
    <row r="78" spans="1:15">
      <c r="A78" s="7">
        <f>A77+1</f>
        <v>77</v>
      </c>
      <c r="B78" s="8" t="s">
        <v>11</v>
      </c>
      <c r="C78" s="7" t="s">
        <v>23</v>
      </c>
      <c r="D78" s="9" t="s">
        <v>18</v>
      </c>
      <c r="E78" s="12" t="s">
        <v>12</v>
      </c>
      <c r="F78" s="11">
        <f t="shared" si="20"/>
        <v>0.72916666666666663</v>
      </c>
      <c r="G78" s="12">
        <v>0</v>
      </c>
      <c r="H78" s="7">
        <f>H77+1</f>
        <v>77</v>
      </c>
      <c r="I78" s="12">
        <v>51</v>
      </c>
      <c r="J78" s="12">
        <v>12</v>
      </c>
      <c r="K78" s="9">
        <f t="shared" si="18"/>
        <v>0.61904761904761907</v>
      </c>
      <c r="L78" s="9">
        <f>I78</f>
        <v>51</v>
      </c>
      <c r="M78" s="9">
        <f>J78</f>
        <v>12</v>
      </c>
      <c r="N78" s="9">
        <f t="shared" si="19"/>
        <v>0.61904761904761907</v>
      </c>
    </row>
    <row r="79" spans="1:15" s="15" customFormat="1">
      <c r="A79" s="7">
        <f t="shared" ref="A79:A80" si="21">A78+1</f>
        <v>78</v>
      </c>
      <c r="B79" s="7" t="s">
        <v>11</v>
      </c>
      <c r="C79" s="7" t="s">
        <v>23</v>
      </c>
      <c r="D79" s="9" t="s">
        <v>18</v>
      </c>
      <c r="E79" s="12" t="s">
        <v>13</v>
      </c>
      <c r="F79" s="18">
        <f t="shared" si="20"/>
        <v>0.73263888888888884</v>
      </c>
      <c r="G79" s="12">
        <v>6</v>
      </c>
      <c r="H79" s="7">
        <f t="shared" ref="H79:H80" si="22">H78+1</f>
        <v>78</v>
      </c>
      <c r="I79" s="12">
        <v>11</v>
      </c>
      <c r="J79" s="12">
        <v>42</v>
      </c>
      <c r="K79" s="9">
        <f t="shared" si="18"/>
        <v>-0.52542372881355937</v>
      </c>
      <c r="L79" s="9">
        <f>J79</f>
        <v>42</v>
      </c>
      <c r="M79" s="9">
        <f>I79</f>
        <v>11</v>
      </c>
      <c r="N79" s="9">
        <f t="shared" si="19"/>
        <v>0.52542372881355937</v>
      </c>
    </row>
    <row r="80" spans="1:15">
      <c r="A80" s="7">
        <f t="shared" si="21"/>
        <v>79</v>
      </c>
      <c r="B80" s="8" t="s">
        <v>11</v>
      </c>
      <c r="C80" s="7" t="s">
        <v>23</v>
      </c>
      <c r="D80" s="9" t="s">
        <v>18</v>
      </c>
      <c r="E80" s="9" t="s">
        <v>12</v>
      </c>
      <c r="F80" s="11">
        <f t="shared" si="20"/>
        <v>0.73611111111111105</v>
      </c>
      <c r="G80" s="9">
        <v>3</v>
      </c>
      <c r="H80" s="7">
        <f t="shared" si="22"/>
        <v>79</v>
      </c>
      <c r="I80" s="9">
        <v>52</v>
      </c>
      <c r="J80" s="9">
        <v>11</v>
      </c>
      <c r="K80" s="9">
        <f t="shared" si="18"/>
        <v>0.62121212121212122</v>
      </c>
      <c r="L80" s="9">
        <f>I80</f>
        <v>52</v>
      </c>
      <c r="M80" s="9">
        <f>J80</f>
        <v>11</v>
      </c>
      <c r="N80" s="9">
        <f t="shared" si="19"/>
        <v>0.62121212121212122</v>
      </c>
    </row>
    <row r="81" spans="1:15">
      <c r="A81" s="7">
        <f>A80+1</f>
        <v>80</v>
      </c>
      <c r="B81" s="8" t="s">
        <v>11</v>
      </c>
      <c r="C81" s="7" t="s">
        <v>23</v>
      </c>
      <c r="D81" s="9" t="s">
        <v>18</v>
      </c>
      <c r="E81" s="10" t="s">
        <v>13</v>
      </c>
      <c r="F81" s="11">
        <f t="shared" si="20"/>
        <v>0.73958333333333326</v>
      </c>
      <c r="G81" s="10">
        <v>2</v>
      </c>
      <c r="H81" s="7">
        <f>H80+1</f>
        <v>80</v>
      </c>
      <c r="I81" s="10">
        <v>6</v>
      </c>
      <c r="J81" s="10">
        <v>46</v>
      </c>
      <c r="K81" s="9">
        <f t="shared" si="18"/>
        <v>-0.7407407407407407</v>
      </c>
      <c r="L81" s="9">
        <f>J81</f>
        <v>46</v>
      </c>
      <c r="M81" s="9">
        <f>I81</f>
        <v>6</v>
      </c>
      <c r="N81" s="9">
        <f t="shared" si="19"/>
        <v>0.7407407407407407</v>
      </c>
    </row>
    <row r="82" spans="1:15" s="17" customFormat="1">
      <c r="A82" s="4">
        <f>A81+1</f>
        <v>81</v>
      </c>
      <c r="B82" s="4" t="s">
        <v>11</v>
      </c>
      <c r="C82" s="14" t="s">
        <v>23</v>
      </c>
      <c r="D82" s="5" t="s">
        <v>34</v>
      </c>
      <c r="E82" s="5" t="s">
        <v>12</v>
      </c>
      <c r="F82" s="6">
        <f t="shared" si="20"/>
        <v>0.74305555555555547</v>
      </c>
      <c r="G82" s="5">
        <v>6</v>
      </c>
      <c r="H82" s="4">
        <f>H81+1</f>
        <v>81</v>
      </c>
      <c r="I82" s="5">
        <v>33</v>
      </c>
      <c r="J82" s="5">
        <v>21</v>
      </c>
      <c r="K82" s="5">
        <f t="shared" si="18"/>
        <v>0.2</v>
      </c>
      <c r="L82" s="5">
        <f>I82</f>
        <v>33</v>
      </c>
      <c r="M82" s="5">
        <f>J82</f>
        <v>21</v>
      </c>
      <c r="N82" s="5">
        <f t="shared" si="19"/>
        <v>0.2</v>
      </c>
      <c r="O82">
        <f>SUM(N82+N83+N84+N86+N87)/5</f>
        <v>0.3309683257918552</v>
      </c>
    </row>
    <row r="83" spans="1:15">
      <c r="A83" s="7">
        <f>A82+1</f>
        <v>82</v>
      </c>
      <c r="B83" s="8" t="s">
        <v>11</v>
      </c>
      <c r="C83" s="7" t="s">
        <v>23</v>
      </c>
      <c r="D83" s="9" t="s">
        <v>34</v>
      </c>
      <c r="E83" s="10" t="s">
        <v>13</v>
      </c>
      <c r="F83" s="11">
        <f t="shared" si="20"/>
        <v>0.74652777777777768</v>
      </c>
      <c r="G83" s="10">
        <v>2</v>
      </c>
      <c r="H83" s="7">
        <f>H82+1</f>
        <v>82</v>
      </c>
      <c r="I83" s="10">
        <v>10</v>
      </c>
      <c r="J83" s="10">
        <v>56</v>
      </c>
      <c r="K83" s="9">
        <f t="shared" si="18"/>
        <v>-0.67647058823529416</v>
      </c>
      <c r="L83" s="9">
        <f>J83</f>
        <v>56</v>
      </c>
      <c r="M83" s="9">
        <f>I83</f>
        <v>10</v>
      </c>
      <c r="N83" s="9">
        <f t="shared" si="19"/>
        <v>0.67647058823529416</v>
      </c>
    </row>
    <row r="84" spans="1:15">
      <c r="A84" s="7">
        <f>A83+1</f>
        <v>83</v>
      </c>
      <c r="B84" s="8" t="s">
        <v>11</v>
      </c>
      <c r="C84" s="7" t="s">
        <v>23</v>
      </c>
      <c r="D84" s="9" t="s">
        <v>34</v>
      </c>
      <c r="E84" s="12" t="s">
        <v>12</v>
      </c>
      <c r="F84" s="11">
        <f t="shared" si="20"/>
        <v>0.74999999999999989</v>
      </c>
      <c r="G84" s="12">
        <v>5</v>
      </c>
      <c r="H84" s="7">
        <f>H83+1</f>
        <v>83</v>
      </c>
      <c r="I84" s="12">
        <v>34</v>
      </c>
      <c r="J84" s="12">
        <v>26</v>
      </c>
      <c r="K84" s="9">
        <f t="shared" si="18"/>
        <v>0.12307692307692308</v>
      </c>
      <c r="L84" s="9">
        <f>I84</f>
        <v>34</v>
      </c>
      <c r="M84" s="9">
        <f>J84</f>
        <v>26</v>
      </c>
      <c r="N84" s="9">
        <f t="shared" si="19"/>
        <v>0.12307692307692308</v>
      </c>
    </row>
    <row r="85" spans="1:15" s="15" customFormat="1">
      <c r="A85" s="7">
        <f t="shared" ref="A85:A86" si="23">A84+1</f>
        <v>84</v>
      </c>
      <c r="B85" s="7" t="s">
        <v>11</v>
      </c>
      <c r="C85" s="7" t="s">
        <v>23</v>
      </c>
      <c r="D85" s="9" t="s">
        <v>34</v>
      </c>
      <c r="E85" s="12" t="s">
        <v>13</v>
      </c>
      <c r="F85" s="18">
        <f t="shared" si="20"/>
        <v>0.7534722222222221</v>
      </c>
      <c r="G85" s="12"/>
      <c r="H85" s="7">
        <f t="shared" ref="H85:H86" si="24">H84+1</f>
        <v>84</v>
      </c>
      <c r="I85" s="12"/>
      <c r="J85" s="12"/>
      <c r="K85" s="9" t="e">
        <f t="shared" si="18"/>
        <v>#DIV/0!</v>
      </c>
      <c r="L85" s="9">
        <f>J85</f>
        <v>0</v>
      </c>
      <c r="M85" s="9">
        <f>I85</f>
        <v>0</v>
      </c>
      <c r="N85" s="9" t="e">
        <f t="shared" si="19"/>
        <v>#DIV/0!</v>
      </c>
    </row>
    <row r="86" spans="1:15">
      <c r="A86" s="7">
        <f t="shared" si="23"/>
        <v>85</v>
      </c>
      <c r="B86" s="8" t="s">
        <v>11</v>
      </c>
      <c r="C86" s="7" t="s">
        <v>23</v>
      </c>
      <c r="D86" s="9" t="s">
        <v>34</v>
      </c>
      <c r="E86" s="9" t="s">
        <v>12</v>
      </c>
      <c r="F86" s="11">
        <f t="shared" si="20"/>
        <v>0.75694444444444431</v>
      </c>
      <c r="G86" s="9">
        <v>3</v>
      </c>
      <c r="H86" s="7">
        <f t="shared" si="24"/>
        <v>85</v>
      </c>
      <c r="I86" s="9">
        <v>34</v>
      </c>
      <c r="J86" s="9">
        <v>13</v>
      </c>
      <c r="K86" s="9">
        <f t="shared" si="18"/>
        <v>0.42</v>
      </c>
      <c r="L86" s="9">
        <f>I86</f>
        <v>34</v>
      </c>
      <c r="M86" s="9">
        <f>J86</f>
        <v>13</v>
      </c>
      <c r="N86" s="9">
        <f t="shared" si="19"/>
        <v>0.42</v>
      </c>
    </row>
    <row r="87" spans="1:15">
      <c r="A87" s="7">
        <f>A86+1</f>
        <v>86</v>
      </c>
      <c r="B87" s="8" t="s">
        <v>11</v>
      </c>
      <c r="C87" s="7" t="s">
        <v>23</v>
      </c>
      <c r="D87" s="9" t="s">
        <v>34</v>
      </c>
      <c r="E87" s="10" t="s">
        <v>13</v>
      </c>
      <c r="F87" s="11">
        <f t="shared" si="20"/>
        <v>0.76041666666666652</v>
      </c>
      <c r="G87" s="10">
        <v>7</v>
      </c>
      <c r="H87" s="7">
        <f>H86+1</f>
        <v>86</v>
      </c>
      <c r="I87" s="10">
        <v>16</v>
      </c>
      <c r="J87" s="10">
        <v>28</v>
      </c>
      <c r="K87" s="9">
        <f t="shared" si="18"/>
        <v>-0.23529411764705882</v>
      </c>
      <c r="L87" s="9">
        <f>J87</f>
        <v>28</v>
      </c>
      <c r="M87" s="9">
        <f>I87</f>
        <v>16</v>
      </c>
      <c r="N87" s="9">
        <f t="shared" si="19"/>
        <v>0.23529411764705882</v>
      </c>
    </row>
  </sheetData>
  <phoneticPr fontId="6" type="noConversion"/>
  <pageMargins left="0.75" right="0.75" top="1" bottom="1" header="0.5" footer="0.5"/>
  <pageSetup scale="49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39"/>
  <sheetViews>
    <sheetView workbookViewId="0">
      <selection activeCell="H26" sqref="H26"/>
    </sheetView>
  </sheetViews>
  <sheetFormatPr baseColWidth="10" defaultRowHeight="15" x14ac:dyDescent="0"/>
  <cols>
    <col min="2" max="2" width="15.83203125" customWidth="1"/>
    <col min="3" max="3" width="25.5" customWidth="1"/>
    <col min="4" max="4" width="42.33203125" customWidth="1"/>
    <col min="6" max="6" width="11.83203125" bestFit="1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7</v>
      </c>
      <c r="J1" s="2" t="s">
        <v>8</v>
      </c>
      <c r="K1" s="2" t="s">
        <v>9</v>
      </c>
      <c r="L1" s="2" t="s">
        <v>2</v>
      </c>
      <c r="M1" s="2" t="s">
        <v>3</v>
      </c>
      <c r="N1" s="2" t="s">
        <v>10</v>
      </c>
    </row>
    <row r="2" spans="1:15">
      <c r="A2" s="4">
        <v>1</v>
      </c>
      <c r="B2" s="4" t="s">
        <v>11</v>
      </c>
      <c r="C2" s="4" t="s">
        <v>28</v>
      </c>
      <c r="D2" s="4" t="s">
        <v>28</v>
      </c>
      <c r="E2" s="5" t="s">
        <v>12</v>
      </c>
      <c r="F2" s="6">
        <f>TIME(7,30,0)</f>
        <v>0.3125</v>
      </c>
      <c r="G2" s="5">
        <v>13</v>
      </c>
      <c r="H2" s="4">
        <v>1</v>
      </c>
      <c r="I2" s="5"/>
      <c r="J2" s="5"/>
      <c r="K2" s="5">
        <f t="shared" ref="K2:K39" si="0">(I2-J2)/(I2+J2+G2)</f>
        <v>0</v>
      </c>
      <c r="L2" s="5">
        <f>I2</f>
        <v>0</v>
      </c>
      <c r="M2" s="5">
        <f>J2</f>
        <v>0</v>
      </c>
      <c r="N2" s="5">
        <f t="shared" ref="N2:N39" si="1">(L2-M2)/(L2+M2+G2)</f>
        <v>0</v>
      </c>
      <c r="O2">
        <f>SUM(K2:K7)/6</f>
        <v>1.9420715481107017E-2</v>
      </c>
    </row>
    <row r="3" spans="1:15">
      <c r="A3" s="7">
        <f>A2+1</f>
        <v>2</v>
      </c>
      <c r="B3" s="8" t="s">
        <v>11</v>
      </c>
      <c r="C3" s="7" t="s">
        <v>28</v>
      </c>
      <c r="D3" s="7" t="s">
        <v>28</v>
      </c>
      <c r="E3" s="10" t="s">
        <v>13</v>
      </c>
      <c r="F3" s="11">
        <f t="shared" ref="F3:F6" si="2">F2+TIME(0,5,0)</f>
        <v>0.31597222222222221</v>
      </c>
      <c r="G3" s="10">
        <v>7</v>
      </c>
      <c r="H3" s="7">
        <f>H2+1</f>
        <v>2</v>
      </c>
      <c r="I3" s="10">
        <v>35</v>
      </c>
      <c r="J3" s="10">
        <v>40</v>
      </c>
      <c r="K3" s="9">
        <f t="shared" si="0"/>
        <v>-6.097560975609756E-2</v>
      </c>
      <c r="L3" s="9">
        <f>J3</f>
        <v>40</v>
      </c>
      <c r="M3" s="9">
        <f>I3</f>
        <v>35</v>
      </c>
      <c r="N3" s="9">
        <f t="shared" si="1"/>
        <v>6.097560975609756E-2</v>
      </c>
      <c r="O3">
        <f>SUM(N2:N7)/6</f>
        <v>3.0511946312525343E-3</v>
      </c>
    </row>
    <row r="4" spans="1:15">
      <c r="A4" s="7">
        <f>A3+1</f>
        <v>3</v>
      </c>
      <c r="B4" s="8" t="s">
        <v>11</v>
      </c>
      <c r="C4" s="7" t="s">
        <v>28</v>
      </c>
      <c r="D4" s="7" t="s">
        <v>28</v>
      </c>
      <c r="E4" s="12" t="s">
        <v>12</v>
      </c>
      <c r="F4" s="11">
        <f t="shared" si="2"/>
        <v>0.31944444444444442</v>
      </c>
      <c r="G4" s="12">
        <v>15</v>
      </c>
      <c r="H4" s="7">
        <f>H3+1</f>
        <v>3</v>
      </c>
      <c r="I4" s="10">
        <v>27</v>
      </c>
      <c r="J4" s="10">
        <v>27</v>
      </c>
      <c r="K4" s="9">
        <f t="shared" si="0"/>
        <v>0</v>
      </c>
      <c r="L4" s="9">
        <f>I4</f>
        <v>27</v>
      </c>
      <c r="M4" s="9">
        <f>J4</f>
        <v>27</v>
      </c>
      <c r="N4" s="9">
        <f t="shared" si="1"/>
        <v>0</v>
      </c>
    </row>
    <row r="5" spans="1:15" s="15" customFormat="1">
      <c r="A5" s="7">
        <f t="shared" ref="A5:A6" si="3">A4+1</f>
        <v>4</v>
      </c>
      <c r="B5" s="7" t="s">
        <v>11</v>
      </c>
      <c r="C5" s="7" t="s">
        <v>28</v>
      </c>
      <c r="D5" s="7" t="s">
        <v>28</v>
      </c>
      <c r="E5" s="12" t="s">
        <v>13</v>
      </c>
      <c r="F5" s="18">
        <f t="shared" si="2"/>
        <v>0.32291666666666663</v>
      </c>
      <c r="G5" s="12">
        <v>12</v>
      </c>
      <c r="H5" s="7">
        <f t="shared" ref="H5:H6" si="4">H4+1</f>
        <v>4</v>
      </c>
      <c r="I5" s="12">
        <v>31</v>
      </c>
      <c r="J5" s="12">
        <v>30</v>
      </c>
      <c r="K5" s="9">
        <f t="shared" si="0"/>
        <v>1.3698630136986301E-2</v>
      </c>
      <c r="L5" s="9">
        <f>J5</f>
        <v>30</v>
      </c>
      <c r="M5" s="9">
        <f>I5</f>
        <v>31</v>
      </c>
      <c r="N5" s="9">
        <f t="shared" si="1"/>
        <v>-1.3698630136986301E-2</v>
      </c>
    </row>
    <row r="6" spans="1:15">
      <c r="A6" s="7">
        <f t="shared" si="3"/>
        <v>5</v>
      </c>
      <c r="B6" s="7" t="s">
        <v>11</v>
      </c>
      <c r="C6" s="7" t="s">
        <v>28</v>
      </c>
      <c r="D6" s="7" t="s">
        <v>28</v>
      </c>
      <c r="E6" s="12" t="s">
        <v>12</v>
      </c>
      <c r="F6" s="11">
        <f t="shared" si="2"/>
        <v>0.32638888888888884</v>
      </c>
      <c r="G6" s="12">
        <v>15</v>
      </c>
      <c r="H6" s="7">
        <f t="shared" si="4"/>
        <v>5</v>
      </c>
      <c r="I6" s="2">
        <v>40</v>
      </c>
      <c r="J6" s="2">
        <v>34</v>
      </c>
      <c r="K6" s="9">
        <f t="shared" si="0"/>
        <v>6.741573033707865E-2</v>
      </c>
      <c r="L6" s="9">
        <f>I6</f>
        <v>40</v>
      </c>
      <c r="M6" s="9">
        <f>J6</f>
        <v>34</v>
      </c>
      <c r="N6" s="9">
        <f t="shared" si="1"/>
        <v>6.741573033707865E-2</v>
      </c>
    </row>
    <row r="7" spans="1:15">
      <c r="A7" s="7">
        <v>6</v>
      </c>
      <c r="B7" s="7" t="s">
        <v>11</v>
      </c>
      <c r="C7" s="7" t="s">
        <v>28</v>
      </c>
      <c r="D7" s="7" t="s">
        <v>28</v>
      </c>
      <c r="E7" s="10" t="s">
        <v>13</v>
      </c>
      <c r="F7" s="11">
        <f>F6+TIME(0,5,0)</f>
        <v>0.32986111111111105</v>
      </c>
      <c r="G7" s="10">
        <v>13</v>
      </c>
      <c r="H7" s="7">
        <v>6</v>
      </c>
      <c r="I7" s="10">
        <v>39</v>
      </c>
      <c r="J7" s="10">
        <v>31</v>
      </c>
      <c r="K7" s="9">
        <f t="shared" si="0"/>
        <v>9.6385542168674704E-2</v>
      </c>
      <c r="L7" s="9">
        <f>J7</f>
        <v>31</v>
      </c>
      <c r="M7" s="9">
        <f>I7</f>
        <v>39</v>
      </c>
      <c r="N7" s="9">
        <f t="shared" si="1"/>
        <v>-9.6385542168674704E-2</v>
      </c>
    </row>
    <row r="8" spans="1:15">
      <c r="A8" s="4">
        <f>A7+1</f>
        <v>7</v>
      </c>
      <c r="B8" s="4" t="s">
        <v>11</v>
      </c>
      <c r="C8" s="14" t="s">
        <v>25</v>
      </c>
      <c r="D8" s="5" t="s">
        <v>18</v>
      </c>
      <c r="E8" s="5" t="s">
        <v>12</v>
      </c>
      <c r="F8" s="6">
        <f>TIME(10,20,0)</f>
        <v>0.43055555555555558</v>
      </c>
      <c r="G8" s="5">
        <v>6</v>
      </c>
      <c r="H8" s="4">
        <f>H7+1</f>
        <v>7</v>
      </c>
      <c r="I8" s="5">
        <v>74</v>
      </c>
      <c r="J8" s="5">
        <v>9</v>
      </c>
      <c r="K8" s="5">
        <f t="shared" si="0"/>
        <v>0.7303370786516854</v>
      </c>
      <c r="L8" s="5">
        <f>I8</f>
        <v>74</v>
      </c>
      <c r="M8" s="5">
        <f>J8</f>
        <v>9</v>
      </c>
      <c r="N8" s="5">
        <f t="shared" si="1"/>
        <v>0.7303370786516854</v>
      </c>
      <c r="O8">
        <f>SUM(N8:N13)/6</f>
        <v>0.68337804956106396</v>
      </c>
    </row>
    <row r="9" spans="1:15">
      <c r="A9" s="7">
        <f>A8+1</f>
        <v>8</v>
      </c>
      <c r="B9" s="8" t="s">
        <v>11</v>
      </c>
      <c r="C9" s="7" t="s">
        <v>25</v>
      </c>
      <c r="D9" s="9" t="s">
        <v>18</v>
      </c>
      <c r="E9" s="10" t="s">
        <v>13</v>
      </c>
      <c r="F9" s="11">
        <f t="shared" ref="F9:F19" si="5">F8+TIME(0,5,0)</f>
        <v>0.43402777777777779</v>
      </c>
      <c r="G9" s="10">
        <v>6</v>
      </c>
      <c r="H9" s="7">
        <f>H8+1</f>
        <v>8</v>
      </c>
      <c r="I9" s="10">
        <v>12</v>
      </c>
      <c r="J9" s="10">
        <v>56</v>
      </c>
      <c r="K9" s="9">
        <f t="shared" si="0"/>
        <v>-0.59459459459459463</v>
      </c>
      <c r="L9" s="9">
        <f>J9</f>
        <v>56</v>
      </c>
      <c r="M9" s="9">
        <f>I9</f>
        <v>12</v>
      </c>
      <c r="N9" s="9">
        <f t="shared" si="1"/>
        <v>0.59459459459459463</v>
      </c>
    </row>
    <row r="10" spans="1:15">
      <c r="A10" s="7">
        <f>A9+1</f>
        <v>9</v>
      </c>
      <c r="B10" s="8" t="s">
        <v>11</v>
      </c>
      <c r="C10" s="7" t="s">
        <v>25</v>
      </c>
      <c r="D10" s="9" t="s">
        <v>18</v>
      </c>
      <c r="E10" s="12" t="s">
        <v>12</v>
      </c>
      <c r="F10" s="11">
        <f t="shared" si="5"/>
        <v>0.4375</v>
      </c>
      <c r="G10" s="12">
        <v>2</v>
      </c>
      <c r="H10" s="7">
        <f>H9+1</f>
        <v>9</v>
      </c>
      <c r="I10" s="12">
        <v>60</v>
      </c>
      <c r="J10" s="12">
        <v>8</v>
      </c>
      <c r="K10" s="9">
        <f t="shared" si="0"/>
        <v>0.74285714285714288</v>
      </c>
      <c r="L10" s="9">
        <f>I10</f>
        <v>60</v>
      </c>
      <c r="M10" s="9">
        <f>J10</f>
        <v>8</v>
      </c>
      <c r="N10" s="9">
        <f t="shared" si="1"/>
        <v>0.74285714285714288</v>
      </c>
    </row>
    <row r="11" spans="1:15" s="15" customFormat="1">
      <c r="A11" s="7">
        <f t="shared" ref="A11:A12" si="6">A10+1</f>
        <v>10</v>
      </c>
      <c r="B11" s="7" t="s">
        <v>11</v>
      </c>
      <c r="C11" s="7" t="s">
        <v>25</v>
      </c>
      <c r="D11" s="9" t="s">
        <v>18</v>
      </c>
      <c r="E11" s="12" t="s">
        <v>13</v>
      </c>
      <c r="F11" s="18">
        <f t="shared" si="5"/>
        <v>0.44097222222222221</v>
      </c>
      <c r="G11" s="12">
        <v>3</v>
      </c>
      <c r="H11" s="7">
        <f t="shared" ref="H11:H12" si="7">H10+1</f>
        <v>10</v>
      </c>
      <c r="I11" s="12">
        <v>10</v>
      </c>
      <c r="J11" s="12">
        <v>60</v>
      </c>
      <c r="K11" s="9">
        <f t="shared" si="0"/>
        <v>-0.68493150684931503</v>
      </c>
      <c r="L11" s="9">
        <f>J11</f>
        <v>60</v>
      </c>
      <c r="M11" s="9">
        <f>I11</f>
        <v>10</v>
      </c>
      <c r="N11" s="9">
        <f t="shared" si="1"/>
        <v>0.68493150684931503</v>
      </c>
    </row>
    <row r="12" spans="1:15">
      <c r="A12" s="7">
        <f t="shared" si="6"/>
        <v>11</v>
      </c>
      <c r="B12" s="8" t="s">
        <v>11</v>
      </c>
      <c r="C12" s="7" t="s">
        <v>25</v>
      </c>
      <c r="D12" s="9" t="s">
        <v>18</v>
      </c>
      <c r="E12" s="9" t="s">
        <v>12</v>
      </c>
      <c r="F12" s="11">
        <f t="shared" si="5"/>
        <v>0.44444444444444442</v>
      </c>
      <c r="G12" s="9">
        <v>7</v>
      </c>
      <c r="H12" s="7">
        <f t="shared" si="7"/>
        <v>11</v>
      </c>
      <c r="I12" s="9">
        <v>57</v>
      </c>
      <c r="J12" s="9">
        <v>13</v>
      </c>
      <c r="K12" s="9">
        <f t="shared" si="0"/>
        <v>0.5714285714285714</v>
      </c>
      <c r="L12" s="9">
        <f>I12</f>
        <v>57</v>
      </c>
      <c r="M12" s="9">
        <f>J12</f>
        <v>13</v>
      </c>
      <c r="N12" s="9">
        <f t="shared" si="1"/>
        <v>0.5714285714285714</v>
      </c>
    </row>
    <row r="13" spans="1:15">
      <c r="A13" s="7">
        <f>A12+1</f>
        <v>12</v>
      </c>
      <c r="B13" s="8" t="s">
        <v>11</v>
      </c>
      <c r="C13" s="7" t="s">
        <v>25</v>
      </c>
      <c r="D13" s="9" t="s">
        <v>18</v>
      </c>
      <c r="E13" s="10" t="s">
        <v>13</v>
      </c>
      <c r="F13" s="11">
        <f t="shared" si="5"/>
        <v>0.44791666666666663</v>
      </c>
      <c r="G13" s="10">
        <v>3</v>
      </c>
      <c r="H13" s="7">
        <f>H12+1</f>
        <v>12</v>
      </c>
      <c r="I13" s="10">
        <v>6</v>
      </c>
      <c r="J13" s="10">
        <v>58</v>
      </c>
      <c r="K13" s="9">
        <f t="shared" si="0"/>
        <v>-0.77611940298507465</v>
      </c>
      <c r="L13" s="9">
        <f>J13</f>
        <v>58</v>
      </c>
      <c r="M13" s="9">
        <f>I13</f>
        <v>6</v>
      </c>
      <c r="N13" s="9">
        <f t="shared" si="1"/>
        <v>0.77611940298507465</v>
      </c>
    </row>
    <row r="14" spans="1:15">
      <c r="A14" s="4">
        <f>A13+1</f>
        <v>13</v>
      </c>
      <c r="B14" s="4" t="s">
        <v>11</v>
      </c>
      <c r="C14" s="14" t="s">
        <v>25</v>
      </c>
      <c r="D14" s="5" t="s">
        <v>37</v>
      </c>
      <c r="E14" s="5" t="s">
        <v>12</v>
      </c>
      <c r="F14" s="6">
        <f>F13+TIME(0,5,0)</f>
        <v>0.45138888888888884</v>
      </c>
      <c r="G14" s="5">
        <v>2</v>
      </c>
      <c r="H14" s="4">
        <f>H13+1</f>
        <v>13</v>
      </c>
      <c r="I14" s="5">
        <v>42</v>
      </c>
      <c r="J14" s="5">
        <v>20</v>
      </c>
      <c r="K14" s="5">
        <f t="shared" si="0"/>
        <v>0.34375</v>
      </c>
      <c r="L14" s="5">
        <f>I14</f>
        <v>42</v>
      </c>
      <c r="M14" s="5">
        <f>J14</f>
        <v>20</v>
      </c>
      <c r="N14" s="5">
        <f t="shared" si="1"/>
        <v>0.34375</v>
      </c>
      <c r="O14">
        <f>SUM(N14:N19)/6</f>
        <v>0.43803539705144628</v>
      </c>
    </row>
    <row r="15" spans="1:15">
      <c r="A15" s="7">
        <f>A14+1</f>
        <v>14</v>
      </c>
      <c r="B15" s="8" t="s">
        <v>11</v>
      </c>
      <c r="C15" s="7" t="s">
        <v>25</v>
      </c>
      <c r="D15" s="9" t="s">
        <v>37</v>
      </c>
      <c r="E15" s="10" t="s">
        <v>13</v>
      </c>
      <c r="F15" s="11">
        <f t="shared" si="5"/>
        <v>0.45486111111111105</v>
      </c>
      <c r="G15" s="10">
        <v>7</v>
      </c>
      <c r="H15" s="7">
        <f>H14+1</f>
        <v>14</v>
      </c>
      <c r="I15" s="10">
        <v>13</v>
      </c>
      <c r="J15" s="10">
        <v>55</v>
      </c>
      <c r="K15" s="9">
        <f t="shared" si="0"/>
        <v>-0.56000000000000005</v>
      </c>
      <c r="L15" s="9">
        <f>J15</f>
        <v>55</v>
      </c>
      <c r="M15" s="9">
        <f>I15</f>
        <v>13</v>
      </c>
      <c r="N15" s="9">
        <f t="shared" si="1"/>
        <v>0.56000000000000005</v>
      </c>
    </row>
    <row r="16" spans="1:15">
      <c r="A16" s="7">
        <f>A15+1</f>
        <v>15</v>
      </c>
      <c r="B16" s="8" t="s">
        <v>11</v>
      </c>
      <c r="C16" s="7" t="s">
        <v>25</v>
      </c>
      <c r="D16" s="9" t="s">
        <v>37</v>
      </c>
      <c r="E16" s="12" t="s">
        <v>12</v>
      </c>
      <c r="F16" s="11">
        <f t="shared" si="5"/>
        <v>0.45833333333333326</v>
      </c>
      <c r="G16" s="12">
        <v>7</v>
      </c>
      <c r="H16" s="7">
        <f>H15+1</f>
        <v>15</v>
      </c>
      <c r="I16" s="12">
        <v>57</v>
      </c>
      <c r="J16" s="12">
        <v>18</v>
      </c>
      <c r="K16" s="9">
        <f t="shared" si="0"/>
        <v>0.47560975609756095</v>
      </c>
      <c r="L16" s="9">
        <f>I16</f>
        <v>57</v>
      </c>
      <c r="M16" s="9">
        <f>J16</f>
        <v>18</v>
      </c>
      <c r="N16" s="9">
        <f t="shared" si="1"/>
        <v>0.47560975609756095</v>
      </c>
    </row>
    <row r="17" spans="1:15" s="15" customFormat="1">
      <c r="A17" s="7">
        <f t="shared" ref="A17:A18" si="8">A16+1</f>
        <v>16</v>
      </c>
      <c r="B17" s="7" t="s">
        <v>11</v>
      </c>
      <c r="C17" s="7" t="s">
        <v>25</v>
      </c>
      <c r="D17" s="9" t="s">
        <v>37</v>
      </c>
      <c r="E17" s="12" t="s">
        <v>13</v>
      </c>
      <c r="F17" s="18">
        <f t="shared" si="5"/>
        <v>0.46180555555555547</v>
      </c>
      <c r="G17" s="12">
        <v>6</v>
      </c>
      <c r="H17" s="7">
        <f t="shared" ref="H17:H18" si="9">H16+1</f>
        <v>16</v>
      </c>
      <c r="I17" s="12">
        <v>13</v>
      </c>
      <c r="J17" s="12">
        <v>55</v>
      </c>
      <c r="K17" s="9">
        <f t="shared" si="0"/>
        <v>-0.56756756756756754</v>
      </c>
      <c r="L17" s="9">
        <f>J17</f>
        <v>55</v>
      </c>
      <c r="M17" s="9">
        <f>I17</f>
        <v>13</v>
      </c>
      <c r="N17" s="9">
        <f t="shared" si="1"/>
        <v>0.56756756756756754</v>
      </c>
    </row>
    <row r="18" spans="1:15">
      <c r="A18" s="7">
        <f t="shared" si="8"/>
        <v>17</v>
      </c>
      <c r="B18" s="8" t="s">
        <v>11</v>
      </c>
      <c r="C18" s="7" t="s">
        <v>25</v>
      </c>
      <c r="D18" s="9" t="s">
        <v>37</v>
      </c>
      <c r="E18" s="9" t="s">
        <v>12</v>
      </c>
      <c r="F18" s="11">
        <f t="shared" si="5"/>
        <v>0.46527777777777768</v>
      </c>
      <c r="G18" s="9">
        <v>7</v>
      </c>
      <c r="H18" s="7">
        <f t="shared" si="9"/>
        <v>17</v>
      </c>
      <c r="I18" s="9">
        <v>72</v>
      </c>
      <c r="J18" s="9">
        <v>27</v>
      </c>
      <c r="K18" s="9">
        <f t="shared" si="0"/>
        <v>0.42452830188679247</v>
      </c>
      <c r="L18" s="9">
        <f>I18</f>
        <v>72</v>
      </c>
      <c r="M18" s="9">
        <f>J18</f>
        <v>27</v>
      </c>
      <c r="N18" s="9">
        <f t="shared" si="1"/>
        <v>0.42452830188679247</v>
      </c>
    </row>
    <row r="19" spans="1:15">
      <c r="A19" s="7">
        <f>A18+1</f>
        <v>18</v>
      </c>
      <c r="B19" s="8" t="s">
        <v>11</v>
      </c>
      <c r="C19" s="7" t="s">
        <v>25</v>
      </c>
      <c r="D19" s="9" t="s">
        <v>37</v>
      </c>
      <c r="E19" s="10" t="s">
        <v>13</v>
      </c>
      <c r="F19" s="11">
        <f t="shared" si="5"/>
        <v>0.46874999999999989</v>
      </c>
      <c r="G19" s="10">
        <v>5</v>
      </c>
      <c r="H19" s="7">
        <f>H18+1</f>
        <v>18</v>
      </c>
      <c r="I19" s="10">
        <v>25</v>
      </c>
      <c r="J19" s="10">
        <v>44</v>
      </c>
      <c r="K19" s="9">
        <f t="shared" si="0"/>
        <v>-0.25675675675675674</v>
      </c>
      <c r="L19" s="9">
        <f>J19</f>
        <v>44</v>
      </c>
      <c r="M19" s="9">
        <f>I19</f>
        <v>25</v>
      </c>
      <c r="N19" s="9">
        <f t="shared" si="1"/>
        <v>0.25675675675675674</v>
      </c>
    </row>
    <row r="20" spans="1:15">
      <c r="A20" s="4">
        <f>A19+1</f>
        <v>19</v>
      </c>
      <c r="B20" s="4" t="s">
        <v>11</v>
      </c>
      <c r="C20" s="14" t="s">
        <v>32</v>
      </c>
      <c r="D20" s="5" t="s">
        <v>15</v>
      </c>
      <c r="E20" s="5" t="s">
        <v>12</v>
      </c>
      <c r="F20" s="6">
        <f>TIME(3,0,0)</f>
        <v>0.125</v>
      </c>
      <c r="G20" s="5">
        <v>7</v>
      </c>
      <c r="H20" s="4">
        <f>H19+1</f>
        <v>19</v>
      </c>
      <c r="I20" s="5">
        <v>67</v>
      </c>
      <c r="J20" s="5">
        <v>8</v>
      </c>
      <c r="K20" s="5">
        <f t="shared" si="0"/>
        <v>0.71951219512195119</v>
      </c>
      <c r="L20" s="5">
        <f>I20</f>
        <v>67</v>
      </c>
      <c r="M20" s="5">
        <f>J20</f>
        <v>8</v>
      </c>
      <c r="N20" s="5">
        <f t="shared" si="1"/>
        <v>0.71951219512195119</v>
      </c>
      <c r="O20">
        <f>SUM(N20:N23)/4</f>
        <v>0.60339519316188361</v>
      </c>
    </row>
    <row r="21" spans="1:15">
      <c r="A21" s="7">
        <f>A20+1</f>
        <v>20</v>
      </c>
      <c r="B21" s="8" t="s">
        <v>11</v>
      </c>
      <c r="C21" s="7" t="s">
        <v>32</v>
      </c>
      <c r="D21" s="9" t="s">
        <v>15</v>
      </c>
      <c r="E21" s="10" t="s">
        <v>13</v>
      </c>
      <c r="F21" s="11">
        <f t="shared" ref="F21:F27" si="10">F20+TIME(0,5,0)</f>
        <v>0.12847222222222221</v>
      </c>
      <c r="G21" s="10">
        <v>4</v>
      </c>
      <c r="H21" s="7">
        <f>H20+1</f>
        <v>20</v>
      </c>
      <c r="I21" s="10">
        <v>14</v>
      </c>
      <c r="J21" s="10">
        <v>69</v>
      </c>
      <c r="K21" s="9">
        <f t="shared" si="0"/>
        <v>-0.63218390804597702</v>
      </c>
      <c r="L21" s="9">
        <f>J21</f>
        <v>69</v>
      </c>
      <c r="M21" s="9">
        <f>I21</f>
        <v>14</v>
      </c>
      <c r="N21" s="9">
        <f t="shared" si="1"/>
        <v>0.63218390804597702</v>
      </c>
    </row>
    <row r="22" spans="1:15">
      <c r="A22" s="7">
        <f>A21+1</f>
        <v>21</v>
      </c>
      <c r="B22" s="8" t="s">
        <v>11</v>
      </c>
      <c r="C22" s="7" t="s">
        <v>32</v>
      </c>
      <c r="D22" s="9" t="s">
        <v>15</v>
      </c>
      <c r="E22" s="12" t="s">
        <v>12</v>
      </c>
      <c r="F22" s="11">
        <f t="shared" si="10"/>
        <v>0.13194444444444442</v>
      </c>
      <c r="G22" s="12">
        <v>3</v>
      </c>
      <c r="H22" s="7">
        <f>H21+1</f>
        <v>21</v>
      </c>
      <c r="I22" s="12">
        <v>58</v>
      </c>
      <c r="J22" s="12">
        <v>18</v>
      </c>
      <c r="K22" s="9">
        <f t="shared" si="0"/>
        <v>0.50632911392405067</v>
      </c>
      <c r="L22" s="9">
        <f>I22</f>
        <v>58</v>
      </c>
      <c r="M22" s="9">
        <f>J22</f>
        <v>18</v>
      </c>
      <c r="N22" s="9">
        <f t="shared" si="1"/>
        <v>0.50632911392405067</v>
      </c>
    </row>
    <row r="23" spans="1:15" s="15" customFormat="1">
      <c r="A23" s="7">
        <f t="shared" ref="A23:A38" si="11">A22+1</f>
        <v>22</v>
      </c>
      <c r="B23" s="7" t="s">
        <v>11</v>
      </c>
      <c r="C23" s="7" t="s">
        <v>32</v>
      </c>
      <c r="D23" s="9" t="s">
        <v>15</v>
      </c>
      <c r="E23" s="12" t="s">
        <v>13</v>
      </c>
      <c r="F23" s="18">
        <f t="shared" si="10"/>
        <v>0.13541666666666663</v>
      </c>
      <c r="G23" s="12">
        <v>4</v>
      </c>
      <c r="H23" s="7">
        <f t="shared" ref="H23:H38" si="12">H22+1</f>
        <v>22</v>
      </c>
      <c r="I23" s="12">
        <v>16</v>
      </c>
      <c r="J23" s="12">
        <v>61</v>
      </c>
      <c r="K23" s="9">
        <f t="shared" si="0"/>
        <v>-0.55555555555555558</v>
      </c>
      <c r="L23" s="9">
        <f>J23</f>
        <v>61</v>
      </c>
      <c r="M23" s="9">
        <f>I23</f>
        <v>16</v>
      </c>
      <c r="N23" s="9">
        <f t="shared" si="1"/>
        <v>0.55555555555555558</v>
      </c>
    </row>
    <row r="24" spans="1:15" s="17" customFormat="1">
      <c r="A24" s="14">
        <f t="shared" si="11"/>
        <v>23</v>
      </c>
      <c r="B24" s="4" t="s">
        <v>11</v>
      </c>
      <c r="C24" s="14" t="s">
        <v>16</v>
      </c>
      <c r="D24" s="5" t="s">
        <v>17</v>
      </c>
      <c r="E24" s="5" t="s">
        <v>12</v>
      </c>
      <c r="F24" s="6">
        <f t="shared" si="10"/>
        <v>0.13888888888888884</v>
      </c>
      <c r="G24" s="5">
        <v>6</v>
      </c>
      <c r="H24" s="14">
        <f t="shared" si="12"/>
        <v>23</v>
      </c>
      <c r="I24" s="5">
        <v>7</v>
      </c>
      <c r="J24" s="5">
        <v>47</v>
      </c>
      <c r="K24" s="5">
        <f t="shared" si="0"/>
        <v>-0.66666666666666663</v>
      </c>
      <c r="L24" s="5">
        <f>I24</f>
        <v>7</v>
      </c>
      <c r="M24" s="5">
        <f>J24</f>
        <v>47</v>
      </c>
      <c r="N24" s="5">
        <f t="shared" si="1"/>
        <v>-0.66666666666666663</v>
      </c>
      <c r="O24">
        <f>SUM(N24:N27)/4</f>
        <v>-0.64202342473082807</v>
      </c>
    </row>
    <row r="25" spans="1:15">
      <c r="A25" s="7">
        <f>A24+1</f>
        <v>24</v>
      </c>
      <c r="B25" s="8" t="s">
        <v>11</v>
      </c>
      <c r="C25" s="7" t="s">
        <v>16</v>
      </c>
      <c r="D25" s="9" t="s">
        <v>17</v>
      </c>
      <c r="E25" s="10" t="s">
        <v>13</v>
      </c>
      <c r="F25" s="11">
        <f t="shared" si="10"/>
        <v>0.14236111111111105</v>
      </c>
      <c r="G25" s="10">
        <v>11</v>
      </c>
      <c r="H25" s="7">
        <f>H24+1</f>
        <v>24</v>
      </c>
      <c r="I25" s="10">
        <v>61</v>
      </c>
      <c r="J25" s="10">
        <v>17</v>
      </c>
      <c r="K25" s="9">
        <f t="shared" si="0"/>
        <v>0.4943820224719101</v>
      </c>
      <c r="L25" s="9">
        <f>J25</f>
        <v>17</v>
      </c>
      <c r="M25" s="9">
        <f>I25</f>
        <v>61</v>
      </c>
      <c r="N25" s="9">
        <f t="shared" si="1"/>
        <v>-0.4943820224719101</v>
      </c>
    </row>
    <row r="26" spans="1:15">
      <c r="A26" s="7">
        <f>A25+1</f>
        <v>25</v>
      </c>
      <c r="B26" s="8" t="s">
        <v>11</v>
      </c>
      <c r="C26" s="7" t="s">
        <v>16</v>
      </c>
      <c r="D26" s="9" t="s">
        <v>17</v>
      </c>
      <c r="E26" s="12" t="s">
        <v>12</v>
      </c>
      <c r="F26" s="11">
        <f t="shared" si="10"/>
        <v>0.14583333333333326</v>
      </c>
      <c r="G26" s="12">
        <v>8</v>
      </c>
      <c r="H26" s="7">
        <f>H25+1</f>
        <v>25</v>
      </c>
      <c r="I26" s="12">
        <v>2</v>
      </c>
      <c r="J26" s="12">
        <v>63</v>
      </c>
      <c r="K26" s="9">
        <f t="shared" si="0"/>
        <v>-0.83561643835616439</v>
      </c>
      <c r="L26" s="9">
        <f>I26</f>
        <v>2</v>
      </c>
      <c r="M26" s="9">
        <f>J26</f>
        <v>63</v>
      </c>
      <c r="N26" s="9">
        <f t="shared" si="1"/>
        <v>-0.83561643835616439</v>
      </c>
    </row>
    <row r="27" spans="1:15" s="15" customFormat="1">
      <c r="A27" s="7">
        <f t="shared" si="11"/>
        <v>26</v>
      </c>
      <c r="B27" s="7" t="s">
        <v>11</v>
      </c>
      <c r="C27" s="7" t="s">
        <v>16</v>
      </c>
      <c r="D27" s="9" t="s">
        <v>17</v>
      </c>
      <c r="E27" s="12" t="s">
        <v>13</v>
      </c>
      <c r="F27" s="18">
        <f t="shared" si="10"/>
        <v>0.14930555555555547</v>
      </c>
      <c r="G27" s="12">
        <v>11</v>
      </c>
      <c r="H27" s="7">
        <f t="shared" si="12"/>
        <v>26</v>
      </c>
      <c r="I27" s="12">
        <v>55</v>
      </c>
      <c r="J27" s="12">
        <v>11</v>
      </c>
      <c r="K27" s="9">
        <f t="shared" si="0"/>
        <v>0.5714285714285714</v>
      </c>
      <c r="L27" s="9">
        <f>J27</f>
        <v>11</v>
      </c>
      <c r="M27" s="9">
        <f>I27</f>
        <v>55</v>
      </c>
      <c r="N27" s="9">
        <f t="shared" si="1"/>
        <v>-0.5714285714285714</v>
      </c>
    </row>
    <row r="28" spans="1:15">
      <c r="A28" s="14">
        <f t="shared" si="11"/>
        <v>27</v>
      </c>
      <c r="B28" s="4" t="s">
        <v>11</v>
      </c>
      <c r="C28" s="14" t="s">
        <v>26</v>
      </c>
      <c r="D28" s="5" t="s">
        <v>18</v>
      </c>
      <c r="E28" s="5" t="s">
        <v>12</v>
      </c>
      <c r="F28" s="6">
        <f>TIME(16,20,0)</f>
        <v>0.68055555555555547</v>
      </c>
      <c r="G28" s="5">
        <v>5</v>
      </c>
      <c r="H28" s="14">
        <f t="shared" si="12"/>
        <v>27</v>
      </c>
      <c r="I28" s="5">
        <v>64</v>
      </c>
      <c r="J28" s="5">
        <v>13</v>
      </c>
      <c r="K28" s="5">
        <f t="shared" si="0"/>
        <v>0.62195121951219512</v>
      </c>
      <c r="L28" s="5">
        <f>I28</f>
        <v>64</v>
      </c>
      <c r="M28" s="5">
        <f>J28</f>
        <v>13</v>
      </c>
      <c r="N28" s="5">
        <f t="shared" si="1"/>
        <v>0.62195121951219512</v>
      </c>
      <c r="O28">
        <f>SUM(N28:N33)/6</f>
        <v>0.71257244549927468</v>
      </c>
    </row>
    <row r="29" spans="1:15">
      <c r="A29" s="7">
        <f>A28+1</f>
        <v>28</v>
      </c>
      <c r="B29" s="8" t="s">
        <v>11</v>
      </c>
      <c r="C29" s="7" t="s">
        <v>26</v>
      </c>
      <c r="D29" s="9" t="s">
        <v>18</v>
      </c>
      <c r="E29" s="10" t="s">
        <v>13</v>
      </c>
      <c r="F29" s="11">
        <f t="shared" ref="F29:F39" si="13">F28+TIME(0,5,0)</f>
        <v>0.68402777777777768</v>
      </c>
      <c r="G29" s="10">
        <v>4</v>
      </c>
      <c r="H29" s="7">
        <f>H28+1</f>
        <v>28</v>
      </c>
      <c r="I29" s="10">
        <v>2</v>
      </c>
      <c r="J29" s="10">
        <v>60</v>
      </c>
      <c r="K29" s="9">
        <f t="shared" si="0"/>
        <v>-0.87878787878787878</v>
      </c>
      <c r="L29" s="9">
        <f>J29</f>
        <v>60</v>
      </c>
      <c r="M29" s="9">
        <f>I29</f>
        <v>2</v>
      </c>
      <c r="N29" s="9">
        <f t="shared" si="1"/>
        <v>0.87878787878787878</v>
      </c>
    </row>
    <row r="30" spans="1:15">
      <c r="A30" s="7">
        <f>A29+1</f>
        <v>29</v>
      </c>
      <c r="B30" s="8" t="s">
        <v>11</v>
      </c>
      <c r="C30" s="7" t="s">
        <v>26</v>
      </c>
      <c r="D30" s="9" t="s">
        <v>18</v>
      </c>
      <c r="E30" s="12" t="s">
        <v>12</v>
      </c>
      <c r="F30" s="11">
        <f t="shared" si="13"/>
        <v>0.68749999999999989</v>
      </c>
      <c r="G30" s="12">
        <v>3</v>
      </c>
      <c r="H30" s="7">
        <f>H29+1</f>
        <v>29</v>
      </c>
      <c r="I30" s="12">
        <v>58</v>
      </c>
      <c r="J30" s="12">
        <v>9</v>
      </c>
      <c r="K30" s="9">
        <f t="shared" si="0"/>
        <v>0.7</v>
      </c>
      <c r="L30" s="9">
        <f>I30</f>
        <v>58</v>
      </c>
      <c r="M30" s="9">
        <f>J30</f>
        <v>9</v>
      </c>
      <c r="N30" s="9">
        <f t="shared" si="1"/>
        <v>0.7</v>
      </c>
    </row>
    <row r="31" spans="1:15" s="15" customFormat="1">
      <c r="A31" s="7">
        <f t="shared" si="11"/>
        <v>30</v>
      </c>
      <c r="B31" s="7" t="s">
        <v>11</v>
      </c>
      <c r="C31" s="7" t="s">
        <v>26</v>
      </c>
      <c r="D31" s="9" t="s">
        <v>18</v>
      </c>
      <c r="E31" s="12" t="s">
        <v>13</v>
      </c>
      <c r="F31" s="18">
        <f t="shared" si="13"/>
        <v>0.6909722222222221</v>
      </c>
      <c r="G31" s="12">
        <v>4</v>
      </c>
      <c r="H31" s="7">
        <f t="shared" si="12"/>
        <v>30</v>
      </c>
      <c r="I31" s="12">
        <v>13</v>
      </c>
      <c r="J31" s="12">
        <v>74</v>
      </c>
      <c r="K31" s="9">
        <f t="shared" si="0"/>
        <v>-0.67032967032967028</v>
      </c>
      <c r="L31" s="9">
        <f>J31</f>
        <v>74</v>
      </c>
      <c r="M31" s="9">
        <f>I31</f>
        <v>13</v>
      </c>
      <c r="N31" s="9">
        <f t="shared" si="1"/>
        <v>0.67032967032967028</v>
      </c>
    </row>
    <row r="32" spans="1:15">
      <c r="A32" s="7">
        <f t="shared" si="11"/>
        <v>31</v>
      </c>
      <c r="B32" s="8" t="s">
        <v>11</v>
      </c>
      <c r="C32" s="7" t="s">
        <v>26</v>
      </c>
      <c r="D32" s="9" t="s">
        <v>18</v>
      </c>
      <c r="E32" s="9" t="s">
        <v>12</v>
      </c>
      <c r="F32" s="11">
        <f t="shared" si="13"/>
        <v>0.69444444444444431</v>
      </c>
      <c r="G32" s="9">
        <v>5</v>
      </c>
      <c r="H32" s="7">
        <f t="shared" si="12"/>
        <v>31</v>
      </c>
      <c r="I32" s="9">
        <v>58</v>
      </c>
      <c r="J32" s="9">
        <v>11</v>
      </c>
      <c r="K32" s="9">
        <f t="shared" si="0"/>
        <v>0.63513513513513509</v>
      </c>
      <c r="L32" s="9">
        <f>I32</f>
        <v>58</v>
      </c>
      <c r="M32" s="9">
        <f>J32</f>
        <v>11</v>
      </c>
      <c r="N32" s="9">
        <f t="shared" si="1"/>
        <v>0.63513513513513509</v>
      </c>
    </row>
    <row r="33" spans="1:15">
      <c r="A33" s="7">
        <f>A32+1</f>
        <v>32</v>
      </c>
      <c r="B33" s="8" t="s">
        <v>11</v>
      </c>
      <c r="C33" s="7" t="s">
        <v>26</v>
      </c>
      <c r="D33" s="9" t="s">
        <v>18</v>
      </c>
      <c r="E33" s="10" t="s">
        <v>13</v>
      </c>
      <c r="F33" s="11">
        <f t="shared" si="13"/>
        <v>0.69791666666666652</v>
      </c>
      <c r="G33" s="10">
        <v>8</v>
      </c>
      <c r="H33" s="7">
        <f>H32+1</f>
        <v>32</v>
      </c>
      <c r="I33" s="10">
        <v>5</v>
      </c>
      <c r="J33" s="10">
        <v>65</v>
      </c>
      <c r="K33" s="9">
        <f t="shared" si="0"/>
        <v>-0.76923076923076927</v>
      </c>
      <c r="L33" s="9">
        <f>J33</f>
        <v>65</v>
      </c>
      <c r="M33" s="9">
        <f>I33</f>
        <v>5</v>
      </c>
      <c r="N33" s="9">
        <f t="shared" si="1"/>
        <v>0.76923076923076927</v>
      </c>
    </row>
    <row r="34" spans="1:15">
      <c r="A34" s="4">
        <f>A33+1</f>
        <v>33</v>
      </c>
      <c r="B34" s="4" t="s">
        <v>11</v>
      </c>
      <c r="C34" s="14" t="s">
        <v>26</v>
      </c>
      <c r="D34" s="5" t="s">
        <v>38</v>
      </c>
      <c r="E34" s="5" t="s">
        <v>12</v>
      </c>
      <c r="F34" s="6">
        <f>F33+TIME(0,5,0)</f>
        <v>0.70138888888888873</v>
      </c>
      <c r="G34" s="5">
        <v>5</v>
      </c>
      <c r="H34" s="4">
        <f>H33+1</f>
        <v>33</v>
      </c>
      <c r="I34" s="5">
        <v>56</v>
      </c>
      <c r="J34" s="5">
        <v>23</v>
      </c>
      <c r="K34" s="5">
        <f t="shared" si="0"/>
        <v>0.39285714285714285</v>
      </c>
      <c r="L34" s="5">
        <f>I34</f>
        <v>56</v>
      </c>
      <c r="M34" s="5">
        <f>J34</f>
        <v>23</v>
      </c>
      <c r="N34" s="5">
        <f t="shared" si="1"/>
        <v>0.39285714285714285</v>
      </c>
      <c r="O34">
        <f>SUM(N34:N39)/6</f>
        <v>0.43395762498141738</v>
      </c>
    </row>
    <row r="35" spans="1:15">
      <c r="A35" s="7">
        <f>A34+1</f>
        <v>34</v>
      </c>
      <c r="B35" s="8" t="s">
        <v>11</v>
      </c>
      <c r="C35" s="7" t="s">
        <v>26</v>
      </c>
      <c r="D35" s="9" t="s">
        <v>38</v>
      </c>
      <c r="E35" s="10" t="s">
        <v>13</v>
      </c>
      <c r="F35" s="11">
        <f t="shared" si="13"/>
        <v>0.70486111111111094</v>
      </c>
      <c r="G35" s="10">
        <v>4</v>
      </c>
      <c r="H35" s="7">
        <f>H34+1</f>
        <v>34</v>
      </c>
      <c r="I35" s="10">
        <v>3</v>
      </c>
      <c r="J35" s="10">
        <v>66</v>
      </c>
      <c r="K35" s="9">
        <f t="shared" si="0"/>
        <v>-0.86301369863013699</v>
      </c>
      <c r="L35" s="9">
        <f>J35</f>
        <v>66</v>
      </c>
      <c r="M35" s="9">
        <f>I35</f>
        <v>3</v>
      </c>
      <c r="N35" s="9">
        <f t="shared" si="1"/>
        <v>0.86301369863013699</v>
      </c>
    </row>
    <row r="36" spans="1:15">
      <c r="A36" s="7">
        <f>A35+1</f>
        <v>35</v>
      </c>
      <c r="B36" s="8" t="s">
        <v>11</v>
      </c>
      <c r="C36" s="7" t="s">
        <v>26</v>
      </c>
      <c r="D36" s="9" t="s">
        <v>38</v>
      </c>
      <c r="E36" s="12" t="s">
        <v>12</v>
      </c>
      <c r="F36" s="11">
        <f t="shared" si="13"/>
        <v>0.70833333333333315</v>
      </c>
      <c r="G36" s="12">
        <v>11</v>
      </c>
      <c r="H36" s="7">
        <f>H35+1</f>
        <v>35</v>
      </c>
      <c r="I36" s="12">
        <v>68</v>
      </c>
      <c r="J36" s="12">
        <v>26</v>
      </c>
      <c r="K36" s="9">
        <f t="shared" si="0"/>
        <v>0.4</v>
      </c>
      <c r="L36" s="9">
        <f>I36</f>
        <v>68</v>
      </c>
      <c r="M36" s="9">
        <f>J36</f>
        <v>26</v>
      </c>
      <c r="N36" s="9">
        <f t="shared" si="1"/>
        <v>0.4</v>
      </c>
    </row>
    <row r="37" spans="1:15" s="15" customFormat="1">
      <c r="A37" s="7">
        <f t="shared" si="11"/>
        <v>36</v>
      </c>
      <c r="B37" s="7" t="s">
        <v>11</v>
      </c>
      <c r="C37" s="7" t="s">
        <v>26</v>
      </c>
      <c r="D37" s="9" t="s">
        <v>38</v>
      </c>
      <c r="E37" s="12" t="s">
        <v>13</v>
      </c>
      <c r="F37" s="18">
        <f t="shared" si="13"/>
        <v>0.71180555555555536</v>
      </c>
      <c r="G37" s="12">
        <v>4</v>
      </c>
      <c r="H37" s="7">
        <f t="shared" si="12"/>
        <v>36</v>
      </c>
      <c r="I37" s="12">
        <v>27</v>
      </c>
      <c r="J37" s="12">
        <v>43</v>
      </c>
      <c r="K37" s="9">
        <f t="shared" si="0"/>
        <v>-0.21621621621621623</v>
      </c>
      <c r="L37" s="9">
        <f>J37</f>
        <v>43</v>
      </c>
      <c r="M37" s="9">
        <f>I37</f>
        <v>27</v>
      </c>
      <c r="N37" s="9">
        <f t="shared" si="1"/>
        <v>0.21621621621621623</v>
      </c>
    </row>
    <row r="38" spans="1:15">
      <c r="A38" s="7">
        <f t="shared" si="11"/>
        <v>37</v>
      </c>
      <c r="B38" s="8" t="s">
        <v>11</v>
      </c>
      <c r="C38" s="7" t="s">
        <v>26</v>
      </c>
      <c r="D38" s="9" t="s">
        <v>38</v>
      </c>
      <c r="E38" s="9" t="s">
        <v>12</v>
      </c>
      <c r="F38" s="11">
        <f t="shared" si="13"/>
        <v>0.71527777777777757</v>
      </c>
      <c r="G38" s="9">
        <v>11</v>
      </c>
      <c r="H38" s="7">
        <f t="shared" si="12"/>
        <v>37</v>
      </c>
      <c r="I38" s="9">
        <v>39</v>
      </c>
      <c r="J38" s="9">
        <v>26</v>
      </c>
      <c r="K38" s="9">
        <f t="shared" si="0"/>
        <v>0.17105263157894737</v>
      </c>
      <c r="L38" s="9">
        <f>I38</f>
        <v>39</v>
      </c>
      <c r="M38" s="9">
        <f>J38</f>
        <v>26</v>
      </c>
      <c r="N38" s="9">
        <f t="shared" si="1"/>
        <v>0.17105263157894737</v>
      </c>
    </row>
    <row r="39" spans="1:15">
      <c r="A39" s="7">
        <f>A38+1</f>
        <v>38</v>
      </c>
      <c r="B39" s="8" t="s">
        <v>11</v>
      </c>
      <c r="C39" s="7" t="s">
        <v>26</v>
      </c>
      <c r="D39" s="9" t="s">
        <v>38</v>
      </c>
      <c r="E39" s="10" t="s">
        <v>13</v>
      </c>
      <c r="F39" s="11">
        <f t="shared" si="13"/>
        <v>0.71874999999999978</v>
      </c>
      <c r="G39" s="10">
        <v>9</v>
      </c>
      <c r="H39" s="7">
        <f>H38+1</f>
        <v>38</v>
      </c>
      <c r="I39" s="10">
        <v>10</v>
      </c>
      <c r="J39" s="10">
        <v>47</v>
      </c>
      <c r="K39" s="9">
        <f t="shared" si="0"/>
        <v>-0.56060606060606055</v>
      </c>
      <c r="L39" s="9">
        <f>J39</f>
        <v>47</v>
      </c>
      <c r="M39" s="9">
        <f>I39</f>
        <v>10</v>
      </c>
      <c r="N39" s="9">
        <f t="shared" si="1"/>
        <v>0.56060606060606055</v>
      </c>
    </row>
  </sheetData>
  <phoneticPr fontId="6" type="noConversion"/>
  <pageMargins left="0.75" right="0.75" top="1" bottom="1" header="0.5" footer="0.5"/>
  <pageSetup scale="60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16"/>
  <sheetViews>
    <sheetView workbookViewId="0">
      <selection activeCell="O12" sqref="O12"/>
    </sheetView>
  </sheetViews>
  <sheetFormatPr baseColWidth="10" defaultRowHeight="15" x14ac:dyDescent="0"/>
  <cols>
    <col min="2" max="2" width="15.6640625" customWidth="1"/>
    <col min="3" max="3" width="23.6640625" customWidth="1"/>
    <col min="4" max="4" width="49" customWidth="1"/>
    <col min="6" max="6" width="14.6640625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7</v>
      </c>
      <c r="J1" s="2" t="s">
        <v>8</v>
      </c>
      <c r="K1" s="2" t="s">
        <v>9</v>
      </c>
      <c r="L1" s="2" t="s">
        <v>2</v>
      </c>
      <c r="M1" s="2" t="s">
        <v>3</v>
      </c>
      <c r="N1" s="2" t="s">
        <v>10</v>
      </c>
    </row>
    <row r="2" spans="1:15">
      <c r="A2" s="4">
        <v>1</v>
      </c>
      <c r="B2" s="4" t="s">
        <v>11</v>
      </c>
      <c r="C2" s="4" t="s">
        <v>28</v>
      </c>
      <c r="D2" s="4" t="s">
        <v>28</v>
      </c>
      <c r="E2" s="5" t="s">
        <v>12</v>
      </c>
      <c r="F2" s="6">
        <f>TIME(7,30,0)</f>
        <v>0.3125</v>
      </c>
      <c r="G2" s="5">
        <v>13</v>
      </c>
      <c r="H2" s="4">
        <v>1</v>
      </c>
      <c r="I2" s="5">
        <v>20</v>
      </c>
      <c r="J2" s="5">
        <v>26</v>
      </c>
      <c r="K2" s="5">
        <f t="shared" ref="K2:K16" si="0">(I2-J2)/(I2+J2+G2)</f>
        <v>-0.10169491525423729</v>
      </c>
      <c r="L2" s="5">
        <f>I2</f>
        <v>20</v>
      </c>
      <c r="M2" s="5">
        <f>J2</f>
        <v>26</v>
      </c>
      <c r="N2" s="5">
        <f t="shared" ref="N2:N16" si="1">(L2-M2)/(L2+M2+G2)</f>
        <v>-0.10169491525423729</v>
      </c>
      <c r="O2">
        <f>SUM(K2:K4)/3</f>
        <v>-5.3303856546303124E-2</v>
      </c>
    </row>
    <row r="3" spans="1:15">
      <c r="A3" s="7">
        <f>A2+1</f>
        <v>2</v>
      </c>
      <c r="B3" s="8" t="s">
        <v>11</v>
      </c>
      <c r="C3" s="7" t="s">
        <v>28</v>
      </c>
      <c r="D3" s="7" t="s">
        <v>28</v>
      </c>
      <c r="E3" s="10" t="s">
        <v>13</v>
      </c>
      <c r="F3" s="11">
        <f t="shared" ref="F3:F4" si="2">F2+TIME(0,5,0)</f>
        <v>0.31597222222222221</v>
      </c>
      <c r="G3" s="10">
        <v>7</v>
      </c>
      <c r="H3" s="7">
        <f>H2+1</f>
        <v>2</v>
      </c>
      <c r="I3" s="10">
        <v>23</v>
      </c>
      <c r="J3" s="10">
        <v>29</v>
      </c>
      <c r="K3" s="9">
        <f t="shared" si="0"/>
        <v>-0.10169491525423729</v>
      </c>
      <c r="L3" s="9">
        <f>J3</f>
        <v>29</v>
      </c>
      <c r="M3" s="9">
        <f>I3</f>
        <v>23</v>
      </c>
      <c r="N3" s="9">
        <f t="shared" si="1"/>
        <v>0.10169491525423729</v>
      </c>
      <c r="O3">
        <f>SUM(N2:N4)/3</f>
        <v>1.4492753623188406E-2</v>
      </c>
    </row>
    <row r="4" spans="1:15">
      <c r="A4" s="7">
        <f>A3+1</f>
        <v>3</v>
      </c>
      <c r="B4" s="8" t="s">
        <v>11</v>
      </c>
      <c r="C4" s="7" t="s">
        <v>28</v>
      </c>
      <c r="D4" s="7" t="s">
        <v>28</v>
      </c>
      <c r="E4" s="12" t="s">
        <v>12</v>
      </c>
      <c r="F4" s="11">
        <f t="shared" si="2"/>
        <v>0.31944444444444442</v>
      </c>
      <c r="G4" s="12">
        <v>10</v>
      </c>
      <c r="H4" s="7">
        <f>H3+1</f>
        <v>3</v>
      </c>
      <c r="I4" s="10">
        <v>43</v>
      </c>
      <c r="J4" s="10">
        <v>39</v>
      </c>
      <c r="K4" s="9">
        <f t="shared" si="0"/>
        <v>4.3478260869565216E-2</v>
      </c>
      <c r="L4" s="9">
        <f>I4</f>
        <v>43</v>
      </c>
      <c r="M4" s="9">
        <f>J4</f>
        <v>39</v>
      </c>
      <c r="N4" s="9">
        <f t="shared" si="1"/>
        <v>4.3478260869565216E-2</v>
      </c>
    </row>
    <row r="5" spans="1:15">
      <c r="A5" s="4">
        <f>A4+1</f>
        <v>4</v>
      </c>
      <c r="B5" s="4" t="s">
        <v>11</v>
      </c>
      <c r="C5" s="14" t="s">
        <v>27</v>
      </c>
      <c r="D5" s="5" t="s">
        <v>18</v>
      </c>
      <c r="E5" s="5" t="s">
        <v>12</v>
      </c>
      <c r="F5" s="6">
        <f>TIME(8,20,0)</f>
        <v>0.34722222222222227</v>
      </c>
      <c r="G5" s="5">
        <v>4</v>
      </c>
      <c r="H5" s="4">
        <f>H4+1</f>
        <v>4</v>
      </c>
      <c r="I5" s="5">
        <v>64</v>
      </c>
      <c r="J5" s="5">
        <v>25</v>
      </c>
      <c r="K5" s="5">
        <f t="shared" si="0"/>
        <v>0.41935483870967744</v>
      </c>
      <c r="L5" s="5">
        <f>I5</f>
        <v>64</v>
      </c>
      <c r="M5" s="5">
        <f>J5</f>
        <v>25</v>
      </c>
      <c r="N5" s="5">
        <f t="shared" si="1"/>
        <v>0.41935483870967744</v>
      </c>
      <c r="O5">
        <f>SUM(N5:N10)/6</f>
        <v>0.34702710640096285</v>
      </c>
    </row>
    <row r="6" spans="1:15">
      <c r="A6" s="7">
        <f>A5+1</f>
        <v>5</v>
      </c>
      <c r="B6" s="8" t="s">
        <v>11</v>
      </c>
      <c r="C6" s="7" t="s">
        <v>27</v>
      </c>
      <c r="D6" s="9" t="s">
        <v>18</v>
      </c>
      <c r="E6" s="10" t="s">
        <v>13</v>
      </c>
      <c r="F6" s="11">
        <f t="shared" ref="F6:F16" si="3">F5+TIME(0,5,0)</f>
        <v>0.35069444444444448</v>
      </c>
      <c r="G6" s="10">
        <v>1</v>
      </c>
      <c r="H6" s="7">
        <f>H5+1</f>
        <v>5</v>
      </c>
      <c r="I6" s="10">
        <v>13</v>
      </c>
      <c r="J6" s="10">
        <v>66</v>
      </c>
      <c r="K6" s="9">
        <f t="shared" si="0"/>
        <v>-0.66249999999999998</v>
      </c>
      <c r="L6" s="9">
        <f>J6</f>
        <v>66</v>
      </c>
      <c r="M6" s="9">
        <f>I6</f>
        <v>13</v>
      </c>
      <c r="N6" s="9">
        <f t="shared" si="1"/>
        <v>0.66249999999999998</v>
      </c>
    </row>
    <row r="7" spans="1:15">
      <c r="A7" s="7">
        <f>A6+1</f>
        <v>6</v>
      </c>
      <c r="B7" s="8" t="s">
        <v>11</v>
      </c>
      <c r="C7" s="7" t="s">
        <v>27</v>
      </c>
      <c r="D7" s="9" t="s">
        <v>18</v>
      </c>
      <c r="E7" s="12" t="s">
        <v>12</v>
      </c>
      <c r="F7" s="11">
        <f t="shared" si="3"/>
        <v>0.35416666666666669</v>
      </c>
      <c r="G7" s="12">
        <v>5</v>
      </c>
      <c r="H7" s="7">
        <f>H6+1</f>
        <v>6</v>
      </c>
      <c r="I7" s="12">
        <v>61</v>
      </c>
      <c r="J7" s="12">
        <v>40</v>
      </c>
      <c r="K7" s="9">
        <f t="shared" si="0"/>
        <v>0.19811320754716982</v>
      </c>
      <c r="L7" s="9">
        <f>I7</f>
        <v>61</v>
      </c>
      <c r="M7" s="9">
        <f>J7</f>
        <v>40</v>
      </c>
      <c r="N7" s="9">
        <f t="shared" si="1"/>
        <v>0.19811320754716982</v>
      </c>
    </row>
    <row r="8" spans="1:15" s="15" customFormat="1">
      <c r="A8" s="7">
        <f t="shared" ref="A8:A15" si="4">A7+1</f>
        <v>7</v>
      </c>
      <c r="B8" s="7" t="s">
        <v>11</v>
      </c>
      <c r="C8" s="7" t="s">
        <v>27</v>
      </c>
      <c r="D8" s="9" t="s">
        <v>18</v>
      </c>
      <c r="E8" s="12" t="s">
        <v>13</v>
      </c>
      <c r="F8" s="18">
        <f t="shared" si="3"/>
        <v>0.3576388888888889</v>
      </c>
      <c r="G8" s="12">
        <v>8</v>
      </c>
      <c r="H8" s="7">
        <f t="shared" ref="H8:H15" si="5">H7+1</f>
        <v>7</v>
      </c>
      <c r="I8" s="12">
        <v>30</v>
      </c>
      <c r="J8" s="12">
        <v>43</v>
      </c>
      <c r="K8" s="9">
        <f t="shared" si="0"/>
        <v>-0.16049382716049382</v>
      </c>
      <c r="L8" s="9">
        <f>J8</f>
        <v>43</v>
      </c>
      <c r="M8" s="9">
        <f>I8</f>
        <v>30</v>
      </c>
      <c r="N8" s="9">
        <f t="shared" si="1"/>
        <v>0.16049382716049382</v>
      </c>
    </row>
    <row r="9" spans="1:15">
      <c r="A9" s="7">
        <f t="shared" si="4"/>
        <v>8</v>
      </c>
      <c r="B9" s="8" t="s">
        <v>11</v>
      </c>
      <c r="C9" s="7" t="s">
        <v>27</v>
      </c>
      <c r="D9" s="9" t="s">
        <v>18</v>
      </c>
      <c r="E9" s="9" t="s">
        <v>12</v>
      </c>
      <c r="F9" s="11">
        <f t="shared" si="3"/>
        <v>0.3611111111111111</v>
      </c>
      <c r="G9" s="9">
        <v>3</v>
      </c>
      <c r="H9" s="7">
        <f t="shared" si="5"/>
        <v>8</v>
      </c>
      <c r="I9" s="9">
        <v>57</v>
      </c>
      <c r="J9" s="9">
        <v>13</v>
      </c>
      <c r="K9" s="9">
        <f t="shared" si="0"/>
        <v>0.60273972602739723</v>
      </c>
      <c r="L9" s="9">
        <f>I9</f>
        <v>57</v>
      </c>
      <c r="M9" s="9">
        <f>J9</f>
        <v>13</v>
      </c>
      <c r="N9" s="9">
        <f t="shared" si="1"/>
        <v>0.60273972602739723</v>
      </c>
    </row>
    <row r="10" spans="1:15">
      <c r="A10" s="7">
        <f>A9+1</f>
        <v>9</v>
      </c>
      <c r="B10" s="8" t="s">
        <v>11</v>
      </c>
      <c r="C10" s="7" t="s">
        <v>27</v>
      </c>
      <c r="D10" s="9" t="s">
        <v>18</v>
      </c>
      <c r="E10" s="10" t="s">
        <v>13</v>
      </c>
      <c r="F10" s="11">
        <f t="shared" si="3"/>
        <v>0.36458333333333331</v>
      </c>
      <c r="G10" s="10">
        <v>4</v>
      </c>
      <c r="H10" s="7">
        <f>H9+1</f>
        <v>9</v>
      </c>
      <c r="I10" s="10">
        <v>35</v>
      </c>
      <c r="J10" s="10">
        <v>38</v>
      </c>
      <c r="K10" s="9">
        <f t="shared" si="0"/>
        <v>-3.896103896103896E-2</v>
      </c>
      <c r="L10" s="9">
        <f>J10</f>
        <v>38</v>
      </c>
      <c r="M10" s="9">
        <f>I10</f>
        <v>35</v>
      </c>
      <c r="N10" s="9">
        <f t="shared" si="1"/>
        <v>3.896103896103896E-2</v>
      </c>
    </row>
    <row r="11" spans="1:15">
      <c r="A11" s="4">
        <f>A10+1</f>
        <v>10</v>
      </c>
      <c r="B11" s="4" t="s">
        <v>11</v>
      </c>
      <c r="C11" s="14" t="s">
        <v>27</v>
      </c>
      <c r="D11" s="5" t="s">
        <v>36</v>
      </c>
      <c r="E11" s="5" t="s">
        <v>12</v>
      </c>
      <c r="F11" s="6">
        <f>F10+TIME(0,5,0)</f>
        <v>0.36805555555555552</v>
      </c>
      <c r="G11" s="5">
        <v>5</v>
      </c>
      <c r="H11" s="4">
        <f>H10+1</f>
        <v>10</v>
      </c>
      <c r="I11" s="5">
        <v>54</v>
      </c>
      <c r="J11" s="5">
        <v>19</v>
      </c>
      <c r="K11" s="5">
        <f t="shared" si="0"/>
        <v>0.44871794871794873</v>
      </c>
      <c r="L11" s="5">
        <f>I11</f>
        <v>54</v>
      </c>
      <c r="M11" s="5">
        <f>J11</f>
        <v>19</v>
      </c>
      <c r="N11" s="5">
        <f t="shared" si="1"/>
        <v>0.44871794871794873</v>
      </c>
      <c r="O11">
        <f>SUM(N11:N16)/6</f>
        <v>0.15971902177180933</v>
      </c>
    </row>
    <row r="12" spans="1:15">
      <c r="A12" s="7">
        <f>A11+1</f>
        <v>11</v>
      </c>
      <c r="B12" s="8" t="s">
        <v>11</v>
      </c>
      <c r="C12" s="7" t="s">
        <v>27</v>
      </c>
      <c r="D12" s="9" t="s">
        <v>36</v>
      </c>
      <c r="E12" s="10" t="s">
        <v>13</v>
      </c>
      <c r="F12" s="11">
        <f t="shared" si="3"/>
        <v>0.37152777777777773</v>
      </c>
      <c r="G12" s="10">
        <v>6</v>
      </c>
      <c r="H12" s="7">
        <f>H11+1</f>
        <v>11</v>
      </c>
      <c r="I12" s="10">
        <v>18</v>
      </c>
      <c r="J12" s="10">
        <v>54</v>
      </c>
      <c r="K12" s="9">
        <f t="shared" si="0"/>
        <v>-0.46153846153846156</v>
      </c>
      <c r="L12" s="9">
        <f>J12</f>
        <v>54</v>
      </c>
      <c r="M12" s="9">
        <f>I12</f>
        <v>18</v>
      </c>
      <c r="N12" s="9">
        <f t="shared" si="1"/>
        <v>0.46153846153846156</v>
      </c>
    </row>
    <row r="13" spans="1:15">
      <c r="A13" s="7">
        <f>A12+1</f>
        <v>12</v>
      </c>
      <c r="B13" s="8" t="s">
        <v>11</v>
      </c>
      <c r="C13" s="7" t="s">
        <v>27</v>
      </c>
      <c r="D13" s="9" t="s">
        <v>36</v>
      </c>
      <c r="E13" s="12" t="s">
        <v>12</v>
      </c>
      <c r="F13" s="11">
        <f t="shared" si="3"/>
        <v>0.37499999999999994</v>
      </c>
      <c r="G13" s="12">
        <v>5</v>
      </c>
      <c r="H13" s="7">
        <f>H12+1</f>
        <v>12</v>
      </c>
      <c r="I13" s="12">
        <v>42</v>
      </c>
      <c r="J13" s="12">
        <v>30</v>
      </c>
      <c r="K13" s="9">
        <f t="shared" si="0"/>
        <v>0.15584415584415584</v>
      </c>
      <c r="L13" s="9">
        <f>I13</f>
        <v>42</v>
      </c>
      <c r="M13" s="9">
        <f>J13</f>
        <v>30</v>
      </c>
      <c r="N13" s="9">
        <f t="shared" si="1"/>
        <v>0.15584415584415584</v>
      </c>
    </row>
    <row r="14" spans="1:15" s="15" customFormat="1">
      <c r="A14" s="7">
        <f t="shared" si="4"/>
        <v>13</v>
      </c>
      <c r="B14" s="7" t="s">
        <v>11</v>
      </c>
      <c r="C14" s="7" t="s">
        <v>27</v>
      </c>
      <c r="D14" s="9" t="s">
        <v>36</v>
      </c>
      <c r="E14" s="12" t="s">
        <v>13</v>
      </c>
      <c r="F14" s="18">
        <f t="shared" si="3"/>
        <v>0.37847222222222215</v>
      </c>
      <c r="G14" s="12">
        <v>8</v>
      </c>
      <c r="H14" s="7">
        <f t="shared" si="5"/>
        <v>13</v>
      </c>
      <c r="I14" s="12">
        <v>33</v>
      </c>
      <c r="J14" s="12">
        <v>26</v>
      </c>
      <c r="K14" s="9">
        <f t="shared" si="0"/>
        <v>0.1044776119402985</v>
      </c>
      <c r="L14" s="9">
        <f>J14</f>
        <v>26</v>
      </c>
      <c r="M14" s="9">
        <f>I14</f>
        <v>33</v>
      </c>
      <c r="N14" s="9">
        <f t="shared" si="1"/>
        <v>-0.1044776119402985</v>
      </c>
    </row>
    <row r="15" spans="1:15">
      <c r="A15" s="7">
        <f t="shared" si="4"/>
        <v>14</v>
      </c>
      <c r="B15" s="8" t="s">
        <v>11</v>
      </c>
      <c r="C15" s="7" t="s">
        <v>27</v>
      </c>
      <c r="D15" s="9" t="s">
        <v>36</v>
      </c>
      <c r="E15" s="9" t="s">
        <v>12</v>
      </c>
      <c r="F15" s="11">
        <f t="shared" si="3"/>
        <v>0.38194444444444436</v>
      </c>
      <c r="G15" s="9">
        <v>6</v>
      </c>
      <c r="H15" s="7">
        <f t="shared" si="5"/>
        <v>14</v>
      </c>
      <c r="I15" s="9">
        <v>24</v>
      </c>
      <c r="J15" s="9">
        <v>34</v>
      </c>
      <c r="K15" s="9">
        <f t="shared" si="0"/>
        <v>-0.15625</v>
      </c>
      <c r="L15" s="9">
        <f>I15</f>
        <v>24</v>
      </c>
      <c r="M15" s="9">
        <f>J15</f>
        <v>34</v>
      </c>
      <c r="N15" s="9">
        <f t="shared" si="1"/>
        <v>-0.15625</v>
      </c>
    </row>
    <row r="16" spans="1:15">
      <c r="A16" s="7">
        <f>A15+1</f>
        <v>15</v>
      </c>
      <c r="B16" s="8" t="s">
        <v>11</v>
      </c>
      <c r="C16" s="7" t="s">
        <v>27</v>
      </c>
      <c r="D16" s="9" t="s">
        <v>36</v>
      </c>
      <c r="E16" s="10" t="s">
        <v>13</v>
      </c>
      <c r="F16" s="11">
        <f t="shared" si="3"/>
        <v>0.38541666666666657</v>
      </c>
      <c r="G16" s="10">
        <v>10</v>
      </c>
      <c r="H16" s="7">
        <f>H15+1</f>
        <v>15</v>
      </c>
      <c r="I16" s="10">
        <v>31</v>
      </c>
      <c r="J16" s="10">
        <v>44</v>
      </c>
      <c r="K16" s="9">
        <f t="shared" si="0"/>
        <v>-0.15294117647058825</v>
      </c>
      <c r="L16" s="9">
        <f>J16</f>
        <v>44</v>
      </c>
      <c r="M16" s="9">
        <f>I16</f>
        <v>31</v>
      </c>
      <c r="N16" s="9">
        <f t="shared" si="1"/>
        <v>0.15294117647058825</v>
      </c>
    </row>
  </sheetData>
  <phoneticPr fontId="6" type="noConversion"/>
  <pageMargins left="0.75" right="0.75" top="1" bottom="1" header="0.5" footer="0.5"/>
  <pageSetup scale="64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Exp1</vt:lpstr>
      <vt:lpstr>Exp2</vt:lpstr>
      <vt:lpstr>Exp3</vt:lpstr>
      <vt:lpstr>Exp4</vt:lpstr>
      <vt:lpstr>Exp5</vt:lpstr>
      <vt:lpstr>Exp6</vt:lpstr>
      <vt:lpstr>Exp7</vt:lpstr>
    </vt:vector>
  </TitlesOfParts>
  <Company>Yale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Caleb Fischer</dc:creator>
  <cp:lastModifiedBy>Caleb Fischer</cp:lastModifiedBy>
  <cp:lastPrinted>2015-02-10T21:56:27Z</cp:lastPrinted>
  <dcterms:created xsi:type="dcterms:W3CDTF">2015-01-20T02:00:43Z</dcterms:created>
  <dcterms:modified xsi:type="dcterms:W3CDTF">2016-06-22T13:19:39Z</dcterms:modified>
</cp:coreProperties>
</file>