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6220" yWindow="2260" windowWidth="25600" windowHeight="13860" tabRatio="500"/>
  </bookViews>
  <sheets>
    <sheet name="AA_ETOH_timecourse" sheetId="4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4" l="1"/>
  <c r="F57" i="4"/>
  <c r="F54" i="4"/>
  <c r="F51" i="4"/>
  <c r="F48" i="4"/>
  <c r="F45" i="4"/>
  <c r="F42" i="4"/>
  <c r="F39" i="4"/>
  <c r="F36" i="4"/>
  <c r="F61" i="4"/>
  <c r="F58" i="4"/>
  <c r="F55" i="4"/>
  <c r="F52" i="4"/>
  <c r="F49" i="4"/>
  <c r="F46" i="4"/>
  <c r="F43" i="4"/>
  <c r="F40" i="4"/>
  <c r="F37" i="4"/>
  <c r="E61" i="4"/>
  <c r="E60" i="4"/>
  <c r="E58" i="4"/>
  <c r="E57" i="4"/>
  <c r="E55" i="4"/>
  <c r="E54" i="4"/>
  <c r="E52" i="4"/>
  <c r="E51" i="4"/>
  <c r="E49" i="4"/>
  <c r="E48" i="4"/>
  <c r="E46" i="4"/>
  <c r="E45" i="4"/>
  <c r="E43" i="4"/>
  <c r="E42" i="4"/>
  <c r="E40" i="4"/>
  <c r="E39" i="4"/>
  <c r="E37" i="4"/>
  <c r="E36" i="4"/>
  <c r="E31" i="4"/>
  <c r="F31" i="4"/>
  <c r="E28" i="4"/>
  <c r="F28" i="4"/>
  <c r="E25" i="4"/>
  <c r="F25" i="4"/>
  <c r="E22" i="4"/>
  <c r="F22" i="4"/>
  <c r="E19" i="4"/>
  <c r="F19" i="4"/>
  <c r="E16" i="4"/>
  <c r="F16" i="4"/>
  <c r="E13" i="4"/>
  <c r="F13" i="4"/>
  <c r="E14" i="4"/>
  <c r="F14" i="4"/>
  <c r="E32" i="4"/>
  <c r="F32" i="4"/>
  <c r="E29" i="4"/>
  <c r="F29" i="4"/>
  <c r="E26" i="4"/>
  <c r="F26" i="4"/>
  <c r="E23" i="4"/>
  <c r="F23" i="4"/>
  <c r="E20" i="4"/>
  <c r="F20" i="4"/>
  <c r="E17" i="4"/>
  <c r="F17" i="4"/>
</calcChain>
</file>

<file path=xl/sharedStrings.xml><?xml version="1.0" encoding="utf-8"?>
<sst xmlns="http://schemas.openxmlformats.org/spreadsheetml/2006/main" count="83" uniqueCount="35">
  <si>
    <t>5.9_45.1</t>
  </si>
  <si>
    <t>6.27_60.05</t>
  </si>
  <si>
    <t>Experiment 1 (6/16/15)</t>
  </si>
  <si>
    <t>T24</t>
  </si>
  <si>
    <t>T36</t>
  </si>
  <si>
    <t>T48</t>
  </si>
  <si>
    <t>T60</t>
  </si>
  <si>
    <t>T72</t>
  </si>
  <si>
    <t>T84</t>
  </si>
  <si>
    <t>T96</t>
  </si>
  <si>
    <t>Y = 2.488e+006*X - 344526</t>
  </si>
  <si>
    <t>AVERAGE</t>
  </si>
  <si>
    <t>Y = 863224*X + 19449</t>
  </si>
  <si>
    <t>Experiment 2 (6/26/15)</t>
  </si>
  <si>
    <t>T156</t>
  </si>
  <si>
    <t>T144</t>
  </si>
  <si>
    <t>STANDARDS</t>
  </si>
  <si>
    <t>Y = 1.464e+006*X - 187355</t>
  </si>
  <si>
    <t>Lin regression</t>
  </si>
  <si>
    <t>Y = 930217*X + 89015</t>
  </si>
  <si>
    <t>Rep 1</t>
  </si>
  <si>
    <t>Rep 2</t>
  </si>
  <si>
    <t>Rep 3</t>
  </si>
  <si>
    <t>AA lin reg equation (from prism)</t>
  </si>
  <si>
    <t>ETOH lin reg equation (from prism)</t>
  </si>
  <si>
    <t>Concentration (%, based on lin regression)</t>
  </si>
  <si>
    <t>#AA= acetic acid</t>
  </si>
  <si>
    <t>#ETOH = ethanol</t>
  </si>
  <si>
    <t>Ion abundance of characteristic mz_retention time pair</t>
  </si>
  <si>
    <t>AA_3%</t>
  </si>
  <si>
    <t>AA_0.3%</t>
  </si>
  <si>
    <t>AA_0.03%</t>
  </si>
  <si>
    <t>ETOH_3%</t>
  </si>
  <si>
    <t>ETOH_0.3%</t>
  </si>
  <si>
    <t>ETOH_0.03%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</si>
</sst>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7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/>
  </cellXfs>
  <cellStyles count="16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topLeftCell="A46" workbookViewId="0">
      <selection activeCell="A74" sqref="A74"/>
    </sheetView>
  </sheetViews>
  <sheetFormatPr baseColWidth="10" defaultRowHeight="15" x14ac:dyDescent="0"/>
  <cols>
    <col min="1" max="1" width="29.1640625" customWidth="1"/>
    <col min="2" max="2" width="48.83203125" customWidth="1"/>
    <col min="3" max="3" width="16.6640625" customWidth="1"/>
    <col min="6" max="6" width="36" customWidth="1"/>
  </cols>
  <sheetData>
    <row r="1" spans="1:6">
      <c r="A1" s="1" t="s">
        <v>2</v>
      </c>
      <c r="B1" t="s">
        <v>26</v>
      </c>
      <c r="C1" t="s">
        <v>27</v>
      </c>
    </row>
    <row r="2" spans="1:6">
      <c r="B2" t="s">
        <v>28</v>
      </c>
    </row>
    <row r="3" spans="1:6">
      <c r="A3" t="s">
        <v>29</v>
      </c>
      <c r="B3">
        <v>7147008</v>
      </c>
    </row>
    <row r="4" spans="1:6">
      <c r="A4" t="s">
        <v>30</v>
      </c>
      <c r="B4">
        <v>85584</v>
      </c>
    </row>
    <row r="5" spans="1:6">
      <c r="A5" t="s">
        <v>31</v>
      </c>
      <c r="B5">
        <v>17528</v>
      </c>
    </row>
    <row r="6" spans="1:6">
      <c r="A6" t="s">
        <v>23</v>
      </c>
      <c r="B6" s="6" t="s">
        <v>10</v>
      </c>
    </row>
    <row r="7" spans="1:6">
      <c r="A7" t="s">
        <v>32</v>
      </c>
      <c r="B7">
        <v>2606080</v>
      </c>
    </row>
    <row r="8" spans="1:6">
      <c r="A8" t="s">
        <v>33</v>
      </c>
      <c r="B8">
        <v>311872</v>
      </c>
    </row>
    <row r="9" spans="1:6">
      <c r="A9" t="s">
        <v>34</v>
      </c>
      <c r="B9">
        <v>14931</v>
      </c>
    </row>
    <row r="10" spans="1:6">
      <c r="A10" t="s">
        <v>24</v>
      </c>
      <c r="B10" s="6" t="s">
        <v>12</v>
      </c>
    </row>
    <row r="12" spans="1:6">
      <c r="A12" s="1" t="s">
        <v>3</v>
      </c>
      <c r="B12" t="s">
        <v>20</v>
      </c>
      <c r="C12" t="s">
        <v>21</v>
      </c>
      <c r="D12" t="s">
        <v>22</v>
      </c>
      <c r="E12" s="1" t="s">
        <v>11</v>
      </c>
      <c r="F12" s="1" t="s">
        <v>25</v>
      </c>
    </row>
    <row r="13" spans="1:6">
      <c r="A13" t="s">
        <v>0</v>
      </c>
      <c r="B13">
        <v>877312</v>
      </c>
      <c r="C13">
        <v>319616</v>
      </c>
      <c r="D13">
        <v>1302016</v>
      </c>
      <c r="E13">
        <f>AVERAGE(B13:D13)</f>
        <v>832981.33333333337</v>
      </c>
      <c r="F13">
        <f>(E13-19449)/863224</f>
        <v>0.94243479483116011</v>
      </c>
    </row>
    <row r="14" spans="1:6">
      <c r="A14" t="s">
        <v>1</v>
      </c>
      <c r="B14">
        <v>0</v>
      </c>
      <c r="C14">
        <v>13084</v>
      </c>
      <c r="D14">
        <v>6769</v>
      </c>
      <c r="E14">
        <f>AVERAGE(B14:D14)</f>
        <v>6617.666666666667</v>
      </c>
      <c r="F14">
        <f>(E14+344526)/2488000</f>
        <v>0.14113491425509112</v>
      </c>
    </row>
    <row r="15" spans="1:6">
      <c r="A15" s="1" t="s">
        <v>4</v>
      </c>
    </row>
    <row r="16" spans="1:6">
      <c r="A16" t="s">
        <v>0</v>
      </c>
      <c r="B16">
        <v>8388096</v>
      </c>
      <c r="C16">
        <v>7745024</v>
      </c>
      <c r="D16">
        <v>6965248</v>
      </c>
      <c r="E16">
        <f>AVERAGE(B16:D16)</f>
        <v>7699456</v>
      </c>
      <c r="F16">
        <f>(E16-19449)/863224</f>
        <v>8.8968877139653202</v>
      </c>
    </row>
    <row r="17" spans="1:6">
      <c r="A17" t="s">
        <v>1</v>
      </c>
      <c r="B17">
        <v>251968</v>
      </c>
      <c r="C17">
        <v>301440</v>
      </c>
      <c r="D17">
        <v>359104</v>
      </c>
      <c r="E17">
        <f>AVERAGE(B17:D17)</f>
        <v>304170.66666666669</v>
      </c>
      <c r="F17">
        <f>(E17+344526)/2488000</f>
        <v>0.26073017148981781</v>
      </c>
    </row>
    <row r="18" spans="1:6">
      <c r="A18" s="1" t="s">
        <v>5</v>
      </c>
    </row>
    <row r="19" spans="1:6">
      <c r="A19" t="s">
        <v>0</v>
      </c>
      <c r="B19">
        <v>7372800</v>
      </c>
      <c r="C19">
        <v>6005248</v>
      </c>
      <c r="D19">
        <v>6500864</v>
      </c>
      <c r="E19">
        <f>AVERAGE(B19:D19)</f>
        <v>6626304</v>
      </c>
      <c r="F19">
        <f>(E19-19449)/863224</f>
        <v>7.6536970705170386</v>
      </c>
    </row>
    <row r="20" spans="1:6">
      <c r="A20" t="s">
        <v>1</v>
      </c>
      <c r="B20">
        <v>1367552</v>
      </c>
      <c r="C20">
        <v>3149312</v>
      </c>
      <c r="D20">
        <v>878592</v>
      </c>
      <c r="E20">
        <f>AVERAGE(B20:D20)</f>
        <v>1798485.3333333333</v>
      </c>
      <c r="F20">
        <f>(E20+344526)/2488000</f>
        <v>0.86133896034297952</v>
      </c>
    </row>
    <row r="21" spans="1:6">
      <c r="A21" s="1" t="s">
        <v>6</v>
      </c>
    </row>
    <row r="22" spans="1:6">
      <c r="A22" t="s">
        <v>0</v>
      </c>
      <c r="B22">
        <v>1976832</v>
      </c>
      <c r="C22">
        <v>1267712</v>
      </c>
      <c r="D22">
        <v>3576320</v>
      </c>
      <c r="E22">
        <f>AVERAGE(B22:D22)</f>
        <v>2273621.3333333335</v>
      </c>
      <c r="F22">
        <f>(E22-19449)/863224</f>
        <v>2.6113411273705704</v>
      </c>
    </row>
    <row r="23" spans="1:6">
      <c r="A23" t="s">
        <v>1</v>
      </c>
      <c r="B23">
        <v>4168192</v>
      </c>
      <c r="C23">
        <v>8388096</v>
      </c>
      <c r="D23">
        <v>3942912</v>
      </c>
      <c r="E23">
        <f>AVERAGE(B23:D23)</f>
        <v>5499733.333333333</v>
      </c>
      <c r="F23">
        <f>(E23+344526)/2488000</f>
        <v>2.3489788317256162</v>
      </c>
    </row>
    <row r="24" spans="1:6">
      <c r="A24" s="1" t="s">
        <v>7</v>
      </c>
    </row>
    <row r="25" spans="1:6">
      <c r="A25" t="s">
        <v>0</v>
      </c>
      <c r="B25">
        <v>978688</v>
      </c>
      <c r="C25">
        <v>1091584</v>
      </c>
      <c r="D25">
        <v>1598464</v>
      </c>
      <c r="E25">
        <f>AVERAGE(B25:D25)</f>
        <v>1222912</v>
      </c>
      <c r="F25">
        <f>(E25-19449)/863224</f>
        <v>1.3941491432119588</v>
      </c>
    </row>
    <row r="26" spans="1:6">
      <c r="A26" t="s">
        <v>1</v>
      </c>
      <c r="B26">
        <v>8007680</v>
      </c>
      <c r="C26">
        <v>6606336</v>
      </c>
      <c r="D26">
        <v>6293504</v>
      </c>
      <c r="E26">
        <f>AVERAGE(B26:D26)</f>
        <v>6969173.333333333</v>
      </c>
      <c r="F26">
        <f>(E26+344526)/2488000</f>
        <v>2.9395897642015005</v>
      </c>
    </row>
    <row r="27" spans="1:6">
      <c r="A27" s="1" t="s">
        <v>8</v>
      </c>
    </row>
    <row r="28" spans="1:6">
      <c r="A28" t="s">
        <v>0</v>
      </c>
      <c r="B28">
        <v>1419264</v>
      </c>
      <c r="C28">
        <v>1560064</v>
      </c>
      <c r="D28">
        <v>1541120</v>
      </c>
      <c r="E28">
        <f>AVERAGE(B28:D28)</f>
        <v>1506816</v>
      </c>
      <c r="F28">
        <f>(E28-19449)/863224</f>
        <v>1.7230371259371844</v>
      </c>
    </row>
    <row r="29" spans="1:6">
      <c r="A29" t="s">
        <v>1</v>
      </c>
      <c r="B29">
        <v>6740992</v>
      </c>
      <c r="C29">
        <v>8388096</v>
      </c>
      <c r="D29">
        <v>7203840</v>
      </c>
      <c r="E29">
        <f>AVERAGE(B29:D29)</f>
        <v>7444309.333333333</v>
      </c>
      <c r="F29">
        <f>(E29+344526)/2488000</f>
        <v>3.1305608252947481</v>
      </c>
    </row>
    <row r="30" spans="1:6">
      <c r="A30" s="1" t="s">
        <v>9</v>
      </c>
    </row>
    <row r="31" spans="1:6">
      <c r="A31" t="s">
        <v>0</v>
      </c>
      <c r="B31">
        <v>829312</v>
      </c>
      <c r="C31">
        <v>800576</v>
      </c>
      <c r="D31">
        <v>415296</v>
      </c>
      <c r="E31">
        <f>AVERAGE(B31:D31)</f>
        <v>681728</v>
      </c>
      <c r="F31">
        <f>(E31-19449)/863224</f>
        <v>0.7672156937249196</v>
      </c>
    </row>
    <row r="32" spans="1:6">
      <c r="A32" t="s">
        <v>1</v>
      </c>
      <c r="B32">
        <v>8275968</v>
      </c>
      <c r="C32">
        <v>7177216</v>
      </c>
      <c r="D32">
        <v>4910592</v>
      </c>
      <c r="E32">
        <f>AVERAGE(B32:D32)</f>
        <v>6787925.333333333</v>
      </c>
      <c r="F32">
        <f>(E32+344526)/2488000</f>
        <v>2.8667408896034297</v>
      </c>
    </row>
    <row r="34" spans="1:20">
      <c r="A34" s="1" t="s">
        <v>13</v>
      </c>
    </row>
    <row r="35" spans="1:20" s="1" customFormat="1">
      <c r="A35" s="1" t="s">
        <v>3</v>
      </c>
      <c r="B35" t="s">
        <v>20</v>
      </c>
      <c r="C35" t="s">
        <v>21</v>
      </c>
      <c r="D35" t="s">
        <v>22</v>
      </c>
      <c r="E35" s="1" t="s">
        <v>11</v>
      </c>
      <c r="F35" s="1" t="s">
        <v>25</v>
      </c>
    </row>
    <row r="36" spans="1:20">
      <c r="A36" t="s">
        <v>0</v>
      </c>
      <c r="B36">
        <v>791552</v>
      </c>
      <c r="C36">
        <v>453760</v>
      </c>
      <c r="D36">
        <v>327232</v>
      </c>
      <c r="E36">
        <f>AVERAGE(B36:D36)</f>
        <v>524181.33333333331</v>
      </c>
      <c r="F36">
        <f>(E36-89015)/930217</f>
        <v>0.4678116324828866</v>
      </c>
    </row>
    <row r="37" spans="1:20">
      <c r="A37" t="s">
        <v>1</v>
      </c>
      <c r="B37">
        <v>0</v>
      </c>
      <c r="C37">
        <v>8630</v>
      </c>
      <c r="D37">
        <v>10994</v>
      </c>
      <c r="E37">
        <f>AVERAGE(B37:D37)</f>
        <v>6541.333333333333</v>
      </c>
      <c r="F37">
        <f>(E37+187355)/1464000</f>
        <v>0.13244285063752279</v>
      </c>
    </row>
    <row r="38" spans="1:20">
      <c r="A38" s="1" t="s">
        <v>4</v>
      </c>
    </row>
    <row r="39" spans="1:20">
      <c r="A39" t="s">
        <v>0</v>
      </c>
      <c r="B39">
        <v>4405248</v>
      </c>
      <c r="C39">
        <v>3941376</v>
      </c>
      <c r="D39">
        <v>2341376</v>
      </c>
      <c r="E39">
        <f>AVERAGE(B39:D39)</f>
        <v>3562666.6666666665</v>
      </c>
      <c r="F39">
        <f>(E39-89015)/930217</f>
        <v>3.7342379967971628</v>
      </c>
    </row>
    <row r="40" spans="1:20">
      <c r="A40" t="s">
        <v>1</v>
      </c>
      <c r="B40">
        <v>22664</v>
      </c>
      <c r="C40">
        <v>66264</v>
      </c>
      <c r="D40">
        <v>87672</v>
      </c>
      <c r="E40">
        <f>AVERAGE(B40:D40)</f>
        <v>58866.666666666664</v>
      </c>
      <c r="F40">
        <f>(E40+187355)/1464000</f>
        <v>0.16818419854280509</v>
      </c>
    </row>
    <row r="41" spans="1:20">
      <c r="A41" s="1" t="s">
        <v>5</v>
      </c>
    </row>
    <row r="42" spans="1:20">
      <c r="A42" t="s">
        <v>0</v>
      </c>
      <c r="B42">
        <v>5971456</v>
      </c>
      <c r="C42">
        <v>5497856</v>
      </c>
      <c r="D42">
        <v>8332288</v>
      </c>
      <c r="E42">
        <f>AVERAGE(B42:D42)</f>
        <v>6600533.333333333</v>
      </c>
      <c r="F42">
        <f>(E42-89015)/930217</f>
        <v>6.9999992833213467</v>
      </c>
    </row>
    <row r="43" spans="1:20">
      <c r="A43" t="s">
        <v>1</v>
      </c>
      <c r="B43">
        <v>508672</v>
      </c>
      <c r="C43">
        <v>580672</v>
      </c>
      <c r="D43">
        <v>832320</v>
      </c>
      <c r="E43">
        <f>AVERAGE(B43:D43)</f>
        <v>640554.66666666663</v>
      </c>
      <c r="F43">
        <f>(E43+187355)/1464000</f>
        <v>0.56551206739526405</v>
      </c>
    </row>
    <row r="44" spans="1:20">
      <c r="A44" s="1" t="s">
        <v>6</v>
      </c>
    </row>
    <row r="45" spans="1:20">
      <c r="A45" t="s">
        <v>0</v>
      </c>
      <c r="B45">
        <v>2307072</v>
      </c>
      <c r="C45">
        <v>3150848</v>
      </c>
      <c r="D45">
        <v>3264512</v>
      </c>
      <c r="E45">
        <f>AVERAGE(B45:D45)</f>
        <v>2907477.3333333335</v>
      </c>
      <c r="F45">
        <f>(E45-89015)/930217</f>
        <v>3.0298976833720879</v>
      </c>
    </row>
    <row r="46" spans="1:20">
      <c r="A46" t="s">
        <v>1</v>
      </c>
      <c r="B46">
        <v>1477632</v>
      </c>
      <c r="C46">
        <v>2993152</v>
      </c>
      <c r="D46">
        <v>2939392</v>
      </c>
      <c r="E46">
        <f>AVERAGE(B46:D46)</f>
        <v>2470058.6666666665</v>
      </c>
      <c r="F46">
        <f>(E46+187355)/1464000</f>
        <v>1.8151732695810563</v>
      </c>
    </row>
    <row r="47" spans="1:20">
      <c r="A47" s="1" t="s">
        <v>7</v>
      </c>
    </row>
    <row r="48" spans="1:20">
      <c r="A48" t="s">
        <v>0</v>
      </c>
      <c r="B48">
        <v>1498624</v>
      </c>
      <c r="C48">
        <v>1245696</v>
      </c>
      <c r="D48">
        <v>875072</v>
      </c>
      <c r="E48">
        <f>AVERAGE(B48:D48)</f>
        <v>1206464</v>
      </c>
      <c r="F48">
        <f>(E48-89015)/930217</f>
        <v>1.2012777663706427</v>
      </c>
      <c r="I48" s="2"/>
      <c r="J48" s="2"/>
      <c r="K48" s="4"/>
      <c r="L48" s="4"/>
      <c r="R48" s="4"/>
      <c r="T48" s="4"/>
    </row>
    <row r="49" spans="1:20">
      <c r="A49" t="s">
        <v>1</v>
      </c>
      <c r="B49">
        <v>3083264</v>
      </c>
      <c r="C49">
        <v>4144128</v>
      </c>
      <c r="D49">
        <v>3516928</v>
      </c>
      <c r="E49">
        <f>AVERAGE(B49:D49)</f>
        <v>3581440</v>
      </c>
      <c r="F49">
        <f>(E49+187355)/1464000</f>
        <v>2.5743135245901638</v>
      </c>
      <c r="I49" s="3"/>
      <c r="J49" s="3"/>
      <c r="K49" s="5"/>
      <c r="L49" s="4"/>
      <c r="R49" s="5"/>
      <c r="T49" s="4"/>
    </row>
    <row r="50" spans="1:20">
      <c r="A50" s="1" t="s">
        <v>8</v>
      </c>
      <c r="I50" s="3"/>
      <c r="J50" s="3"/>
      <c r="K50" s="5"/>
      <c r="L50" s="4"/>
      <c r="R50" s="5"/>
      <c r="T50" s="4"/>
    </row>
    <row r="51" spans="1:20">
      <c r="A51" t="s">
        <v>0</v>
      </c>
      <c r="B51">
        <v>1140224</v>
      </c>
      <c r="C51">
        <v>1385984</v>
      </c>
      <c r="D51">
        <v>883584</v>
      </c>
      <c r="E51">
        <f>AVERAGE(B51:D51)</f>
        <v>1136597.3333333333</v>
      </c>
      <c r="F51">
        <f>(E51-89015)/930217</f>
        <v>1.1261698435239662</v>
      </c>
    </row>
    <row r="52" spans="1:20">
      <c r="A52" t="s">
        <v>1</v>
      </c>
      <c r="B52">
        <v>4140032</v>
      </c>
      <c r="C52">
        <v>4914688</v>
      </c>
      <c r="D52">
        <v>4279808</v>
      </c>
      <c r="E52">
        <f>AVERAGE(B52:D52)</f>
        <v>4444842.666666667</v>
      </c>
      <c r="F52">
        <f>(E52+187355)/1464000</f>
        <v>3.1640694444444448</v>
      </c>
    </row>
    <row r="53" spans="1:20">
      <c r="A53" s="1" t="s">
        <v>9</v>
      </c>
    </row>
    <row r="54" spans="1:20">
      <c r="A54" t="s">
        <v>0</v>
      </c>
      <c r="B54">
        <v>2015232</v>
      </c>
      <c r="C54">
        <v>1276928</v>
      </c>
      <c r="D54">
        <v>1123840</v>
      </c>
      <c r="E54">
        <f>AVERAGE(B54:D54)</f>
        <v>1472000</v>
      </c>
      <c r="F54">
        <f>(E54-89015)/930217</f>
        <v>1.486733740621812</v>
      </c>
    </row>
    <row r="55" spans="1:20">
      <c r="A55" t="s">
        <v>1</v>
      </c>
      <c r="B55">
        <v>3710976</v>
      </c>
      <c r="C55">
        <v>3107328</v>
      </c>
      <c r="D55">
        <v>3277824</v>
      </c>
      <c r="E55">
        <f>AVERAGE(B55:D55)</f>
        <v>3365376</v>
      </c>
      <c r="F55">
        <f>(E55+187355)/1464000</f>
        <v>2.4267288251366121</v>
      </c>
    </row>
    <row r="56" spans="1:20">
      <c r="A56" s="1" t="s">
        <v>15</v>
      </c>
    </row>
    <row r="57" spans="1:20">
      <c r="A57" t="s">
        <v>0</v>
      </c>
      <c r="B57">
        <v>362048</v>
      </c>
      <c r="C57">
        <v>548608</v>
      </c>
      <c r="D57">
        <v>453120</v>
      </c>
      <c r="E57">
        <f>AVERAGE(B57:D57)</f>
        <v>454592</v>
      </c>
      <c r="F57">
        <f>(E57-89015)/930217</f>
        <v>0.39300184795590704</v>
      </c>
    </row>
    <row r="58" spans="1:20">
      <c r="A58" t="s">
        <v>1</v>
      </c>
      <c r="B58">
        <v>4054016</v>
      </c>
      <c r="C58">
        <v>3748864</v>
      </c>
      <c r="D58">
        <v>3975680</v>
      </c>
      <c r="E58">
        <f>AVERAGE(B58:D58)</f>
        <v>3926186.6666666665</v>
      </c>
      <c r="F58">
        <f>(E58+187355)/1464000</f>
        <v>2.8097962204007283</v>
      </c>
    </row>
    <row r="59" spans="1:20">
      <c r="A59" s="1" t="s">
        <v>14</v>
      </c>
    </row>
    <row r="60" spans="1:20">
      <c r="A60" t="s">
        <v>0</v>
      </c>
      <c r="B60">
        <v>193472</v>
      </c>
      <c r="C60">
        <v>182912</v>
      </c>
      <c r="D60">
        <v>225984</v>
      </c>
      <c r="E60">
        <f>AVERAGE(B60:D60)</f>
        <v>200789.33333333334</v>
      </c>
      <c r="F60">
        <f>(E60-89015)/930217</f>
        <v>0.12015941799959939</v>
      </c>
    </row>
    <row r="61" spans="1:20">
      <c r="A61" t="s">
        <v>1</v>
      </c>
      <c r="B61">
        <v>4951040</v>
      </c>
      <c r="C61">
        <v>5876224</v>
      </c>
      <c r="D61">
        <v>3629568</v>
      </c>
      <c r="E61">
        <f>AVERAGE(B61:D61)</f>
        <v>4818944</v>
      </c>
      <c r="F61">
        <f>(E61+187355)/1464000</f>
        <v>3.4196031420765025</v>
      </c>
    </row>
    <row r="64" spans="1:20">
      <c r="A64" s="1" t="s">
        <v>16</v>
      </c>
    </row>
    <row r="65" spans="1:4">
      <c r="A65" t="s">
        <v>29</v>
      </c>
      <c r="B65">
        <v>4675072</v>
      </c>
      <c r="C65">
        <v>2568192</v>
      </c>
      <c r="D65">
        <v>5418496</v>
      </c>
    </row>
    <row r="66" spans="1:4">
      <c r="A66" t="s">
        <v>30</v>
      </c>
      <c r="B66">
        <v>72424</v>
      </c>
      <c r="C66">
        <v>101152</v>
      </c>
      <c r="D66">
        <v>98160</v>
      </c>
    </row>
    <row r="67" spans="1:4">
      <c r="A67" t="s">
        <v>31</v>
      </c>
      <c r="B67">
        <v>3754</v>
      </c>
      <c r="C67">
        <v>3370</v>
      </c>
      <c r="D67">
        <v>2771</v>
      </c>
    </row>
    <row r="68" spans="1:4">
      <c r="A68" t="s">
        <v>18</v>
      </c>
      <c r="B68" s="6" t="s">
        <v>17</v>
      </c>
    </row>
    <row r="71" spans="1:4">
      <c r="A71" t="s">
        <v>32</v>
      </c>
      <c r="B71">
        <v>4055040</v>
      </c>
      <c r="C71">
        <v>551232</v>
      </c>
      <c r="D71">
        <v>4035584</v>
      </c>
    </row>
    <row r="72" spans="1:4">
      <c r="A72" t="s">
        <v>33</v>
      </c>
      <c r="B72">
        <v>265792</v>
      </c>
      <c r="C72">
        <v>415168</v>
      </c>
      <c r="D72">
        <v>391872</v>
      </c>
    </row>
    <row r="73" spans="1:4">
      <c r="A73" t="s">
        <v>34</v>
      </c>
      <c r="B73">
        <v>105824</v>
      </c>
      <c r="C73">
        <v>176384</v>
      </c>
      <c r="D73">
        <v>97112</v>
      </c>
    </row>
    <row r="74" spans="1:4">
      <c r="B74" s="6" t="s">
        <v>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AA_ETOH_timecourse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2015-07-09T21:12:26Z</cp:lastPrinted>
  <dcterms:created xsi:type="dcterms:W3CDTF">2015-06-18T10:00:36Z</dcterms:created>
  <dcterms:modified xsi:type="dcterms:W3CDTF">2016-01-05T00:07:53Z</dcterms:modified>
</cp:coreProperties>
</file>