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6680" yWindow="5480" windowWidth="25360" windowHeight="13680" tabRatio="500" activeTab="1"/>
  </bookViews>
  <sheets>
    <sheet name="Exp1" sheetId="1" r:id="rId1"/>
    <sheet name="Exper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2" l="1"/>
  <c r="F21" i="2"/>
  <c r="F22" i="2"/>
  <c r="F23" i="2"/>
  <c r="F24" i="2"/>
  <c r="F25" i="2"/>
  <c r="F14" i="2"/>
  <c r="F15" i="2"/>
  <c r="F16" i="2"/>
  <c r="F17" i="2"/>
  <c r="F18" i="2"/>
  <c r="F19" i="2"/>
  <c r="F13" i="2"/>
  <c r="F12" i="2"/>
  <c r="F11" i="2"/>
  <c r="F10" i="2"/>
  <c r="F9" i="2"/>
  <c r="F8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L25" i="2"/>
  <c r="M25" i="2"/>
  <c r="N25" i="2"/>
  <c r="O20" i="2"/>
  <c r="L14" i="2"/>
  <c r="M14" i="2"/>
  <c r="N14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O14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O8" i="2"/>
  <c r="L2" i="2"/>
  <c r="M2" i="2"/>
  <c r="N2" i="2"/>
  <c r="L3" i="2"/>
  <c r="M3" i="2"/>
  <c r="N3" i="2"/>
  <c r="L4" i="2"/>
  <c r="M4" i="2"/>
  <c r="N4" i="2"/>
  <c r="L5" i="2"/>
  <c r="M5" i="2"/>
  <c r="N5" i="2"/>
  <c r="O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K23" i="2"/>
  <c r="H3" i="2"/>
  <c r="H4" i="2"/>
  <c r="H5" i="2"/>
  <c r="H8" i="2"/>
  <c r="H9" i="2"/>
  <c r="H11" i="2"/>
  <c r="H13" i="2"/>
  <c r="H14" i="2"/>
  <c r="H16" i="2"/>
  <c r="H18" i="2"/>
  <c r="H19" i="2"/>
  <c r="H20" i="2"/>
  <c r="H21" i="2"/>
  <c r="H22" i="2"/>
  <c r="H23" i="2"/>
  <c r="K22" i="2"/>
  <c r="K17" i="2"/>
  <c r="H15" i="2"/>
  <c r="H17" i="2"/>
  <c r="K15" i="2"/>
  <c r="K12" i="2"/>
  <c r="H12" i="2"/>
  <c r="K10" i="2"/>
  <c r="H10" i="2"/>
  <c r="L7" i="2"/>
  <c r="M7" i="2"/>
  <c r="N7" i="2"/>
  <c r="K7" i="2"/>
  <c r="H7" i="2"/>
  <c r="F2" i="2"/>
  <c r="F3" i="2"/>
  <c r="F4" i="2"/>
  <c r="F5" i="2"/>
  <c r="F6" i="2"/>
  <c r="F7" i="2"/>
  <c r="K6" i="2"/>
  <c r="H24" i="2"/>
  <c r="H25" i="2"/>
  <c r="K25" i="2"/>
  <c r="K24" i="2"/>
  <c r="K21" i="2"/>
  <c r="K20" i="2"/>
  <c r="K19" i="2"/>
  <c r="K18" i="2"/>
  <c r="K16" i="2"/>
  <c r="K14" i="2"/>
  <c r="K13" i="2"/>
  <c r="K11" i="2"/>
  <c r="K9" i="2"/>
  <c r="K8" i="2"/>
  <c r="K5" i="2"/>
  <c r="K4" i="2"/>
  <c r="K3" i="2"/>
  <c r="K2" i="2"/>
  <c r="L14" i="1"/>
  <c r="M14" i="1"/>
  <c r="N14" i="1"/>
  <c r="L15" i="1"/>
  <c r="M15" i="1"/>
  <c r="N15" i="1"/>
  <c r="L16" i="1"/>
  <c r="M16" i="1"/>
  <c r="N16" i="1"/>
  <c r="O1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F6" i="1"/>
  <c r="F7" i="1"/>
  <c r="F8" i="1"/>
  <c r="F9" i="1"/>
  <c r="F10" i="1"/>
  <c r="F11" i="1"/>
  <c r="F12" i="1"/>
  <c r="F13" i="1"/>
  <c r="F14" i="1"/>
  <c r="F15" i="1"/>
  <c r="F1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K16" i="1"/>
  <c r="K15" i="1"/>
  <c r="K14" i="1"/>
  <c r="L13" i="1"/>
  <c r="M13" i="1"/>
  <c r="N13" i="1"/>
  <c r="K13" i="1"/>
  <c r="L12" i="1"/>
  <c r="M12" i="1"/>
  <c r="N12" i="1"/>
  <c r="K12" i="1"/>
  <c r="L11" i="1"/>
  <c r="M11" i="1"/>
  <c r="N11" i="1"/>
  <c r="K11" i="1"/>
  <c r="L10" i="1"/>
  <c r="M10" i="1"/>
  <c r="N10" i="1"/>
  <c r="O10" i="1"/>
  <c r="K10" i="1"/>
  <c r="L9" i="1"/>
  <c r="M9" i="1"/>
  <c r="N9" i="1"/>
  <c r="K9" i="1"/>
  <c r="L8" i="1"/>
  <c r="M8" i="1"/>
  <c r="N8" i="1"/>
  <c r="K8" i="1"/>
  <c r="L7" i="1"/>
  <c r="M7" i="1"/>
  <c r="N7" i="1"/>
  <c r="K7" i="1"/>
  <c r="L6" i="1"/>
  <c r="M6" i="1"/>
  <c r="N6" i="1"/>
  <c r="O6" i="1"/>
  <c r="K6" i="1"/>
  <c r="F2" i="1"/>
  <c r="F3" i="1"/>
  <c r="F4" i="1"/>
  <c r="F5" i="1"/>
  <c r="L5" i="1"/>
  <c r="M5" i="1"/>
  <c r="N5" i="1"/>
  <c r="K5" i="1"/>
  <c r="L4" i="1"/>
  <c r="M4" i="1"/>
  <c r="N4" i="1"/>
  <c r="K4" i="1"/>
  <c r="L3" i="1"/>
  <c r="M3" i="1"/>
  <c r="N3" i="1"/>
  <c r="K3" i="1"/>
  <c r="L2" i="1"/>
  <c r="M2" i="1"/>
  <c r="N2" i="1"/>
  <c r="O2" i="1"/>
  <c r="K2" i="1"/>
</calcChain>
</file>

<file path=xl/sharedStrings.xml><?xml version="1.0" encoding="utf-8"?>
<sst xmlns="http://schemas.openxmlformats.org/spreadsheetml/2006/main" count="184" uniqueCount="19">
  <si>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</si>
  <si>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</si>
  <si>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</si>
  <si>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</si>
  <si>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</si>
  <si>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</si>
  <si>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</si>
  <si>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</si>
  <si>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</si>
  <si>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</si>
  <si>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</si>
  <si>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Canton-S (CR)</t>
  </si>
  <si>
    <t>Mock</t>
  </si>
  <si>
    <t>L</t>
  </si>
  <si>
    <t>R</t>
  </si>
  <si>
    <t>ScAm 72 h (first tp without viable Sc) v ScAm 36</t>
  </si>
  <si>
    <t>ScAm 72 h (first tp without viable Sc) v ScAm 144</t>
  </si>
  <si>
    <t>ScAm 72 h (first tp without viable Sc) v AJM</t>
  </si>
  <si>
    <t>Center flies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</si>
</sst>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Fill="1" applyBorder="1"/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6"/>
  <sheetViews>
    <sheetView topLeftCell="D1" workbookViewId="0">
      <selection activeCell="F31" sqref="F31"/>
    </sheetView>
  </sheetViews>
  <sheetFormatPr baseColWidth="10" defaultRowHeight="15" x14ac:dyDescent="0"/>
  <cols>
    <col min="2" max="2" width="14.33203125" customWidth="1"/>
    <col min="3" max="3" width="68" customWidth="1"/>
    <col min="6" max="6" width="16" customWidth="1"/>
    <col min="8" max="8" width="12.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TIME(11,,0)</f>
        <v>0.45833333333333331</v>
      </c>
      <c r="G2" s="5">
        <v>9</v>
      </c>
      <c r="H2" s="4">
        <v>1</v>
      </c>
      <c r="I2" s="5">
        <v>21</v>
      </c>
      <c r="J2" s="5">
        <v>19</v>
      </c>
      <c r="K2" s="5">
        <f t="shared" ref="K2:K5" si="0">(I2-J2)/(G2+I2+J2)</f>
        <v>4.0816326530612242E-2</v>
      </c>
      <c r="L2" s="5">
        <f>I2</f>
        <v>21</v>
      </c>
      <c r="M2" s="5">
        <f>J2</f>
        <v>19</v>
      </c>
      <c r="N2" s="5">
        <f t="shared" ref="N2:N5" si="1">(L2-M2)/(G2+L2+M2)</f>
        <v>4.0816326530612242E-2</v>
      </c>
      <c r="O2">
        <f>SUM(N2:N5)/4</f>
        <v>-4.6498816918071575E-2</v>
      </c>
    </row>
    <row r="3" spans="1:15">
      <c r="A3" s="7">
        <f t="shared" ref="A3:A16" si="2">A2+1</f>
        <v>2</v>
      </c>
      <c r="B3" s="8" t="s">
        <v>11</v>
      </c>
      <c r="C3" s="8" t="s">
        <v>12</v>
      </c>
      <c r="D3" s="8" t="s">
        <v>12</v>
      </c>
      <c r="E3" s="8" t="s">
        <v>14</v>
      </c>
      <c r="F3" s="9">
        <f t="shared" ref="F3:F16" si="3">F2+TIME(0,5,0)</f>
        <v>0.46180555555555552</v>
      </c>
      <c r="G3" s="8">
        <v>5</v>
      </c>
      <c r="H3" s="7">
        <f t="shared" ref="H3:H16" si="4">H2+1</f>
        <v>2</v>
      </c>
      <c r="I3" s="8">
        <v>17</v>
      </c>
      <c r="J3" s="8">
        <v>18</v>
      </c>
      <c r="K3" s="10">
        <f t="shared" si="0"/>
        <v>-2.5000000000000001E-2</v>
      </c>
      <c r="L3" s="8">
        <f>J3</f>
        <v>18</v>
      </c>
      <c r="M3" s="8">
        <f>I3</f>
        <v>17</v>
      </c>
      <c r="N3" s="10">
        <f t="shared" si="1"/>
        <v>2.5000000000000001E-2</v>
      </c>
    </row>
    <row r="4" spans="1:15">
      <c r="A4" s="7">
        <f t="shared" si="2"/>
        <v>3</v>
      </c>
      <c r="B4" s="8" t="s">
        <v>11</v>
      </c>
      <c r="C4" s="8" t="s">
        <v>12</v>
      </c>
      <c r="D4" s="8" t="s">
        <v>12</v>
      </c>
      <c r="E4" s="8" t="s">
        <v>13</v>
      </c>
      <c r="F4" s="9">
        <f t="shared" si="3"/>
        <v>0.46527777777777773</v>
      </c>
      <c r="G4" s="8">
        <v>12</v>
      </c>
      <c r="H4" s="7">
        <f t="shared" si="4"/>
        <v>3</v>
      </c>
      <c r="I4" s="8">
        <v>16</v>
      </c>
      <c r="J4" s="8">
        <v>18</v>
      </c>
      <c r="K4" s="10">
        <f t="shared" si="0"/>
        <v>-4.3478260869565216E-2</v>
      </c>
      <c r="L4" s="10">
        <f>I4</f>
        <v>16</v>
      </c>
      <c r="M4" s="10">
        <f>J4</f>
        <v>18</v>
      </c>
      <c r="N4" s="10">
        <f t="shared" si="1"/>
        <v>-4.3478260869565216E-2</v>
      </c>
    </row>
    <row r="5" spans="1:15">
      <c r="A5" s="7">
        <f t="shared" si="2"/>
        <v>4</v>
      </c>
      <c r="B5" s="8" t="s">
        <v>11</v>
      </c>
      <c r="C5" s="8" t="s">
        <v>12</v>
      </c>
      <c r="D5" s="8" t="s">
        <v>12</v>
      </c>
      <c r="E5" s="8" t="s">
        <v>14</v>
      </c>
      <c r="F5" s="9">
        <f t="shared" si="3"/>
        <v>0.46874999999999994</v>
      </c>
      <c r="G5" s="8">
        <v>8</v>
      </c>
      <c r="H5" s="7">
        <f t="shared" si="4"/>
        <v>4</v>
      </c>
      <c r="I5" s="8">
        <v>25</v>
      </c>
      <c r="J5" s="8">
        <v>15</v>
      </c>
      <c r="K5" s="10">
        <f t="shared" si="0"/>
        <v>0.20833333333333334</v>
      </c>
      <c r="L5" s="10">
        <f>J5</f>
        <v>15</v>
      </c>
      <c r="M5" s="10">
        <f>I5</f>
        <v>25</v>
      </c>
      <c r="N5" s="10">
        <f t="shared" si="1"/>
        <v>-0.20833333333333334</v>
      </c>
    </row>
    <row r="6" spans="1:15">
      <c r="A6" s="4">
        <f>A5+1</f>
        <v>5</v>
      </c>
      <c r="B6" s="5" t="s">
        <v>11</v>
      </c>
      <c r="C6" s="5" t="s">
        <v>15</v>
      </c>
      <c r="D6" s="5" t="s">
        <v>12</v>
      </c>
      <c r="E6" s="5" t="s">
        <v>13</v>
      </c>
      <c r="F6" s="6">
        <f>TIME(11,20,0)</f>
        <v>0.47222222222222227</v>
      </c>
      <c r="G6" s="5">
        <v>4</v>
      </c>
      <c r="H6" s="4">
        <f>H5+1</f>
        <v>5</v>
      </c>
      <c r="I6" s="5">
        <v>38</v>
      </c>
      <c r="J6" s="5">
        <v>9</v>
      </c>
      <c r="K6" s="5">
        <f t="shared" ref="K6:K9" si="5">(I6-J6)/(G6+I6+J6)</f>
        <v>0.56862745098039214</v>
      </c>
      <c r="L6" s="5">
        <f>I6</f>
        <v>38</v>
      </c>
      <c r="M6" s="5">
        <f>J6</f>
        <v>9</v>
      </c>
      <c r="N6" s="5">
        <f t="shared" ref="N6:N9" si="6">(L6-M6)/(G6+L6+M6)</f>
        <v>0.56862745098039214</v>
      </c>
      <c r="O6">
        <f>SUM(N6:N9)/4</f>
        <v>0.46099626895292528</v>
      </c>
    </row>
    <row r="7" spans="1:15">
      <c r="A7" s="7">
        <f t="shared" si="2"/>
        <v>6</v>
      </c>
      <c r="B7" s="8" t="s">
        <v>11</v>
      </c>
      <c r="C7" s="8" t="s">
        <v>15</v>
      </c>
      <c r="D7" s="8" t="s">
        <v>12</v>
      </c>
      <c r="E7" s="8" t="s">
        <v>14</v>
      </c>
      <c r="F7" s="9">
        <f t="shared" si="3"/>
        <v>0.47569444444444448</v>
      </c>
      <c r="G7" s="8">
        <v>4</v>
      </c>
      <c r="H7" s="7">
        <f t="shared" si="4"/>
        <v>6</v>
      </c>
      <c r="I7" s="8">
        <v>12</v>
      </c>
      <c r="J7" s="8">
        <v>34</v>
      </c>
      <c r="K7" s="10">
        <f t="shared" si="5"/>
        <v>-0.44</v>
      </c>
      <c r="L7" s="8">
        <f>J7</f>
        <v>34</v>
      </c>
      <c r="M7" s="8">
        <f>I7</f>
        <v>12</v>
      </c>
      <c r="N7" s="10">
        <f t="shared" si="6"/>
        <v>0.44</v>
      </c>
    </row>
    <row r="8" spans="1:15">
      <c r="A8" s="7">
        <f t="shared" si="2"/>
        <v>7</v>
      </c>
      <c r="B8" s="8" t="s">
        <v>11</v>
      </c>
      <c r="C8" s="8" t="s">
        <v>15</v>
      </c>
      <c r="D8" s="8" t="s">
        <v>12</v>
      </c>
      <c r="E8" s="8" t="s">
        <v>13</v>
      </c>
      <c r="F8" s="9">
        <f t="shared" si="3"/>
        <v>0.47916666666666669</v>
      </c>
      <c r="G8" s="8">
        <v>4</v>
      </c>
      <c r="H8" s="7">
        <f t="shared" si="4"/>
        <v>7</v>
      </c>
      <c r="I8" s="8">
        <v>28</v>
      </c>
      <c r="J8" s="8">
        <v>6</v>
      </c>
      <c r="K8" s="10">
        <f t="shared" si="5"/>
        <v>0.57894736842105265</v>
      </c>
      <c r="L8" s="10">
        <f>I8</f>
        <v>28</v>
      </c>
      <c r="M8" s="10">
        <f>J8</f>
        <v>6</v>
      </c>
      <c r="N8" s="10">
        <f t="shared" si="6"/>
        <v>0.57894736842105265</v>
      </c>
    </row>
    <row r="9" spans="1:15">
      <c r="A9" s="7">
        <f t="shared" si="2"/>
        <v>8</v>
      </c>
      <c r="B9" s="8" t="s">
        <v>11</v>
      </c>
      <c r="C9" s="8" t="s">
        <v>15</v>
      </c>
      <c r="D9" s="8" t="s">
        <v>12</v>
      </c>
      <c r="E9" s="8" t="s">
        <v>14</v>
      </c>
      <c r="F9" s="9">
        <f t="shared" si="3"/>
        <v>0.4826388888888889</v>
      </c>
      <c r="G9" s="8">
        <v>3</v>
      </c>
      <c r="H9" s="7">
        <f t="shared" si="4"/>
        <v>8</v>
      </c>
      <c r="I9" s="8">
        <v>13</v>
      </c>
      <c r="J9" s="8">
        <v>23</v>
      </c>
      <c r="K9" s="10">
        <f t="shared" si="5"/>
        <v>-0.25641025641025639</v>
      </c>
      <c r="L9" s="10">
        <f>J9</f>
        <v>23</v>
      </c>
      <c r="M9" s="10">
        <f>I9</f>
        <v>13</v>
      </c>
      <c r="N9" s="10">
        <f t="shared" si="6"/>
        <v>0.25641025641025639</v>
      </c>
    </row>
    <row r="10" spans="1:15">
      <c r="A10" s="4">
        <f>A9+1</f>
        <v>9</v>
      </c>
      <c r="B10" s="5" t="s">
        <v>11</v>
      </c>
      <c r="C10" s="5" t="s">
        <v>16</v>
      </c>
      <c r="D10" s="5" t="s">
        <v>12</v>
      </c>
      <c r="E10" s="5" t="s">
        <v>13</v>
      </c>
      <c r="F10" s="6">
        <f>F9+TIME(0,30,0)</f>
        <v>0.50347222222222221</v>
      </c>
      <c r="G10" s="5">
        <v>6</v>
      </c>
      <c r="H10" s="4">
        <f>H9+1</f>
        <v>9</v>
      </c>
      <c r="I10" s="5">
        <v>24</v>
      </c>
      <c r="J10" s="5">
        <v>21</v>
      </c>
      <c r="K10" s="5">
        <f t="shared" ref="K10:K16" si="7">(I10-J10)/(G10+I10+J10)</f>
        <v>5.8823529411764705E-2</v>
      </c>
      <c r="L10" s="5">
        <f>I10</f>
        <v>24</v>
      </c>
      <c r="M10" s="5">
        <f>J10</f>
        <v>21</v>
      </c>
      <c r="N10" s="5">
        <f t="shared" ref="N10:N16" si="8">(L10-M10)/(G10+L10+M10)</f>
        <v>5.8823529411764705E-2</v>
      </c>
      <c r="O10">
        <f>SUM(N10:N13)/4</f>
        <v>0.22581340228399052</v>
      </c>
    </row>
    <row r="11" spans="1:15">
      <c r="A11" s="7">
        <f t="shared" si="2"/>
        <v>10</v>
      </c>
      <c r="B11" s="8" t="s">
        <v>11</v>
      </c>
      <c r="C11" s="8" t="s">
        <v>16</v>
      </c>
      <c r="D11" s="8" t="s">
        <v>12</v>
      </c>
      <c r="E11" s="8" t="s">
        <v>14</v>
      </c>
      <c r="F11" s="9">
        <f t="shared" si="3"/>
        <v>0.50694444444444442</v>
      </c>
      <c r="G11" s="8">
        <v>4</v>
      </c>
      <c r="H11" s="7">
        <f t="shared" si="4"/>
        <v>10</v>
      </c>
      <c r="I11" s="8">
        <v>17</v>
      </c>
      <c r="J11" s="8">
        <v>35</v>
      </c>
      <c r="K11" s="10">
        <f t="shared" si="7"/>
        <v>-0.32142857142857145</v>
      </c>
      <c r="L11" s="8">
        <f>J11</f>
        <v>35</v>
      </c>
      <c r="M11" s="8">
        <f>I11</f>
        <v>17</v>
      </c>
      <c r="N11" s="10">
        <f t="shared" si="8"/>
        <v>0.32142857142857145</v>
      </c>
    </row>
    <row r="12" spans="1:15">
      <c r="A12" s="7">
        <f t="shared" si="2"/>
        <v>11</v>
      </c>
      <c r="B12" s="8" t="s">
        <v>11</v>
      </c>
      <c r="C12" s="8" t="s">
        <v>16</v>
      </c>
      <c r="D12" s="8" t="s">
        <v>12</v>
      </c>
      <c r="E12" s="8" t="s">
        <v>13</v>
      </c>
      <c r="F12" s="9">
        <f t="shared" si="3"/>
        <v>0.51041666666666663</v>
      </c>
      <c r="G12" s="8">
        <v>5</v>
      </c>
      <c r="H12" s="7">
        <f t="shared" si="4"/>
        <v>11</v>
      </c>
      <c r="I12" s="8">
        <v>32</v>
      </c>
      <c r="J12" s="8">
        <v>15</v>
      </c>
      <c r="K12" s="10">
        <f t="shared" si="7"/>
        <v>0.32692307692307693</v>
      </c>
      <c r="L12" s="10">
        <f>I12</f>
        <v>32</v>
      </c>
      <c r="M12" s="10">
        <f>J12</f>
        <v>15</v>
      </c>
      <c r="N12" s="10">
        <f t="shared" si="8"/>
        <v>0.32692307692307693</v>
      </c>
    </row>
    <row r="13" spans="1:15">
      <c r="A13" s="7">
        <f t="shared" si="2"/>
        <v>12</v>
      </c>
      <c r="B13" s="8" t="s">
        <v>11</v>
      </c>
      <c r="C13" s="8" t="s">
        <v>16</v>
      </c>
      <c r="D13" s="8" t="s">
        <v>12</v>
      </c>
      <c r="E13" s="8" t="s">
        <v>14</v>
      </c>
      <c r="F13" s="9">
        <f t="shared" si="3"/>
        <v>0.51388888888888884</v>
      </c>
      <c r="G13" s="8">
        <v>3</v>
      </c>
      <c r="H13" s="7">
        <f t="shared" si="4"/>
        <v>12</v>
      </c>
      <c r="I13" s="8">
        <v>19</v>
      </c>
      <c r="J13" s="8">
        <v>29</v>
      </c>
      <c r="K13" s="10">
        <f t="shared" si="7"/>
        <v>-0.19607843137254902</v>
      </c>
      <c r="L13" s="10">
        <f>J13</f>
        <v>29</v>
      </c>
      <c r="M13" s="10">
        <f>I13</f>
        <v>19</v>
      </c>
      <c r="N13" s="10">
        <f t="shared" si="8"/>
        <v>0.19607843137254902</v>
      </c>
    </row>
    <row r="14" spans="1:15">
      <c r="A14" s="4">
        <f>A13+1</f>
        <v>13</v>
      </c>
      <c r="B14" s="5" t="s">
        <v>11</v>
      </c>
      <c r="C14" s="5" t="s">
        <v>17</v>
      </c>
      <c r="D14" s="5" t="s">
        <v>12</v>
      </c>
      <c r="E14" s="5" t="s">
        <v>13</v>
      </c>
      <c r="F14" s="6">
        <f>F13+TIME(0,5,0)</f>
        <v>0.51736111111111105</v>
      </c>
      <c r="G14" s="5">
        <v>7</v>
      </c>
      <c r="H14" s="4">
        <f>H13+1</f>
        <v>13</v>
      </c>
      <c r="I14" s="5">
        <v>54</v>
      </c>
      <c r="J14" s="5">
        <v>8</v>
      </c>
      <c r="K14" s="5">
        <f t="shared" si="7"/>
        <v>0.66666666666666663</v>
      </c>
      <c r="L14" s="5">
        <f>I14</f>
        <v>54</v>
      </c>
      <c r="M14" s="5">
        <f>J14</f>
        <v>8</v>
      </c>
      <c r="N14" s="5">
        <f t="shared" si="8"/>
        <v>0.66666666666666663</v>
      </c>
      <c r="O14">
        <f>SUM(N14:N16)/3</f>
        <v>0.59649122807017541</v>
      </c>
    </row>
    <row r="15" spans="1:15">
      <c r="A15" s="7">
        <f t="shared" si="2"/>
        <v>14</v>
      </c>
      <c r="B15" s="8" t="s">
        <v>11</v>
      </c>
      <c r="C15" s="8" t="s">
        <v>17</v>
      </c>
      <c r="D15" s="8" t="s">
        <v>12</v>
      </c>
      <c r="E15" s="8" t="s">
        <v>14</v>
      </c>
      <c r="F15" s="9">
        <f t="shared" si="3"/>
        <v>0.52083333333333326</v>
      </c>
      <c r="G15" s="8">
        <v>4</v>
      </c>
      <c r="H15" s="7">
        <f t="shared" si="4"/>
        <v>14</v>
      </c>
      <c r="I15" s="8">
        <v>14</v>
      </c>
      <c r="J15" s="8">
        <v>39</v>
      </c>
      <c r="K15" s="10">
        <f t="shared" si="7"/>
        <v>-0.43859649122807015</v>
      </c>
      <c r="L15" s="8">
        <f>J15</f>
        <v>39</v>
      </c>
      <c r="M15" s="8">
        <f>I15</f>
        <v>14</v>
      </c>
      <c r="N15" s="10">
        <f t="shared" si="8"/>
        <v>0.43859649122807015</v>
      </c>
    </row>
    <row r="16" spans="1:15">
      <c r="A16" s="7">
        <f t="shared" si="2"/>
        <v>15</v>
      </c>
      <c r="B16" s="8" t="s">
        <v>11</v>
      </c>
      <c r="C16" s="8" t="s">
        <v>17</v>
      </c>
      <c r="D16" s="8" t="s">
        <v>12</v>
      </c>
      <c r="E16" s="8" t="s">
        <v>13</v>
      </c>
      <c r="F16" s="9">
        <f t="shared" si="3"/>
        <v>0.52430555555555547</v>
      </c>
      <c r="G16" s="8">
        <v>2</v>
      </c>
      <c r="H16" s="7">
        <f t="shared" si="4"/>
        <v>15</v>
      </c>
      <c r="I16" s="8">
        <v>47</v>
      </c>
      <c r="J16" s="8">
        <v>8</v>
      </c>
      <c r="K16" s="10">
        <f t="shared" si="7"/>
        <v>0.68421052631578949</v>
      </c>
      <c r="L16" s="10">
        <f>I16</f>
        <v>47</v>
      </c>
      <c r="M16" s="10">
        <f>J16</f>
        <v>8</v>
      </c>
      <c r="N16" s="10">
        <f t="shared" si="8"/>
        <v>0.68421052631578949</v>
      </c>
    </row>
  </sheetData>
  <phoneticPr fontId="5" type="noConversion"/>
  <pageMargins left="0.75" right="0.75" top="1" bottom="1" header="0.5" footer="0.5"/>
  <pageSetup scale="4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5"/>
  <sheetViews>
    <sheetView tabSelected="1" topLeftCell="A3" workbookViewId="0">
      <selection activeCell="F20" sqref="F20:F25"/>
    </sheetView>
  </sheetViews>
  <sheetFormatPr baseColWidth="10" defaultRowHeight="15" x14ac:dyDescent="0"/>
  <cols>
    <col min="2" max="2" width="14.33203125" customWidth="1"/>
    <col min="3" max="3" width="68" customWidth="1"/>
    <col min="6" max="6" width="16" customWidth="1"/>
    <col min="8" max="8" width="12.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18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TIME(11,,0)</f>
        <v>0.45833333333333331</v>
      </c>
      <c r="G2" s="4">
        <v>5</v>
      </c>
      <c r="H2" s="4">
        <v>1</v>
      </c>
      <c r="I2" s="5">
        <v>26</v>
      </c>
      <c r="J2" s="5">
        <v>24</v>
      </c>
      <c r="K2" s="5">
        <f t="shared" ref="K2:K25" si="0">(I2-J2)/(G2+I2+J2)</f>
        <v>3.6363636363636362E-2</v>
      </c>
      <c r="L2" s="5">
        <f>I2</f>
        <v>26</v>
      </c>
      <c r="M2" s="5">
        <f>J2</f>
        <v>24</v>
      </c>
      <c r="N2" s="5">
        <f t="shared" ref="N2:N25" si="1">(L2-M2)/(G2+L2+M2)</f>
        <v>3.6363636363636362E-2</v>
      </c>
      <c r="O2">
        <f>SUM(N2:N6)/4</f>
        <v>-1.7239467849223946E-2</v>
      </c>
    </row>
    <row r="3" spans="1:15">
      <c r="A3" s="7">
        <f t="shared" ref="A3:A25" si="2">A2+1</f>
        <v>2</v>
      </c>
      <c r="B3" s="8" t="s">
        <v>11</v>
      </c>
      <c r="C3" s="8" t="s">
        <v>12</v>
      </c>
      <c r="D3" s="8" t="s">
        <v>12</v>
      </c>
      <c r="E3" s="8" t="s">
        <v>14</v>
      </c>
      <c r="F3" s="9">
        <f t="shared" ref="F3:F25" si="3">F2+TIME(0,5,0)</f>
        <v>0.46180555555555552</v>
      </c>
      <c r="G3" s="7">
        <v>6</v>
      </c>
      <c r="H3" s="7">
        <f t="shared" ref="H3:H25" si="4">H2+1</f>
        <v>2</v>
      </c>
      <c r="I3" s="8">
        <v>22</v>
      </c>
      <c r="J3" s="8">
        <v>16</v>
      </c>
      <c r="K3" s="10">
        <f t="shared" si="0"/>
        <v>0.13636363636363635</v>
      </c>
      <c r="L3" s="8">
        <f>J3</f>
        <v>16</v>
      </c>
      <c r="M3" s="8">
        <f>I3</f>
        <v>22</v>
      </c>
      <c r="N3" s="10">
        <f t="shared" si="1"/>
        <v>-0.13636363636363635</v>
      </c>
    </row>
    <row r="4" spans="1:15">
      <c r="A4" s="7">
        <f t="shared" si="2"/>
        <v>3</v>
      </c>
      <c r="B4" s="8" t="s">
        <v>11</v>
      </c>
      <c r="C4" s="8" t="s">
        <v>12</v>
      </c>
      <c r="D4" s="8" t="s">
        <v>12</v>
      </c>
      <c r="E4" s="8" t="s">
        <v>13</v>
      </c>
      <c r="F4" s="9">
        <f t="shared" si="3"/>
        <v>0.46527777777777773</v>
      </c>
      <c r="G4" s="7">
        <v>10</v>
      </c>
      <c r="H4" s="7">
        <f t="shared" si="4"/>
        <v>3</v>
      </c>
      <c r="I4" s="8">
        <v>18</v>
      </c>
      <c r="J4" s="8">
        <v>13</v>
      </c>
      <c r="K4" s="10">
        <f t="shared" si="0"/>
        <v>0.12195121951219512</v>
      </c>
      <c r="L4" s="10">
        <f>I4</f>
        <v>18</v>
      </c>
      <c r="M4" s="10">
        <f>J4</f>
        <v>13</v>
      </c>
      <c r="N4" s="10">
        <f t="shared" si="1"/>
        <v>0.12195121951219512</v>
      </c>
    </row>
    <row r="5" spans="1:15">
      <c r="A5" s="7">
        <f t="shared" si="2"/>
        <v>4</v>
      </c>
      <c r="B5" s="8" t="s">
        <v>11</v>
      </c>
      <c r="C5" s="8" t="s">
        <v>12</v>
      </c>
      <c r="D5" s="8" t="s">
        <v>12</v>
      </c>
      <c r="E5" s="8" t="s">
        <v>14</v>
      </c>
      <c r="F5" s="9">
        <f t="shared" si="3"/>
        <v>0.46874999999999994</v>
      </c>
      <c r="G5" s="7">
        <v>4</v>
      </c>
      <c r="H5" s="7">
        <f t="shared" si="4"/>
        <v>4</v>
      </c>
      <c r="I5" s="8">
        <v>22</v>
      </c>
      <c r="J5" s="8">
        <v>18</v>
      </c>
      <c r="K5" s="10">
        <f t="shared" si="0"/>
        <v>9.0909090909090912E-2</v>
      </c>
      <c r="L5" s="10">
        <f>J5</f>
        <v>18</v>
      </c>
      <c r="M5" s="10">
        <f>I5</f>
        <v>22</v>
      </c>
      <c r="N5" s="10">
        <f t="shared" si="1"/>
        <v>-9.0909090909090912E-2</v>
      </c>
    </row>
    <row r="6" spans="1:15">
      <c r="A6" s="7">
        <f t="shared" si="2"/>
        <v>5</v>
      </c>
      <c r="B6" s="8" t="s">
        <v>11</v>
      </c>
      <c r="C6" s="8" t="s">
        <v>12</v>
      </c>
      <c r="D6" s="8" t="s">
        <v>12</v>
      </c>
      <c r="E6" s="8" t="s">
        <v>13</v>
      </c>
      <c r="F6" s="9">
        <f t="shared" si="3"/>
        <v>0.47222222222222215</v>
      </c>
      <c r="G6" s="7"/>
      <c r="H6" s="7"/>
      <c r="I6" s="8"/>
      <c r="J6" s="8"/>
      <c r="K6" s="10" t="e">
        <f t="shared" ref="K6:K7" si="5">(I6-J6)/(G6+I6+J6)</f>
        <v>#DIV/0!</v>
      </c>
      <c r="L6" s="10"/>
      <c r="M6" s="10"/>
      <c r="N6" s="10"/>
    </row>
    <row r="7" spans="1:15">
      <c r="A7" s="7">
        <f t="shared" si="2"/>
        <v>6</v>
      </c>
      <c r="B7" s="8" t="s">
        <v>11</v>
      </c>
      <c r="C7" s="8" t="s">
        <v>12</v>
      </c>
      <c r="D7" s="8" t="s">
        <v>12</v>
      </c>
      <c r="E7" s="8" t="s">
        <v>14</v>
      </c>
      <c r="F7" s="9">
        <f t="shared" si="3"/>
        <v>0.47569444444444436</v>
      </c>
      <c r="G7" s="7"/>
      <c r="H7" s="7">
        <f t="shared" si="4"/>
        <v>1</v>
      </c>
      <c r="I7" s="8"/>
      <c r="J7" s="8"/>
      <c r="K7" s="10" t="e">
        <f t="shared" si="5"/>
        <v>#DIV/0!</v>
      </c>
      <c r="L7" s="10">
        <f>J7</f>
        <v>0</v>
      </c>
      <c r="M7" s="10">
        <f>I7</f>
        <v>0</v>
      </c>
      <c r="N7" s="10" t="e">
        <f t="shared" ref="N7" si="6">(L7-M7)/(G7+L7+M7)</f>
        <v>#DIV/0!</v>
      </c>
    </row>
    <row r="8" spans="1:15">
      <c r="A8" s="4">
        <f>A7+1</f>
        <v>7</v>
      </c>
      <c r="B8" s="5" t="s">
        <v>11</v>
      </c>
      <c r="C8" s="5" t="s">
        <v>17</v>
      </c>
      <c r="D8" s="5" t="s">
        <v>12</v>
      </c>
      <c r="E8" s="5" t="s">
        <v>13</v>
      </c>
      <c r="F8" s="6">
        <f>F7+TIME(0,25,0)</f>
        <v>0.49305555555555547</v>
      </c>
      <c r="G8" s="4">
        <v>3</v>
      </c>
      <c r="H8" s="4">
        <f>H5+1</f>
        <v>5</v>
      </c>
      <c r="I8" s="5">
        <v>51</v>
      </c>
      <c r="J8" s="5">
        <v>13</v>
      </c>
      <c r="K8" s="5">
        <f t="shared" si="0"/>
        <v>0.56716417910447758</v>
      </c>
      <c r="L8" s="5">
        <f>I8</f>
        <v>51</v>
      </c>
      <c r="M8" s="5">
        <f>J8</f>
        <v>13</v>
      </c>
      <c r="N8" s="5">
        <f t="shared" si="1"/>
        <v>0.56716417910447758</v>
      </c>
      <c r="O8">
        <f>SUM(N8:N13)/6</f>
        <v>0.59409762640836694</v>
      </c>
    </row>
    <row r="9" spans="1:15">
      <c r="A9" s="7">
        <f t="shared" si="2"/>
        <v>8</v>
      </c>
      <c r="B9" s="8" t="s">
        <v>11</v>
      </c>
      <c r="C9" s="8" t="s">
        <v>17</v>
      </c>
      <c r="D9" s="8" t="s">
        <v>12</v>
      </c>
      <c r="E9" s="8" t="s">
        <v>14</v>
      </c>
      <c r="F9" s="9">
        <f t="shared" si="3"/>
        <v>0.49652777777777768</v>
      </c>
      <c r="G9" s="7">
        <v>3</v>
      </c>
      <c r="H9" s="7">
        <f t="shared" si="4"/>
        <v>6</v>
      </c>
      <c r="I9" s="8">
        <v>13</v>
      </c>
      <c r="J9" s="8">
        <v>34</v>
      </c>
      <c r="K9" s="10">
        <f t="shared" si="0"/>
        <v>-0.42</v>
      </c>
      <c r="L9" s="8">
        <f>J9</f>
        <v>34</v>
      </c>
      <c r="M9" s="8">
        <f>I9</f>
        <v>13</v>
      </c>
      <c r="N9" s="10">
        <f t="shared" si="1"/>
        <v>0.42</v>
      </c>
    </row>
    <row r="10" spans="1:15">
      <c r="A10" s="7">
        <f t="shared" si="2"/>
        <v>9</v>
      </c>
      <c r="B10" s="8" t="s">
        <v>11</v>
      </c>
      <c r="C10" s="8" t="s">
        <v>17</v>
      </c>
      <c r="D10" s="8" t="s">
        <v>12</v>
      </c>
      <c r="E10" s="8" t="s">
        <v>13</v>
      </c>
      <c r="F10" s="9">
        <f t="shared" si="3"/>
        <v>0.49999999999999989</v>
      </c>
      <c r="G10" s="7">
        <v>1</v>
      </c>
      <c r="H10" s="7">
        <f t="shared" si="4"/>
        <v>7</v>
      </c>
      <c r="I10" s="8">
        <v>45</v>
      </c>
      <c r="J10" s="8">
        <v>4</v>
      </c>
      <c r="K10" s="10">
        <f t="shared" ref="K10" si="7">(I10-J10)/(G10+I10+J10)</f>
        <v>0.82</v>
      </c>
      <c r="L10" s="10">
        <f>I10</f>
        <v>45</v>
      </c>
      <c r="M10" s="10">
        <f>J10</f>
        <v>4</v>
      </c>
      <c r="N10" s="10">
        <f t="shared" ref="N10" si="8">(L10-M10)/(G10+L10+M10)</f>
        <v>0.82</v>
      </c>
    </row>
    <row r="11" spans="1:15">
      <c r="A11" s="7">
        <f t="shared" si="2"/>
        <v>10</v>
      </c>
      <c r="B11" s="8" t="s">
        <v>11</v>
      </c>
      <c r="C11" s="8" t="s">
        <v>17</v>
      </c>
      <c r="D11" s="8" t="s">
        <v>12</v>
      </c>
      <c r="E11" s="8" t="s">
        <v>14</v>
      </c>
      <c r="F11" s="9">
        <f t="shared" si="3"/>
        <v>0.5034722222222221</v>
      </c>
      <c r="G11" s="7">
        <v>0</v>
      </c>
      <c r="H11" s="7">
        <f>H9+1</f>
        <v>7</v>
      </c>
      <c r="I11" s="8">
        <v>4</v>
      </c>
      <c r="J11" s="8">
        <v>42</v>
      </c>
      <c r="K11" s="10">
        <f t="shared" si="0"/>
        <v>-0.82608695652173914</v>
      </c>
      <c r="L11" s="8">
        <f>J11</f>
        <v>42</v>
      </c>
      <c r="M11" s="8">
        <f>I11</f>
        <v>4</v>
      </c>
      <c r="N11" s="10">
        <f t="shared" si="1"/>
        <v>0.82608695652173914</v>
      </c>
    </row>
    <row r="12" spans="1:15">
      <c r="A12" s="7">
        <f t="shared" si="2"/>
        <v>11</v>
      </c>
      <c r="B12" s="8" t="s">
        <v>11</v>
      </c>
      <c r="C12" s="8" t="s">
        <v>17</v>
      </c>
      <c r="D12" s="8" t="s">
        <v>12</v>
      </c>
      <c r="E12" s="8" t="s">
        <v>13</v>
      </c>
      <c r="F12" s="9">
        <f t="shared" si="3"/>
        <v>0.50694444444444431</v>
      </c>
      <c r="G12" s="7">
        <v>3</v>
      </c>
      <c r="H12" s="7">
        <f t="shared" si="4"/>
        <v>8</v>
      </c>
      <c r="I12" s="8">
        <v>30</v>
      </c>
      <c r="J12" s="8">
        <v>14</v>
      </c>
      <c r="K12" s="10">
        <f t="shared" ref="K12" si="9">(I12-J12)/(G12+I12+J12)</f>
        <v>0.34042553191489361</v>
      </c>
      <c r="L12" s="10">
        <f>I12</f>
        <v>30</v>
      </c>
      <c r="M12" s="10">
        <f>J12</f>
        <v>14</v>
      </c>
      <c r="N12" s="10">
        <f t="shared" ref="N12" si="10">(L12-M12)/(G12+L12+M12)</f>
        <v>0.34042553191489361</v>
      </c>
    </row>
    <row r="13" spans="1:15">
      <c r="A13" s="7">
        <f t="shared" si="2"/>
        <v>12</v>
      </c>
      <c r="B13" s="8" t="s">
        <v>11</v>
      </c>
      <c r="C13" s="8" t="s">
        <v>17</v>
      </c>
      <c r="D13" s="8" t="s">
        <v>12</v>
      </c>
      <c r="E13" s="8" t="s">
        <v>14</v>
      </c>
      <c r="F13" s="9">
        <f t="shared" si="3"/>
        <v>0.51041666666666652</v>
      </c>
      <c r="G13" s="7">
        <v>5</v>
      </c>
      <c r="H13" s="7">
        <f>H11+1</f>
        <v>8</v>
      </c>
      <c r="I13" s="8">
        <v>11</v>
      </c>
      <c r="J13" s="8">
        <v>50</v>
      </c>
      <c r="K13" s="10">
        <f t="shared" si="0"/>
        <v>-0.59090909090909094</v>
      </c>
      <c r="L13" s="10">
        <f>J13</f>
        <v>50</v>
      </c>
      <c r="M13" s="10">
        <f>I13</f>
        <v>11</v>
      </c>
      <c r="N13" s="10">
        <f t="shared" si="1"/>
        <v>0.59090909090909094</v>
      </c>
    </row>
    <row r="14" spans="1:15">
      <c r="A14" s="4">
        <f>A13+1</f>
        <v>13</v>
      </c>
      <c r="B14" s="5" t="s">
        <v>11</v>
      </c>
      <c r="C14" s="5" t="s">
        <v>16</v>
      </c>
      <c r="D14" s="5" t="s">
        <v>12</v>
      </c>
      <c r="E14" s="5" t="s">
        <v>13</v>
      </c>
      <c r="F14" s="6">
        <f>F13+TIME(0,25,0)</f>
        <v>0.52777777777777768</v>
      </c>
      <c r="G14" s="4">
        <v>2</v>
      </c>
      <c r="H14" s="4">
        <f>H13+1</f>
        <v>9</v>
      </c>
      <c r="I14" s="5">
        <v>45</v>
      </c>
      <c r="J14" s="5">
        <v>15</v>
      </c>
      <c r="K14" s="5">
        <f t="shared" si="0"/>
        <v>0.4838709677419355</v>
      </c>
      <c r="L14" s="5">
        <f>I14</f>
        <v>45</v>
      </c>
      <c r="M14" s="5">
        <f>J14</f>
        <v>15</v>
      </c>
      <c r="N14" s="5">
        <f t="shared" si="1"/>
        <v>0.4838709677419355</v>
      </c>
      <c r="O14">
        <f>SUM(N14:N19)/6</f>
        <v>0.29302674893331571</v>
      </c>
    </row>
    <row r="15" spans="1:15">
      <c r="A15" s="7">
        <f t="shared" si="2"/>
        <v>14</v>
      </c>
      <c r="B15" s="8" t="s">
        <v>11</v>
      </c>
      <c r="C15" s="8" t="s">
        <v>16</v>
      </c>
      <c r="D15" s="8" t="s">
        <v>12</v>
      </c>
      <c r="E15" s="8" t="s">
        <v>14</v>
      </c>
      <c r="F15" s="9">
        <f t="shared" si="3"/>
        <v>0.53124999999999989</v>
      </c>
      <c r="G15" s="7">
        <v>2</v>
      </c>
      <c r="H15" s="7">
        <f>H13+1</f>
        <v>9</v>
      </c>
      <c r="I15" s="8">
        <v>13</v>
      </c>
      <c r="J15" s="8">
        <v>30</v>
      </c>
      <c r="K15" s="10">
        <f t="shared" ref="K15" si="11">(I15-J15)/(G15+I15+J15)</f>
        <v>-0.37777777777777777</v>
      </c>
      <c r="L15" s="8">
        <f>J15</f>
        <v>30</v>
      </c>
      <c r="M15" s="8">
        <f>I15</f>
        <v>13</v>
      </c>
      <c r="N15" s="10">
        <f t="shared" ref="N15" si="12">(L15-M15)/(G15+L15+M15)</f>
        <v>0.37777777777777777</v>
      </c>
    </row>
    <row r="16" spans="1:15">
      <c r="A16" s="7">
        <f t="shared" si="2"/>
        <v>15</v>
      </c>
      <c r="B16" s="8" t="s">
        <v>11</v>
      </c>
      <c r="C16" s="8" t="s">
        <v>16</v>
      </c>
      <c r="D16" s="8" t="s">
        <v>12</v>
      </c>
      <c r="E16" s="8" t="s">
        <v>13</v>
      </c>
      <c r="F16" s="9">
        <f t="shared" si="3"/>
        <v>0.5347222222222221</v>
      </c>
      <c r="G16" s="7">
        <v>3</v>
      </c>
      <c r="H16" s="7">
        <f>H14+1</f>
        <v>10</v>
      </c>
      <c r="I16" s="8">
        <v>36</v>
      </c>
      <c r="J16" s="8">
        <v>18</v>
      </c>
      <c r="K16" s="10">
        <f t="shared" si="0"/>
        <v>0.31578947368421051</v>
      </c>
      <c r="L16" s="10">
        <f>I16</f>
        <v>36</v>
      </c>
      <c r="M16" s="10">
        <f>J16</f>
        <v>18</v>
      </c>
      <c r="N16" s="10">
        <f t="shared" si="1"/>
        <v>0.31578947368421051</v>
      </c>
    </row>
    <row r="17" spans="1:15">
      <c r="A17" s="7">
        <f t="shared" si="2"/>
        <v>16</v>
      </c>
      <c r="B17" s="8" t="s">
        <v>11</v>
      </c>
      <c r="C17" s="8" t="s">
        <v>16</v>
      </c>
      <c r="D17" s="8" t="s">
        <v>12</v>
      </c>
      <c r="E17" s="8" t="s">
        <v>14</v>
      </c>
      <c r="F17" s="9">
        <f t="shared" si="3"/>
        <v>0.53819444444444431</v>
      </c>
      <c r="G17" s="7">
        <v>4</v>
      </c>
      <c r="H17" s="7">
        <f>H15+1</f>
        <v>10</v>
      </c>
      <c r="I17" s="8">
        <v>16</v>
      </c>
      <c r="J17" s="8">
        <v>32</v>
      </c>
      <c r="K17" s="10">
        <f t="shared" ref="K17" si="13">(I17-J17)/(G17+I17+J17)</f>
        <v>-0.30769230769230771</v>
      </c>
      <c r="L17" s="8">
        <f>J17</f>
        <v>32</v>
      </c>
      <c r="M17" s="8">
        <f>I17</f>
        <v>16</v>
      </c>
      <c r="N17" s="10">
        <f t="shared" ref="N17" si="14">(L17-M17)/(G17+L17+M17)</f>
        <v>0.30769230769230771</v>
      </c>
    </row>
    <row r="18" spans="1:15">
      <c r="A18" s="7">
        <f t="shared" si="2"/>
        <v>17</v>
      </c>
      <c r="B18" s="8" t="s">
        <v>11</v>
      </c>
      <c r="C18" s="8" t="s">
        <v>16</v>
      </c>
      <c r="D18" s="8" t="s">
        <v>12</v>
      </c>
      <c r="E18" s="8" t="s">
        <v>13</v>
      </c>
      <c r="F18" s="9">
        <f t="shared" si="3"/>
        <v>0.54166666666666652</v>
      </c>
      <c r="G18" s="7">
        <v>9</v>
      </c>
      <c r="H18" s="7">
        <f>H16+1</f>
        <v>11</v>
      </c>
      <c r="I18" s="8">
        <v>27</v>
      </c>
      <c r="J18" s="8">
        <v>15</v>
      </c>
      <c r="K18" s="10">
        <f t="shared" si="0"/>
        <v>0.23529411764705882</v>
      </c>
      <c r="L18" s="10">
        <f>I18</f>
        <v>27</v>
      </c>
      <c r="M18" s="10">
        <f>J18</f>
        <v>15</v>
      </c>
      <c r="N18" s="10">
        <f t="shared" si="1"/>
        <v>0.23529411764705882</v>
      </c>
    </row>
    <row r="19" spans="1:15">
      <c r="A19" s="7">
        <f t="shared" si="2"/>
        <v>18</v>
      </c>
      <c r="B19" s="8" t="s">
        <v>11</v>
      </c>
      <c r="C19" s="8" t="s">
        <v>16</v>
      </c>
      <c r="D19" s="8" t="s">
        <v>12</v>
      </c>
      <c r="E19" s="8" t="s">
        <v>14</v>
      </c>
      <c r="F19" s="9">
        <f t="shared" si="3"/>
        <v>0.54513888888888873</v>
      </c>
      <c r="G19" s="7">
        <v>3</v>
      </c>
      <c r="H19" s="7">
        <f t="shared" si="4"/>
        <v>12</v>
      </c>
      <c r="I19" s="8">
        <v>24</v>
      </c>
      <c r="J19" s="8">
        <v>26</v>
      </c>
      <c r="K19" s="10">
        <f t="shared" si="0"/>
        <v>-3.7735849056603772E-2</v>
      </c>
      <c r="L19" s="10">
        <f>J19</f>
        <v>26</v>
      </c>
      <c r="M19" s="10">
        <f>I19</f>
        <v>24</v>
      </c>
      <c r="N19" s="10">
        <f t="shared" si="1"/>
        <v>3.7735849056603772E-2</v>
      </c>
    </row>
    <row r="20" spans="1:15">
      <c r="A20" s="4">
        <f>A19+1</f>
        <v>19</v>
      </c>
      <c r="B20" s="5" t="s">
        <v>11</v>
      </c>
      <c r="C20" s="5" t="s">
        <v>15</v>
      </c>
      <c r="D20" s="5" t="s">
        <v>12</v>
      </c>
      <c r="E20" s="5" t="s">
        <v>13</v>
      </c>
      <c r="F20" s="6">
        <f>F19+TIME(0,25,0)</f>
        <v>0.56249999999999989</v>
      </c>
      <c r="G20" s="4">
        <v>3</v>
      </c>
      <c r="H20" s="4">
        <f>H19+1</f>
        <v>13</v>
      </c>
      <c r="I20" s="5">
        <v>36</v>
      </c>
      <c r="J20" s="5">
        <v>4</v>
      </c>
      <c r="K20" s="5">
        <f t="shared" si="0"/>
        <v>0.7441860465116279</v>
      </c>
      <c r="L20" s="5">
        <f>I20</f>
        <v>36</v>
      </c>
      <c r="M20" s="5">
        <f>J20</f>
        <v>4</v>
      </c>
      <c r="N20" s="5">
        <f t="shared" si="1"/>
        <v>0.7441860465116279</v>
      </c>
      <c r="O20">
        <f>SUM(N20:N25)/6</f>
        <v>0.50930758109380248</v>
      </c>
    </row>
    <row r="21" spans="1:15">
      <c r="A21" s="7">
        <f t="shared" si="2"/>
        <v>20</v>
      </c>
      <c r="B21" s="8" t="s">
        <v>11</v>
      </c>
      <c r="C21" s="8" t="s">
        <v>15</v>
      </c>
      <c r="D21" s="8" t="s">
        <v>12</v>
      </c>
      <c r="E21" s="8" t="s">
        <v>14</v>
      </c>
      <c r="F21" s="9">
        <f t="shared" si="3"/>
        <v>0.5659722222222221</v>
      </c>
      <c r="G21" s="7">
        <v>5</v>
      </c>
      <c r="H21" s="7">
        <f t="shared" si="4"/>
        <v>14</v>
      </c>
      <c r="I21" s="8">
        <v>14</v>
      </c>
      <c r="J21" s="8">
        <v>42</v>
      </c>
      <c r="K21" s="10">
        <f t="shared" si="0"/>
        <v>-0.45901639344262296</v>
      </c>
      <c r="L21" s="8">
        <f>J21</f>
        <v>42</v>
      </c>
      <c r="M21" s="8">
        <f>I21</f>
        <v>14</v>
      </c>
      <c r="N21" s="10">
        <f t="shared" si="1"/>
        <v>0.45901639344262296</v>
      </c>
    </row>
    <row r="22" spans="1:15">
      <c r="A22" s="7">
        <f t="shared" si="2"/>
        <v>21</v>
      </c>
      <c r="B22" s="8" t="s">
        <v>11</v>
      </c>
      <c r="C22" s="8" t="s">
        <v>15</v>
      </c>
      <c r="D22" s="8" t="s">
        <v>12</v>
      </c>
      <c r="E22" s="8" t="s">
        <v>13</v>
      </c>
      <c r="F22" s="9">
        <f t="shared" si="3"/>
        <v>0.56944444444444431</v>
      </c>
      <c r="G22" s="7">
        <v>3</v>
      </c>
      <c r="H22" s="7">
        <f t="shared" si="4"/>
        <v>15</v>
      </c>
      <c r="I22" s="8">
        <v>39</v>
      </c>
      <c r="J22" s="8">
        <v>10</v>
      </c>
      <c r="K22" s="10">
        <f t="shared" ref="K22:K23" si="15">(I22-J22)/(G22+I22+J22)</f>
        <v>0.55769230769230771</v>
      </c>
      <c r="L22" s="10">
        <f>I22</f>
        <v>39</v>
      </c>
      <c r="M22" s="10">
        <f>J22</f>
        <v>10</v>
      </c>
      <c r="N22" s="10">
        <f t="shared" ref="N22:N23" si="16">(L22-M22)/(G22+L22+M22)</f>
        <v>0.55769230769230771</v>
      </c>
    </row>
    <row r="23" spans="1:15">
      <c r="A23" s="7">
        <f t="shared" si="2"/>
        <v>22</v>
      </c>
      <c r="B23" s="8" t="s">
        <v>11</v>
      </c>
      <c r="C23" s="8" t="s">
        <v>15</v>
      </c>
      <c r="D23" s="8" t="s">
        <v>12</v>
      </c>
      <c r="E23" s="8" t="s">
        <v>14</v>
      </c>
      <c r="F23" s="9">
        <f t="shared" si="3"/>
        <v>0.57291666666666652</v>
      </c>
      <c r="G23" s="7">
        <v>6</v>
      </c>
      <c r="H23" s="7">
        <f t="shared" si="4"/>
        <v>16</v>
      </c>
      <c r="I23" s="8">
        <v>19</v>
      </c>
      <c r="J23" s="8">
        <v>33</v>
      </c>
      <c r="K23" s="10">
        <f t="shared" si="15"/>
        <v>-0.2413793103448276</v>
      </c>
      <c r="L23" s="8">
        <f>J23</f>
        <v>33</v>
      </c>
      <c r="M23" s="8">
        <f>I23</f>
        <v>19</v>
      </c>
      <c r="N23" s="10">
        <f t="shared" si="16"/>
        <v>0.2413793103448276</v>
      </c>
    </row>
    <row r="24" spans="1:15">
      <c r="A24" s="7">
        <f t="shared" si="2"/>
        <v>23</v>
      </c>
      <c r="B24" s="8" t="s">
        <v>11</v>
      </c>
      <c r="C24" s="8" t="s">
        <v>15</v>
      </c>
      <c r="D24" s="8" t="s">
        <v>12</v>
      </c>
      <c r="E24" s="8" t="s">
        <v>13</v>
      </c>
      <c r="F24" s="9">
        <f t="shared" si="3"/>
        <v>0.57638888888888873</v>
      </c>
      <c r="G24" s="7">
        <v>7</v>
      </c>
      <c r="H24" s="7">
        <f>H21+1</f>
        <v>15</v>
      </c>
      <c r="I24" s="8">
        <v>40</v>
      </c>
      <c r="J24" s="8">
        <v>11</v>
      </c>
      <c r="K24" s="10">
        <f t="shared" si="0"/>
        <v>0.5</v>
      </c>
      <c r="L24" s="10">
        <f>I24</f>
        <v>40</v>
      </c>
      <c r="M24" s="10">
        <f>J24</f>
        <v>11</v>
      </c>
      <c r="N24" s="10">
        <f t="shared" si="1"/>
        <v>0.5</v>
      </c>
    </row>
    <row r="25" spans="1:15">
      <c r="A25" s="7">
        <f t="shared" si="2"/>
        <v>24</v>
      </c>
      <c r="B25" s="8" t="s">
        <v>11</v>
      </c>
      <c r="C25" s="8" t="s">
        <v>15</v>
      </c>
      <c r="D25" s="8" t="s">
        <v>12</v>
      </c>
      <c r="E25" s="8" t="s">
        <v>14</v>
      </c>
      <c r="F25" s="9">
        <f t="shared" si="3"/>
        <v>0.57986111111111094</v>
      </c>
      <c r="G25" s="7">
        <v>1</v>
      </c>
      <c r="H25" s="7">
        <f t="shared" si="4"/>
        <v>16</v>
      </c>
      <c r="I25" s="8">
        <v>12</v>
      </c>
      <c r="J25" s="8">
        <v>43</v>
      </c>
      <c r="K25" s="10">
        <f t="shared" si="0"/>
        <v>-0.5535714285714286</v>
      </c>
      <c r="L25" s="10">
        <f>J25</f>
        <v>43</v>
      </c>
      <c r="M25" s="10">
        <f>I25</f>
        <v>12</v>
      </c>
      <c r="N25" s="10">
        <f t="shared" si="1"/>
        <v>0.5535714285714286</v>
      </c>
    </row>
  </sheetData>
  <phoneticPr fontId="5" type="noConversion"/>
  <pageMargins left="0.75" right="0.75" top="1" bottom="1" header="0.5" footer="0.5"/>
  <pageSetup scale="3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Exp1</vt:lpstr>
      <vt:lpstr>Exper2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2015-07-01T13:41:53Z</cp:lastPrinted>
  <dcterms:created xsi:type="dcterms:W3CDTF">2015-06-23T17:49:30Z</dcterms:created>
  <dcterms:modified xsi:type="dcterms:W3CDTF">2016-06-22T16:05:52Z</dcterms:modified>
</cp:coreProperties>
</file>