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7022"/>
  <workbookPr showInkAnnotation="0" autoCompressPictures="0"/>
  <bookViews>
    <workbookView xWindow="5500" yWindow="1700" windowWidth="25600" windowHeight="18380" tabRatio="500" activeTab="2"/>
  </bookViews>
  <sheets>
    <sheet name="Tmaze_Mon_2_22" sheetId="2" r:id="rId1"/>
    <sheet name="Tmaze_Tue_2_23" sheetId="3" r:id="rId2"/>
    <sheet name="Tmaze_Thur_2_25" sheetId="5" r:id="rId3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32" i="5" l="1"/>
  <c r="A33" i="5"/>
  <c r="A34" i="5"/>
  <c r="A35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F2" i="5"/>
  <c r="F3" i="5"/>
  <c r="F4" i="5"/>
  <c r="F5" i="5"/>
  <c r="F6" i="5"/>
  <c r="F7" i="5"/>
  <c r="F8" i="5"/>
  <c r="F9" i="5"/>
  <c r="F10" i="5"/>
  <c r="F11" i="5"/>
  <c r="F12" i="5"/>
  <c r="F13" i="5"/>
  <c r="F14" i="5"/>
  <c r="F15" i="5"/>
  <c r="F16" i="5"/>
  <c r="F17" i="5"/>
  <c r="F18" i="5"/>
  <c r="F19" i="5"/>
  <c r="F20" i="5"/>
  <c r="F21" i="5"/>
  <c r="F22" i="5"/>
  <c r="F23" i="5"/>
  <c r="F24" i="5"/>
  <c r="F25" i="5"/>
  <c r="F26" i="5"/>
  <c r="F27" i="5"/>
  <c r="F28" i="5"/>
  <c r="F29" i="5"/>
  <c r="F30" i="5"/>
  <c r="F31" i="5"/>
  <c r="F32" i="5"/>
  <c r="F33" i="5"/>
  <c r="F34" i="5"/>
  <c r="F35" i="5"/>
  <c r="H3" i="5"/>
  <c r="H4" i="5"/>
  <c r="H5" i="5"/>
  <c r="H6" i="5"/>
  <c r="H7" i="5"/>
  <c r="H8" i="5"/>
  <c r="H9" i="5"/>
  <c r="H10" i="5"/>
  <c r="H11" i="5"/>
  <c r="H12" i="5"/>
  <c r="H13" i="5"/>
  <c r="H14" i="5"/>
  <c r="H15" i="5"/>
  <c r="H16" i="5"/>
  <c r="H17" i="5"/>
  <c r="H18" i="5"/>
  <c r="H19" i="5"/>
  <c r="H20" i="5"/>
  <c r="H21" i="5"/>
  <c r="H22" i="5"/>
  <c r="H23" i="5"/>
  <c r="H24" i="5"/>
  <c r="H25" i="5"/>
  <c r="H26" i="5"/>
  <c r="H27" i="5"/>
  <c r="H28" i="5"/>
  <c r="H29" i="5"/>
  <c r="H30" i="5"/>
  <c r="H31" i="5"/>
  <c r="H32" i="5"/>
  <c r="H33" i="5"/>
  <c r="H34" i="5"/>
  <c r="H35" i="5"/>
  <c r="A3" i="3"/>
  <c r="A4" i="3"/>
  <c r="A5" i="3"/>
  <c r="A6" i="3"/>
  <c r="A7" i="3"/>
  <c r="A8" i="3"/>
  <c r="A9" i="3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L35" i="5"/>
  <c r="M35" i="5"/>
  <c r="N35" i="5"/>
  <c r="K35" i="5"/>
  <c r="L34" i="5"/>
  <c r="M34" i="5"/>
  <c r="N34" i="5"/>
  <c r="K34" i="5"/>
  <c r="L33" i="5"/>
  <c r="M33" i="5"/>
  <c r="N33" i="5"/>
  <c r="K33" i="5"/>
  <c r="L32" i="5"/>
  <c r="M32" i="5"/>
  <c r="N32" i="5"/>
  <c r="O32" i="5"/>
  <c r="K32" i="5"/>
  <c r="L31" i="5"/>
  <c r="M31" i="5"/>
  <c r="N31" i="5"/>
  <c r="K31" i="5"/>
  <c r="L30" i="5"/>
  <c r="M30" i="5"/>
  <c r="N30" i="5"/>
  <c r="K30" i="5"/>
  <c r="L29" i="5"/>
  <c r="M29" i="5"/>
  <c r="N29" i="5"/>
  <c r="K29" i="5"/>
  <c r="L28" i="5"/>
  <c r="M28" i="5"/>
  <c r="N28" i="5"/>
  <c r="K28" i="5"/>
  <c r="L27" i="5"/>
  <c r="M27" i="5"/>
  <c r="N27" i="5"/>
  <c r="K27" i="5"/>
  <c r="L26" i="5"/>
  <c r="M26" i="5"/>
  <c r="N26" i="5"/>
  <c r="O26" i="5"/>
  <c r="K26" i="5"/>
  <c r="L25" i="5"/>
  <c r="M25" i="5"/>
  <c r="N25" i="5"/>
  <c r="K25" i="5"/>
  <c r="L24" i="5"/>
  <c r="M24" i="5"/>
  <c r="N24" i="5"/>
  <c r="K24" i="5"/>
  <c r="L23" i="5"/>
  <c r="M23" i="5"/>
  <c r="N23" i="5"/>
  <c r="K23" i="5"/>
  <c r="L22" i="5"/>
  <c r="M22" i="5"/>
  <c r="N22" i="5"/>
  <c r="K22" i="5"/>
  <c r="L21" i="5"/>
  <c r="M21" i="5"/>
  <c r="N21" i="5"/>
  <c r="K21" i="5"/>
  <c r="L20" i="5"/>
  <c r="M20" i="5"/>
  <c r="N20" i="5"/>
  <c r="O20" i="5"/>
  <c r="K20" i="5"/>
  <c r="L19" i="5"/>
  <c r="M19" i="5"/>
  <c r="N19" i="5"/>
  <c r="K19" i="5"/>
  <c r="L18" i="5"/>
  <c r="M18" i="5"/>
  <c r="N18" i="5"/>
  <c r="K18" i="5"/>
  <c r="L17" i="5"/>
  <c r="M17" i="5"/>
  <c r="N17" i="5"/>
  <c r="K17" i="5"/>
  <c r="L16" i="5"/>
  <c r="M16" i="5"/>
  <c r="N16" i="5"/>
  <c r="K16" i="5"/>
  <c r="L15" i="5"/>
  <c r="M15" i="5"/>
  <c r="N15" i="5"/>
  <c r="K15" i="5"/>
  <c r="L14" i="5"/>
  <c r="M14" i="5"/>
  <c r="N14" i="5"/>
  <c r="O14" i="5"/>
  <c r="K14" i="5"/>
  <c r="L13" i="5"/>
  <c r="M13" i="5"/>
  <c r="N13" i="5"/>
  <c r="K13" i="5"/>
  <c r="L12" i="5"/>
  <c r="M12" i="5"/>
  <c r="N12" i="5"/>
  <c r="K12" i="5"/>
  <c r="L11" i="5"/>
  <c r="M11" i="5"/>
  <c r="N11" i="5"/>
  <c r="K11" i="5"/>
  <c r="L10" i="5"/>
  <c r="M10" i="5"/>
  <c r="N10" i="5"/>
  <c r="K10" i="5"/>
  <c r="L9" i="5"/>
  <c r="M9" i="5"/>
  <c r="N9" i="5"/>
  <c r="K9" i="5"/>
  <c r="L8" i="5"/>
  <c r="M8" i="5"/>
  <c r="N8" i="5"/>
  <c r="O8" i="5"/>
  <c r="K8" i="5"/>
  <c r="L7" i="5"/>
  <c r="M7" i="5"/>
  <c r="N7" i="5"/>
  <c r="K7" i="5"/>
  <c r="L6" i="5"/>
  <c r="M6" i="5"/>
  <c r="N6" i="5"/>
  <c r="K6" i="5"/>
  <c r="L5" i="5"/>
  <c r="M5" i="5"/>
  <c r="N5" i="5"/>
  <c r="K5" i="5"/>
  <c r="L4" i="5"/>
  <c r="M4" i="5"/>
  <c r="N4" i="5"/>
  <c r="K4" i="5"/>
  <c r="L3" i="5"/>
  <c r="M3" i="5"/>
  <c r="N3" i="5"/>
  <c r="K3" i="5"/>
  <c r="L2" i="5"/>
  <c r="M2" i="5"/>
  <c r="N2" i="5"/>
  <c r="O2" i="5"/>
  <c r="K2" i="5"/>
  <c r="H3" i="3"/>
  <c r="H4" i="3"/>
  <c r="H5" i="3"/>
  <c r="H6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L31" i="3"/>
  <c r="M31" i="3"/>
  <c r="N31" i="3"/>
  <c r="K31" i="3"/>
  <c r="F26" i="3"/>
  <c r="F27" i="3"/>
  <c r="F28" i="3"/>
  <c r="F29" i="3"/>
  <c r="F30" i="3"/>
  <c r="F31" i="3"/>
  <c r="L30" i="3"/>
  <c r="M30" i="3"/>
  <c r="N30" i="3"/>
  <c r="K30" i="3"/>
  <c r="L29" i="3"/>
  <c r="M29" i="3"/>
  <c r="N29" i="3"/>
  <c r="K29" i="3"/>
  <c r="L28" i="3"/>
  <c r="M28" i="3"/>
  <c r="N28" i="3"/>
  <c r="K28" i="3"/>
  <c r="L27" i="3"/>
  <c r="M27" i="3"/>
  <c r="N27" i="3"/>
  <c r="K27" i="3"/>
  <c r="L26" i="3"/>
  <c r="M26" i="3"/>
  <c r="N26" i="3"/>
  <c r="O26" i="3"/>
  <c r="K26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L25" i="3"/>
  <c r="M25" i="3"/>
  <c r="N25" i="3"/>
  <c r="K25" i="3"/>
  <c r="L24" i="3"/>
  <c r="M24" i="3"/>
  <c r="N24" i="3"/>
  <c r="K24" i="3"/>
  <c r="L23" i="3"/>
  <c r="M23" i="3"/>
  <c r="N23" i="3"/>
  <c r="K23" i="3"/>
  <c r="L22" i="3"/>
  <c r="M22" i="3"/>
  <c r="N22" i="3"/>
  <c r="K22" i="3"/>
  <c r="L21" i="3"/>
  <c r="M21" i="3"/>
  <c r="N21" i="3"/>
  <c r="K21" i="3"/>
  <c r="L20" i="3"/>
  <c r="M20" i="3"/>
  <c r="N20" i="3"/>
  <c r="O20" i="3"/>
  <c r="K20" i="3"/>
  <c r="L19" i="3"/>
  <c r="M19" i="3"/>
  <c r="N19" i="3"/>
  <c r="K19" i="3"/>
  <c r="L18" i="3"/>
  <c r="M18" i="3"/>
  <c r="N18" i="3"/>
  <c r="K18" i="3"/>
  <c r="L17" i="3"/>
  <c r="M17" i="3"/>
  <c r="N17" i="3"/>
  <c r="K17" i="3"/>
  <c r="L16" i="3"/>
  <c r="M16" i="3"/>
  <c r="N16" i="3"/>
  <c r="K16" i="3"/>
  <c r="L15" i="3"/>
  <c r="M15" i="3"/>
  <c r="N15" i="3"/>
  <c r="K15" i="3"/>
  <c r="L14" i="3"/>
  <c r="M14" i="3"/>
  <c r="N14" i="3"/>
  <c r="O14" i="3"/>
  <c r="K14" i="3"/>
  <c r="L13" i="3"/>
  <c r="M13" i="3"/>
  <c r="N13" i="3"/>
  <c r="K13" i="3"/>
  <c r="L12" i="3"/>
  <c r="M12" i="3"/>
  <c r="N12" i="3"/>
  <c r="K12" i="3"/>
  <c r="L11" i="3"/>
  <c r="M11" i="3"/>
  <c r="N11" i="3"/>
  <c r="K11" i="3"/>
  <c r="L10" i="3"/>
  <c r="M10" i="3"/>
  <c r="N10" i="3"/>
  <c r="K10" i="3"/>
  <c r="L9" i="3"/>
  <c r="M9" i="3"/>
  <c r="N9" i="3"/>
  <c r="K9" i="3"/>
  <c r="L8" i="3"/>
  <c r="M8" i="3"/>
  <c r="N8" i="3"/>
  <c r="O8" i="3"/>
  <c r="K8" i="3"/>
  <c r="L7" i="3"/>
  <c r="M7" i="3"/>
  <c r="N7" i="3"/>
  <c r="K7" i="3"/>
  <c r="F2" i="3"/>
  <c r="F3" i="3"/>
  <c r="F4" i="3"/>
  <c r="F5" i="3"/>
  <c r="F6" i="3"/>
  <c r="F7" i="3"/>
  <c r="L6" i="3"/>
  <c r="M6" i="3"/>
  <c r="N6" i="3"/>
  <c r="K6" i="3"/>
  <c r="L5" i="3"/>
  <c r="M5" i="3"/>
  <c r="N5" i="3"/>
  <c r="K5" i="3"/>
  <c r="L4" i="3"/>
  <c r="M4" i="3"/>
  <c r="N4" i="3"/>
  <c r="K4" i="3"/>
  <c r="L3" i="3"/>
  <c r="M3" i="3"/>
  <c r="N3" i="3"/>
  <c r="K3" i="3"/>
  <c r="L2" i="3"/>
  <c r="M2" i="3"/>
  <c r="N2" i="3"/>
  <c r="O2" i="3"/>
  <c r="K2" i="3"/>
  <c r="L31" i="2"/>
  <c r="M31" i="2"/>
  <c r="N31" i="2"/>
  <c r="K31" i="2"/>
  <c r="H3" i="2"/>
  <c r="H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F26" i="2"/>
  <c r="F27" i="2"/>
  <c r="F28" i="2"/>
  <c r="F29" i="2"/>
  <c r="F30" i="2"/>
  <c r="F31" i="2"/>
  <c r="A3" i="2"/>
  <c r="A4" i="2"/>
  <c r="A5" i="2"/>
  <c r="A6" i="2"/>
  <c r="A7" i="2"/>
  <c r="L30" i="2"/>
  <c r="M30" i="2"/>
  <c r="N30" i="2"/>
  <c r="K30" i="2"/>
  <c r="L29" i="2"/>
  <c r="M29" i="2"/>
  <c r="N29" i="2"/>
  <c r="K29" i="2"/>
  <c r="L28" i="2"/>
  <c r="M28" i="2"/>
  <c r="N28" i="2"/>
  <c r="K28" i="2"/>
  <c r="L27" i="2"/>
  <c r="M27" i="2"/>
  <c r="N27" i="2"/>
  <c r="K27" i="2"/>
  <c r="L26" i="2"/>
  <c r="M26" i="2"/>
  <c r="N26" i="2"/>
  <c r="O26" i="2"/>
  <c r="K26" i="2"/>
  <c r="L25" i="2"/>
  <c r="M25" i="2"/>
  <c r="N25" i="2"/>
  <c r="K25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L24" i="2"/>
  <c r="M24" i="2"/>
  <c r="N24" i="2"/>
  <c r="K24" i="2"/>
  <c r="L23" i="2"/>
  <c r="M23" i="2"/>
  <c r="N23" i="2"/>
  <c r="K23" i="2"/>
  <c r="L22" i="2"/>
  <c r="M22" i="2"/>
  <c r="N22" i="2"/>
  <c r="K22" i="2"/>
  <c r="L21" i="2"/>
  <c r="M21" i="2"/>
  <c r="N21" i="2"/>
  <c r="K21" i="2"/>
  <c r="L20" i="2"/>
  <c r="M20" i="2"/>
  <c r="N20" i="2"/>
  <c r="O20" i="2"/>
  <c r="K20" i="2"/>
  <c r="L19" i="2"/>
  <c r="M19" i="2"/>
  <c r="N19" i="2"/>
  <c r="K19" i="2"/>
  <c r="L18" i="2"/>
  <c r="M18" i="2"/>
  <c r="N18" i="2"/>
  <c r="K18" i="2"/>
  <c r="L17" i="2"/>
  <c r="M17" i="2"/>
  <c r="N17" i="2"/>
  <c r="K17" i="2"/>
  <c r="L16" i="2"/>
  <c r="M16" i="2"/>
  <c r="N16" i="2"/>
  <c r="K16" i="2"/>
  <c r="L15" i="2"/>
  <c r="M15" i="2"/>
  <c r="N15" i="2"/>
  <c r="K15" i="2"/>
  <c r="L14" i="2"/>
  <c r="M14" i="2"/>
  <c r="N14" i="2"/>
  <c r="O14" i="2"/>
  <c r="K14" i="2"/>
  <c r="L13" i="2"/>
  <c r="M13" i="2"/>
  <c r="N13" i="2"/>
  <c r="K13" i="2"/>
  <c r="L12" i="2"/>
  <c r="M12" i="2"/>
  <c r="N12" i="2"/>
  <c r="K12" i="2"/>
  <c r="L11" i="2"/>
  <c r="M11" i="2"/>
  <c r="N11" i="2"/>
  <c r="K11" i="2"/>
  <c r="L10" i="2"/>
  <c r="M10" i="2"/>
  <c r="N10" i="2"/>
  <c r="K10" i="2"/>
  <c r="L9" i="2"/>
  <c r="M9" i="2"/>
  <c r="N9" i="2"/>
  <c r="K9" i="2"/>
  <c r="L8" i="2"/>
  <c r="M8" i="2"/>
  <c r="N8" i="2"/>
  <c r="O8" i="2"/>
  <c r="K8" i="2"/>
  <c r="L7" i="2"/>
  <c r="M7" i="2"/>
  <c r="N7" i="2"/>
  <c r="K7" i="2"/>
  <c r="F2" i="2"/>
  <c r="F3" i="2"/>
  <c r="F4" i="2"/>
  <c r="F5" i="2"/>
  <c r="F6" i="2"/>
  <c r="F7" i="2"/>
  <c r="L6" i="2"/>
  <c r="M6" i="2"/>
  <c r="N6" i="2"/>
  <c r="K6" i="2"/>
  <c r="L5" i="2"/>
  <c r="M5" i="2"/>
  <c r="N5" i="2"/>
  <c r="K5" i="2"/>
  <c r="L4" i="2"/>
  <c r="M4" i="2"/>
  <c r="N4" i="2"/>
  <c r="K4" i="2"/>
  <c r="L3" i="2"/>
  <c r="M3" i="2"/>
  <c r="N3" i="2"/>
  <c r="K3" i="2"/>
  <c r="L2" i="2"/>
  <c r="M2" i="2"/>
  <c r="N2" i="2"/>
  <c r="O2" i="2"/>
  <c r="K2" i="2"/>
</calcChain>
</file>

<file path=xl/sharedStrings.xml><?xml version="1.0" encoding="utf-8"?>
<sst xmlns="http://schemas.openxmlformats.org/spreadsheetml/2006/main" count="418" uniqueCount="22">
  <si>
    <t>Experiment #</t>
  </si>
  <si>
    <t>Fly Strain</t>
  </si>
  <si>
    <t>Test Arm</t>
  </si>
  <si>
    <t>Control Arm</t>
  </si>
  <si>
    <t>Test Side</t>
  </si>
  <si>
    <t>Time_Experiment</t>
  </si>
  <si>
    <t>Center Flies</t>
  </si>
  <si>
    <t>Left side</t>
  </si>
  <si>
    <t>right side</t>
  </si>
  <si>
    <t>Left Side RI</t>
  </si>
  <si>
    <t>Test Arm RI</t>
  </si>
  <si>
    <t>Canton-S (CR)</t>
  </si>
  <si>
    <t>Mock</t>
  </si>
  <si>
    <t>L</t>
  </si>
  <si>
    <t>R</t>
  </si>
  <si>
    <t>SCAP WT</t>
  </si>
  <si>
    <t>SCAP ADH</t>
  </si>
  <si>
    <t>SCAP ADH + esters (SCAM concentration)</t>
  </si>
  <si>
    <t>SCAP ADH + esters (SCAM concentration) + acid (1.5% final)</t>
  </si>
  <si>
    <t>SCAP ADH + esters (SCAM concentration) + acetoin (7.5ul/500ul)</t>
  </si>
  <si>
    <t>SCAP WT 72 h</t>
  </si>
  <si>
    <t>SCAP ADH + esters (SCAM concentration) no ethyl acetate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</si>
</sst>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400]h:mm:ss\ AM/PM"/>
  </numFmts>
  <fonts count="5" x14ac:knownFonts="1">
    <font>
      <sz val="12"/>
      <color theme="1"/>
      <name val="Calibri"/>
      <family val="2"/>
      <scheme val="minor"/>
    </font>
    <font>
      <b/>
      <sz val="12"/>
      <color rgb="FF000000"/>
      <name val="Calibri"/>
      <scheme val="minor"/>
    </font>
    <font>
      <sz val="12"/>
      <color rgb="FF000000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000000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5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17">
    <xf numFmtId="0" fontId="0" fillId="0" borderId="0" xfId="0"/>
    <xf numFmtId="0" fontId="1" fillId="0" borderId="1" xfId="0" applyFont="1" applyBorder="1"/>
    <xf numFmtId="0" fontId="1" fillId="0" borderId="2" xfId="0" applyFont="1" applyBorder="1"/>
    <xf numFmtId="164" fontId="1" fillId="0" borderId="2" xfId="0" applyNumberFormat="1" applyFont="1" applyBorder="1"/>
    <xf numFmtId="0" fontId="1" fillId="2" borderId="3" xfId="0" applyFont="1" applyFill="1" applyBorder="1"/>
    <xf numFmtId="0" fontId="1" fillId="2" borderId="4" xfId="0" applyFont="1" applyFill="1" applyBorder="1"/>
    <xf numFmtId="164" fontId="1" fillId="2" borderId="4" xfId="0" applyNumberFormat="1" applyFont="1" applyFill="1" applyBorder="1"/>
    <xf numFmtId="0" fontId="1" fillId="3" borderId="2" xfId="0" applyFont="1" applyFill="1" applyBorder="1"/>
    <xf numFmtId="0" fontId="2" fillId="0" borderId="3" xfId="0" applyFont="1" applyBorder="1"/>
    <xf numFmtId="0" fontId="2" fillId="0" borderId="4" xfId="0" applyFont="1" applyBorder="1"/>
    <xf numFmtId="164" fontId="2" fillId="0" borderId="4" xfId="0" applyNumberFormat="1" applyFont="1" applyBorder="1"/>
    <xf numFmtId="0" fontId="1" fillId="0" borderId="4" xfId="0" applyFont="1" applyFill="1" applyBorder="1"/>
    <xf numFmtId="0" fontId="2" fillId="0" borderId="4" xfId="0" applyFont="1" applyFill="1" applyBorder="1"/>
    <xf numFmtId="0" fontId="1" fillId="3" borderId="3" xfId="0" applyFont="1" applyFill="1" applyBorder="1"/>
    <xf numFmtId="0" fontId="1" fillId="3" borderId="4" xfId="0" applyFont="1" applyFill="1" applyBorder="1"/>
    <xf numFmtId="164" fontId="1" fillId="3" borderId="4" xfId="0" applyNumberFormat="1" applyFont="1" applyFill="1" applyBorder="1"/>
    <xf numFmtId="0" fontId="2" fillId="0" borderId="3" xfId="0" applyFont="1" applyFill="1" applyBorder="1"/>
  </cellXfs>
  <cellStyles count="25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1"/>
  <sheetViews>
    <sheetView workbookViewId="0">
      <selection activeCell="N21" sqref="N21"/>
    </sheetView>
  </sheetViews>
  <sheetFormatPr baseColWidth="10" defaultRowHeight="15" x14ac:dyDescent="0"/>
  <cols>
    <col min="2" max="2" width="13.83203125" customWidth="1"/>
    <col min="3" max="3" width="17.33203125" customWidth="1"/>
    <col min="4" max="4" width="55.6640625" customWidth="1"/>
  </cols>
  <sheetData>
    <row r="1" spans="1:1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2" t="s">
        <v>6</v>
      </c>
      <c r="H1" s="1" t="s">
        <v>0</v>
      </c>
      <c r="I1" s="2" t="s">
        <v>7</v>
      </c>
      <c r="J1" s="2" t="s">
        <v>8</v>
      </c>
      <c r="K1" s="2" t="s">
        <v>9</v>
      </c>
      <c r="L1" s="2" t="s">
        <v>2</v>
      </c>
      <c r="M1" s="2" t="s">
        <v>3</v>
      </c>
      <c r="N1" s="2" t="s">
        <v>10</v>
      </c>
    </row>
    <row r="2" spans="1:15">
      <c r="A2" s="4">
        <v>1</v>
      </c>
      <c r="B2" s="5" t="s">
        <v>11</v>
      </c>
      <c r="C2" s="5" t="s">
        <v>12</v>
      </c>
      <c r="D2" s="5" t="s">
        <v>12</v>
      </c>
      <c r="E2" s="5" t="s">
        <v>13</v>
      </c>
      <c r="F2" s="6">
        <f>TIME(8,20,0)</f>
        <v>0.34722222222222227</v>
      </c>
      <c r="G2" s="5">
        <v>5</v>
      </c>
      <c r="H2" s="4">
        <v>1</v>
      </c>
      <c r="I2" s="7">
        <v>42</v>
      </c>
      <c r="J2" s="7">
        <v>28</v>
      </c>
      <c r="K2" s="5">
        <f t="shared" ref="K2:K31" si="0">(I2-J2)/(G2+I2+J2)</f>
        <v>0.18666666666666668</v>
      </c>
      <c r="L2" s="5">
        <f>I2</f>
        <v>42</v>
      </c>
      <c r="M2" s="5">
        <f>J2</f>
        <v>28</v>
      </c>
      <c r="N2" s="5">
        <f t="shared" ref="N2:N31" si="1">(L2-M2)/(G2+L2+M2)</f>
        <v>0.18666666666666668</v>
      </c>
      <c r="O2">
        <f>AVERAGE(N2:N6)</f>
        <v>2.1865428841408883E-2</v>
      </c>
    </row>
    <row r="3" spans="1:15">
      <c r="A3" s="8">
        <f t="shared" ref="A3:A31" si="2">A2+1</f>
        <v>2</v>
      </c>
      <c r="B3" s="9" t="s">
        <v>11</v>
      </c>
      <c r="C3" s="9" t="s">
        <v>12</v>
      </c>
      <c r="D3" s="9" t="s">
        <v>12</v>
      </c>
      <c r="E3" s="9" t="s">
        <v>14</v>
      </c>
      <c r="F3" s="10">
        <f>F2+TIME(0,5,0)</f>
        <v>0.35069444444444448</v>
      </c>
      <c r="G3" s="9">
        <v>8</v>
      </c>
      <c r="H3" s="8">
        <f t="shared" ref="H3:H31" si="3">H2+1</f>
        <v>2</v>
      </c>
      <c r="I3" s="11">
        <v>40</v>
      </c>
      <c r="J3" s="11">
        <v>25</v>
      </c>
      <c r="K3" s="12">
        <f t="shared" si="0"/>
        <v>0.20547945205479451</v>
      </c>
      <c r="L3" s="9">
        <f>J3</f>
        <v>25</v>
      </c>
      <c r="M3" s="9">
        <f>I3</f>
        <v>40</v>
      </c>
      <c r="N3" s="12">
        <f t="shared" si="1"/>
        <v>-0.20547945205479451</v>
      </c>
    </row>
    <row r="4" spans="1:15">
      <c r="A4" s="8">
        <f t="shared" si="2"/>
        <v>3</v>
      </c>
      <c r="B4" s="9" t="s">
        <v>11</v>
      </c>
      <c r="C4" s="9" t="s">
        <v>12</v>
      </c>
      <c r="D4" s="9" t="s">
        <v>12</v>
      </c>
      <c r="E4" s="9" t="s">
        <v>13</v>
      </c>
      <c r="F4" s="10">
        <f>F3+TIME(0,5,0)</f>
        <v>0.35416666666666669</v>
      </c>
      <c r="G4" s="9">
        <v>10</v>
      </c>
      <c r="H4" s="8">
        <f t="shared" si="3"/>
        <v>3</v>
      </c>
      <c r="I4" s="9">
        <v>40</v>
      </c>
      <c r="J4" s="9">
        <v>47</v>
      </c>
      <c r="K4" s="12">
        <f t="shared" si="0"/>
        <v>-7.2164948453608241E-2</v>
      </c>
      <c r="L4" s="12">
        <f>I4</f>
        <v>40</v>
      </c>
      <c r="M4" s="12">
        <f>J4</f>
        <v>47</v>
      </c>
      <c r="N4" s="12">
        <f t="shared" si="1"/>
        <v>-7.2164948453608241E-2</v>
      </c>
    </row>
    <row r="5" spans="1:15">
      <c r="A5" s="8">
        <f t="shared" si="2"/>
        <v>4</v>
      </c>
      <c r="B5" s="9" t="s">
        <v>11</v>
      </c>
      <c r="C5" s="9" t="s">
        <v>12</v>
      </c>
      <c r="D5" s="9" t="s">
        <v>12</v>
      </c>
      <c r="E5" s="9" t="s">
        <v>14</v>
      </c>
      <c r="F5" s="10">
        <f>F4+TIME(0,5,0)</f>
        <v>0.3576388888888889</v>
      </c>
      <c r="G5" s="9">
        <v>9</v>
      </c>
      <c r="H5" s="8">
        <f t="shared" si="3"/>
        <v>4</v>
      </c>
      <c r="I5" s="9">
        <v>37</v>
      </c>
      <c r="J5" s="9">
        <v>36</v>
      </c>
      <c r="K5" s="12">
        <f t="shared" si="0"/>
        <v>1.2195121951219513E-2</v>
      </c>
      <c r="L5" s="12">
        <f>J5</f>
        <v>36</v>
      </c>
      <c r="M5" s="12">
        <f>I5</f>
        <v>37</v>
      </c>
      <c r="N5" s="12">
        <f t="shared" si="1"/>
        <v>-1.2195121951219513E-2</v>
      </c>
    </row>
    <row r="6" spans="1:15">
      <c r="A6" s="8">
        <f t="shared" si="2"/>
        <v>5</v>
      </c>
      <c r="B6" s="9" t="s">
        <v>11</v>
      </c>
      <c r="C6" s="9" t="s">
        <v>12</v>
      </c>
      <c r="D6" s="9" t="s">
        <v>12</v>
      </c>
      <c r="E6" s="9" t="s">
        <v>13</v>
      </c>
      <c r="F6" s="10">
        <f>F5+TIME(0,5,0)</f>
        <v>0.3611111111111111</v>
      </c>
      <c r="G6" s="9">
        <v>5</v>
      </c>
      <c r="H6" s="8">
        <f t="shared" si="3"/>
        <v>5</v>
      </c>
      <c r="I6" s="9">
        <v>46</v>
      </c>
      <c r="J6" s="9">
        <v>29</v>
      </c>
      <c r="K6" s="12">
        <f t="shared" si="0"/>
        <v>0.21249999999999999</v>
      </c>
      <c r="L6" s="12">
        <f>I6</f>
        <v>46</v>
      </c>
      <c r="M6" s="12">
        <f>J6</f>
        <v>29</v>
      </c>
      <c r="N6" s="12">
        <f t="shared" si="1"/>
        <v>0.21249999999999999</v>
      </c>
    </row>
    <row r="7" spans="1:15">
      <c r="A7" s="8">
        <f t="shared" si="2"/>
        <v>6</v>
      </c>
      <c r="B7" s="9" t="s">
        <v>11</v>
      </c>
      <c r="C7" s="9" t="s">
        <v>12</v>
      </c>
      <c r="D7" s="9" t="s">
        <v>12</v>
      </c>
      <c r="E7" s="9" t="s">
        <v>14</v>
      </c>
      <c r="F7" s="10">
        <f>F6+TIME(0,5,0)</f>
        <v>0.36458333333333331</v>
      </c>
      <c r="G7" s="9">
        <v>4</v>
      </c>
      <c r="H7" s="8">
        <f t="shared" si="3"/>
        <v>6</v>
      </c>
      <c r="I7" s="9">
        <v>31</v>
      </c>
      <c r="J7" s="9">
        <v>36</v>
      </c>
      <c r="K7" s="12">
        <f t="shared" si="0"/>
        <v>-7.0422535211267609E-2</v>
      </c>
      <c r="L7" s="12">
        <f>J7</f>
        <v>36</v>
      </c>
      <c r="M7" s="12">
        <f>I7</f>
        <v>31</v>
      </c>
      <c r="N7" s="12">
        <f t="shared" si="1"/>
        <v>7.0422535211267609E-2</v>
      </c>
    </row>
    <row r="8" spans="1:15">
      <c r="A8" s="13" t="e">
        <f>#REF!+1</f>
        <v>#REF!</v>
      </c>
      <c r="B8" s="14" t="s">
        <v>11</v>
      </c>
      <c r="C8" s="14" t="s">
        <v>15</v>
      </c>
      <c r="D8" s="5" t="s">
        <v>16</v>
      </c>
      <c r="E8" s="14" t="s">
        <v>13</v>
      </c>
      <c r="F8" s="15" t="e">
        <f>#REF!+TIME(0,25,0)</f>
        <v>#REF!</v>
      </c>
      <c r="G8" s="14">
        <v>9</v>
      </c>
      <c r="H8" s="13" t="e">
        <f>#REF!+1</f>
        <v>#REF!</v>
      </c>
      <c r="I8" s="14">
        <v>54</v>
      </c>
      <c r="J8" s="14">
        <v>20</v>
      </c>
      <c r="K8" s="14">
        <f t="shared" si="0"/>
        <v>0.40963855421686746</v>
      </c>
      <c r="L8" s="14">
        <f>I8</f>
        <v>54</v>
      </c>
      <c r="M8" s="14">
        <f>J8</f>
        <v>20</v>
      </c>
      <c r="N8" s="14">
        <f t="shared" si="1"/>
        <v>0.40963855421686746</v>
      </c>
      <c r="O8">
        <f>AVERAGE(N8:N12)</f>
        <v>0.42962806446362584</v>
      </c>
    </row>
    <row r="9" spans="1:15">
      <c r="A9" s="8" t="e">
        <f t="shared" si="2"/>
        <v>#REF!</v>
      </c>
      <c r="B9" s="9" t="s">
        <v>11</v>
      </c>
      <c r="C9" s="9" t="s">
        <v>15</v>
      </c>
      <c r="D9" s="12" t="s">
        <v>16</v>
      </c>
      <c r="E9" s="9" t="s">
        <v>14</v>
      </c>
      <c r="F9" s="10" t="e">
        <f>F8+TIME(0,5,0)</f>
        <v>#REF!</v>
      </c>
      <c r="G9" s="9">
        <v>10</v>
      </c>
      <c r="H9" s="8" t="e">
        <f t="shared" si="3"/>
        <v>#REF!</v>
      </c>
      <c r="I9" s="9">
        <v>24</v>
      </c>
      <c r="J9" s="9">
        <v>69</v>
      </c>
      <c r="K9" s="12">
        <f t="shared" si="0"/>
        <v>-0.43689320388349512</v>
      </c>
      <c r="L9" s="12">
        <f>J9</f>
        <v>69</v>
      </c>
      <c r="M9" s="12">
        <f>I9</f>
        <v>24</v>
      </c>
      <c r="N9" s="12">
        <f t="shared" si="1"/>
        <v>0.43689320388349512</v>
      </c>
    </row>
    <row r="10" spans="1:15">
      <c r="A10" s="16" t="e">
        <f t="shared" si="2"/>
        <v>#REF!</v>
      </c>
      <c r="B10" s="12" t="s">
        <v>11</v>
      </c>
      <c r="C10" s="9" t="s">
        <v>15</v>
      </c>
      <c r="D10" s="12" t="s">
        <v>16</v>
      </c>
      <c r="E10" s="12" t="s">
        <v>13</v>
      </c>
      <c r="F10" s="10" t="e">
        <f>F9+TIME(0,5,0)</f>
        <v>#REF!</v>
      </c>
      <c r="G10" s="12">
        <v>1</v>
      </c>
      <c r="H10" s="16" t="e">
        <f t="shared" si="3"/>
        <v>#REF!</v>
      </c>
      <c r="I10" s="12">
        <v>75</v>
      </c>
      <c r="J10" s="12">
        <v>26</v>
      </c>
      <c r="K10" s="12">
        <f t="shared" si="0"/>
        <v>0.48039215686274511</v>
      </c>
      <c r="L10" s="12">
        <f>I10</f>
        <v>75</v>
      </c>
      <c r="M10" s="12">
        <f>J10</f>
        <v>26</v>
      </c>
      <c r="N10" s="12">
        <f t="shared" si="1"/>
        <v>0.48039215686274511</v>
      </c>
    </row>
    <row r="11" spans="1:15">
      <c r="A11" s="8" t="e">
        <f t="shared" si="2"/>
        <v>#REF!</v>
      </c>
      <c r="B11" s="9" t="s">
        <v>11</v>
      </c>
      <c r="C11" s="9" t="s">
        <v>15</v>
      </c>
      <c r="D11" s="12" t="s">
        <v>16</v>
      </c>
      <c r="E11" s="9" t="s">
        <v>14</v>
      </c>
      <c r="F11" s="10" t="e">
        <f>F10+TIME(0,5,0)</f>
        <v>#REF!</v>
      </c>
      <c r="G11" s="9">
        <v>8</v>
      </c>
      <c r="H11" s="8" t="e">
        <f t="shared" si="3"/>
        <v>#REF!</v>
      </c>
      <c r="I11" s="9">
        <v>31</v>
      </c>
      <c r="J11" s="9">
        <v>62</v>
      </c>
      <c r="K11" s="12">
        <f t="shared" si="0"/>
        <v>-0.30693069306930693</v>
      </c>
      <c r="L11" s="12">
        <f>J11</f>
        <v>62</v>
      </c>
      <c r="M11" s="12">
        <f>I11</f>
        <v>31</v>
      </c>
      <c r="N11" s="12">
        <f t="shared" si="1"/>
        <v>0.30693069306930693</v>
      </c>
    </row>
    <row r="12" spans="1:15">
      <c r="A12" s="8" t="e">
        <f t="shared" si="2"/>
        <v>#REF!</v>
      </c>
      <c r="B12" s="9" t="s">
        <v>11</v>
      </c>
      <c r="C12" s="9" t="s">
        <v>15</v>
      </c>
      <c r="D12" s="12" t="s">
        <v>16</v>
      </c>
      <c r="E12" s="9" t="s">
        <v>13</v>
      </c>
      <c r="F12" s="10" t="e">
        <f>F11+TIME(0,5,0)</f>
        <v>#REF!</v>
      </c>
      <c r="G12" s="9">
        <v>6</v>
      </c>
      <c r="H12" s="8" t="e">
        <f t="shared" si="3"/>
        <v>#REF!</v>
      </c>
      <c r="I12" s="9">
        <v>50</v>
      </c>
      <c r="J12" s="9">
        <v>14</v>
      </c>
      <c r="K12" s="12">
        <f t="shared" si="0"/>
        <v>0.51428571428571423</v>
      </c>
      <c r="L12" s="12">
        <f>I12</f>
        <v>50</v>
      </c>
      <c r="M12" s="12">
        <f>J12</f>
        <v>14</v>
      </c>
      <c r="N12" s="12">
        <f t="shared" si="1"/>
        <v>0.51428571428571423</v>
      </c>
    </row>
    <row r="13" spans="1:15">
      <c r="A13" s="8" t="e">
        <f t="shared" si="2"/>
        <v>#REF!</v>
      </c>
      <c r="B13" s="9" t="s">
        <v>11</v>
      </c>
      <c r="C13" s="9" t="s">
        <v>15</v>
      </c>
      <c r="D13" s="12" t="s">
        <v>16</v>
      </c>
      <c r="E13" s="9" t="s">
        <v>14</v>
      </c>
      <c r="F13" s="10" t="e">
        <f>F12+TIME(0,5,0)</f>
        <v>#REF!</v>
      </c>
      <c r="G13" s="9">
        <v>4</v>
      </c>
      <c r="H13" s="8" t="e">
        <f t="shared" si="3"/>
        <v>#REF!</v>
      </c>
      <c r="I13" s="9">
        <v>26</v>
      </c>
      <c r="J13" s="9">
        <v>47</v>
      </c>
      <c r="K13" s="12">
        <f t="shared" si="0"/>
        <v>-0.27272727272727271</v>
      </c>
      <c r="L13" s="12">
        <f>J13</f>
        <v>47</v>
      </c>
      <c r="M13" s="12">
        <f>I13</f>
        <v>26</v>
      </c>
      <c r="N13" s="12">
        <f t="shared" si="1"/>
        <v>0.27272727272727271</v>
      </c>
    </row>
    <row r="14" spans="1:15">
      <c r="A14" s="13" t="e">
        <f t="shared" si="2"/>
        <v>#REF!</v>
      </c>
      <c r="B14" s="14" t="s">
        <v>11</v>
      </c>
      <c r="C14" s="14" t="s">
        <v>15</v>
      </c>
      <c r="D14" s="5" t="s">
        <v>17</v>
      </c>
      <c r="E14" s="14" t="s">
        <v>13</v>
      </c>
      <c r="F14" s="15" t="e">
        <f>F13+TIME(0,25,0)</f>
        <v>#REF!</v>
      </c>
      <c r="G14" s="14">
        <v>9</v>
      </c>
      <c r="H14" s="13" t="e">
        <f t="shared" si="3"/>
        <v>#REF!</v>
      </c>
      <c r="I14" s="14">
        <v>52</v>
      </c>
      <c r="J14" s="14">
        <v>31</v>
      </c>
      <c r="K14" s="14">
        <f t="shared" si="0"/>
        <v>0.22826086956521738</v>
      </c>
      <c r="L14" s="14">
        <f>I14</f>
        <v>52</v>
      </c>
      <c r="M14" s="14">
        <f>J14</f>
        <v>31</v>
      </c>
      <c r="N14" s="14">
        <f t="shared" si="1"/>
        <v>0.22826086956521738</v>
      </c>
      <c r="O14">
        <f>AVERAGE(N14:N18)</f>
        <v>0.14183194919394237</v>
      </c>
    </row>
    <row r="15" spans="1:15">
      <c r="A15" s="8" t="e">
        <f t="shared" si="2"/>
        <v>#REF!</v>
      </c>
      <c r="B15" s="9" t="s">
        <v>11</v>
      </c>
      <c r="C15" s="9" t="s">
        <v>15</v>
      </c>
      <c r="D15" s="12" t="s">
        <v>17</v>
      </c>
      <c r="E15" s="9" t="s">
        <v>14</v>
      </c>
      <c r="F15" s="10" t="e">
        <f>F14+TIME(0,5,0)</f>
        <v>#REF!</v>
      </c>
      <c r="G15" s="9">
        <v>7</v>
      </c>
      <c r="H15" s="8" t="e">
        <f t="shared" si="3"/>
        <v>#REF!</v>
      </c>
      <c r="I15" s="9">
        <v>33</v>
      </c>
      <c r="J15" s="9">
        <v>49</v>
      </c>
      <c r="K15" s="12">
        <f t="shared" si="0"/>
        <v>-0.1797752808988764</v>
      </c>
      <c r="L15" s="12">
        <f>J15</f>
        <v>49</v>
      </c>
      <c r="M15" s="12">
        <f>I15</f>
        <v>33</v>
      </c>
      <c r="N15" s="12">
        <f t="shared" si="1"/>
        <v>0.1797752808988764</v>
      </c>
    </row>
    <row r="16" spans="1:15">
      <c r="A16" s="16" t="e">
        <f t="shared" si="2"/>
        <v>#REF!</v>
      </c>
      <c r="B16" s="12" t="s">
        <v>11</v>
      </c>
      <c r="C16" s="9" t="s">
        <v>15</v>
      </c>
      <c r="D16" s="12" t="s">
        <v>17</v>
      </c>
      <c r="E16" s="12" t="s">
        <v>13</v>
      </c>
      <c r="F16" s="10" t="e">
        <f>F15+TIME(0,5,0)</f>
        <v>#REF!</v>
      </c>
      <c r="G16" s="12">
        <v>11</v>
      </c>
      <c r="H16" s="16" t="e">
        <f t="shared" si="3"/>
        <v>#REF!</v>
      </c>
      <c r="I16" s="12">
        <v>50</v>
      </c>
      <c r="J16" s="12">
        <v>50</v>
      </c>
      <c r="K16" s="12">
        <f t="shared" si="0"/>
        <v>0</v>
      </c>
      <c r="L16" s="12">
        <f>I16</f>
        <v>50</v>
      </c>
      <c r="M16" s="12">
        <f>J16</f>
        <v>50</v>
      </c>
      <c r="N16" s="12">
        <f t="shared" si="1"/>
        <v>0</v>
      </c>
    </row>
    <row r="17" spans="1:15">
      <c r="A17" s="8" t="e">
        <f t="shared" si="2"/>
        <v>#REF!</v>
      </c>
      <c r="B17" s="9" t="s">
        <v>11</v>
      </c>
      <c r="C17" s="9" t="s">
        <v>15</v>
      </c>
      <c r="D17" s="12" t="s">
        <v>17</v>
      </c>
      <c r="E17" s="9" t="s">
        <v>14</v>
      </c>
      <c r="F17" s="10" t="e">
        <f>F16+TIME(0,5,0)</f>
        <v>#REF!</v>
      </c>
      <c r="G17" s="9">
        <v>12</v>
      </c>
      <c r="H17" s="8" t="e">
        <f t="shared" si="3"/>
        <v>#REF!</v>
      </c>
      <c r="I17" s="9">
        <v>34</v>
      </c>
      <c r="J17" s="9">
        <v>43</v>
      </c>
      <c r="K17" s="12">
        <f t="shared" si="0"/>
        <v>-0.10112359550561797</v>
      </c>
      <c r="L17" s="9">
        <f>J17</f>
        <v>43</v>
      </c>
      <c r="M17" s="9">
        <f>I17</f>
        <v>34</v>
      </c>
      <c r="N17" s="12">
        <f t="shared" si="1"/>
        <v>0.10112359550561797</v>
      </c>
    </row>
    <row r="18" spans="1:15">
      <c r="A18" s="8" t="e">
        <f t="shared" si="2"/>
        <v>#REF!</v>
      </c>
      <c r="B18" s="9" t="s">
        <v>11</v>
      </c>
      <c r="C18" s="9" t="s">
        <v>15</v>
      </c>
      <c r="D18" s="12" t="s">
        <v>17</v>
      </c>
      <c r="E18" s="9" t="s">
        <v>13</v>
      </c>
      <c r="F18" s="10" t="e">
        <f>F17+TIME(0,5,0)</f>
        <v>#REF!</v>
      </c>
      <c r="G18" s="9">
        <v>8</v>
      </c>
      <c r="H18" s="8" t="e">
        <f t="shared" si="3"/>
        <v>#REF!</v>
      </c>
      <c r="I18" s="9">
        <v>47</v>
      </c>
      <c r="J18" s="9">
        <v>30</v>
      </c>
      <c r="K18" s="12">
        <f t="shared" si="0"/>
        <v>0.2</v>
      </c>
      <c r="L18" s="12">
        <f>I18</f>
        <v>47</v>
      </c>
      <c r="M18" s="12">
        <f>J18</f>
        <v>30</v>
      </c>
      <c r="N18" s="12">
        <f t="shared" si="1"/>
        <v>0.2</v>
      </c>
    </row>
    <row r="19" spans="1:15">
      <c r="A19" s="8" t="e">
        <f t="shared" si="2"/>
        <v>#REF!</v>
      </c>
      <c r="B19" s="9" t="s">
        <v>11</v>
      </c>
      <c r="C19" s="9" t="s">
        <v>15</v>
      </c>
      <c r="D19" s="12" t="s">
        <v>17</v>
      </c>
      <c r="E19" s="9" t="s">
        <v>14</v>
      </c>
      <c r="F19" s="10" t="e">
        <f>F18+TIME(0,5,0)</f>
        <v>#REF!</v>
      </c>
      <c r="G19" s="9">
        <v>12</v>
      </c>
      <c r="H19" s="8" t="e">
        <f t="shared" si="3"/>
        <v>#REF!</v>
      </c>
      <c r="I19" s="9">
        <v>46</v>
      </c>
      <c r="J19" s="9">
        <v>44</v>
      </c>
      <c r="K19" s="12">
        <f t="shared" si="0"/>
        <v>1.9607843137254902E-2</v>
      </c>
      <c r="L19" s="12">
        <f>J19</f>
        <v>44</v>
      </c>
      <c r="M19" s="12">
        <f>I19</f>
        <v>46</v>
      </c>
      <c r="N19" s="12">
        <f t="shared" si="1"/>
        <v>-1.9607843137254902E-2</v>
      </c>
    </row>
    <row r="20" spans="1:15">
      <c r="A20" s="13" t="e">
        <f t="shared" si="2"/>
        <v>#REF!</v>
      </c>
      <c r="B20" s="14" t="s">
        <v>11</v>
      </c>
      <c r="C20" s="14" t="s">
        <v>15</v>
      </c>
      <c r="D20" s="5" t="s">
        <v>18</v>
      </c>
      <c r="E20" s="14" t="s">
        <v>13</v>
      </c>
      <c r="F20" s="15" t="e">
        <f>F19+TIME(0,25,0)</f>
        <v>#REF!</v>
      </c>
      <c r="G20" s="14">
        <v>13</v>
      </c>
      <c r="H20" s="13" t="e">
        <f t="shared" si="3"/>
        <v>#REF!</v>
      </c>
      <c r="I20" s="14">
        <v>67</v>
      </c>
      <c r="J20" s="14">
        <v>30</v>
      </c>
      <c r="K20" s="14">
        <f t="shared" si="0"/>
        <v>0.33636363636363636</v>
      </c>
      <c r="L20" s="14">
        <f>I20</f>
        <v>67</v>
      </c>
      <c r="M20" s="14">
        <f>J20</f>
        <v>30</v>
      </c>
      <c r="N20" s="14">
        <f t="shared" si="1"/>
        <v>0.33636363636363636</v>
      </c>
      <c r="O20">
        <f>AVERAGE(N20:N24)</f>
        <v>0.12853458630305145</v>
      </c>
    </row>
    <row r="21" spans="1:15">
      <c r="A21" s="8" t="e">
        <f t="shared" si="2"/>
        <v>#REF!</v>
      </c>
      <c r="B21" s="9" t="s">
        <v>11</v>
      </c>
      <c r="C21" s="9" t="s">
        <v>15</v>
      </c>
      <c r="D21" s="12" t="s">
        <v>18</v>
      </c>
      <c r="E21" s="9" t="s">
        <v>14</v>
      </c>
      <c r="F21" s="10" t="e">
        <f>F20+TIME(0,5,0)</f>
        <v>#REF!</v>
      </c>
      <c r="G21" s="9">
        <v>9</v>
      </c>
      <c r="H21" s="8" t="e">
        <f t="shared" si="3"/>
        <v>#REF!</v>
      </c>
      <c r="I21" s="9">
        <v>34</v>
      </c>
      <c r="J21" s="9">
        <v>47</v>
      </c>
      <c r="K21" s="12">
        <f t="shared" si="0"/>
        <v>-0.14444444444444443</v>
      </c>
      <c r="L21" s="12">
        <f>J21</f>
        <v>47</v>
      </c>
      <c r="M21" s="12">
        <f>I21</f>
        <v>34</v>
      </c>
      <c r="N21" s="12">
        <f t="shared" si="1"/>
        <v>0.14444444444444443</v>
      </c>
    </row>
    <row r="22" spans="1:15">
      <c r="A22" s="16" t="e">
        <f t="shared" si="2"/>
        <v>#REF!</v>
      </c>
      <c r="B22" s="12" t="s">
        <v>11</v>
      </c>
      <c r="C22" s="9" t="s">
        <v>15</v>
      </c>
      <c r="D22" s="12" t="s">
        <v>18</v>
      </c>
      <c r="E22" s="12" t="s">
        <v>13</v>
      </c>
      <c r="F22" s="10" t="e">
        <f>F21+TIME(0,5,0)</f>
        <v>#REF!</v>
      </c>
      <c r="G22" s="12">
        <v>8</v>
      </c>
      <c r="H22" s="16" t="e">
        <f t="shared" si="3"/>
        <v>#REF!</v>
      </c>
      <c r="I22" s="12">
        <v>44</v>
      </c>
      <c r="J22" s="12">
        <v>40</v>
      </c>
      <c r="K22" s="12">
        <f t="shared" si="0"/>
        <v>4.3478260869565216E-2</v>
      </c>
      <c r="L22" s="12">
        <f>I22</f>
        <v>44</v>
      </c>
      <c r="M22" s="12">
        <f>J22</f>
        <v>40</v>
      </c>
      <c r="N22" s="12">
        <f t="shared" si="1"/>
        <v>4.3478260869565216E-2</v>
      </c>
    </row>
    <row r="23" spans="1:15">
      <c r="A23" s="8" t="e">
        <f t="shared" si="2"/>
        <v>#REF!</v>
      </c>
      <c r="B23" s="9" t="s">
        <v>11</v>
      </c>
      <c r="C23" s="9" t="s">
        <v>15</v>
      </c>
      <c r="D23" s="12" t="s">
        <v>18</v>
      </c>
      <c r="E23" s="9" t="s">
        <v>14</v>
      </c>
      <c r="F23" s="10" t="e">
        <f>F22+TIME(0,5,0)</f>
        <v>#REF!</v>
      </c>
      <c r="G23" s="9">
        <v>10</v>
      </c>
      <c r="H23" s="8" t="e">
        <f t="shared" si="3"/>
        <v>#REF!</v>
      </c>
      <c r="I23" s="9">
        <v>37</v>
      </c>
      <c r="J23" s="9">
        <v>36</v>
      </c>
      <c r="K23" s="12">
        <f t="shared" si="0"/>
        <v>1.2048192771084338E-2</v>
      </c>
      <c r="L23" s="9">
        <f>J23</f>
        <v>36</v>
      </c>
      <c r="M23" s="9">
        <f>I23</f>
        <v>37</v>
      </c>
      <c r="N23" s="12">
        <f t="shared" si="1"/>
        <v>-1.2048192771084338E-2</v>
      </c>
    </row>
    <row r="24" spans="1:15">
      <c r="A24" s="8" t="e">
        <f t="shared" si="2"/>
        <v>#REF!</v>
      </c>
      <c r="B24" s="9" t="s">
        <v>11</v>
      </c>
      <c r="C24" s="9" t="s">
        <v>15</v>
      </c>
      <c r="D24" s="12" t="s">
        <v>18</v>
      </c>
      <c r="E24" s="9" t="s">
        <v>13</v>
      </c>
      <c r="F24" s="10" t="e">
        <f>F23+TIME(0,5,0)</f>
        <v>#REF!</v>
      </c>
      <c r="G24" s="9">
        <v>10</v>
      </c>
      <c r="H24" s="8" t="e">
        <f t="shared" si="3"/>
        <v>#REF!</v>
      </c>
      <c r="I24" s="9">
        <v>47</v>
      </c>
      <c r="J24" s="9">
        <v>35</v>
      </c>
      <c r="K24" s="12">
        <f t="shared" si="0"/>
        <v>0.13043478260869565</v>
      </c>
      <c r="L24" s="12">
        <f>I24</f>
        <v>47</v>
      </c>
      <c r="M24" s="12">
        <f>J24</f>
        <v>35</v>
      </c>
      <c r="N24" s="12">
        <f t="shared" si="1"/>
        <v>0.13043478260869565</v>
      </c>
    </row>
    <row r="25" spans="1:15">
      <c r="A25" s="8" t="e">
        <f t="shared" si="2"/>
        <v>#REF!</v>
      </c>
      <c r="B25" s="9" t="s">
        <v>11</v>
      </c>
      <c r="C25" s="9" t="s">
        <v>15</v>
      </c>
      <c r="D25" s="12" t="s">
        <v>18</v>
      </c>
      <c r="E25" s="9" t="s">
        <v>14</v>
      </c>
      <c r="F25" s="10" t="e">
        <f>F24+TIME(0,5,0)</f>
        <v>#REF!</v>
      </c>
      <c r="G25" s="9">
        <v>12</v>
      </c>
      <c r="H25" s="8" t="e">
        <f t="shared" si="3"/>
        <v>#REF!</v>
      </c>
      <c r="I25" s="9">
        <v>46</v>
      </c>
      <c r="J25" s="9">
        <v>31</v>
      </c>
      <c r="K25" s="12">
        <f t="shared" si="0"/>
        <v>0.16853932584269662</v>
      </c>
      <c r="L25" s="12">
        <f>J25</f>
        <v>31</v>
      </c>
      <c r="M25" s="12">
        <f>I25</f>
        <v>46</v>
      </c>
      <c r="N25" s="12">
        <f t="shared" si="1"/>
        <v>-0.16853932584269662</v>
      </c>
    </row>
    <row r="26" spans="1:15">
      <c r="A26" s="13" t="e">
        <f t="shared" si="2"/>
        <v>#REF!</v>
      </c>
      <c r="B26" s="14" t="s">
        <v>11</v>
      </c>
      <c r="C26" s="14" t="s">
        <v>15</v>
      </c>
      <c r="D26" s="5" t="s">
        <v>19</v>
      </c>
      <c r="E26" s="14" t="s">
        <v>13</v>
      </c>
      <c r="F26" s="15">
        <f>TIME(16,0,0)</f>
        <v>0.66666666666666663</v>
      </c>
      <c r="G26" s="14">
        <v>7</v>
      </c>
      <c r="H26" s="13" t="e">
        <f>#REF!+1</f>
        <v>#REF!</v>
      </c>
      <c r="I26" s="14">
        <v>34</v>
      </c>
      <c r="J26" s="14">
        <v>34</v>
      </c>
      <c r="K26" s="14">
        <f t="shared" si="0"/>
        <v>0</v>
      </c>
      <c r="L26" s="14">
        <f>I26</f>
        <v>34</v>
      </c>
      <c r="M26" s="14">
        <f>J26</f>
        <v>34</v>
      </c>
      <c r="N26" s="14">
        <f t="shared" si="1"/>
        <v>0</v>
      </c>
      <c r="O26">
        <f>AVERAGE(N26:N30)</f>
        <v>7.8472521165160315E-4</v>
      </c>
    </row>
    <row r="27" spans="1:15">
      <c r="A27" s="8" t="e">
        <f t="shared" si="2"/>
        <v>#REF!</v>
      </c>
      <c r="B27" s="9" t="s">
        <v>11</v>
      </c>
      <c r="C27" s="9" t="s">
        <v>15</v>
      </c>
      <c r="D27" s="12" t="s">
        <v>19</v>
      </c>
      <c r="E27" s="9" t="s">
        <v>14</v>
      </c>
      <c r="F27" s="10">
        <f>F26+TIME(0,5,0)</f>
        <v>0.67013888888888884</v>
      </c>
      <c r="G27" s="9">
        <v>9</v>
      </c>
      <c r="H27" s="8" t="e">
        <f t="shared" si="3"/>
        <v>#REF!</v>
      </c>
      <c r="I27" s="9">
        <v>42</v>
      </c>
      <c r="J27" s="9">
        <v>45</v>
      </c>
      <c r="K27" s="12">
        <f t="shared" si="0"/>
        <v>-3.125E-2</v>
      </c>
      <c r="L27" s="12">
        <f>J27</f>
        <v>45</v>
      </c>
      <c r="M27" s="12">
        <f>I27</f>
        <v>42</v>
      </c>
      <c r="N27" s="12">
        <f t="shared" si="1"/>
        <v>3.125E-2</v>
      </c>
    </row>
    <row r="28" spans="1:15">
      <c r="A28" s="16" t="e">
        <f t="shared" si="2"/>
        <v>#REF!</v>
      </c>
      <c r="B28" s="12" t="s">
        <v>11</v>
      </c>
      <c r="C28" s="9" t="s">
        <v>15</v>
      </c>
      <c r="D28" s="12" t="s">
        <v>19</v>
      </c>
      <c r="E28" s="12" t="s">
        <v>13</v>
      </c>
      <c r="F28" s="10">
        <f>F27+TIME(0,5,0)</f>
        <v>0.67361111111111105</v>
      </c>
      <c r="G28" s="12">
        <v>6</v>
      </c>
      <c r="H28" s="16" t="e">
        <f t="shared" si="3"/>
        <v>#REF!</v>
      </c>
      <c r="I28" s="12">
        <v>52</v>
      </c>
      <c r="J28" s="12">
        <v>38</v>
      </c>
      <c r="K28" s="12">
        <f t="shared" si="0"/>
        <v>0.14583333333333334</v>
      </c>
      <c r="L28" s="12">
        <f>I28</f>
        <v>52</v>
      </c>
      <c r="M28" s="12">
        <f>J28</f>
        <v>38</v>
      </c>
      <c r="N28" s="12">
        <f t="shared" si="1"/>
        <v>0.14583333333333334</v>
      </c>
    </row>
    <row r="29" spans="1:15">
      <c r="A29" s="8" t="e">
        <f t="shared" si="2"/>
        <v>#REF!</v>
      </c>
      <c r="B29" s="9" t="s">
        <v>11</v>
      </c>
      <c r="C29" s="9" t="s">
        <v>15</v>
      </c>
      <c r="D29" s="12" t="s">
        <v>19</v>
      </c>
      <c r="E29" s="9" t="s">
        <v>14</v>
      </c>
      <c r="F29" s="10">
        <f>F28+TIME(0,5,0)</f>
        <v>0.67708333333333326</v>
      </c>
      <c r="G29" s="9">
        <v>11</v>
      </c>
      <c r="H29" s="8" t="e">
        <f t="shared" si="3"/>
        <v>#REF!</v>
      </c>
      <c r="I29" s="9">
        <v>51</v>
      </c>
      <c r="J29" s="9">
        <v>39</v>
      </c>
      <c r="K29" s="12">
        <f t="shared" si="0"/>
        <v>0.11881188118811881</v>
      </c>
      <c r="L29" s="9">
        <f>J29</f>
        <v>39</v>
      </c>
      <c r="M29" s="9">
        <f>I29</f>
        <v>51</v>
      </c>
      <c r="N29" s="12">
        <f t="shared" si="1"/>
        <v>-0.11881188118811881</v>
      </c>
    </row>
    <row r="30" spans="1:15">
      <c r="A30" s="8" t="e">
        <f t="shared" si="2"/>
        <v>#REF!</v>
      </c>
      <c r="B30" s="9" t="s">
        <v>11</v>
      </c>
      <c r="C30" s="9" t="s">
        <v>15</v>
      </c>
      <c r="D30" s="12" t="s">
        <v>19</v>
      </c>
      <c r="E30" s="9" t="s">
        <v>13</v>
      </c>
      <c r="F30" s="10">
        <f>F29+TIME(0,5,0)</f>
        <v>0.68055555555555547</v>
      </c>
      <c r="G30" s="9">
        <v>9</v>
      </c>
      <c r="H30" s="8" t="e">
        <f t="shared" si="3"/>
        <v>#REF!</v>
      </c>
      <c r="I30" s="9">
        <v>39</v>
      </c>
      <c r="J30" s="9">
        <v>44</v>
      </c>
      <c r="K30" s="12">
        <f t="shared" si="0"/>
        <v>-5.434782608695652E-2</v>
      </c>
      <c r="L30" s="12">
        <f>I30</f>
        <v>39</v>
      </c>
      <c r="M30" s="12">
        <f>J30</f>
        <v>44</v>
      </c>
      <c r="N30" s="12">
        <f t="shared" si="1"/>
        <v>-5.434782608695652E-2</v>
      </c>
    </row>
    <row r="31" spans="1:15">
      <c r="A31" s="8" t="e">
        <f t="shared" si="2"/>
        <v>#REF!</v>
      </c>
      <c r="B31" s="9" t="s">
        <v>11</v>
      </c>
      <c r="C31" s="9" t="s">
        <v>15</v>
      </c>
      <c r="D31" s="12" t="s">
        <v>19</v>
      </c>
      <c r="E31" s="9" t="s">
        <v>14</v>
      </c>
      <c r="F31" s="10">
        <f>F30+TIME(0,5,0)</f>
        <v>0.68402777777777768</v>
      </c>
      <c r="G31" s="9">
        <v>9</v>
      </c>
      <c r="H31" s="8" t="e">
        <f t="shared" si="3"/>
        <v>#REF!</v>
      </c>
      <c r="I31" s="9">
        <v>50</v>
      </c>
      <c r="J31" s="9">
        <v>30</v>
      </c>
      <c r="K31" s="12">
        <f t="shared" si="0"/>
        <v>0.2247191011235955</v>
      </c>
      <c r="L31" s="12">
        <f>J31</f>
        <v>30</v>
      </c>
      <c r="M31" s="12">
        <f>I31</f>
        <v>50</v>
      </c>
      <c r="N31" s="12">
        <f t="shared" si="1"/>
        <v>-0.2247191011235955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1"/>
  <sheetViews>
    <sheetView workbookViewId="0">
      <selection activeCell="N2" sqref="N2:N31"/>
    </sheetView>
  </sheetViews>
  <sheetFormatPr baseColWidth="10" defaultRowHeight="15" x14ac:dyDescent="0"/>
  <cols>
    <col min="1" max="1" width="12" customWidth="1"/>
    <col min="2" max="2" width="12.83203125" customWidth="1"/>
    <col min="3" max="3" width="19" customWidth="1"/>
    <col min="4" max="4" width="59.1640625" customWidth="1"/>
    <col min="6" max="6" width="14.6640625" customWidth="1"/>
  </cols>
  <sheetData>
    <row r="1" spans="1:1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2" t="s">
        <v>6</v>
      </c>
      <c r="H1" s="1" t="s">
        <v>0</v>
      </c>
      <c r="I1" s="2" t="s">
        <v>7</v>
      </c>
      <c r="J1" s="2" t="s">
        <v>8</v>
      </c>
      <c r="K1" s="2" t="s">
        <v>9</v>
      </c>
      <c r="L1" s="2" t="s">
        <v>2</v>
      </c>
      <c r="M1" s="2" t="s">
        <v>3</v>
      </c>
      <c r="N1" s="2" t="s">
        <v>10</v>
      </c>
    </row>
    <row r="2" spans="1:15">
      <c r="A2" s="4">
        <v>1</v>
      </c>
      <c r="B2" s="5" t="s">
        <v>11</v>
      </c>
      <c r="C2" s="5" t="s">
        <v>12</v>
      </c>
      <c r="D2" s="5" t="s">
        <v>12</v>
      </c>
      <c r="E2" s="5" t="s">
        <v>13</v>
      </c>
      <c r="F2" s="6">
        <f>TIME(8,20,0)</f>
        <v>0.34722222222222227</v>
      </c>
      <c r="G2" s="5">
        <v>1</v>
      </c>
      <c r="H2" s="4">
        <v>1</v>
      </c>
      <c r="I2" s="7">
        <v>38</v>
      </c>
      <c r="J2" s="7">
        <v>44</v>
      </c>
      <c r="K2" s="5">
        <f t="shared" ref="K2:K31" si="0">(I2-J2)/(G2+I2+J2)</f>
        <v>-7.2289156626506021E-2</v>
      </c>
      <c r="L2" s="5">
        <f>I2</f>
        <v>38</v>
      </c>
      <c r="M2" s="5">
        <f>J2</f>
        <v>44</v>
      </c>
      <c r="N2" s="5">
        <f t="shared" ref="N2:N31" si="1">(L2-M2)/(G2+L2+M2)</f>
        <v>-7.2289156626506021E-2</v>
      </c>
      <c r="O2">
        <f>AVERAGE(N2:N6)</f>
        <v>-2.8100106924098544E-2</v>
      </c>
    </row>
    <row r="3" spans="1:15">
      <c r="A3" s="8">
        <f t="shared" ref="A3:A31" si="2">A2+1</f>
        <v>2</v>
      </c>
      <c r="B3" s="9" t="s">
        <v>11</v>
      </c>
      <c r="C3" s="9" t="s">
        <v>12</v>
      </c>
      <c r="D3" s="9" t="s">
        <v>12</v>
      </c>
      <c r="E3" s="9" t="s">
        <v>14</v>
      </c>
      <c r="F3" s="10">
        <f t="shared" ref="F3:F10" si="3">F2+TIME(0,5,0)</f>
        <v>0.35069444444444448</v>
      </c>
      <c r="G3" s="9">
        <v>4</v>
      </c>
      <c r="H3" s="8">
        <f t="shared" ref="H3:H31" si="4">H2+1</f>
        <v>2</v>
      </c>
      <c r="I3" s="11">
        <v>48</v>
      </c>
      <c r="J3" s="11">
        <v>47</v>
      </c>
      <c r="K3" s="12">
        <f t="shared" si="0"/>
        <v>1.0101010101010102E-2</v>
      </c>
      <c r="L3" s="9">
        <f>J3</f>
        <v>47</v>
      </c>
      <c r="M3" s="9">
        <f>I3</f>
        <v>48</v>
      </c>
      <c r="N3" s="12">
        <f t="shared" si="1"/>
        <v>-1.0101010101010102E-2</v>
      </c>
    </row>
    <row r="4" spans="1:15">
      <c r="A4" s="8">
        <f t="shared" si="2"/>
        <v>3</v>
      </c>
      <c r="B4" s="9" t="s">
        <v>11</v>
      </c>
      <c r="C4" s="9" t="s">
        <v>12</v>
      </c>
      <c r="D4" s="9" t="s">
        <v>12</v>
      </c>
      <c r="E4" s="9" t="s">
        <v>13</v>
      </c>
      <c r="F4" s="10">
        <f t="shared" si="3"/>
        <v>0.35416666666666669</v>
      </c>
      <c r="G4" s="9">
        <v>11</v>
      </c>
      <c r="H4" s="8">
        <f t="shared" si="4"/>
        <v>3</v>
      </c>
      <c r="I4" s="9">
        <v>54</v>
      </c>
      <c r="J4" s="9">
        <v>39</v>
      </c>
      <c r="K4" s="12">
        <f t="shared" si="0"/>
        <v>0.14423076923076922</v>
      </c>
      <c r="L4" s="12">
        <f>I4</f>
        <v>54</v>
      </c>
      <c r="M4" s="12">
        <f>J4</f>
        <v>39</v>
      </c>
      <c r="N4" s="12">
        <f t="shared" si="1"/>
        <v>0.14423076923076922</v>
      </c>
    </row>
    <row r="5" spans="1:15">
      <c r="A5" s="8">
        <f t="shared" si="2"/>
        <v>4</v>
      </c>
      <c r="B5" s="9" t="s">
        <v>11</v>
      </c>
      <c r="C5" s="9" t="s">
        <v>12</v>
      </c>
      <c r="D5" s="9" t="s">
        <v>12</v>
      </c>
      <c r="E5" s="9" t="s">
        <v>14</v>
      </c>
      <c r="F5" s="10">
        <f t="shared" si="3"/>
        <v>0.3576388888888889</v>
      </c>
      <c r="G5" s="9">
        <v>6</v>
      </c>
      <c r="H5" s="8">
        <f t="shared" si="4"/>
        <v>4</v>
      </c>
      <c r="I5" s="9">
        <v>47</v>
      </c>
      <c r="J5" s="9">
        <v>39</v>
      </c>
      <c r="K5" s="12">
        <f t="shared" si="0"/>
        <v>8.6956521739130432E-2</v>
      </c>
      <c r="L5" s="12">
        <f>J5</f>
        <v>39</v>
      </c>
      <c r="M5" s="12">
        <f>I5</f>
        <v>47</v>
      </c>
      <c r="N5" s="12">
        <f t="shared" si="1"/>
        <v>-8.6956521739130432E-2</v>
      </c>
    </row>
    <row r="6" spans="1:15">
      <c r="A6" s="8">
        <f t="shared" si="2"/>
        <v>5</v>
      </c>
      <c r="B6" s="9" t="s">
        <v>11</v>
      </c>
      <c r="C6" s="9" t="s">
        <v>12</v>
      </c>
      <c r="D6" s="9" t="s">
        <v>12</v>
      </c>
      <c r="E6" s="9" t="s">
        <v>13</v>
      </c>
      <c r="F6" s="10">
        <f t="shared" si="3"/>
        <v>0.3611111111111111</v>
      </c>
      <c r="G6" s="9">
        <v>2</v>
      </c>
      <c r="H6" s="8">
        <f t="shared" si="4"/>
        <v>5</v>
      </c>
      <c r="I6" s="9">
        <v>45</v>
      </c>
      <c r="J6" s="9">
        <v>57</v>
      </c>
      <c r="K6" s="12">
        <f t="shared" si="0"/>
        <v>-0.11538461538461539</v>
      </c>
      <c r="L6" s="12">
        <f>I6</f>
        <v>45</v>
      </c>
      <c r="M6" s="12">
        <f>J6</f>
        <v>57</v>
      </c>
      <c r="N6" s="12">
        <f t="shared" si="1"/>
        <v>-0.11538461538461539</v>
      </c>
    </row>
    <row r="7" spans="1:15">
      <c r="A7" s="8">
        <f t="shared" si="2"/>
        <v>6</v>
      </c>
      <c r="B7" s="9" t="s">
        <v>11</v>
      </c>
      <c r="C7" s="9" t="s">
        <v>12</v>
      </c>
      <c r="D7" s="9" t="s">
        <v>12</v>
      </c>
      <c r="E7" s="9" t="s">
        <v>14</v>
      </c>
      <c r="F7" s="10">
        <f t="shared" si="3"/>
        <v>0.36458333333333331</v>
      </c>
      <c r="G7" s="9">
        <v>8</v>
      </c>
      <c r="H7" s="8">
        <f t="shared" si="4"/>
        <v>6</v>
      </c>
      <c r="I7" s="9">
        <v>35</v>
      </c>
      <c r="J7" s="9">
        <v>31</v>
      </c>
      <c r="K7" s="12">
        <f t="shared" si="0"/>
        <v>5.4054054054054057E-2</v>
      </c>
      <c r="L7" s="12">
        <f>J7</f>
        <v>31</v>
      </c>
      <c r="M7" s="12">
        <f>I7</f>
        <v>35</v>
      </c>
      <c r="N7" s="12">
        <f t="shared" si="1"/>
        <v>-5.4054054054054057E-2</v>
      </c>
    </row>
    <row r="8" spans="1:15">
      <c r="A8" s="13">
        <f t="shared" si="2"/>
        <v>7</v>
      </c>
      <c r="B8" s="14" t="s">
        <v>11</v>
      </c>
      <c r="C8" s="14" t="s">
        <v>20</v>
      </c>
      <c r="D8" s="5" t="s">
        <v>16</v>
      </c>
      <c r="E8" s="14" t="s">
        <v>13</v>
      </c>
      <c r="F8" s="15">
        <f>TIME(9,0,0)</f>
        <v>0.375</v>
      </c>
      <c r="G8" s="14">
        <v>1</v>
      </c>
      <c r="H8" s="13">
        <f t="shared" si="4"/>
        <v>7</v>
      </c>
      <c r="I8" s="14">
        <v>63</v>
      </c>
      <c r="J8" s="14">
        <v>36</v>
      </c>
      <c r="K8" s="14">
        <f t="shared" si="0"/>
        <v>0.27</v>
      </c>
      <c r="L8" s="14">
        <f>I8</f>
        <v>63</v>
      </c>
      <c r="M8" s="14">
        <f>J8</f>
        <v>36</v>
      </c>
      <c r="N8" s="14">
        <f t="shared" si="1"/>
        <v>0.27</v>
      </c>
      <c r="O8">
        <f>AVERAGE(N8:N12)</f>
        <v>0.3956671057698154</v>
      </c>
    </row>
    <row r="9" spans="1:15">
      <c r="A9" s="8">
        <f t="shared" si="2"/>
        <v>8</v>
      </c>
      <c r="B9" s="9" t="s">
        <v>11</v>
      </c>
      <c r="C9" s="9" t="s">
        <v>20</v>
      </c>
      <c r="D9" s="9" t="s">
        <v>16</v>
      </c>
      <c r="E9" s="9" t="s">
        <v>14</v>
      </c>
      <c r="F9" s="10">
        <f t="shared" si="3"/>
        <v>0.37847222222222221</v>
      </c>
      <c r="G9" s="9">
        <v>6</v>
      </c>
      <c r="H9" s="8">
        <f t="shared" si="4"/>
        <v>8</v>
      </c>
      <c r="I9" s="9">
        <v>34</v>
      </c>
      <c r="J9" s="9">
        <v>66</v>
      </c>
      <c r="K9" s="12">
        <f t="shared" si="0"/>
        <v>-0.30188679245283018</v>
      </c>
      <c r="L9" s="12">
        <f>J9</f>
        <v>66</v>
      </c>
      <c r="M9" s="12">
        <f>I9</f>
        <v>34</v>
      </c>
      <c r="N9" s="12">
        <f t="shared" si="1"/>
        <v>0.30188679245283018</v>
      </c>
    </row>
    <row r="10" spans="1:15">
      <c r="A10" s="16">
        <f t="shared" si="2"/>
        <v>9</v>
      </c>
      <c r="B10" s="12" t="s">
        <v>11</v>
      </c>
      <c r="C10" s="9" t="s">
        <v>20</v>
      </c>
      <c r="D10" s="9" t="s">
        <v>16</v>
      </c>
      <c r="E10" s="12" t="s">
        <v>13</v>
      </c>
      <c r="F10" s="10">
        <f t="shared" si="3"/>
        <v>0.38194444444444442</v>
      </c>
      <c r="G10" s="12">
        <v>6</v>
      </c>
      <c r="H10" s="16">
        <f t="shared" si="4"/>
        <v>9</v>
      </c>
      <c r="I10" s="12">
        <v>75</v>
      </c>
      <c r="J10" s="12">
        <v>14</v>
      </c>
      <c r="K10" s="12">
        <f t="shared" si="0"/>
        <v>0.64210526315789473</v>
      </c>
      <c r="L10" s="12">
        <f>I10</f>
        <v>75</v>
      </c>
      <c r="M10" s="12">
        <f>J10</f>
        <v>14</v>
      </c>
      <c r="N10" s="12">
        <f t="shared" si="1"/>
        <v>0.64210526315789473</v>
      </c>
    </row>
    <row r="11" spans="1:15">
      <c r="A11" s="8">
        <f t="shared" si="2"/>
        <v>10</v>
      </c>
      <c r="B11" s="9" t="s">
        <v>11</v>
      </c>
      <c r="C11" s="9" t="s">
        <v>20</v>
      </c>
      <c r="D11" s="9" t="s">
        <v>16</v>
      </c>
      <c r="E11" s="9" t="s">
        <v>14</v>
      </c>
      <c r="F11" s="10">
        <f>F10+TIME(0,5,0)</f>
        <v>0.38541666666666663</v>
      </c>
      <c r="G11" s="9">
        <v>7</v>
      </c>
      <c r="H11" s="8">
        <f t="shared" si="4"/>
        <v>10</v>
      </c>
      <c r="I11" s="9">
        <v>27</v>
      </c>
      <c r="J11" s="9">
        <v>64</v>
      </c>
      <c r="K11" s="12">
        <f t="shared" si="0"/>
        <v>-0.37755102040816324</v>
      </c>
      <c r="L11" s="9">
        <f>J11</f>
        <v>64</v>
      </c>
      <c r="M11" s="9">
        <f>I11</f>
        <v>27</v>
      </c>
      <c r="N11" s="12">
        <f t="shared" si="1"/>
        <v>0.37755102040816324</v>
      </c>
    </row>
    <row r="12" spans="1:15">
      <c r="A12" s="8">
        <f t="shared" si="2"/>
        <v>11</v>
      </c>
      <c r="B12" s="9" t="s">
        <v>11</v>
      </c>
      <c r="C12" s="9" t="s">
        <v>20</v>
      </c>
      <c r="D12" s="9" t="s">
        <v>16</v>
      </c>
      <c r="E12" s="9" t="s">
        <v>13</v>
      </c>
      <c r="F12" s="10">
        <f>F11+TIME(0,5,0)</f>
        <v>0.38888888888888884</v>
      </c>
      <c r="G12" s="9">
        <v>9</v>
      </c>
      <c r="H12" s="8">
        <f t="shared" si="4"/>
        <v>11</v>
      </c>
      <c r="I12" s="9">
        <v>69</v>
      </c>
      <c r="J12" s="9">
        <v>28</v>
      </c>
      <c r="K12" s="12">
        <f t="shared" si="0"/>
        <v>0.3867924528301887</v>
      </c>
      <c r="L12" s="12">
        <f>I12</f>
        <v>69</v>
      </c>
      <c r="M12" s="12">
        <f>J12</f>
        <v>28</v>
      </c>
      <c r="N12" s="12">
        <f t="shared" si="1"/>
        <v>0.3867924528301887</v>
      </c>
    </row>
    <row r="13" spans="1:15">
      <c r="A13" s="8">
        <f t="shared" si="2"/>
        <v>12</v>
      </c>
      <c r="B13" s="9" t="s">
        <v>11</v>
      </c>
      <c r="C13" s="9" t="s">
        <v>20</v>
      </c>
      <c r="D13" s="9" t="s">
        <v>16</v>
      </c>
      <c r="E13" s="9" t="s">
        <v>14</v>
      </c>
      <c r="F13" s="10">
        <f>F12+TIME(0,5,0)</f>
        <v>0.39236111111111105</v>
      </c>
      <c r="G13" s="9">
        <v>9</v>
      </c>
      <c r="H13" s="8">
        <f t="shared" si="4"/>
        <v>12</v>
      </c>
      <c r="I13" s="9">
        <v>13</v>
      </c>
      <c r="J13" s="9">
        <v>73</v>
      </c>
      <c r="K13" s="12">
        <f t="shared" si="0"/>
        <v>-0.63157894736842102</v>
      </c>
      <c r="L13" s="12">
        <f>J13</f>
        <v>73</v>
      </c>
      <c r="M13" s="12">
        <f>I13</f>
        <v>13</v>
      </c>
      <c r="N13" s="12">
        <f t="shared" si="1"/>
        <v>0.63157894736842102</v>
      </c>
    </row>
    <row r="14" spans="1:15">
      <c r="A14" s="13">
        <f t="shared" si="2"/>
        <v>13</v>
      </c>
      <c r="B14" s="14" t="s">
        <v>11</v>
      </c>
      <c r="C14" s="14" t="s">
        <v>20</v>
      </c>
      <c r="D14" s="5" t="s">
        <v>17</v>
      </c>
      <c r="E14" s="14" t="s">
        <v>13</v>
      </c>
      <c r="F14" s="15">
        <f>F13+TIME(0,25,0)</f>
        <v>0.40972222222222215</v>
      </c>
      <c r="G14" s="14">
        <v>9</v>
      </c>
      <c r="H14" s="13">
        <f t="shared" si="4"/>
        <v>13</v>
      </c>
      <c r="I14" s="14">
        <v>64</v>
      </c>
      <c r="J14" s="14">
        <v>27</v>
      </c>
      <c r="K14" s="14">
        <f t="shared" si="0"/>
        <v>0.37</v>
      </c>
      <c r="L14" s="14">
        <f>I14</f>
        <v>64</v>
      </c>
      <c r="M14" s="14">
        <f>J14</f>
        <v>27</v>
      </c>
      <c r="N14" s="14">
        <f t="shared" si="1"/>
        <v>0.37</v>
      </c>
      <c r="O14">
        <f>AVERAGE(N14:N18)</f>
        <v>0.29551514253940131</v>
      </c>
    </row>
    <row r="15" spans="1:15">
      <c r="A15" s="8">
        <f t="shared" si="2"/>
        <v>14</v>
      </c>
      <c r="B15" s="9" t="s">
        <v>11</v>
      </c>
      <c r="C15" s="9" t="s">
        <v>20</v>
      </c>
      <c r="D15" s="12" t="s">
        <v>17</v>
      </c>
      <c r="E15" s="9" t="s">
        <v>14</v>
      </c>
      <c r="F15" s="10">
        <f t="shared" ref="F15:F16" si="5">F14+TIME(0,5,0)</f>
        <v>0.41319444444444436</v>
      </c>
      <c r="G15" s="9">
        <v>6</v>
      </c>
      <c r="H15" s="8">
        <f t="shared" si="4"/>
        <v>14</v>
      </c>
      <c r="I15" s="9">
        <v>39</v>
      </c>
      <c r="J15" s="9">
        <v>61</v>
      </c>
      <c r="K15" s="12">
        <f t="shared" si="0"/>
        <v>-0.20754716981132076</v>
      </c>
      <c r="L15" s="12">
        <f>J15</f>
        <v>61</v>
      </c>
      <c r="M15" s="12">
        <f>I15</f>
        <v>39</v>
      </c>
      <c r="N15" s="12">
        <f t="shared" si="1"/>
        <v>0.20754716981132076</v>
      </c>
    </row>
    <row r="16" spans="1:15">
      <c r="A16" s="16">
        <f t="shared" si="2"/>
        <v>15</v>
      </c>
      <c r="B16" s="12" t="s">
        <v>11</v>
      </c>
      <c r="C16" s="9" t="s">
        <v>20</v>
      </c>
      <c r="D16" s="12" t="s">
        <v>17</v>
      </c>
      <c r="E16" s="12" t="s">
        <v>13</v>
      </c>
      <c r="F16" s="10">
        <f t="shared" si="5"/>
        <v>0.41666666666666657</v>
      </c>
      <c r="G16" s="12">
        <v>6</v>
      </c>
      <c r="H16" s="16">
        <f t="shared" si="4"/>
        <v>15</v>
      </c>
      <c r="I16" s="12">
        <v>58</v>
      </c>
      <c r="J16" s="12">
        <v>27</v>
      </c>
      <c r="K16" s="12">
        <f t="shared" si="0"/>
        <v>0.34065934065934067</v>
      </c>
      <c r="L16" s="12">
        <f>I16</f>
        <v>58</v>
      </c>
      <c r="M16" s="12">
        <f>J16</f>
        <v>27</v>
      </c>
      <c r="N16" s="12">
        <f t="shared" si="1"/>
        <v>0.34065934065934067</v>
      </c>
    </row>
    <row r="17" spans="1:15">
      <c r="A17" s="8">
        <f t="shared" si="2"/>
        <v>16</v>
      </c>
      <c r="B17" s="9" t="s">
        <v>11</v>
      </c>
      <c r="C17" s="9" t="s">
        <v>20</v>
      </c>
      <c r="D17" s="12" t="s">
        <v>17</v>
      </c>
      <c r="E17" s="9" t="s">
        <v>14</v>
      </c>
      <c r="F17" s="10">
        <f>F16+TIME(0,5,0)</f>
        <v>0.42013888888888878</v>
      </c>
      <c r="G17" s="9">
        <v>2</v>
      </c>
      <c r="H17" s="8">
        <f t="shared" si="4"/>
        <v>16</v>
      </c>
      <c r="I17" s="9">
        <v>25</v>
      </c>
      <c r="J17" s="9">
        <v>50</v>
      </c>
      <c r="K17" s="12">
        <f t="shared" si="0"/>
        <v>-0.32467532467532467</v>
      </c>
      <c r="L17" s="12">
        <f>J17</f>
        <v>50</v>
      </c>
      <c r="M17" s="12">
        <f>I17</f>
        <v>25</v>
      </c>
      <c r="N17" s="12">
        <f t="shared" si="1"/>
        <v>0.32467532467532467</v>
      </c>
    </row>
    <row r="18" spans="1:15">
      <c r="A18" s="8">
        <f t="shared" si="2"/>
        <v>17</v>
      </c>
      <c r="B18" s="9" t="s">
        <v>11</v>
      </c>
      <c r="C18" s="9" t="s">
        <v>20</v>
      </c>
      <c r="D18" s="12" t="s">
        <v>17</v>
      </c>
      <c r="E18" s="9" t="s">
        <v>13</v>
      </c>
      <c r="F18" s="10">
        <f>F17+TIME(0,5,0)</f>
        <v>0.42361111111111099</v>
      </c>
      <c r="G18" s="9">
        <v>11</v>
      </c>
      <c r="H18" s="8">
        <f t="shared" si="4"/>
        <v>17</v>
      </c>
      <c r="I18" s="9">
        <v>55</v>
      </c>
      <c r="J18" s="9">
        <v>32</v>
      </c>
      <c r="K18" s="12">
        <f t="shared" si="0"/>
        <v>0.23469387755102042</v>
      </c>
      <c r="L18" s="12">
        <f>I18</f>
        <v>55</v>
      </c>
      <c r="M18" s="12">
        <f>J18</f>
        <v>32</v>
      </c>
      <c r="N18" s="12">
        <f t="shared" si="1"/>
        <v>0.23469387755102042</v>
      </c>
    </row>
    <row r="19" spans="1:15">
      <c r="A19" s="8">
        <f t="shared" si="2"/>
        <v>18</v>
      </c>
      <c r="B19" s="9" t="s">
        <v>11</v>
      </c>
      <c r="C19" s="9" t="s">
        <v>20</v>
      </c>
      <c r="D19" s="12" t="s">
        <v>17</v>
      </c>
      <c r="E19" s="9" t="s">
        <v>14</v>
      </c>
      <c r="F19" s="10">
        <f>F18+TIME(0,5,0)</f>
        <v>0.4270833333333332</v>
      </c>
      <c r="G19" s="9">
        <v>11</v>
      </c>
      <c r="H19" s="8">
        <f t="shared" si="4"/>
        <v>18</v>
      </c>
      <c r="I19" s="9">
        <v>28</v>
      </c>
      <c r="J19" s="9">
        <v>41</v>
      </c>
      <c r="K19" s="12">
        <f t="shared" si="0"/>
        <v>-0.16250000000000001</v>
      </c>
      <c r="L19" s="12">
        <f>J19</f>
        <v>41</v>
      </c>
      <c r="M19" s="12">
        <f>I19</f>
        <v>28</v>
      </c>
      <c r="N19" s="12">
        <f t="shared" si="1"/>
        <v>0.16250000000000001</v>
      </c>
    </row>
    <row r="20" spans="1:15">
      <c r="A20" s="13">
        <f t="shared" si="2"/>
        <v>19</v>
      </c>
      <c r="B20" s="14" t="s">
        <v>11</v>
      </c>
      <c r="C20" s="14" t="s">
        <v>20</v>
      </c>
      <c r="D20" s="5" t="s">
        <v>18</v>
      </c>
      <c r="E20" s="14" t="s">
        <v>13</v>
      </c>
      <c r="F20" s="15">
        <f>F19+TIME(0,25,0)</f>
        <v>0.44444444444444431</v>
      </c>
      <c r="G20" s="14">
        <v>5</v>
      </c>
      <c r="H20" s="13">
        <f t="shared" si="4"/>
        <v>19</v>
      </c>
      <c r="I20" s="14">
        <v>57</v>
      </c>
      <c r="J20" s="14">
        <v>32</v>
      </c>
      <c r="K20" s="14">
        <f t="shared" si="0"/>
        <v>0.26595744680851063</v>
      </c>
      <c r="L20" s="14">
        <f>I20</f>
        <v>57</v>
      </c>
      <c r="M20" s="14">
        <f>J20</f>
        <v>32</v>
      </c>
      <c r="N20" s="14">
        <f t="shared" si="1"/>
        <v>0.26595744680851063</v>
      </c>
      <c r="O20">
        <f>AVERAGE(N20:N24)</f>
        <v>0.13060361140115337</v>
      </c>
    </row>
    <row r="21" spans="1:15">
      <c r="A21" s="8">
        <f t="shared" si="2"/>
        <v>20</v>
      </c>
      <c r="B21" s="9" t="s">
        <v>11</v>
      </c>
      <c r="C21" s="9" t="s">
        <v>20</v>
      </c>
      <c r="D21" s="12" t="s">
        <v>18</v>
      </c>
      <c r="E21" s="9" t="s">
        <v>14</v>
      </c>
      <c r="F21" s="10">
        <f t="shared" ref="F21:F22" si="6">F20+TIME(0,5,0)</f>
        <v>0.44791666666666652</v>
      </c>
      <c r="G21" s="9">
        <v>4</v>
      </c>
      <c r="H21" s="8">
        <f t="shared" si="4"/>
        <v>20</v>
      </c>
      <c r="I21" s="9">
        <v>44</v>
      </c>
      <c r="J21" s="9">
        <v>50</v>
      </c>
      <c r="K21" s="12">
        <f t="shared" si="0"/>
        <v>-6.1224489795918366E-2</v>
      </c>
      <c r="L21" s="12">
        <f>J21</f>
        <v>50</v>
      </c>
      <c r="M21" s="12">
        <f>I21</f>
        <v>44</v>
      </c>
      <c r="N21" s="12">
        <f t="shared" si="1"/>
        <v>6.1224489795918366E-2</v>
      </c>
    </row>
    <row r="22" spans="1:15">
      <c r="A22" s="16">
        <f t="shared" si="2"/>
        <v>21</v>
      </c>
      <c r="B22" s="12" t="s">
        <v>11</v>
      </c>
      <c r="C22" s="9" t="s">
        <v>20</v>
      </c>
      <c r="D22" s="12" t="s">
        <v>18</v>
      </c>
      <c r="E22" s="12" t="s">
        <v>13</v>
      </c>
      <c r="F22" s="10">
        <f t="shared" si="6"/>
        <v>0.45138888888888873</v>
      </c>
      <c r="G22" s="12">
        <v>7</v>
      </c>
      <c r="H22" s="16">
        <f t="shared" si="4"/>
        <v>21</v>
      </c>
      <c r="I22" s="12">
        <v>45</v>
      </c>
      <c r="J22" s="12">
        <v>45</v>
      </c>
      <c r="K22" s="12">
        <f t="shared" si="0"/>
        <v>0</v>
      </c>
      <c r="L22" s="12">
        <f>I22</f>
        <v>45</v>
      </c>
      <c r="M22" s="12">
        <f>J22</f>
        <v>45</v>
      </c>
      <c r="N22" s="12">
        <f t="shared" si="1"/>
        <v>0</v>
      </c>
    </row>
    <row r="23" spans="1:15">
      <c r="A23" s="8">
        <f t="shared" si="2"/>
        <v>22</v>
      </c>
      <c r="B23" s="9" t="s">
        <v>11</v>
      </c>
      <c r="C23" s="9" t="s">
        <v>20</v>
      </c>
      <c r="D23" s="12" t="s">
        <v>18</v>
      </c>
      <c r="E23" s="9" t="s">
        <v>14</v>
      </c>
      <c r="F23" s="10">
        <f>F22+TIME(0,5,0)</f>
        <v>0.45486111111111094</v>
      </c>
      <c r="G23" s="9">
        <v>7</v>
      </c>
      <c r="H23" s="8">
        <f t="shared" si="4"/>
        <v>22</v>
      </c>
      <c r="I23" s="9">
        <v>51</v>
      </c>
      <c r="J23" s="9">
        <v>46</v>
      </c>
      <c r="K23" s="12">
        <f t="shared" si="0"/>
        <v>4.807692307692308E-2</v>
      </c>
      <c r="L23" s="9">
        <f>J23</f>
        <v>46</v>
      </c>
      <c r="M23" s="9">
        <f>I23</f>
        <v>51</v>
      </c>
      <c r="N23" s="12">
        <f t="shared" si="1"/>
        <v>-4.807692307692308E-2</v>
      </c>
    </row>
    <row r="24" spans="1:15">
      <c r="A24" s="8">
        <f t="shared" si="2"/>
        <v>23</v>
      </c>
      <c r="B24" s="9" t="s">
        <v>11</v>
      </c>
      <c r="C24" s="9" t="s">
        <v>20</v>
      </c>
      <c r="D24" s="12" t="s">
        <v>18</v>
      </c>
      <c r="E24" s="9" t="s">
        <v>13</v>
      </c>
      <c r="F24" s="10">
        <f>F23+TIME(0,5,0)</f>
        <v>0.45833333333333315</v>
      </c>
      <c r="G24" s="9">
        <v>10</v>
      </c>
      <c r="H24" s="8">
        <f t="shared" si="4"/>
        <v>23</v>
      </c>
      <c r="I24" s="9">
        <v>74</v>
      </c>
      <c r="J24" s="9">
        <v>31</v>
      </c>
      <c r="K24" s="12">
        <f t="shared" si="0"/>
        <v>0.37391304347826088</v>
      </c>
      <c r="L24" s="12">
        <f>I24</f>
        <v>74</v>
      </c>
      <c r="M24" s="12">
        <f>J24</f>
        <v>31</v>
      </c>
      <c r="N24" s="12">
        <f t="shared" si="1"/>
        <v>0.37391304347826088</v>
      </c>
    </row>
    <row r="25" spans="1:15">
      <c r="A25" s="8">
        <f t="shared" si="2"/>
        <v>24</v>
      </c>
      <c r="B25" s="9" t="s">
        <v>11</v>
      </c>
      <c r="C25" s="9" t="s">
        <v>20</v>
      </c>
      <c r="D25" s="12" t="s">
        <v>18</v>
      </c>
      <c r="E25" s="9" t="s">
        <v>14</v>
      </c>
      <c r="F25" s="10">
        <f>F24+TIME(0,5,0)</f>
        <v>0.46180555555555536</v>
      </c>
      <c r="G25" s="9">
        <v>11</v>
      </c>
      <c r="H25" s="8">
        <f t="shared" si="4"/>
        <v>24</v>
      </c>
      <c r="I25" s="9">
        <v>40</v>
      </c>
      <c r="J25" s="9">
        <v>52</v>
      </c>
      <c r="K25" s="12">
        <f t="shared" si="0"/>
        <v>-0.11650485436893204</v>
      </c>
      <c r="L25" s="12">
        <f>J25</f>
        <v>52</v>
      </c>
      <c r="M25" s="12">
        <f>I25</f>
        <v>40</v>
      </c>
      <c r="N25" s="12">
        <f t="shared" si="1"/>
        <v>0.11650485436893204</v>
      </c>
    </row>
    <row r="26" spans="1:15">
      <c r="A26" s="13">
        <f t="shared" si="2"/>
        <v>25</v>
      </c>
      <c r="B26" s="14" t="s">
        <v>11</v>
      </c>
      <c r="C26" s="14" t="s">
        <v>15</v>
      </c>
      <c r="D26" s="5" t="s">
        <v>19</v>
      </c>
      <c r="E26" s="14" t="s">
        <v>13</v>
      </c>
      <c r="F26" s="15">
        <f>TIME(16,0,0)</f>
        <v>0.66666666666666663</v>
      </c>
      <c r="G26" s="14">
        <v>10</v>
      </c>
      <c r="H26" s="13" t="e">
        <f>#REF!+1</f>
        <v>#REF!</v>
      </c>
      <c r="I26" s="14">
        <v>31</v>
      </c>
      <c r="J26" s="14">
        <v>29</v>
      </c>
      <c r="K26" s="14">
        <f t="shared" si="0"/>
        <v>2.8571428571428571E-2</v>
      </c>
      <c r="L26" s="14">
        <f>I26</f>
        <v>31</v>
      </c>
      <c r="M26" s="14">
        <f>J26</f>
        <v>29</v>
      </c>
      <c r="N26" s="14">
        <f t="shared" si="1"/>
        <v>2.8571428571428571E-2</v>
      </c>
      <c r="O26">
        <f>AVERAGE(N26:N30)</f>
        <v>3.8626246882306182E-2</v>
      </c>
    </row>
    <row r="27" spans="1:15">
      <c r="A27" s="8">
        <f t="shared" si="2"/>
        <v>26</v>
      </c>
      <c r="B27" s="9" t="s">
        <v>11</v>
      </c>
      <c r="C27" s="9" t="s">
        <v>15</v>
      </c>
      <c r="D27" s="12" t="s">
        <v>19</v>
      </c>
      <c r="E27" s="9" t="s">
        <v>14</v>
      </c>
      <c r="F27" s="10">
        <f t="shared" ref="F27:F28" si="7">F26+TIME(0,5,0)</f>
        <v>0.67013888888888884</v>
      </c>
      <c r="G27" s="9">
        <v>7</v>
      </c>
      <c r="H27" s="8" t="e">
        <f t="shared" si="4"/>
        <v>#REF!</v>
      </c>
      <c r="I27" s="9">
        <v>38</v>
      </c>
      <c r="J27" s="9">
        <v>47</v>
      </c>
      <c r="K27" s="12">
        <f t="shared" si="0"/>
        <v>-9.7826086956521743E-2</v>
      </c>
      <c r="L27" s="12">
        <f>J27</f>
        <v>47</v>
      </c>
      <c r="M27" s="12">
        <f>I27</f>
        <v>38</v>
      </c>
      <c r="N27" s="12">
        <f t="shared" si="1"/>
        <v>9.7826086956521743E-2</v>
      </c>
    </row>
    <row r="28" spans="1:15">
      <c r="A28" s="16">
        <f t="shared" si="2"/>
        <v>27</v>
      </c>
      <c r="B28" s="12" t="s">
        <v>11</v>
      </c>
      <c r="C28" s="9" t="s">
        <v>15</v>
      </c>
      <c r="D28" s="12" t="s">
        <v>19</v>
      </c>
      <c r="E28" s="12" t="s">
        <v>13</v>
      </c>
      <c r="F28" s="10">
        <f t="shared" si="7"/>
        <v>0.67361111111111105</v>
      </c>
      <c r="G28" s="12">
        <v>6</v>
      </c>
      <c r="H28" s="16" t="e">
        <f t="shared" si="4"/>
        <v>#REF!</v>
      </c>
      <c r="I28" s="12">
        <v>51</v>
      </c>
      <c r="J28" s="12">
        <v>33</v>
      </c>
      <c r="K28" s="12">
        <f t="shared" si="0"/>
        <v>0.2</v>
      </c>
      <c r="L28" s="12">
        <f>I28</f>
        <v>51</v>
      </c>
      <c r="M28" s="12">
        <f>J28</f>
        <v>33</v>
      </c>
      <c r="N28" s="12">
        <f t="shared" si="1"/>
        <v>0.2</v>
      </c>
    </row>
    <row r="29" spans="1:15">
      <c r="A29" s="8">
        <f t="shared" si="2"/>
        <v>28</v>
      </c>
      <c r="B29" s="9" t="s">
        <v>11</v>
      </c>
      <c r="C29" s="9" t="s">
        <v>15</v>
      </c>
      <c r="D29" s="12" t="s">
        <v>19</v>
      </c>
      <c r="E29" s="9" t="s">
        <v>14</v>
      </c>
      <c r="F29" s="10">
        <f>F28+TIME(0,5,0)</f>
        <v>0.67708333333333326</v>
      </c>
      <c r="G29" s="9">
        <v>6</v>
      </c>
      <c r="H29" s="8" t="e">
        <f t="shared" si="4"/>
        <v>#REF!</v>
      </c>
      <c r="I29" s="9">
        <v>46</v>
      </c>
      <c r="J29" s="9">
        <v>30</v>
      </c>
      <c r="K29" s="12">
        <f t="shared" si="0"/>
        <v>0.1951219512195122</v>
      </c>
      <c r="L29" s="9">
        <f>J29</f>
        <v>30</v>
      </c>
      <c r="M29" s="9">
        <f>I29</f>
        <v>46</v>
      </c>
      <c r="N29" s="12">
        <f t="shared" si="1"/>
        <v>-0.1951219512195122</v>
      </c>
    </row>
    <row r="30" spans="1:15">
      <c r="A30" s="8">
        <f t="shared" si="2"/>
        <v>29</v>
      </c>
      <c r="B30" s="9" t="s">
        <v>11</v>
      </c>
      <c r="C30" s="9" t="s">
        <v>15</v>
      </c>
      <c r="D30" s="12" t="s">
        <v>19</v>
      </c>
      <c r="E30" s="9" t="s">
        <v>13</v>
      </c>
      <c r="F30" s="10">
        <f>F29+TIME(0,5,0)</f>
        <v>0.68055555555555547</v>
      </c>
      <c r="G30" s="9">
        <v>9</v>
      </c>
      <c r="H30" s="8" t="e">
        <f t="shared" si="4"/>
        <v>#REF!</v>
      </c>
      <c r="I30" s="9">
        <v>47</v>
      </c>
      <c r="J30" s="9">
        <v>41</v>
      </c>
      <c r="K30" s="12">
        <f t="shared" si="0"/>
        <v>6.1855670103092786E-2</v>
      </c>
      <c r="L30" s="12">
        <f>I30</f>
        <v>47</v>
      </c>
      <c r="M30" s="12">
        <f>J30</f>
        <v>41</v>
      </c>
      <c r="N30" s="12">
        <f t="shared" si="1"/>
        <v>6.1855670103092786E-2</v>
      </c>
    </row>
    <row r="31" spans="1:15">
      <c r="A31" s="8">
        <f t="shared" si="2"/>
        <v>30</v>
      </c>
      <c r="B31" s="9" t="s">
        <v>11</v>
      </c>
      <c r="C31" s="9" t="s">
        <v>15</v>
      </c>
      <c r="D31" s="12" t="s">
        <v>19</v>
      </c>
      <c r="E31" s="9" t="s">
        <v>14</v>
      </c>
      <c r="F31" s="10">
        <f>F30+TIME(0,5,0)</f>
        <v>0.68402777777777768</v>
      </c>
      <c r="G31" s="9">
        <v>10</v>
      </c>
      <c r="H31" s="8" t="e">
        <f t="shared" si="4"/>
        <v>#REF!</v>
      </c>
      <c r="I31" s="9">
        <v>32</v>
      </c>
      <c r="J31" s="9">
        <v>45</v>
      </c>
      <c r="K31" s="12">
        <f t="shared" si="0"/>
        <v>-0.14942528735632185</v>
      </c>
      <c r="L31" s="12">
        <f>J31</f>
        <v>45</v>
      </c>
      <c r="M31" s="12">
        <f>I31</f>
        <v>32</v>
      </c>
      <c r="N31" s="12">
        <f t="shared" si="1"/>
        <v>0.14942528735632185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O35"/>
  <sheetViews>
    <sheetView tabSelected="1" topLeftCell="B2" workbookViewId="0">
      <selection activeCell="N2" sqref="N2:N35"/>
    </sheetView>
  </sheetViews>
  <sheetFormatPr baseColWidth="10" defaultRowHeight="15" x14ac:dyDescent="0"/>
  <cols>
    <col min="1" max="1" width="12" customWidth="1"/>
    <col min="2" max="2" width="12.83203125" customWidth="1"/>
    <col min="3" max="3" width="19" customWidth="1"/>
    <col min="4" max="4" width="60.83203125" customWidth="1"/>
    <col min="6" max="6" width="14.6640625" customWidth="1"/>
  </cols>
  <sheetData>
    <row r="1" spans="1:1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2" t="s">
        <v>6</v>
      </c>
      <c r="H1" s="1" t="s">
        <v>0</v>
      </c>
      <c r="I1" s="2" t="s">
        <v>7</v>
      </c>
      <c r="J1" s="2" t="s">
        <v>8</v>
      </c>
      <c r="K1" s="2" t="s">
        <v>9</v>
      </c>
      <c r="L1" s="2" t="s">
        <v>2</v>
      </c>
      <c r="M1" s="2" t="s">
        <v>3</v>
      </c>
      <c r="N1" s="2" t="s">
        <v>10</v>
      </c>
    </row>
    <row r="2" spans="1:15">
      <c r="A2" s="4">
        <v>1</v>
      </c>
      <c r="B2" s="5" t="s">
        <v>11</v>
      </c>
      <c r="C2" s="5" t="s">
        <v>12</v>
      </c>
      <c r="D2" s="5" t="s">
        <v>12</v>
      </c>
      <c r="E2" s="5" t="s">
        <v>13</v>
      </c>
      <c r="F2" s="6">
        <f>TIME(9,0,0)</f>
        <v>0.375</v>
      </c>
      <c r="G2" s="5">
        <v>4</v>
      </c>
      <c r="H2" s="4">
        <v>1</v>
      </c>
      <c r="I2" s="7">
        <v>50</v>
      </c>
      <c r="J2" s="7">
        <v>53</v>
      </c>
      <c r="K2" s="5">
        <f t="shared" ref="K2:K35" si="0">(I2-J2)/(G2+I2+J2)</f>
        <v>-2.8037383177570093E-2</v>
      </c>
      <c r="L2" s="5">
        <f>I2</f>
        <v>50</v>
      </c>
      <c r="M2" s="5">
        <f>J2</f>
        <v>53</v>
      </c>
      <c r="N2" s="5">
        <f t="shared" ref="N2:N35" si="1">(L2-M2)/(G2+L2+M2)</f>
        <v>-2.8037383177570093E-2</v>
      </c>
      <c r="O2">
        <f>AVERAGE(N2:N7)</f>
        <v>-1.2899829440047861E-2</v>
      </c>
    </row>
    <row r="3" spans="1:15">
      <c r="A3" s="8">
        <f t="shared" ref="A3:A35" si="2">A2+1</f>
        <v>2</v>
      </c>
      <c r="B3" s="9" t="s">
        <v>11</v>
      </c>
      <c r="C3" s="9" t="s">
        <v>12</v>
      </c>
      <c r="D3" s="9" t="s">
        <v>12</v>
      </c>
      <c r="E3" s="9" t="s">
        <v>14</v>
      </c>
      <c r="F3" s="10">
        <f t="shared" ref="F3:F10" si="3">F2+TIME(0,5,0)</f>
        <v>0.37847222222222221</v>
      </c>
      <c r="G3" s="9">
        <v>9</v>
      </c>
      <c r="H3" s="8">
        <f t="shared" ref="H3:H35" si="4">H2+1</f>
        <v>2</v>
      </c>
      <c r="I3" s="11">
        <v>60</v>
      </c>
      <c r="J3" s="11">
        <v>41</v>
      </c>
      <c r="K3" s="12">
        <f t="shared" si="0"/>
        <v>0.17272727272727273</v>
      </c>
      <c r="L3" s="9">
        <f>J3</f>
        <v>41</v>
      </c>
      <c r="M3" s="9">
        <f>I3</f>
        <v>60</v>
      </c>
      <c r="N3" s="12">
        <f t="shared" si="1"/>
        <v>-0.17272727272727273</v>
      </c>
    </row>
    <row r="4" spans="1:15">
      <c r="A4" s="8">
        <f t="shared" si="2"/>
        <v>3</v>
      </c>
      <c r="B4" s="9" t="s">
        <v>11</v>
      </c>
      <c r="C4" s="9" t="s">
        <v>12</v>
      </c>
      <c r="D4" s="9" t="s">
        <v>12</v>
      </c>
      <c r="E4" s="9" t="s">
        <v>13</v>
      </c>
      <c r="F4" s="10">
        <f t="shared" si="3"/>
        <v>0.38194444444444442</v>
      </c>
      <c r="G4" s="9">
        <v>8</v>
      </c>
      <c r="H4" s="8">
        <f t="shared" si="4"/>
        <v>3</v>
      </c>
      <c r="I4" s="9">
        <v>51</v>
      </c>
      <c r="J4" s="9">
        <v>41</v>
      </c>
      <c r="K4" s="12">
        <f t="shared" si="0"/>
        <v>0.1</v>
      </c>
      <c r="L4" s="12">
        <f>I4</f>
        <v>51</v>
      </c>
      <c r="M4" s="12">
        <f>J4</f>
        <v>41</v>
      </c>
      <c r="N4" s="12">
        <f t="shared" si="1"/>
        <v>0.1</v>
      </c>
    </row>
    <row r="5" spans="1:15">
      <c r="A5" s="8">
        <f t="shared" si="2"/>
        <v>4</v>
      </c>
      <c r="B5" s="9" t="s">
        <v>11</v>
      </c>
      <c r="C5" s="9" t="s">
        <v>12</v>
      </c>
      <c r="D5" s="9" t="s">
        <v>12</v>
      </c>
      <c r="E5" s="9" t="s">
        <v>14</v>
      </c>
      <c r="F5" s="10">
        <f t="shared" si="3"/>
        <v>0.38541666666666663</v>
      </c>
      <c r="G5" s="9">
        <v>16</v>
      </c>
      <c r="H5" s="8">
        <f t="shared" si="4"/>
        <v>4</v>
      </c>
      <c r="I5" s="9">
        <v>46</v>
      </c>
      <c r="J5" s="9">
        <v>37</v>
      </c>
      <c r="K5" s="12">
        <f t="shared" si="0"/>
        <v>9.0909090909090912E-2</v>
      </c>
      <c r="L5" s="12">
        <f>J5</f>
        <v>37</v>
      </c>
      <c r="M5" s="12">
        <f>I5</f>
        <v>46</v>
      </c>
      <c r="N5" s="12">
        <f t="shared" si="1"/>
        <v>-9.0909090909090912E-2</v>
      </c>
    </row>
    <row r="6" spans="1:15">
      <c r="A6" s="8">
        <f t="shared" si="2"/>
        <v>5</v>
      </c>
      <c r="B6" s="9" t="s">
        <v>11</v>
      </c>
      <c r="C6" s="9" t="s">
        <v>12</v>
      </c>
      <c r="D6" s="9" t="s">
        <v>12</v>
      </c>
      <c r="E6" s="9" t="s">
        <v>13</v>
      </c>
      <c r="F6" s="10">
        <f t="shared" si="3"/>
        <v>0.38888888888888884</v>
      </c>
      <c r="G6" s="9">
        <v>9</v>
      </c>
      <c r="H6" s="8">
        <f t="shared" si="4"/>
        <v>5</v>
      </c>
      <c r="I6" s="9">
        <v>47</v>
      </c>
      <c r="J6" s="9">
        <v>32</v>
      </c>
      <c r="K6" s="12">
        <f t="shared" si="0"/>
        <v>0.17045454545454544</v>
      </c>
      <c r="L6" s="12">
        <f>I6</f>
        <v>47</v>
      </c>
      <c r="M6" s="12">
        <f>J6</f>
        <v>32</v>
      </c>
      <c r="N6" s="12">
        <f t="shared" si="1"/>
        <v>0.17045454545454544</v>
      </c>
    </row>
    <row r="7" spans="1:15">
      <c r="A7" s="8">
        <f t="shared" si="2"/>
        <v>6</v>
      </c>
      <c r="B7" s="9" t="s">
        <v>11</v>
      </c>
      <c r="C7" s="9" t="s">
        <v>12</v>
      </c>
      <c r="D7" s="9" t="s">
        <v>12</v>
      </c>
      <c r="E7" s="9" t="s">
        <v>14</v>
      </c>
      <c r="F7" s="10">
        <f t="shared" si="3"/>
        <v>0.39236111111111105</v>
      </c>
      <c r="G7" s="9">
        <v>6</v>
      </c>
      <c r="H7" s="8">
        <f t="shared" si="4"/>
        <v>6</v>
      </c>
      <c r="I7" s="9">
        <v>44</v>
      </c>
      <c r="J7" s="9">
        <v>39</v>
      </c>
      <c r="K7" s="12">
        <f t="shared" si="0"/>
        <v>5.6179775280898875E-2</v>
      </c>
      <c r="L7" s="12">
        <f>J7</f>
        <v>39</v>
      </c>
      <c r="M7" s="12">
        <f>I7</f>
        <v>44</v>
      </c>
      <c r="N7" s="12">
        <f t="shared" si="1"/>
        <v>-5.6179775280898875E-2</v>
      </c>
    </row>
    <row r="8" spans="1:15">
      <c r="A8" s="13">
        <f t="shared" si="2"/>
        <v>7</v>
      </c>
      <c r="B8" s="14" t="s">
        <v>11</v>
      </c>
      <c r="C8" s="14" t="s">
        <v>20</v>
      </c>
      <c r="D8" s="5" t="s">
        <v>16</v>
      </c>
      <c r="E8" s="14" t="s">
        <v>13</v>
      </c>
      <c r="F8" s="15">
        <f>F7+TIME(0,30,0)</f>
        <v>0.41319444444444436</v>
      </c>
      <c r="G8" s="14">
        <v>2</v>
      </c>
      <c r="H8" s="13">
        <f t="shared" si="4"/>
        <v>7</v>
      </c>
      <c r="I8" s="14">
        <v>66</v>
      </c>
      <c r="J8" s="14">
        <v>22</v>
      </c>
      <c r="K8" s="14">
        <f t="shared" si="0"/>
        <v>0.48888888888888887</v>
      </c>
      <c r="L8" s="14">
        <f>I8</f>
        <v>66</v>
      </c>
      <c r="M8" s="14">
        <f>J8</f>
        <v>22</v>
      </c>
      <c r="N8" s="14">
        <f t="shared" si="1"/>
        <v>0.48888888888888887</v>
      </c>
      <c r="O8">
        <f>AVERAGE(N8:N13)</f>
        <v>0.36446131304113383</v>
      </c>
    </row>
    <row r="9" spans="1:15">
      <c r="A9" s="8">
        <f t="shared" si="2"/>
        <v>8</v>
      </c>
      <c r="B9" s="9" t="s">
        <v>11</v>
      </c>
      <c r="C9" s="9" t="s">
        <v>20</v>
      </c>
      <c r="D9" s="9" t="s">
        <v>16</v>
      </c>
      <c r="E9" s="9" t="s">
        <v>14</v>
      </c>
      <c r="F9" s="10">
        <f t="shared" si="3"/>
        <v>0.41666666666666657</v>
      </c>
      <c r="G9" s="9">
        <v>6</v>
      </c>
      <c r="H9" s="8">
        <f t="shared" si="4"/>
        <v>8</v>
      </c>
      <c r="I9" s="9">
        <v>30</v>
      </c>
      <c r="J9" s="9">
        <v>59</v>
      </c>
      <c r="K9" s="12">
        <f t="shared" si="0"/>
        <v>-0.30526315789473685</v>
      </c>
      <c r="L9" s="12">
        <f>J9</f>
        <v>59</v>
      </c>
      <c r="M9" s="12">
        <f>I9</f>
        <v>30</v>
      </c>
      <c r="N9" s="12">
        <f t="shared" si="1"/>
        <v>0.30526315789473685</v>
      </c>
    </row>
    <row r="10" spans="1:15">
      <c r="A10" s="16">
        <f t="shared" si="2"/>
        <v>9</v>
      </c>
      <c r="B10" s="12" t="s">
        <v>11</v>
      </c>
      <c r="C10" s="9" t="s">
        <v>20</v>
      </c>
      <c r="D10" s="9" t="s">
        <v>16</v>
      </c>
      <c r="E10" s="12" t="s">
        <v>13</v>
      </c>
      <c r="F10" s="10">
        <f t="shared" si="3"/>
        <v>0.42013888888888878</v>
      </c>
      <c r="G10" s="12">
        <v>7</v>
      </c>
      <c r="H10" s="16">
        <f t="shared" si="4"/>
        <v>9</v>
      </c>
      <c r="I10" s="12">
        <v>67</v>
      </c>
      <c r="J10" s="12">
        <v>32</v>
      </c>
      <c r="K10" s="12">
        <f t="shared" si="0"/>
        <v>0.330188679245283</v>
      </c>
      <c r="L10" s="12">
        <f>I10</f>
        <v>67</v>
      </c>
      <c r="M10" s="12">
        <f>J10</f>
        <v>32</v>
      </c>
      <c r="N10" s="12">
        <f t="shared" si="1"/>
        <v>0.330188679245283</v>
      </c>
    </row>
    <row r="11" spans="1:15">
      <c r="A11" s="8">
        <f t="shared" si="2"/>
        <v>10</v>
      </c>
      <c r="B11" s="9" t="s">
        <v>11</v>
      </c>
      <c r="C11" s="9" t="s">
        <v>20</v>
      </c>
      <c r="D11" s="9" t="s">
        <v>16</v>
      </c>
      <c r="E11" s="9" t="s">
        <v>14</v>
      </c>
      <c r="F11" s="10">
        <f>F10+TIME(0,5,0)</f>
        <v>0.42361111111111099</v>
      </c>
      <c r="G11" s="9">
        <v>8</v>
      </c>
      <c r="H11" s="8">
        <f t="shared" si="4"/>
        <v>10</v>
      </c>
      <c r="I11" s="9">
        <v>30</v>
      </c>
      <c r="J11" s="9">
        <v>45</v>
      </c>
      <c r="K11" s="12">
        <f t="shared" si="0"/>
        <v>-0.18072289156626506</v>
      </c>
      <c r="L11" s="9">
        <f>J11</f>
        <v>45</v>
      </c>
      <c r="M11" s="9">
        <f>I11</f>
        <v>30</v>
      </c>
      <c r="N11" s="12">
        <f t="shared" si="1"/>
        <v>0.18072289156626506</v>
      </c>
    </row>
    <row r="12" spans="1:15">
      <c r="A12" s="8">
        <f t="shared" si="2"/>
        <v>11</v>
      </c>
      <c r="B12" s="9" t="s">
        <v>11</v>
      </c>
      <c r="C12" s="9" t="s">
        <v>20</v>
      </c>
      <c r="D12" s="9" t="s">
        <v>16</v>
      </c>
      <c r="E12" s="9" t="s">
        <v>13</v>
      </c>
      <c r="F12" s="10">
        <f>F11+TIME(0,5,0)</f>
        <v>0.4270833333333332</v>
      </c>
      <c r="G12" s="9">
        <v>8</v>
      </c>
      <c r="H12" s="8">
        <f t="shared" si="4"/>
        <v>11</v>
      </c>
      <c r="I12" s="9">
        <v>76</v>
      </c>
      <c r="J12" s="9">
        <v>21</v>
      </c>
      <c r="K12" s="12">
        <f t="shared" si="0"/>
        <v>0.52380952380952384</v>
      </c>
      <c r="L12" s="12">
        <f>I12</f>
        <v>76</v>
      </c>
      <c r="M12" s="12">
        <f>J12</f>
        <v>21</v>
      </c>
      <c r="N12" s="12">
        <f t="shared" si="1"/>
        <v>0.52380952380952384</v>
      </c>
    </row>
    <row r="13" spans="1:15">
      <c r="A13" s="8">
        <f t="shared" si="2"/>
        <v>12</v>
      </c>
      <c r="B13" s="9" t="s">
        <v>11</v>
      </c>
      <c r="C13" s="9" t="s">
        <v>20</v>
      </c>
      <c r="D13" s="9" t="s">
        <v>16</v>
      </c>
      <c r="E13" s="9" t="s">
        <v>14</v>
      </c>
      <c r="F13" s="10">
        <f>F12+TIME(0,5,0)</f>
        <v>0.43055555555555541</v>
      </c>
      <c r="G13" s="9">
        <v>11</v>
      </c>
      <c r="H13" s="8">
        <f t="shared" si="4"/>
        <v>12</v>
      </c>
      <c r="I13" s="9">
        <v>25</v>
      </c>
      <c r="J13" s="9">
        <v>59</v>
      </c>
      <c r="K13" s="12">
        <f t="shared" si="0"/>
        <v>-0.35789473684210527</v>
      </c>
      <c r="L13" s="12">
        <f>J13</f>
        <v>59</v>
      </c>
      <c r="M13" s="12">
        <f>I13</f>
        <v>25</v>
      </c>
      <c r="N13" s="12">
        <f t="shared" si="1"/>
        <v>0.35789473684210527</v>
      </c>
    </row>
    <row r="14" spans="1:15">
      <c r="A14" s="13">
        <f t="shared" si="2"/>
        <v>13</v>
      </c>
      <c r="B14" s="14" t="s">
        <v>11</v>
      </c>
      <c r="C14" s="14" t="s">
        <v>20</v>
      </c>
      <c r="D14" s="5" t="s">
        <v>21</v>
      </c>
      <c r="E14" s="14" t="s">
        <v>13</v>
      </c>
      <c r="F14" s="15">
        <f>F13+TIME(0,30,0)</f>
        <v>0.45138888888888873</v>
      </c>
      <c r="G14" s="14">
        <v>8</v>
      </c>
      <c r="H14" s="13">
        <f t="shared" si="4"/>
        <v>13</v>
      </c>
      <c r="I14" s="14">
        <v>62</v>
      </c>
      <c r="J14" s="14">
        <v>29</v>
      </c>
      <c r="K14" s="14">
        <f t="shared" si="0"/>
        <v>0.33333333333333331</v>
      </c>
      <c r="L14" s="14">
        <f>I14</f>
        <v>62</v>
      </c>
      <c r="M14" s="14">
        <f>J14</f>
        <v>29</v>
      </c>
      <c r="N14" s="14">
        <f t="shared" si="1"/>
        <v>0.33333333333333331</v>
      </c>
      <c r="O14">
        <f>AVERAGE(N14:N19)</f>
        <v>0.27058420400973021</v>
      </c>
    </row>
    <row r="15" spans="1:15">
      <c r="A15" s="8">
        <f t="shared" si="2"/>
        <v>14</v>
      </c>
      <c r="B15" s="9" t="s">
        <v>11</v>
      </c>
      <c r="C15" s="9" t="s">
        <v>20</v>
      </c>
      <c r="D15" s="12" t="s">
        <v>21</v>
      </c>
      <c r="E15" s="9" t="s">
        <v>14</v>
      </c>
      <c r="F15" s="10">
        <f t="shared" ref="F15:F16" si="5">F14+TIME(0,5,0)</f>
        <v>0.45486111111111094</v>
      </c>
      <c r="G15" s="9">
        <v>2</v>
      </c>
      <c r="H15" s="8">
        <f t="shared" si="4"/>
        <v>14</v>
      </c>
      <c r="I15" s="9">
        <v>34</v>
      </c>
      <c r="J15" s="9">
        <v>66</v>
      </c>
      <c r="K15" s="12">
        <f t="shared" si="0"/>
        <v>-0.31372549019607843</v>
      </c>
      <c r="L15" s="12">
        <f>J15</f>
        <v>66</v>
      </c>
      <c r="M15" s="12">
        <f>I15</f>
        <v>34</v>
      </c>
      <c r="N15" s="12">
        <f t="shared" si="1"/>
        <v>0.31372549019607843</v>
      </c>
    </row>
    <row r="16" spans="1:15">
      <c r="A16" s="16">
        <f t="shared" si="2"/>
        <v>15</v>
      </c>
      <c r="B16" s="12" t="s">
        <v>11</v>
      </c>
      <c r="C16" s="9" t="s">
        <v>20</v>
      </c>
      <c r="D16" s="12" t="s">
        <v>21</v>
      </c>
      <c r="E16" s="12" t="s">
        <v>13</v>
      </c>
      <c r="F16" s="10">
        <f t="shared" si="5"/>
        <v>0.45833333333333315</v>
      </c>
      <c r="G16" s="12">
        <v>9</v>
      </c>
      <c r="H16" s="16">
        <f t="shared" si="4"/>
        <v>15</v>
      </c>
      <c r="I16" s="12">
        <v>68</v>
      </c>
      <c r="J16" s="12">
        <v>43</v>
      </c>
      <c r="K16" s="12">
        <f t="shared" si="0"/>
        <v>0.20833333333333334</v>
      </c>
      <c r="L16" s="12">
        <f>I16</f>
        <v>68</v>
      </c>
      <c r="M16" s="12">
        <f>J16</f>
        <v>43</v>
      </c>
      <c r="N16" s="12">
        <f t="shared" si="1"/>
        <v>0.20833333333333334</v>
      </c>
    </row>
    <row r="17" spans="1:15">
      <c r="A17" s="8">
        <f t="shared" si="2"/>
        <v>16</v>
      </c>
      <c r="B17" s="9" t="s">
        <v>11</v>
      </c>
      <c r="C17" s="9" t="s">
        <v>20</v>
      </c>
      <c r="D17" s="12" t="s">
        <v>21</v>
      </c>
      <c r="E17" s="9" t="s">
        <v>14</v>
      </c>
      <c r="F17" s="10">
        <f>F16+TIME(0,5,0)</f>
        <v>0.46180555555555536</v>
      </c>
      <c r="G17" s="9">
        <v>7</v>
      </c>
      <c r="H17" s="8">
        <f t="shared" si="4"/>
        <v>16</v>
      </c>
      <c r="I17" s="9">
        <v>35</v>
      </c>
      <c r="J17" s="9">
        <v>63</v>
      </c>
      <c r="K17" s="12">
        <f t="shared" si="0"/>
        <v>-0.26666666666666666</v>
      </c>
      <c r="L17" s="12">
        <f>J17</f>
        <v>63</v>
      </c>
      <c r="M17" s="12">
        <f>I17</f>
        <v>35</v>
      </c>
      <c r="N17" s="12">
        <f t="shared" si="1"/>
        <v>0.26666666666666666</v>
      </c>
    </row>
    <row r="18" spans="1:15">
      <c r="A18" s="8">
        <f t="shared" si="2"/>
        <v>17</v>
      </c>
      <c r="B18" s="9" t="s">
        <v>11</v>
      </c>
      <c r="C18" s="9" t="s">
        <v>20</v>
      </c>
      <c r="D18" s="12" t="s">
        <v>21</v>
      </c>
      <c r="E18" s="9" t="s">
        <v>13</v>
      </c>
      <c r="F18" s="10">
        <f>F17+TIME(0,5,0)</f>
        <v>0.46527777777777757</v>
      </c>
      <c r="G18" s="9">
        <v>9</v>
      </c>
      <c r="H18" s="8">
        <f t="shared" si="4"/>
        <v>17</v>
      </c>
      <c r="I18" s="9">
        <v>68</v>
      </c>
      <c r="J18" s="9">
        <v>32</v>
      </c>
      <c r="K18" s="12">
        <f t="shared" si="0"/>
        <v>0.33027522935779818</v>
      </c>
      <c r="L18" s="12">
        <f>I18</f>
        <v>68</v>
      </c>
      <c r="M18" s="12">
        <f>J18</f>
        <v>32</v>
      </c>
      <c r="N18" s="12">
        <f t="shared" si="1"/>
        <v>0.33027522935779818</v>
      </c>
    </row>
    <row r="19" spans="1:15">
      <c r="A19" s="8">
        <f t="shared" si="2"/>
        <v>18</v>
      </c>
      <c r="B19" s="9" t="s">
        <v>11</v>
      </c>
      <c r="C19" s="9" t="s">
        <v>20</v>
      </c>
      <c r="D19" s="12" t="s">
        <v>21</v>
      </c>
      <c r="E19" s="9" t="s">
        <v>14</v>
      </c>
      <c r="F19" s="10">
        <f>F18+TIME(0,5,0)</f>
        <v>0.46874999999999978</v>
      </c>
      <c r="G19" s="9">
        <v>10</v>
      </c>
      <c r="H19" s="8">
        <f t="shared" si="4"/>
        <v>18</v>
      </c>
      <c r="I19" s="9">
        <v>41</v>
      </c>
      <c r="J19" s="9">
        <v>60</v>
      </c>
      <c r="K19" s="12">
        <f t="shared" si="0"/>
        <v>-0.17117117117117117</v>
      </c>
      <c r="L19" s="12">
        <f>J19</f>
        <v>60</v>
      </c>
      <c r="M19" s="12">
        <f>I19</f>
        <v>41</v>
      </c>
      <c r="N19" s="12">
        <f t="shared" si="1"/>
        <v>0.17117117117117117</v>
      </c>
    </row>
    <row r="20" spans="1:15">
      <c r="A20" s="13">
        <f t="shared" si="2"/>
        <v>19</v>
      </c>
      <c r="B20" s="14" t="s">
        <v>11</v>
      </c>
      <c r="C20" s="14" t="s">
        <v>20</v>
      </c>
      <c r="D20" s="5" t="s">
        <v>17</v>
      </c>
      <c r="E20" s="14" t="s">
        <v>13</v>
      </c>
      <c r="F20" s="15">
        <f>F19+TIME(0,30,0)</f>
        <v>0.48958333333333309</v>
      </c>
      <c r="G20" s="14">
        <v>10</v>
      </c>
      <c r="H20" s="13">
        <f t="shared" si="4"/>
        <v>19</v>
      </c>
      <c r="I20" s="14">
        <v>58</v>
      </c>
      <c r="J20" s="14">
        <v>50</v>
      </c>
      <c r="K20" s="14">
        <f t="shared" si="0"/>
        <v>6.7796610169491525E-2</v>
      </c>
      <c r="L20" s="14">
        <f>I20</f>
        <v>58</v>
      </c>
      <c r="M20" s="14">
        <f>J20</f>
        <v>50</v>
      </c>
      <c r="N20" s="14">
        <f t="shared" si="1"/>
        <v>6.7796610169491525E-2</v>
      </c>
      <c r="O20">
        <f>AVERAGE(N20:N25)</f>
        <v>7.2128969309110294E-2</v>
      </c>
    </row>
    <row r="21" spans="1:15">
      <c r="A21" s="8">
        <f t="shared" si="2"/>
        <v>20</v>
      </c>
      <c r="B21" s="9" t="s">
        <v>11</v>
      </c>
      <c r="C21" s="9" t="s">
        <v>20</v>
      </c>
      <c r="D21" s="12" t="s">
        <v>17</v>
      </c>
      <c r="E21" s="9" t="s">
        <v>14</v>
      </c>
      <c r="F21" s="10">
        <f t="shared" ref="F21:F22" si="6">F20+TIME(0,5,0)</f>
        <v>0.4930555555555553</v>
      </c>
      <c r="G21" s="9">
        <v>8</v>
      </c>
      <c r="H21" s="8">
        <f t="shared" si="4"/>
        <v>20</v>
      </c>
      <c r="I21" s="9">
        <v>39</v>
      </c>
      <c r="J21" s="9">
        <v>39</v>
      </c>
      <c r="K21" s="12">
        <f t="shared" si="0"/>
        <v>0</v>
      </c>
      <c r="L21" s="12">
        <f>J21</f>
        <v>39</v>
      </c>
      <c r="M21" s="12">
        <f>I21</f>
        <v>39</v>
      </c>
      <c r="N21" s="12">
        <f t="shared" si="1"/>
        <v>0</v>
      </c>
    </row>
    <row r="22" spans="1:15">
      <c r="A22" s="16">
        <f t="shared" si="2"/>
        <v>21</v>
      </c>
      <c r="B22" s="12" t="s">
        <v>11</v>
      </c>
      <c r="C22" s="9" t="s">
        <v>20</v>
      </c>
      <c r="D22" s="12" t="s">
        <v>17</v>
      </c>
      <c r="E22" s="12" t="s">
        <v>13</v>
      </c>
      <c r="F22" s="10">
        <f t="shared" si="6"/>
        <v>0.49652777777777751</v>
      </c>
      <c r="G22" s="12">
        <v>8</v>
      </c>
      <c r="H22" s="16">
        <f t="shared" si="4"/>
        <v>21</v>
      </c>
      <c r="I22" s="12">
        <v>46</v>
      </c>
      <c r="J22" s="12">
        <v>34</v>
      </c>
      <c r="K22" s="12">
        <f t="shared" si="0"/>
        <v>0.13636363636363635</v>
      </c>
      <c r="L22" s="12">
        <f>I22</f>
        <v>46</v>
      </c>
      <c r="M22" s="12">
        <f>J22</f>
        <v>34</v>
      </c>
      <c r="N22" s="12">
        <f t="shared" si="1"/>
        <v>0.13636363636363635</v>
      </c>
    </row>
    <row r="23" spans="1:15">
      <c r="A23" s="8">
        <f t="shared" si="2"/>
        <v>22</v>
      </c>
      <c r="B23" s="9" t="s">
        <v>11</v>
      </c>
      <c r="C23" s="9" t="s">
        <v>20</v>
      </c>
      <c r="D23" s="12" t="s">
        <v>17</v>
      </c>
      <c r="E23" s="9" t="s">
        <v>14</v>
      </c>
      <c r="F23" s="10">
        <f>F22+TIME(0,5,0)</f>
        <v>0.49999999999999972</v>
      </c>
      <c r="G23" s="9">
        <v>12</v>
      </c>
      <c r="H23" s="8">
        <f t="shared" si="4"/>
        <v>22</v>
      </c>
      <c r="I23" s="9">
        <v>47</v>
      </c>
      <c r="J23" s="9">
        <v>54</v>
      </c>
      <c r="K23" s="12">
        <f t="shared" si="0"/>
        <v>-6.1946902654867256E-2</v>
      </c>
      <c r="L23" s="9">
        <f>J23</f>
        <v>54</v>
      </c>
      <c r="M23" s="9">
        <f>I23</f>
        <v>47</v>
      </c>
      <c r="N23" s="12">
        <f t="shared" si="1"/>
        <v>6.1946902654867256E-2</v>
      </c>
    </row>
    <row r="24" spans="1:15">
      <c r="A24" s="8">
        <f t="shared" si="2"/>
        <v>23</v>
      </c>
      <c r="B24" s="9" t="s">
        <v>11</v>
      </c>
      <c r="C24" s="9" t="s">
        <v>20</v>
      </c>
      <c r="D24" s="12" t="s">
        <v>17</v>
      </c>
      <c r="E24" s="9" t="s">
        <v>13</v>
      </c>
      <c r="F24" s="10">
        <f>F23+TIME(0,5,0)</f>
        <v>0.50347222222222199</v>
      </c>
      <c r="G24" s="9">
        <v>9</v>
      </c>
      <c r="H24" s="8">
        <f t="shared" si="4"/>
        <v>23</v>
      </c>
      <c r="I24" s="9">
        <v>60</v>
      </c>
      <c r="J24" s="9">
        <v>39</v>
      </c>
      <c r="K24" s="12">
        <f t="shared" si="0"/>
        <v>0.19444444444444445</v>
      </c>
      <c r="L24" s="12">
        <f>I24</f>
        <v>60</v>
      </c>
      <c r="M24" s="12">
        <f>J24</f>
        <v>39</v>
      </c>
      <c r="N24" s="12">
        <f t="shared" si="1"/>
        <v>0.19444444444444445</v>
      </c>
    </row>
    <row r="25" spans="1:15">
      <c r="A25" s="8">
        <f t="shared" si="2"/>
        <v>24</v>
      </c>
      <c r="B25" s="9" t="s">
        <v>11</v>
      </c>
      <c r="C25" s="9" t="s">
        <v>20</v>
      </c>
      <c r="D25" s="12" t="s">
        <v>17</v>
      </c>
      <c r="E25" s="9" t="s">
        <v>14</v>
      </c>
      <c r="F25" s="10">
        <f>F24+TIME(0,5,0)</f>
        <v>0.5069444444444442</v>
      </c>
      <c r="G25" s="9">
        <v>11</v>
      </c>
      <c r="H25" s="8">
        <f t="shared" si="4"/>
        <v>24</v>
      </c>
      <c r="I25" s="9">
        <v>50</v>
      </c>
      <c r="J25" s="9">
        <v>47</v>
      </c>
      <c r="K25" s="12">
        <f t="shared" si="0"/>
        <v>2.7777777777777776E-2</v>
      </c>
      <c r="L25" s="12">
        <f>J25</f>
        <v>47</v>
      </c>
      <c r="M25" s="12">
        <f>I25</f>
        <v>50</v>
      </c>
      <c r="N25" s="12">
        <f t="shared" si="1"/>
        <v>-2.7777777777777776E-2</v>
      </c>
    </row>
    <row r="26" spans="1:15">
      <c r="A26" s="13">
        <f t="shared" si="2"/>
        <v>25</v>
      </c>
      <c r="B26" s="14" t="s">
        <v>11</v>
      </c>
      <c r="C26" s="14" t="s">
        <v>20</v>
      </c>
      <c r="D26" s="5" t="s">
        <v>18</v>
      </c>
      <c r="E26" s="14" t="s">
        <v>13</v>
      </c>
      <c r="F26" s="15">
        <f>F25+TIME(0,30,0)</f>
        <v>0.52777777777777757</v>
      </c>
      <c r="G26" s="14">
        <v>5</v>
      </c>
      <c r="H26" s="13">
        <f t="shared" si="4"/>
        <v>25</v>
      </c>
      <c r="I26" s="14">
        <v>51</v>
      </c>
      <c r="J26" s="14">
        <v>45</v>
      </c>
      <c r="K26" s="14">
        <f t="shared" si="0"/>
        <v>5.9405940594059403E-2</v>
      </c>
      <c r="L26" s="14">
        <f>I26</f>
        <v>51</v>
      </c>
      <c r="M26" s="14">
        <f>J26</f>
        <v>45</v>
      </c>
      <c r="N26" s="14">
        <f t="shared" si="1"/>
        <v>5.9405940594059403E-2</v>
      </c>
      <c r="O26">
        <f>AVERAGE(N26:N31)</f>
        <v>-4.441730482646658E-2</v>
      </c>
    </row>
    <row r="27" spans="1:15">
      <c r="A27" s="8">
        <f t="shared" si="2"/>
        <v>26</v>
      </c>
      <c r="B27" s="9" t="s">
        <v>11</v>
      </c>
      <c r="C27" s="9" t="s">
        <v>20</v>
      </c>
      <c r="D27" s="12" t="s">
        <v>18</v>
      </c>
      <c r="E27" s="9" t="s">
        <v>14</v>
      </c>
      <c r="F27" s="10">
        <f t="shared" ref="F27:F28" si="7">F26+TIME(0,5,0)</f>
        <v>0.53124999999999978</v>
      </c>
      <c r="G27" s="9">
        <v>7</v>
      </c>
      <c r="H27" s="8">
        <f t="shared" si="4"/>
        <v>26</v>
      </c>
      <c r="I27" s="9">
        <v>51</v>
      </c>
      <c r="J27" s="9">
        <v>49</v>
      </c>
      <c r="K27" s="12">
        <f t="shared" si="0"/>
        <v>1.8691588785046728E-2</v>
      </c>
      <c r="L27" s="12">
        <f>J27</f>
        <v>49</v>
      </c>
      <c r="M27" s="12">
        <f>I27</f>
        <v>51</v>
      </c>
      <c r="N27" s="12">
        <f t="shared" si="1"/>
        <v>-1.8691588785046728E-2</v>
      </c>
    </row>
    <row r="28" spans="1:15">
      <c r="A28" s="16">
        <f t="shared" si="2"/>
        <v>27</v>
      </c>
      <c r="B28" s="12" t="s">
        <v>11</v>
      </c>
      <c r="C28" s="9" t="s">
        <v>20</v>
      </c>
      <c r="D28" s="12" t="s">
        <v>18</v>
      </c>
      <c r="E28" s="12" t="s">
        <v>13</v>
      </c>
      <c r="F28" s="10">
        <f t="shared" si="7"/>
        <v>0.53472222222222199</v>
      </c>
      <c r="G28" s="12">
        <v>5</v>
      </c>
      <c r="H28" s="16">
        <f t="shared" si="4"/>
        <v>27</v>
      </c>
      <c r="I28" s="12">
        <v>60</v>
      </c>
      <c r="J28" s="12">
        <v>54</v>
      </c>
      <c r="K28" s="12">
        <f t="shared" si="0"/>
        <v>5.0420168067226892E-2</v>
      </c>
      <c r="L28" s="12">
        <f>I28</f>
        <v>60</v>
      </c>
      <c r="M28" s="12">
        <f>J28</f>
        <v>54</v>
      </c>
      <c r="N28" s="12">
        <f t="shared" si="1"/>
        <v>5.0420168067226892E-2</v>
      </c>
    </row>
    <row r="29" spans="1:15">
      <c r="A29" s="8">
        <f t="shared" si="2"/>
        <v>28</v>
      </c>
      <c r="B29" s="9" t="s">
        <v>11</v>
      </c>
      <c r="C29" s="9" t="s">
        <v>20</v>
      </c>
      <c r="D29" s="12" t="s">
        <v>18</v>
      </c>
      <c r="E29" s="9" t="s">
        <v>14</v>
      </c>
      <c r="F29" s="10">
        <f>F28+TIME(0,5,0)</f>
        <v>0.5381944444444442</v>
      </c>
      <c r="G29" s="9">
        <v>6</v>
      </c>
      <c r="H29" s="8">
        <f t="shared" si="4"/>
        <v>28</v>
      </c>
      <c r="I29" s="9">
        <v>65</v>
      </c>
      <c r="J29" s="9">
        <v>51</v>
      </c>
      <c r="K29" s="12">
        <f t="shared" si="0"/>
        <v>0.11475409836065574</v>
      </c>
      <c r="L29" s="9">
        <f>J29</f>
        <v>51</v>
      </c>
      <c r="M29" s="9">
        <f>I29</f>
        <v>65</v>
      </c>
      <c r="N29" s="12">
        <f t="shared" si="1"/>
        <v>-0.11475409836065574</v>
      </c>
    </row>
    <row r="30" spans="1:15">
      <c r="A30" s="8">
        <f t="shared" si="2"/>
        <v>29</v>
      </c>
      <c r="B30" s="9" t="s">
        <v>11</v>
      </c>
      <c r="C30" s="9" t="s">
        <v>20</v>
      </c>
      <c r="D30" s="12" t="s">
        <v>18</v>
      </c>
      <c r="E30" s="9" t="s">
        <v>13</v>
      </c>
      <c r="F30" s="10">
        <f>F29+TIME(0,5,0)</f>
        <v>0.54166666666666641</v>
      </c>
      <c r="G30" s="9">
        <v>5</v>
      </c>
      <c r="H30" s="8">
        <f t="shared" si="4"/>
        <v>29</v>
      </c>
      <c r="I30" s="9">
        <v>40</v>
      </c>
      <c r="J30" s="9">
        <v>48</v>
      </c>
      <c r="K30" s="12">
        <f t="shared" si="0"/>
        <v>-8.6021505376344093E-2</v>
      </c>
      <c r="L30" s="12">
        <f>I30</f>
        <v>40</v>
      </c>
      <c r="M30" s="12">
        <f>J30</f>
        <v>48</v>
      </c>
      <c r="N30" s="12">
        <f t="shared" si="1"/>
        <v>-8.6021505376344093E-2</v>
      </c>
    </row>
    <row r="31" spans="1:15">
      <c r="A31" s="8">
        <f t="shared" si="2"/>
        <v>30</v>
      </c>
      <c r="B31" s="9" t="s">
        <v>11</v>
      </c>
      <c r="C31" s="9" t="s">
        <v>20</v>
      </c>
      <c r="D31" s="12" t="s">
        <v>18</v>
      </c>
      <c r="E31" s="9" t="s">
        <v>14</v>
      </c>
      <c r="F31" s="10">
        <f>F30+TIME(0,5,0)</f>
        <v>0.54513888888888862</v>
      </c>
      <c r="G31" s="9">
        <v>8</v>
      </c>
      <c r="H31" s="8">
        <f t="shared" si="4"/>
        <v>30</v>
      </c>
      <c r="I31" s="9">
        <v>55</v>
      </c>
      <c r="J31" s="9">
        <v>39</v>
      </c>
      <c r="K31" s="12">
        <f t="shared" si="0"/>
        <v>0.15686274509803921</v>
      </c>
      <c r="L31" s="12">
        <f>J31</f>
        <v>39</v>
      </c>
      <c r="M31" s="12">
        <f>I31</f>
        <v>55</v>
      </c>
      <c r="N31" s="12">
        <f t="shared" si="1"/>
        <v>-0.15686274509803921</v>
      </c>
    </row>
    <row r="32" spans="1:15">
      <c r="A32" s="13">
        <f t="shared" si="2"/>
        <v>31</v>
      </c>
      <c r="B32" s="14" t="s">
        <v>11</v>
      </c>
      <c r="C32" s="14" t="s">
        <v>15</v>
      </c>
      <c r="D32" s="5" t="s">
        <v>19</v>
      </c>
      <c r="E32" s="14" t="s">
        <v>13</v>
      </c>
      <c r="F32" s="15" t="e">
        <f>#REF!+TIME(0,30,0)</f>
        <v>#REF!</v>
      </c>
      <c r="G32" s="14">
        <v>7</v>
      </c>
      <c r="H32" s="13" t="e">
        <f>#REF!+1</f>
        <v>#REF!</v>
      </c>
      <c r="I32" s="14">
        <v>32</v>
      </c>
      <c r="J32" s="14">
        <v>50</v>
      </c>
      <c r="K32" s="14">
        <f t="shared" si="0"/>
        <v>-0.20224719101123595</v>
      </c>
      <c r="L32" s="14">
        <f>I32</f>
        <v>32</v>
      </c>
      <c r="M32" s="14">
        <f>J32</f>
        <v>50</v>
      </c>
      <c r="N32" s="14">
        <f t="shared" si="1"/>
        <v>-0.20224719101123595</v>
      </c>
      <c r="O32">
        <f>AVERAGE(N32:N35)</f>
        <v>8.7908514954759334E-3</v>
      </c>
    </row>
    <row r="33" spans="1:14">
      <c r="A33" s="8">
        <f t="shared" si="2"/>
        <v>32</v>
      </c>
      <c r="B33" s="9" t="s">
        <v>11</v>
      </c>
      <c r="C33" s="9" t="s">
        <v>15</v>
      </c>
      <c r="D33" s="12" t="s">
        <v>19</v>
      </c>
      <c r="E33" s="9" t="s">
        <v>14</v>
      </c>
      <c r="F33" s="10" t="e">
        <f t="shared" ref="F33:F34" si="8">F32+TIME(0,5,0)</f>
        <v>#REF!</v>
      </c>
      <c r="G33" s="9">
        <v>5</v>
      </c>
      <c r="H33" s="8" t="e">
        <f t="shared" si="4"/>
        <v>#REF!</v>
      </c>
      <c r="I33" s="9">
        <v>35</v>
      </c>
      <c r="J33" s="9">
        <v>62</v>
      </c>
      <c r="K33" s="12">
        <f t="shared" si="0"/>
        <v>-0.26470588235294118</v>
      </c>
      <c r="L33" s="12">
        <f>J33</f>
        <v>62</v>
      </c>
      <c r="M33" s="12">
        <f>I33</f>
        <v>35</v>
      </c>
      <c r="N33" s="12">
        <f t="shared" si="1"/>
        <v>0.26470588235294118</v>
      </c>
    </row>
    <row r="34" spans="1:14">
      <c r="A34" s="16">
        <f t="shared" si="2"/>
        <v>33</v>
      </c>
      <c r="B34" s="12" t="s">
        <v>11</v>
      </c>
      <c r="C34" s="9" t="s">
        <v>15</v>
      </c>
      <c r="D34" s="12" t="s">
        <v>19</v>
      </c>
      <c r="E34" s="12" t="s">
        <v>13</v>
      </c>
      <c r="F34" s="10" t="e">
        <f t="shared" si="8"/>
        <v>#REF!</v>
      </c>
      <c r="G34" s="12">
        <v>6</v>
      </c>
      <c r="H34" s="16" t="e">
        <f t="shared" si="4"/>
        <v>#REF!</v>
      </c>
      <c r="I34" s="12">
        <v>47</v>
      </c>
      <c r="J34" s="12">
        <v>40</v>
      </c>
      <c r="K34" s="12">
        <f t="shared" si="0"/>
        <v>7.5268817204301078E-2</v>
      </c>
      <c r="L34" s="12">
        <f>I34</f>
        <v>47</v>
      </c>
      <c r="M34" s="12">
        <f>J34</f>
        <v>40</v>
      </c>
      <c r="N34" s="12">
        <f t="shared" si="1"/>
        <v>7.5268817204301078E-2</v>
      </c>
    </row>
    <row r="35" spans="1:14">
      <c r="A35" s="8">
        <f t="shared" si="2"/>
        <v>34</v>
      </c>
      <c r="B35" s="9" t="s">
        <v>11</v>
      </c>
      <c r="C35" s="9" t="s">
        <v>15</v>
      </c>
      <c r="D35" s="12" t="s">
        <v>19</v>
      </c>
      <c r="E35" s="9" t="s">
        <v>14</v>
      </c>
      <c r="F35" s="10" t="e">
        <f>F34+TIME(0,5,0)</f>
        <v>#REF!</v>
      </c>
      <c r="G35" s="9">
        <v>9</v>
      </c>
      <c r="H35" s="8" t="e">
        <f t="shared" si="4"/>
        <v>#REF!</v>
      </c>
      <c r="I35" s="9">
        <v>60</v>
      </c>
      <c r="J35" s="9">
        <v>48</v>
      </c>
      <c r="K35" s="12">
        <f t="shared" si="0"/>
        <v>0.10256410256410256</v>
      </c>
      <c r="L35" s="9">
        <f>J35</f>
        <v>48</v>
      </c>
      <c r="M35" s="9">
        <f>I35</f>
        <v>60</v>
      </c>
      <c r="N35" s="12">
        <f t="shared" si="1"/>
        <v>-0.10256410256410256</v>
      </c>
    </row>
  </sheetData>
  <pageMargins left="0.75" right="0.75" top="1" bottom="1" header="0.5" footer="0.5"/>
  <pageSetup scale="49" orientation="portrait" horizontalDpi="4294967292" verticalDpi="4294967292"/>
  <extLst>
    <ext xmlns:mx="http://schemas.microsoft.com/office/mac/excel/2008/main" uri="{64002731-A6B0-56B0-2670-7721B7C09600}">
      <mx:PLV Mode="0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Tmaze_Mon_2_22</vt:lpstr>
      <vt:lpstr>Tmaze_Tue_2_23</vt:lpstr>
      <vt:lpstr>Tmaze_Thur_2_25</vt:lpstr>
    </vt:vector>
  </TitlesOfParts>
  <Company>Yale University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Caleb Fischer</dc:creator>
  <cp:lastModifiedBy>Caleb Fischer</cp:lastModifiedBy>
  <cp:lastPrinted>2016-03-12T20:28:18Z</cp:lastPrinted>
  <dcterms:created xsi:type="dcterms:W3CDTF">2016-03-04T00:47:26Z</dcterms:created>
  <dcterms:modified xsi:type="dcterms:W3CDTF">2016-06-22T18:34:59Z</dcterms:modified>
</cp:coreProperties>
</file>