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0" yWindow="0" windowWidth="25600" windowHeight="16060" tabRatio="500"/>
  </bookViews>
  <sheets>
    <sheet name="mm_#1_21_concentrations" sheetId="13" r:id="rId1"/>
    <sheet name="Calcs_#21_necessity" sheetId="8" r:id="rId2"/>
    <sheet name="Calcs_#21_sufficiency" sheetId="10" r:id="rId3"/>
    <sheet name="10_6_mm_1_5" sheetId="14" r:id="rId4"/>
    <sheet name="10_12_15_mm_6" sheetId="15" r:id="rId5"/>
    <sheet name="10_19_mm_7_9" sheetId="2" r:id="rId6"/>
    <sheet name="10_20_mm_10_15" sheetId="3" r:id="rId7"/>
    <sheet name="M_10_26_15_mm_16_21" sheetId="4" r:id="rId8"/>
    <sheet name="T_10_27_15" sheetId="5" r:id="rId9"/>
    <sheet name="W_10_28_15" sheetId="6" r:id="rId10"/>
    <sheet name="R_10_29_15" sheetId="7" r:id="rId1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15" l="1"/>
  <c r="F21" i="15"/>
  <c r="F22" i="15"/>
  <c r="F23" i="15"/>
  <c r="F24" i="15"/>
  <c r="F25" i="15"/>
  <c r="F38" i="14"/>
  <c r="F39" i="14"/>
  <c r="F40" i="14"/>
  <c r="F41" i="14"/>
  <c r="F42" i="14"/>
  <c r="F43" i="14"/>
  <c r="F32" i="14"/>
  <c r="F33" i="14"/>
  <c r="F34" i="14"/>
  <c r="F35" i="14"/>
  <c r="F36" i="14"/>
  <c r="F37" i="14"/>
  <c r="F26" i="14"/>
  <c r="F27" i="14"/>
  <c r="F28" i="14"/>
  <c r="F29" i="14"/>
  <c r="F30" i="14"/>
  <c r="F31" i="14"/>
  <c r="F20" i="14"/>
  <c r="F21" i="14"/>
  <c r="F22" i="14"/>
  <c r="F23" i="14"/>
  <c r="F24" i="14"/>
  <c r="F25" i="14"/>
  <c r="F14" i="14"/>
  <c r="F15" i="14"/>
  <c r="F16" i="14"/>
  <c r="F17" i="14"/>
  <c r="F18" i="14"/>
  <c r="F19" i="14"/>
  <c r="F13" i="14"/>
  <c r="F12" i="14"/>
  <c r="F11" i="14"/>
  <c r="F10" i="14"/>
  <c r="F9" i="14"/>
  <c r="F8" i="14"/>
  <c r="L25" i="15"/>
  <c r="M25" i="15"/>
  <c r="N25" i="15"/>
  <c r="K25" i="15"/>
  <c r="H21" i="15"/>
  <c r="H22" i="15"/>
  <c r="H23" i="15"/>
  <c r="H24" i="15"/>
  <c r="H25" i="15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L24" i="15"/>
  <c r="M24" i="15"/>
  <c r="N24" i="15"/>
  <c r="K24" i="15"/>
  <c r="L23" i="15"/>
  <c r="M23" i="15"/>
  <c r="N23" i="15"/>
  <c r="K23" i="15"/>
  <c r="L22" i="15"/>
  <c r="M22" i="15"/>
  <c r="N22" i="15"/>
  <c r="K22" i="15"/>
  <c r="L21" i="15"/>
  <c r="M21" i="15"/>
  <c r="N21" i="15"/>
  <c r="K21" i="15"/>
  <c r="L20" i="15"/>
  <c r="M20" i="15"/>
  <c r="N20" i="15"/>
  <c r="O20" i="15"/>
  <c r="K20" i="15"/>
  <c r="L19" i="15"/>
  <c r="M19" i="15"/>
  <c r="N19" i="15"/>
  <c r="K19" i="15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F2" i="15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L18" i="15"/>
  <c r="M18" i="15"/>
  <c r="N18" i="15"/>
  <c r="K18" i="15"/>
  <c r="L17" i="15"/>
  <c r="M17" i="15"/>
  <c r="N17" i="15"/>
  <c r="K17" i="15"/>
  <c r="L16" i="15"/>
  <c r="M16" i="15"/>
  <c r="N16" i="15"/>
  <c r="K16" i="15"/>
  <c r="L15" i="15"/>
  <c r="M15" i="15"/>
  <c r="N15" i="15"/>
  <c r="K15" i="15"/>
  <c r="L14" i="15"/>
  <c r="M14" i="15"/>
  <c r="N14" i="15"/>
  <c r="O14" i="15"/>
  <c r="K14" i="15"/>
  <c r="L13" i="15"/>
  <c r="M13" i="15"/>
  <c r="N13" i="15"/>
  <c r="K13" i="15"/>
  <c r="L12" i="15"/>
  <c r="M12" i="15"/>
  <c r="N12" i="15"/>
  <c r="K12" i="15"/>
  <c r="L11" i="15"/>
  <c r="M11" i="15"/>
  <c r="N11" i="15"/>
  <c r="K11" i="15"/>
  <c r="L10" i="15"/>
  <c r="M10" i="15"/>
  <c r="N10" i="15"/>
  <c r="K10" i="15"/>
  <c r="L9" i="15"/>
  <c r="M9" i="15"/>
  <c r="N9" i="15"/>
  <c r="K9" i="15"/>
  <c r="L8" i="15"/>
  <c r="M8" i="15"/>
  <c r="N8" i="15"/>
  <c r="O8" i="15"/>
  <c r="K8" i="15"/>
  <c r="L7" i="15"/>
  <c r="M7" i="15"/>
  <c r="N7" i="15"/>
  <c r="K7" i="15"/>
  <c r="L6" i="15"/>
  <c r="M6" i="15"/>
  <c r="N6" i="15"/>
  <c r="K6" i="15"/>
  <c r="L5" i="15"/>
  <c r="M5" i="15"/>
  <c r="N5" i="15"/>
  <c r="K5" i="15"/>
  <c r="L4" i="15"/>
  <c r="M4" i="15"/>
  <c r="N4" i="15"/>
  <c r="K4" i="15"/>
  <c r="L2" i="15"/>
  <c r="M2" i="15"/>
  <c r="N2" i="15"/>
  <c r="L3" i="15"/>
  <c r="M3" i="15"/>
  <c r="N3" i="15"/>
  <c r="O3" i="15"/>
  <c r="K3" i="15"/>
  <c r="K2" i="15"/>
  <c r="O2" i="15"/>
  <c r="F26" i="2"/>
  <c r="F27" i="2"/>
  <c r="F28" i="2"/>
  <c r="F29" i="2"/>
  <c r="F30" i="2"/>
  <c r="F31" i="2"/>
  <c r="F20" i="2"/>
  <c r="F21" i="2"/>
  <c r="F22" i="2"/>
  <c r="F23" i="2"/>
  <c r="F24" i="2"/>
  <c r="F25" i="2"/>
  <c r="L49" i="7"/>
  <c r="M49" i="7"/>
  <c r="N49" i="7"/>
  <c r="K49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F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L48" i="7"/>
  <c r="M48" i="7"/>
  <c r="N48" i="7"/>
  <c r="K48" i="7"/>
  <c r="L47" i="7"/>
  <c r="M47" i="7"/>
  <c r="N47" i="7"/>
  <c r="K47" i="7"/>
  <c r="L46" i="7"/>
  <c r="M46" i="7"/>
  <c r="N46" i="7"/>
  <c r="K46" i="7"/>
  <c r="L45" i="7"/>
  <c r="M45" i="7"/>
  <c r="N45" i="7"/>
  <c r="K45" i="7"/>
  <c r="L44" i="7"/>
  <c r="M44" i="7"/>
  <c r="N44" i="7"/>
  <c r="O44" i="7"/>
  <c r="K44" i="7"/>
  <c r="L43" i="7"/>
  <c r="M43" i="7"/>
  <c r="N43" i="7"/>
  <c r="K43" i="7"/>
  <c r="L42" i="7"/>
  <c r="M42" i="7"/>
  <c r="N42" i="7"/>
  <c r="K42" i="7"/>
  <c r="L41" i="7"/>
  <c r="M41" i="7"/>
  <c r="N41" i="7"/>
  <c r="K41" i="7"/>
  <c r="L40" i="7"/>
  <c r="M40" i="7"/>
  <c r="N40" i="7"/>
  <c r="K40" i="7"/>
  <c r="L39" i="7"/>
  <c r="M39" i="7"/>
  <c r="N39" i="7"/>
  <c r="K39" i="7"/>
  <c r="L38" i="7"/>
  <c r="M38" i="7"/>
  <c r="N38" i="7"/>
  <c r="O38" i="7"/>
  <c r="K38" i="7"/>
  <c r="L37" i="7"/>
  <c r="M37" i="7"/>
  <c r="N37" i="7"/>
  <c r="K37" i="7"/>
  <c r="L36" i="7"/>
  <c r="M36" i="7"/>
  <c r="N36" i="7"/>
  <c r="K36" i="7"/>
  <c r="L35" i="7"/>
  <c r="M35" i="7"/>
  <c r="N35" i="7"/>
  <c r="K35" i="7"/>
  <c r="L34" i="7"/>
  <c r="M34" i="7"/>
  <c r="N34" i="7"/>
  <c r="K34" i="7"/>
  <c r="L33" i="7"/>
  <c r="M33" i="7"/>
  <c r="N33" i="7"/>
  <c r="K33" i="7"/>
  <c r="L32" i="7"/>
  <c r="M32" i="7"/>
  <c r="N32" i="7"/>
  <c r="O32" i="7"/>
  <c r="K32" i="7"/>
  <c r="L31" i="7"/>
  <c r="M31" i="7"/>
  <c r="N31" i="7"/>
  <c r="K31" i="7"/>
  <c r="L30" i="7"/>
  <c r="M30" i="7"/>
  <c r="N30" i="7"/>
  <c r="K30" i="7"/>
  <c r="L29" i="7"/>
  <c r="M29" i="7"/>
  <c r="N29" i="7"/>
  <c r="K29" i="7"/>
  <c r="L28" i="7"/>
  <c r="M28" i="7"/>
  <c r="N28" i="7"/>
  <c r="K28" i="7"/>
  <c r="L27" i="7"/>
  <c r="M27" i="7"/>
  <c r="N27" i="7"/>
  <c r="K27" i="7"/>
  <c r="L26" i="7"/>
  <c r="M26" i="7"/>
  <c r="N26" i="7"/>
  <c r="O26" i="7"/>
  <c r="K26" i="7"/>
  <c r="L25" i="7"/>
  <c r="M25" i="7"/>
  <c r="N25" i="7"/>
  <c r="K25" i="7"/>
  <c r="L24" i="7"/>
  <c r="M24" i="7"/>
  <c r="N24" i="7"/>
  <c r="K24" i="7"/>
  <c r="L23" i="7"/>
  <c r="M23" i="7"/>
  <c r="N23" i="7"/>
  <c r="K23" i="7"/>
  <c r="L22" i="7"/>
  <c r="M22" i="7"/>
  <c r="N22" i="7"/>
  <c r="K22" i="7"/>
  <c r="L21" i="7"/>
  <c r="M21" i="7"/>
  <c r="N21" i="7"/>
  <c r="K21" i="7"/>
  <c r="L20" i="7"/>
  <c r="M20" i="7"/>
  <c r="N20" i="7"/>
  <c r="O20" i="7"/>
  <c r="K20" i="7"/>
  <c r="L19" i="7"/>
  <c r="M19" i="7"/>
  <c r="N19" i="7"/>
  <c r="K19" i="7"/>
  <c r="L18" i="7"/>
  <c r="M18" i="7"/>
  <c r="N18" i="7"/>
  <c r="K18" i="7"/>
  <c r="L17" i="7"/>
  <c r="M17" i="7"/>
  <c r="N17" i="7"/>
  <c r="K17" i="7"/>
  <c r="L16" i="7"/>
  <c r="M16" i="7"/>
  <c r="N16" i="7"/>
  <c r="K16" i="7"/>
  <c r="L15" i="7"/>
  <c r="M15" i="7"/>
  <c r="N15" i="7"/>
  <c r="K15" i="7"/>
  <c r="L14" i="7"/>
  <c r="M14" i="7"/>
  <c r="N14" i="7"/>
  <c r="O14" i="7"/>
  <c r="K14" i="7"/>
  <c r="M13" i="7"/>
  <c r="N13" i="7"/>
  <c r="K13" i="7"/>
  <c r="L12" i="7"/>
  <c r="M12" i="7"/>
  <c r="N12" i="7"/>
  <c r="K12" i="7"/>
  <c r="L11" i="7"/>
  <c r="M11" i="7"/>
  <c r="N11" i="7"/>
  <c r="K11" i="7"/>
  <c r="L10" i="7"/>
  <c r="M10" i="7"/>
  <c r="N10" i="7"/>
  <c r="K10" i="7"/>
  <c r="L9" i="7"/>
  <c r="M9" i="7"/>
  <c r="N9" i="7"/>
  <c r="K9" i="7"/>
  <c r="O8" i="7"/>
  <c r="L8" i="7"/>
  <c r="M8" i="7"/>
  <c r="N8" i="7"/>
  <c r="K8" i="7"/>
  <c r="L7" i="7"/>
  <c r="M7" i="7"/>
  <c r="N7" i="7"/>
  <c r="K7" i="7"/>
  <c r="L6" i="7"/>
  <c r="M6" i="7"/>
  <c r="N6" i="7"/>
  <c r="K6" i="7"/>
  <c r="L5" i="7"/>
  <c r="M5" i="7"/>
  <c r="N5" i="7"/>
  <c r="K5" i="7"/>
  <c r="L4" i="7"/>
  <c r="M4" i="7"/>
  <c r="N4" i="7"/>
  <c r="K4" i="7"/>
  <c r="L2" i="7"/>
  <c r="M2" i="7"/>
  <c r="N2" i="7"/>
  <c r="L3" i="7"/>
  <c r="M3" i="7"/>
  <c r="N3" i="7"/>
  <c r="O3" i="7"/>
  <c r="K3" i="7"/>
  <c r="K2" i="7"/>
  <c r="O2" i="7"/>
  <c r="O20" i="6"/>
  <c r="O44" i="6"/>
  <c r="L49" i="6"/>
  <c r="M49" i="6"/>
  <c r="N49" i="6"/>
  <c r="K49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L48" i="6"/>
  <c r="M48" i="6"/>
  <c r="N48" i="6"/>
  <c r="K48" i="6"/>
  <c r="L47" i="6"/>
  <c r="M47" i="6"/>
  <c r="N47" i="6"/>
  <c r="K47" i="6"/>
  <c r="L46" i="6"/>
  <c r="M46" i="6"/>
  <c r="N46" i="6"/>
  <c r="K46" i="6"/>
  <c r="L45" i="6"/>
  <c r="M45" i="6"/>
  <c r="N45" i="6"/>
  <c r="K45" i="6"/>
  <c r="L44" i="6"/>
  <c r="M44" i="6"/>
  <c r="N44" i="6"/>
  <c r="K44" i="6"/>
  <c r="L43" i="6"/>
  <c r="M43" i="6"/>
  <c r="N43" i="6"/>
  <c r="K43" i="6"/>
  <c r="L42" i="6"/>
  <c r="M42" i="6"/>
  <c r="N42" i="6"/>
  <c r="K42" i="6"/>
  <c r="L41" i="6"/>
  <c r="M41" i="6"/>
  <c r="N41" i="6"/>
  <c r="K41" i="6"/>
  <c r="L40" i="6"/>
  <c r="M40" i="6"/>
  <c r="N40" i="6"/>
  <c r="K40" i="6"/>
  <c r="L39" i="6"/>
  <c r="M39" i="6"/>
  <c r="N39" i="6"/>
  <c r="K39" i="6"/>
  <c r="L38" i="6"/>
  <c r="M38" i="6"/>
  <c r="N38" i="6"/>
  <c r="O38" i="6"/>
  <c r="K38" i="6"/>
  <c r="L37" i="6"/>
  <c r="M37" i="6"/>
  <c r="N37" i="6"/>
  <c r="K37" i="6"/>
  <c r="L36" i="6"/>
  <c r="M36" i="6"/>
  <c r="N36" i="6"/>
  <c r="K36" i="6"/>
  <c r="L35" i="6"/>
  <c r="M35" i="6"/>
  <c r="N35" i="6"/>
  <c r="K35" i="6"/>
  <c r="L34" i="6"/>
  <c r="M34" i="6"/>
  <c r="N34" i="6"/>
  <c r="K34" i="6"/>
  <c r="L33" i="6"/>
  <c r="M33" i="6"/>
  <c r="N33" i="6"/>
  <c r="K33" i="6"/>
  <c r="L32" i="6"/>
  <c r="M32" i="6"/>
  <c r="N32" i="6"/>
  <c r="O32" i="6"/>
  <c r="K32" i="6"/>
  <c r="L31" i="6"/>
  <c r="M31" i="6"/>
  <c r="N31" i="6"/>
  <c r="K31" i="6"/>
  <c r="L30" i="6"/>
  <c r="M30" i="6"/>
  <c r="N30" i="6"/>
  <c r="K30" i="6"/>
  <c r="L29" i="6"/>
  <c r="M29" i="6"/>
  <c r="N29" i="6"/>
  <c r="K29" i="6"/>
  <c r="L28" i="6"/>
  <c r="M28" i="6"/>
  <c r="N28" i="6"/>
  <c r="K28" i="6"/>
  <c r="L27" i="6"/>
  <c r="M27" i="6"/>
  <c r="N27" i="6"/>
  <c r="K27" i="6"/>
  <c r="L26" i="6"/>
  <c r="M26" i="6"/>
  <c r="N26" i="6"/>
  <c r="O26" i="6"/>
  <c r="K26" i="6"/>
  <c r="L25" i="6"/>
  <c r="M25" i="6"/>
  <c r="N25" i="6"/>
  <c r="K25" i="6"/>
  <c r="L24" i="6"/>
  <c r="M24" i="6"/>
  <c r="N24" i="6"/>
  <c r="K24" i="6"/>
  <c r="L23" i="6"/>
  <c r="M23" i="6"/>
  <c r="N23" i="6"/>
  <c r="K23" i="6"/>
  <c r="L22" i="6"/>
  <c r="M22" i="6"/>
  <c r="N22" i="6"/>
  <c r="K22" i="6"/>
  <c r="L21" i="6"/>
  <c r="M21" i="6"/>
  <c r="N21" i="6"/>
  <c r="K21" i="6"/>
  <c r="L20" i="6"/>
  <c r="M20" i="6"/>
  <c r="N20" i="6"/>
  <c r="K20" i="6"/>
  <c r="L19" i="6"/>
  <c r="M19" i="6"/>
  <c r="N19" i="6"/>
  <c r="K19" i="6"/>
  <c r="L18" i="6"/>
  <c r="M18" i="6"/>
  <c r="N18" i="6"/>
  <c r="K18" i="6"/>
  <c r="L17" i="6"/>
  <c r="M17" i="6"/>
  <c r="N17" i="6"/>
  <c r="K17" i="6"/>
  <c r="L16" i="6"/>
  <c r="M16" i="6"/>
  <c r="N16" i="6"/>
  <c r="K16" i="6"/>
  <c r="L15" i="6"/>
  <c r="M15" i="6"/>
  <c r="N15" i="6"/>
  <c r="K15" i="6"/>
  <c r="L14" i="6"/>
  <c r="M14" i="6"/>
  <c r="N14" i="6"/>
  <c r="O14" i="6"/>
  <c r="K14" i="6"/>
  <c r="L13" i="6"/>
  <c r="M13" i="6"/>
  <c r="N13" i="6"/>
  <c r="K13" i="6"/>
  <c r="L12" i="6"/>
  <c r="M12" i="6"/>
  <c r="N12" i="6"/>
  <c r="K12" i="6"/>
  <c r="L11" i="6"/>
  <c r="M11" i="6"/>
  <c r="N11" i="6"/>
  <c r="K11" i="6"/>
  <c r="L10" i="6"/>
  <c r="M10" i="6"/>
  <c r="N10" i="6"/>
  <c r="K10" i="6"/>
  <c r="L9" i="6"/>
  <c r="M9" i="6"/>
  <c r="N9" i="6"/>
  <c r="K9" i="6"/>
  <c r="O8" i="6"/>
  <c r="L8" i="6"/>
  <c r="M8" i="6"/>
  <c r="N8" i="6"/>
  <c r="K8" i="6"/>
  <c r="L7" i="6"/>
  <c r="M7" i="6"/>
  <c r="N7" i="6"/>
  <c r="K7" i="6"/>
  <c r="L6" i="6"/>
  <c r="M6" i="6"/>
  <c r="N6" i="6"/>
  <c r="K6" i="6"/>
  <c r="L5" i="6"/>
  <c r="M5" i="6"/>
  <c r="N5" i="6"/>
  <c r="K5" i="6"/>
  <c r="L4" i="6"/>
  <c r="M4" i="6"/>
  <c r="N4" i="6"/>
  <c r="K4" i="6"/>
  <c r="L2" i="6"/>
  <c r="M2" i="6"/>
  <c r="N2" i="6"/>
  <c r="L3" i="6"/>
  <c r="M3" i="6"/>
  <c r="N3" i="6"/>
  <c r="O3" i="6"/>
  <c r="K3" i="6"/>
  <c r="K2" i="6"/>
  <c r="O2" i="6"/>
  <c r="E23" i="10"/>
  <c r="F23" i="10"/>
  <c r="G23" i="10"/>
  <c r="E22" i="10"/>
  <c r="F22" i="10"/>
  <c r="G22" i="10"/>
  <c r="E21" i="10"/>
  <c r="F21" i="10"/>
  <c r="G21" i="10"/>
  <c r="E20" i="10"/>
  <c r="F20" i="10"/>
  <c r="G20" i="10"/>
  <c r="E19" i="10"/>
  <c r="F19" i="10"/>
  <c r="G19" i="10"/>
  <c r="E18" i="10"/>
  <c r="F18" i="10"/>
  <c r="G18" i="10"/>
  <c r="E17" i="10"/>
  <c r="F17" i="10"/>
  <c r="G17" i="10"/>
  <c r="E16" i="10"/>
  <c r="F16" i="10"/>
  <c r="G16" i="10"/>
  <c r="E15" i="10"/>
  <c r="F15" i="10"/>
  <c r="G15" i="10"/>
  <c r="E14" i="10"/>
  <c r="F14" i="10"/>
  <c r="G14" i="10"/>
  <c r="E13" i="10"/>
  <c r="F13" i="10"/>
  <c r="G13" i="10"/>
  <c r="E12" i="10"/>
  <c r="F12" i="10"/>
  <c r="G12" i="10"/>
  <c r="E11" i="10"/>
  <c r="F11" i="10"/>
  <c r="G11" i="10"/>
  <c r="E10" i="10"/>
  <c r="F10" i="10"/>
  <c r="G10" i="10"/>
  <c r="E9" i="10"/>
  <c r="F9" i="10"/>
  <c r="G9" i="10"/>
  <c r="E8" i="10"/>
  <c r="F8" i="10"/>
  <c r="G8" i="10"/>
  <c r="E7" i="10"/>
  <c r="F7" i="10"/>
  <c r="G7" i="10"/>
  <c r="D6" i="10"/>
  <c r="E6" i="10"/>
  <c r="F6" i="10"/>
  <c r="G6" i="10"/>
  <c r="D5" i="10"/>
  <c r="E5" i="10"/>
  <c r="F5" i="10"/>
  <c r="G5" i="10"/>
  <c r="D4" i="10"/>
  <c r="E4" i="10"/>
  <c r="F4" i="10"/>
  <c r="D3" i="10"/>
  <c r="E3" i="10"/>
  <c r="F3" i="10"/>
  <c r="G3" i="10"/>
  <c r="D2" i="10"/>
  <c r="E2" i="10"/>
  <c r="F2" i="10"/>
  <c r="L44" i="5"/>
  <c r="M44" i="5"/>
  <c r="N44" i="5"/>
  <c r="M45" i="5"/>
  <c r="L45" i="5"/>
  <c r="N45" i="5"/>
  <c r="L46" i="5"/>
  <c r="M46" i="5"/>
  <c r="N46" i="5"/>
  <c r="M47" i="5"/>
  <c r="L47" i="5"/>
  <c r="N47" i="5"/>
  <c r="L48" i="5"/>
  <c r="M48" i="5"/>
  <c r="N48" i="5"/>
  <c r="M49" i="5"/>
  <c r="L49" i="5"/>
  <c r="N49" i="5"/>
  <c r="O44" i="5"/>
  <c r="L38" i="5"/>
  <c r="M38" i="5"/>
  <c r="N38" i="5"/>
  <c r="M39" i="5"/>
  <c r="L39" i="5"/>
  <c r="N39" i="5"/>
  <c r="L40" i="5"/>
  <c r="M40" i="5"/>
  <c r="N40" i="5"/>
  <c r="M41" i="5"/>
  <c r="L41" i="5"/>
  <c r="N41" i="5"/>
  <c r="L42" i="5"/>
  <c r="M42" i="5"/>
  <c r="N42" i="5"/>
  <c r="M43" i="5"/>
  <c r="L43" i="5"/>
  <c r="N43" i="5"/>
  <c r="O38" i="5"/>
  <c r="O32" i="5"/>
  <c r="O26" i="5"/>
  <c r="E23" i="8"/>
  <c r="F23" i="8"/>
  <c r="G23" i="8"/>
  <c r="E22" i="8"/>
  <c r="F22" i="8"/>
  <c r="G22" i="8"/>
  <c r="E21" i="8"/>
  <c r="F21" i="8"/>
  <c r="G21" i="8"/>
  <c r="E20" i="8"/>
  <c r="F20" i="8"/>
  <c r="G20" i="8"/>
  <c r="E19" i="8"/>
  <c r="F19" i="8"/>
  <c r="G19" i="8"/>
  <c r="E18" i="8"/>
  <c r="F18" i="8"/>
  <c r="G18" i="8"/>
  <c r="E17" i="8"/>
  <c r="F17" i="8"/>
  <c r="G17" i="8"/>
  <c r="E16" i="8"/>
  <c r="F16" i="8"/>
  <c r="G16" i="8"/>
  <c r="E15" i="8"/>
  <c r="F15" i="8"/>
  <c r="G15" i="8"/>
  <c r="E14" i="8"/>
  <c r="F14" i="8"/>
  <c r="G14" i="8"/>
  <c r="E13" i="8"/>
  <c r="F13" i="8"/>
  <c r="G13" i="8"/>
  <c r="E12" i="8"/>
  <c r="F12" i="8"/>
  <c r="G12" i="8"/>
  <c r="E11" i="8"/>
  <c r="F11" i="8"/>
  <c r="G11" i="8"/>
  <c r="E10" i="8"/>
  <c r="F10" i="8"/>
  <c r="G10" i="8"/>
  <c r="E9" i="8"/>
  <c r="F9" i="8"/>
  <c r="G9" i="8"/>
  <c r="E8" i="8"/>
  <c r="F8" i="8"/>
  <c r="G8" i="8"/>
  <c r="E7" i="8"/>
  <c r="F7" i="8"/>
  <c r="G7" i="8"/>
  <c r="D6" i="8"/>
  <c r="E6" i="8"/>
  <c r="F6" i="8"/>
  <c r="G6" i="8"/>
  <c r="D5" i="8"/>
  <c r="E5" i="8"/>
  <c r="F5" i="8"/>
  <c r="G5" i="8"/>
  <c r="D4" i="8"/>
  <c r="E4" i="8"/>
  <c r="F4" i="8"/>
  <c r="D3" i="8"/>
  <c r="E3" i="8"/>
  <c r="F3" i="8"/>
  <c r="G3" i="8"/>
  <c r="D2" i="8"/>
  <c r="E2" i="8"/>
  <c r="F2" i="8"/>
  <c r="K49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K48" i="5"/>
  <c r="K47" i="5"/>
  <c r="K46" i="5"/>
  <c r="K45" i="5"/>
  <c r="K44" i="5"/>
  <c r="K43" i="5"/>
  <c r="K42" i="5"/>
  <c r="K41" i="5"/>
  <c r="K40" i="5"/>
  <c r="K39" i="5"/>
  <c r="K38" i="5"/>
  <c r="L37" i="5"/>
  <c r="M37" i="5"/>
  <c r="N37" i="5"/>
  <c r="K37" i="5"/>
  <c r="L36" i="5"/>
  <c r="M36" i="5"/>
  <c r="N36" i="5"/>
  <c r="K36" i="5"/>
  <c r="L35" i="5"/>
  <c r="M35" i="5"/>
  <c r="N35" i="5"/>
  <c r="K35" i="5"/>
  <c r="L34" i="5"/>
  <c r="M34" i="5"/>
  <c r="N34" i="5"/>
  <c r="K34" i="5"/>
  <c r="L33" i="5"/>
  <c r="M33" i="5"/>
  <c r="N33" i="5"/>
  <c r="K33" i="5"/>
  <c r="L32" i="5"/>
  <c r="M32" i="5"/>
  <c r="N32" i="5"/>
  <c r="K32" i="5"/>
  <c r="L31" i="5"/>
  <c r="M31" i="5"/>
  <c r="N31" i="5"/>
  <c r="K31" i="5"/>
  <c r="L30" i="5"/>
  <c r="M30" i="5"/>
  <c r="N30" i="5"/>
  <c r="K30" i="5"/>
  <c r="L29" i="5"/>
  <c r="M29" i="5"/>
  <c r="N29" i="5"/>
  <c r="K29" i="5"/>
  <c r="L28" i="5"/>
  <c r="M28" i="5"/>
  <c r="N28" i="5"/>
  <c r="K28" i="5"/>
  <c r="L27" i="5"/>
  <c r="M27" i="5"/>
  <c r="N27" i="5"/>
  <c r="K27" i="5"/>
  <c r="L26" i="5"/>
  <c r="M26" i="5"/>
  <c r="N26" i="5"/>
  <c r="K26" i="5"/>
  <c r="L25" i="5"/>
  <c r="M25" i="5"/>
  <c r="N25" i="5"/>
  <c r="K25" i="5"/>
  <c r="L24" i="5"/>
  <c r="M24" i="5"/>
  <c r="N24" i="5"/>
  <c r="K24" i="5"/>
  <c r="L23" i="5"/>
  <c r="M23" i="5"/>
  <c r="N23" i="5"/>
  <c r="K23" i="5"/>
  <c r="L22" i="5"/>
  <c r="M22" i="5"/>
  <c r="N22" i="5"/>
  <c r="K22" i="5"/>
  <c r="L21" i="5"/>
  <c r="M21" i="5"/>
  <c r="N21" i="5"/>
  <c r="K21" i="5"/>
  <c r="L20" i="5"/>
  <c r="M20" i="5"/>
  <c r="N20" i="5"/>
  <c r="O20" i="5"/>
  <c r="K20" i="5"/>
  <c r="L19" i="5"/>
  <c r="M19" i="5"/>
  <c r="N19" i="5"/>
  <c r="K19" i="5"/>
  <c r="L18" i="5"/>
  <c r="M18" i="5"/>
  <c r="N18" i="5"/>
  <c r="K18" i="5"/>
  <c r="L17" i="5"/>
  <c r="M17" i="5"/>
  <c r="N17" i="5"/>
  <c r="K17" i="5"/>
  <c r="L16" i="5"/>
  <c r="M16" i="5"/>
  <c r="N16" i="5"/>
  <c r="K16" i="5"/>
  <c r="L15" i="5"/>
  <c r="M15" i="5"/>
  <c r="N15" i="5"/>
  <c r="K15" i="5"/>
  <c r="L14" i="5"/>
  <c r="M14" i="5"/>
  <c r="N14" i="5"/>
  <c r="O14" i="5"/>
  <c r="K14" i="5"/>
  <c r="L13" i="5"/>
  <c r="M13" i="5"/>
  <c r="N13" i="5"/>
  <c r="K13" i="5"/>
  <c r="L12" i="5"/>
  <c r="M12" i="5"/>
  <c r="N12" i="5"/>
  <c r="K12" i="5"/>
  <c r="L11" i="5"/>
  <c r="M11" i="5"/>
  <c r="N11" i="5"/>
  <c r="K11" i="5"/>
  <c r="L10" i="5"/>
  <c r="M10" i="5"/>
  <c r="N10" i="5"/>
  <c r="K10" i="5"/>
  <c r="L9" i="5"/>
  <c r="M9" i="5"/>
  <c r="N9" i="5"/>
  <c r="K9" i="5"/>
  <c r="O8" i="5"/>
  <c r="L8" i="5"/>
  <c r="M8" i="5"/>
  <c r="N8" i="5"/>
  <c r="K8" i="5"/>
  <c r="L7" i="5"/>
  <c r="M7" i="5"/>
  <c r="N7" i="5"/>
  <c r="K7" i="5"/>
  <c r="L6" i="5"/>
  <c r="M6" i="5"/>
  <c r="N6" i="5"/>
  <c r="K6" i="5"/>
  <c r="L5" i="5"/>
  <c r="M5" i="5"/>
  <c r="N5" i="5"/>
  <c r="K5" i="5"/>
  <c r="L4" i="5"/>
  <c r="M4" i="5"/>
  <c r="N4" i="5"/>
  <c r="K4" i="5"/>
  <c r="L2" i="5"/>
  <c r="M2" i="5"/>
  <c r="N2" i="5"/>
  <c r="L3" i="5"/>
  <c r="M3" i="5"/>
  <c r="N3" i="5"/>
  <c r="O3" i="5"/>
  <c r="K3" i="5"/>
  <c r="K2" i="5"/>
  <c r="O2" i="5"/>
  <c r="L32" i="4"/>
  <c r="M32" i="4"/>
  <c r="N32" i="4"/>
  <c r="M33" i="4"/>
  <c r="L33" i="4"/>
  <c r="N33" i="4"/>
  <c r="L34" i="4"/>
  <c r="M34" i="4"/>
  <c r="N34" i="4"/>
  <c r="M35" i="4"/>
  <c r="L35" i="4"/>
  <c r="N35" i="4"/>
  <c r="O32" i="4"/>
  <c r="O26" i="4"/>
  <c r="L49" i="4"/>
  <c r="M49" i="4"/>
  <c r="N49" i="4"/>
  <c r="K49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L48" i="4"/>
  <c r="M48" i="4"/>
  <c r="N48" i="4"/>
  <c r="K48" i="4"/>
  <c r="L47" i="4"/>
  <c r="M47" i="4"/>
  <c r="N47" i="4"/>
  <c r="K47" i="4"/>
  <c r="L46" i="4"/>
  <c r="M46" i="4"/>
  <c r="N46" i="4"/>
  <c r="K46" i="4"/>
  <c r="L45" i="4"/>
  <c r="M45" i="4"/>
  <c r="N45" i="4"/>
  <c r="K45" i="4"/>
  <c r="L44" i="4"/>
  <c r="M44" i="4"/>
  <c r="N44" i="4"/>
  <c r="O44" i="4"/>
  <c r="K44" i="4"/>
  <c r="L43" i="4"/>
  <c r="M43" i="4"/>
  <c r="N43" i="4"/>
  <c r="K43" i="4"/>
  <c r="L42" i="4"/>
  <c r="M42" i="4"/>
  <c r="N42" i="4"/>
  <c r="K42" i="4"/>
  <c r="L41" i="4"/>
  <c r="M41" i="4"/>
  <c r="N41" i="4"/>
  <c r="K41" i="4"/>
  <c r="L40" i="4"/>
  <c r="M40" i="4"/>
  <c r="N40" i="4"/>
  <c r="K40" i="4"/>
  <c r="L39" i="4"/>
  <c r="M39" i="4"/>
  <c r="N39" i="4"/>
  <c r="K39" i="4"/>
  <c r="L38" i="4"/>
  <c r="M38" i="4"/>
  <c r="N38" i="4"/>
  <c r="O38" i="4"/>
  <c r="K38" i="4"/>
  <c r="L37" i="4"/>
  <c r="M37" i="4"/>
  <c r="N37" i="4"/>
  <c r="K37" i="4"/>
  <c r="L36" i="4"/>
  <c r="M36" i="4"/>
  <c r="N36" i="4"/>
  <c r="K36" i="4"/>
  <c r="K35" i="4"/>
  <c r="K34" i="4"/>
  <c r="K33" i="4"/>
  <c r="K32" i="4"/>
  <c r="L31" i="4"/>
  <c r="M31" i="4"/>
  <c r="N31" i="4"/>
  <c r="K31" i="4"/>
  <c r="L30" i="4"/>
  <c r="M30" i="4"/>
  <c r="N30" i="4"/>
  <c r="K30" i="4"/>
  <c r="L29" i="4"/>
  <c r="M29" i="4"/>
  <c r="N29" i="4"/>
  <c r="K29" i="4"/>
  <c r="L28" i="4"/>
  <c r="M28" i="4"/>
  <c r="N28" i="4"/>
  <c r="K28" i="4"/>
  <c r="L27" i="4"/>
  <c r="M27" i="4"/>
  <c r="N27" i="4"/>
  <c r="K27" i="4"/>
  <c r="L26" i="4"/>
  <c r="M26" i="4"/>
  <c r="N26" i="4"/>
  <c r="K26" i="4"/>
  <c r="L25" i="4"/>
  <c r="M25" i="4"/>
  <c r="N25" i="4"/>
  <c r="K25" i="4"/>
  <c r="L24" i="4"/>
  <c r="M24" i="4"/>
  <c r="N24" i="4"/>
  <c r="K24" i="4"/>
  <c r="L23" i="4"/>
  <c r="M23" i="4"/>
  <c r="N23" i="4"/>
  <c r="K23" i="4"/>
  <c r="L22" i="4"/>
  <c r="M22" i="4"/>
  <c r="N22" i="4"/>
  <c r="K22" i="4"/>
  <c r="L21" i="4"/>
  <c r="M21" i="4"/>
  <c r="N21" i="4"/>
  <c r="K21" i="4"/>
  <c r="L20" i="4"/>
  <c r="M20" i="4"/>
  <c r="N20" i="4"/>
  <c r="O20" i="4"/>
  <c r="K20" i="4"/>
  <c r="L19" i="4"/>
  <c r="M19" i="4"/>
  <c r="N19" i="4"/>
  <c r="K19" i="4"/>
  <c r="L18" i="4"/>
  <c r="M18" i="4"/>
  <c r="N18" i="4"/>
  <c r="K18" i="4"/>
  <c r="L17" i="4"/>
  <c r="M17" i="4"/>
  <c r="N17" i="4"/>
  <c r="K17" i="4"/>
  <c r="L16" i="4"/>
  <c r="M16" i="4"/>
  <c r="N16" i="4"/>
  <c r="K16" i="4"/>
  <c r="L15" i="4"/>
  <c r="M15" i="4"/>
  <c r="N15" i="4"/>
  <c r="K15" i="4"/>
  <c r="L14" i="4"/>
  <c r="M14" i="4"/>
  <c r="N14" i="4"/>
  <c r="O14" i="4"/>
  <c r="K14" i="4"/>
  <c r="L13" i="4"/>
  <c r="M13" i="4"/>
  <c r="N13" i="4"/>
  <c r="K13" i="4"/>
  <c r="L12" i="4"/>
  <c r="M12" i="4"/>
  <c r="N12" i="4"/>
  <c r="K12" i="4"/>
  <c r="L11" i="4"/>
  <c r="M11" i="4"/>
  <c r="N11" i="4"/>
  <c r="K11" i="4"/>
  <c r="L10" i="4"/>
  <c r="M10" i="4"/>
  <c r="N10" i="4"/>
  <c r="K10" i="4"/>
  <c r="L9" i="4"/>
  <c r="M9" i="4"/>
  <c r="N9" i="4"/>
  <c r="K9" i="4"/>
  <c r="O8" i="4"/>
  <c r="L8" i="4"/>
  <c r="M8" i="4"/>
  <c r="N8" i="4"/>
  <c r="K8" i="4"/>
  <c r="L7" i="4"/>
  <c r="M7" i="4"/>
  <c r="N7" i="4"/>
  <c r="K7" i="4"/>
  <c r="L6" i="4"/>
  <c r="M6" i="4"/>
  <c r="N6" i="4"/>
  <c r="K6" i="4"/>
  <c r="L5" i="4"/>
  <c r="M5" i="4"/>
  <c r="N5" i="4"/>
  <c r="K5" i="4"/>
  <c r="L4" i="4"/>
  <c r="M4" i="4"/>
  <c r="N4" i="4"/>
  <c r="K4" i="4"/>
  <c r="L2" i="4"/>
  <c r="M2" i="4"/>
  <c r="N2" i="4"/>
  <c r="L3" i="4"/>
  <c r="M3" i="4"/>
  <c r="N3" i="4"/>
  <c r="O3" i="4"/>
  <c r="K3" i="4"/>
  <c r="K2" i="4"/>
  <c r="O2" i="4"/>
  <c r="O32" i="3"/>
  <c r="O8" i="3"/>
  <c r="L44" i="3"/>
  <c r="M44" i="3"/>
  <c r="N44" i="3"/>
  <c r="M45" i="3"/>
  <c r="L45" i="3"/>
  <c r="N45" i="3"/>
  <c r="L46" i="3"/>
  <c r="M46" i="3"/>
  <c r="N46" i="3"/>
  <c r="M47" i="3"/>
  <c r="L47" i="3"/>
  <c r="N47" i="3"/>
  <c r="L48" i="3"/>
  <c r="M48" i="3"/>
  <c r="N48" i="3"/>
  <c r="M49" i="3"/>
  <c r="L49" i="3"/>
  <c r="N49" i="3"/>
  <c r="O44" i="3"/>
  <c r="L38" i="3"/>
  <c r="M38" i="3"/>
  <c r="N38" i="3"/>
  <c r="M39" i="3"/>
  <c r="L39" i="3"/>
  <c r="N39" i="3"/>
  <c r="L40" i="3"/>
  <c r="M40" i="3"/>
  <c r="N40" i="3"/>
  <c r="M41" i="3"/>
  <c r="L41" i="3"/>
  <c r="N41" i="3"/>
  <c r="L42" i="3"/>
  <c r="M42" i="3"/>
  <c r="N42" i="3"/>
  <c r="M43" i="3"/>
  <c r="L43" i="3"/>
  <c r="N43" i="3"/>
  <c r="O38" i="3"/>
  <c r="L32" i="3"/>
  <c r="M32" i="3"/>
  <c r="N32" i="3"/>
  <c r="M33" i="3"/>
  <c r="L33" i="3"/>
  <c r="N33" i="3"/>
  <c r="L34" i="3"/>
  <c r="M34" i="3"/>
  <c r="N34" i="3"/>
  <c r="L36" i="3"/>
  <c r="M36" i="3"/>
  <c r="N36" i="3"/>
  <c r="M37" i="3"/>
  <c r="L37" i="3"/>
  <c r="N37" i="3"/>
  <c r="L26" i="3"/>
  <c r="M26" i="3"/>
  <c r="N26" i="3"/>
  <c r="M27" i="3"/>
  <c r="L27" i="3"/>
  <c r="N27" i="3"/>
  <c r="L28" i="3"/>
  <c r="M28" i="3"/>
  <c r="N28" i="3"/>
  <c r="M29" i="3"/>
  <c r="L29" i="3"/>
  <c r="N29" i="3"/>
  <c r="L30" i="3"/>
  <c r="M30" i="3"/>
  <c r="N30" i="3"/>
  <c r="M31" i="3"/>
  <c r="L31" i="3"/>
  <c r="N31" i="3"/>
  <c r="O26" i="3"/>
  <c r="L20" i="3"/>
  <c r="M20" i="3"/>
  <c r="N20" i="3"/>
  <c r="M21" i="3"/>
  <c r="L21" i="3"/>
  <c r="N21" i="3"/>
  <c r="L22" i="3"/>
  <c r="M22" i="3"/>
  <c r="N22" i="3"/>
  <c r="M23" i="3"/>
  <c r="L23" i="3"/>
  <c r="N23" i="3"/>
  <c r="L24" i="3"/>
  <c r="M24" i="3"/>
  <c r="N24" i="3"/>
  <c r="M25" i="3"/>
  <c r="L25" i="3"/>
  <c r="N25" i="3"/>
  <c r="O20" i="3"/>
  <c r="L14" i="3"/>
  <c r="M14" i="3"/>
  <c r="N14" i="3"/>
  <c r="M15" i="3"/>
  <c r="L15" i="3"/>
  <c r="N15" i="3"/>
  <c r="L16" i="3"/>
  <c r="M16" i="3"/>
  <c r="N16" i="3"/>
  <c r="M17" i="3"/>
  <c r="L17" i="3"/>
  <c r="N17" i="3"/>
  <c r="L18" i="3"/>
  <c r="M18" i="3"/>
  <c r="N18" i="3"/>
  <c r="M19" i="3"/>
  <c r="L19" i="3"/>
  <c r="N19" i="3"/>
  <c r="O14" i="3"/>
  <c r="F44" i="3"/>
  <c r="F45" i="3"/>
  <c r="F46" i="3"/>
  <c r="F47" i="3"/>
  <c r="F48" i="3"/>
  <c r="F49" i="3"/>
  <c r="F38" i="3"/>
  <c r="F39" i="3"/>
  <c r="F40" i="3"/>
  <c r="F41" i="3"/>
  <c r="F42" i="3"/>
  <c r="F43" i="3"/>
  <c r="F32" i="3"/>
  <c r="F33" i="3"/>
  <c r="F34" i="3"/>
  <c r="F35" i="3"/>
  <c r="F36" i="3"/>
  <c r="F37" i="3"/>
  <c r="F26" i="3"/>
  <c r="F27" i="3"/>
  <c r="F28" i="3"/>
  <c r="F29" i="3"/>
  <c r="F30" i="3"/>
  <c r="F31" i="3"/>
  <c r="F20" i="3"/>
  <c r="F21" i="3"/>
  <c r="F22" i="3"/>
  <c r="F23" i="3"/>
  <c r="F24" i="3"/>
  <c r="F25" i="3"/>
  <c r="F14" i="3"/>
  <c r="F15" i="3"/>
  <c r="F16" i="3"/>
  <c r="F17" i="3"/>
  <c r="F18" i="3"/>
  <c r="F19" i="3"/>
  <c r="F8" i="3"/>
  <c r="F2" i="3"/>
  <c r="K49" i="3"/>
  <c r="H44" i="3"/>
  <c r="H45" i="3"/>
  <c r="H46" i="3"/>
  <c r="H47" i="3"/>
  <c r="H48" i="3"/>
  <c r="H49" i="3"/>
  <c r="A44" i="3"/>
  <c r="A45" i="3"/>
  <c r="A46" i="3"/>
  <c r="A47" i="3"/>
  <c r="A48" i="3"/>
  <c r="A49" i="3"/>
  <c r="K48" i="3"/>
  <c r="K47" i="3"/>
  <c r="K46" i="3"/>
  <c r="K45" i="3"/>
  <c r="K44" i="3"/>
  <c r="K43" i="3"/>
  <c r="H38" i="3"/>
  <c r="H39" i="3"/>
  <c r="H40" i="3"/>
  <c r="H41" i="3"/>
  <c r="H42" i="3"/>
  <c r="H43" i="3"/>
  <c r="F3" i="3"/>
  <c r="F4" i="3"/>
  <c r="F5" i="3"/>
  <c r="F6" i="3"/>
  <c r="F7" i="3"/>
  <c r="F9" i="3"/>
  <c r="F10" i="3"/>
  <c r="F11" i="3"/>
  <c r="F12" i="3"/>
  <c r="F13" i="3"/>
  <c r="A38" i="3"/>
  <c r="A39" i="3"/>
  <c r="A40" i="3"/>
  <c r="A41" i="3"/>
  <c r="A42" i="3"/>
  <c r="A43" i="3"/>
  <c r="K42" i="3"/>
  <c r="K41" i="3"/>
  <c r="K40" i="3"/>
  <c r="K39" i="3"/>
  <c r="K38" i="3"/>
  <c r="K37" i="3"/>
  <c r="H32" i="3"/>
  <c r="H33" i="3"/>
  <c r="H34" i="3"/>
  <c r="H35" i="3"/>
  <c r="H36" i="3"/>
  <c r="H37" i="3"/>
  <c r="A32" i="3"/>
  <c r="A33" i="3"/>
  <c r="A34" i="3"/>
  <c r="A35" i="3"/>
  <c r="A36" i="3"/>
  <c r="A37" i="3"/>
  <c r="K36" i="3"/>
  <c r="L35" i="3"/>
  <c r="M35" i="3"/>
  <c r="N35" i="3"/>
  <c r="K35" i="3"/>
  <c r="K34" i="3"/>
  <c r="K33" i="3"/>
  <c r="K32" i="3"/>
  <c r="K31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L13" i="3"/>
  <c r="M13" i="3"/>
  <c r="N13" i="3"/>
  <c r="K13" i="3"/>
  <c r="L12" i="3"/>
  <c r="M12" i="3"/>
  <c r="N12" i="3"/>
  <c r="K12" i="3"/>
  <c r="L11" i="3"/>
  <c r="M11" i="3"/>
  <c r="N11" i="3"/>
  <c r="K11" i="3"/>
  <c r="L10" i="3"/>
  <c r="M10" i="3"/>
  <c r="N10" i="3"/>
  <c r="K10" i="3"/>
  <c r="L9" i="3"/>
  <c r="M9" i="3"/>
  <c r="N9" i="3"/>
  <c r="K9" i="3"/>
  <c r="L8" i="3"/>
  <c r="M8" i="3"/>
  <c r="N8" i="3"/>
  <c r="K8" i="3"/>
  <c r="L7" i="3"/>
  <c r="M7" i="3"/>
  <c r="N7" i="3"/>
  <c r="K7" i="3"/>
  <c r="L6" i="3"/>
  <c r="M6" i="3"/>
  <c r="N6" i="3"/>
  <c r="K6" i="3"/>
  <c r="L5" i="3"/>
  <c r="M5" i="3"/>
  <c r="N5" i="3"/>
  <c r="K5" i="3"/>
  <c r="L4" i="3"/>
  <c r="M4" i="3"/>
  <c r="N4" i="3"/>
  <c r="K4" i="3"/>
  <c r="L2" i="3"/>
  <c r="M2" i="3"/>
  <c r="N2" i="3"/>
  <c r="L3" i="3"/>
  <c r="M3" i="3"/>
  <c r="N3" i="3"/>
  <c r="O3" i="3"/>
  <c r="K3" i="3"/>
  <c r="K2" i="3"/>
  <c r="O2" i="3"/>
  <c r="L2" i="2"/>
  <c r="M2" i="2"/>
  <c r="N2" i="2"/>
  <c r="L3" i="2"/>
  <c r="M3" i="2"/>
  <c r="N3" i="2"/>
  <c r="L4" i="2"/>
  <c r="M4" i="2"/>
  <c r="N4" i="2"/>
  <c r="L5" i="2"/>
  <c r="M5" i="2"/>
  <c r="N5" i="2"/>
  <c r="L6" i="2"/>
  <c r="M6" i="2"/>
  <c r="N6" i="2"/>
  <c r="L7" i="2"/>
  <c r="M7" i="2"/>
  <c r="N7" i="2"/>
  <c r="O3" i="2"/>
  <c r="K2" i="2"/>
  <c r="K3" i="2"/>
  <c r="K4" i="2"/>
  <c r="K5" i="2"/>
  <c r="O2" i="2"/>
  <c r="L8" i="2"/>
  <c r="M8" i="2"/>
  <c r="N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M13" i="2"/>
  <c r="N13" i="2"/>
  <c r="O8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L31" i="2"/>
  <c r="M31" i="2"/>
  <c r="N31" i="2"/>
  <c r="K31" i="2"/>
  <c r="L30" i="2"/>
  <c r="M30" i="2"/>
  <c r="N30" i="2"/>
  <c r="K30" i="2"/>
  <c r="L29" i="2"/>
  <c r="M29" i="2"/>
  <c r="N29" i="2"/>
  <c r="K29" i="2"/>
  <c r="L28" i="2"/>
  <c r="M28" i="2"/>
  <c r="N28" i="2"/>
  <c r="K28" i="2"/>
  <c r="L27" i="2"/>
  <c r="M27" i="2"/>
  <c r="N27" i="2"/>
  <c r="K27" i="2"/>
  <c r="L26" i="2"/>
  <c r="M26" i="2"/>
  <c r="N26" i="2"/>
  <c r="O26" i="2"/>
  <c r="K26" i="2"/>
  <c r="L25" i="2"/>
  <c r="M25" i="2"/>
  <c r="N25" i="2"/>
  <c r="K25" i="2"/>
  <c r="L24" i="2"/>
  <c r="M24" i="2"/>
  <c r="N24" i="2"/>
  <c r="K24" i="2"/>
  <c r="L23" i="2"/>
  <c r="M23" i="2"/>
  <c r="N23" i="2"/>
  <c r="K23" i="2"/>
  <c r="L22" i="2"/>
  <c r="M22" i="2"/>
  <c r="N22" i="2"/>
  <c r="K22" i="2"/>
  <c r="L21" i="2"/>
  <c r="M21" i="2"/>
  <c r="N21" i="2"/>
  <c r="K21" i="2"/>
  <c r="L20" i="2"/>
  <c r="M20" i="2"/>
  <c r="N20" i="2"/>
  <c r="O20" i="2"/>
  <c r="K20" i="2"/>
  <c r="L19" i="2"/>
  <c r="M19" i="2"/>
  <c r="N19" i="2"/>
  <c r="K19" i="2"/>
  <c r="L18" i="2"/>
  <c r="M18" i="2"/>
  <c r="N18" i="2"/>
  <c r="K18" i="2"/>
  <c r="L17" i="2"/>
  <c r="M17" i="2"/>
  <c r="N17" i="2"/>
  <c r="K17" i="2"/>
  <c r="L16" i="2"/>
  <c r="M16" i="2"/>
  <c r="N16" i="2"/>
  <c r="K16" i="2"/>
  <c r="L15" i="2"/>
  <c r="M15" i="2"/>
  <c r="N15" i="2"/>
  <c r="K15" i="2"/>
  <c r="L14" i="2"/>
  <c r="M14" i="2"/>
  <c r="N14" i="2"/>
  <c r="O14" i="2"/>
  <c r="K14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<sst xmlns="http://schemas.openxmlformats.org/spreadsheetml/2006/main" count="1848" uniqueCount="132">
  <si>
    <t>Volatile #</t>
  </si>
  <si>
    <t>Concentration in culture (%)</t>
  </si>
  <si>
    <t>Concentration in T-maze (%)</t>
  </si>
  <si>
    <t>Concentration in T-maze (fraction)</t>
  </si>
  <si>
    <t>Ethanol</t>
  </si>
  <si>
    <t>NA</t>
  </si>
  <si>
    <t>Isobutanol</t>
  </si>
  <si>
    <t>Acetic acid</t>
  </si>
  <si>
    <t>Isoamyl alcohol</t>
  </si>
  <si>
    <t>Isoamyl acetate (1-butanol, 3-methyl acetate)</t>
  </si>
  <si>
    <t>acetal (1,1-Diethoxyethane)</t>
  </si>
  <si>
    <t>?</t>
  </si>
  <si>
    <t>acetaldehyde</t>
  </si>
  <si>
    <t>ethyl acetate</t>
  </si>
  <si>
    <t>1-pentanol</t>
  </si>
  <si>
    <t>benzeneethanol (2-phenylethanol)</t>
  </si>
  <si>
    <t>isobutyl acetate</t>
  </si>
  <si>
    <t>2-phenethyl acetate</t>
  </si>
  <si>
    <t>butyl acetate</t>
  </si>
  <si>
    <t>2-methylbutyl acetate (1- butanol 2-methyl acetate)</t>
  </si>
  <si>
    <t>methyl acetate</t>
  </si>
  <si>
    <t>2-acetoxy-3-butanone (acetoin acetate)</t>
  </si>
  <si>
    <t>phenethyl formate</t>
  </si>
  <si>
    <t>phenethyl benzoate</t>
  </si>
  <si>
    <t>Experiment #</t>
  </si>
  <si>
    <t>Fly Strain</t>
  </si>
  <si>
    <t>Test Arm</t>
  </si>
  <si>
    <t>Control Arm</t>
  </si>
  <si>
    <t>Test Side</t>
  </si>
  <si>
    <t>Time_Experiment</t>
  </si>
  <si>
    <t>Center Flies</t>
  </si>
  <si>
    <t>Left Arm</t>
  </si>
  <si>
    <t>Right Arm</t>
  </si>
  <si>
    <t>Left Side RI</t>
  </si>
  <si>
    <t>Test Arm RI</t>
  </si>
  <si>
    <t>Canton-S (CR)</t>
  </si>
  <si>
    <t>Mock</t>
  </si>
  <si>
    <t>L</t>
  </si>
  <si>
    <t>R</t>
  </si>
  <si>
    <t>AJM</t>
  </si>
  <si>
    <t>b</t>
  </si>
  <si>
    <t xml:space="preserve">*make in 250ul of water; then mix with 250ul of AJM to achieve final </t>
  </si>
  <si>
    <t>metabolite added to H20 (ul)</t>
  </si>
  <si>
    <t>2-methy, 1-butanol</t>
  </si>
  <si>
    <t>2,3butanedione</t>
  </si>
  <si>
    <t>acetion (1g/10mL h20,  10%)</t>
  </si>
  <si>
    <t>Metabolite mixture 7</t>
  </si>
  <si>
    <t>Metabolite mixture 8</t>
  </si>
  <si>
    <t>Metabolite mixture 9</t>
  </si>
  <si>
    <t>2,3-butanediol</t>
  </si>
  <si>
    <t>ACV (25%)</t>
  </si>
  <si>
    <t xml:space="preserve">ACV (25%) </t>
  </si>
  <si>
    <t>H20</t>
  </si>
  <si>
    <t>Metabolite mixture 10</t>
  </si>
  <si>
    <t>Metabolite mixture 11</t>
  </si>
  <si>
    <t>Metabolite mixture 12</t>
  </si>
  <si>
    <t>Metabolite mixture 13</t>
  </si>
  <si>
    <t>Metabolite mixture 14</t>
  </si>
  <si>
    <t>Metabolite mixture 15</t>
  </si>
  <si>
    <t>Amount added of 0.1% dilution (5ul in 5mL) (except acetoin, which is 50ul in 5mL due to 10% solution)</t>
  </si>
  <si>
    <t>propyl acetate</t>
  </si>
  <si>
    <t>valeric acid, 3 methyl</t>
  </si>
  <si>
    <t>ethyl hexanoate</t>
  </si>
  <si>
    <t>isovaleric acid, butyl ester</t>
  </si>
  <si>
    <t>ethyl octanoate</t>
  </si>
  <si>
    <t>SCAM 96 h</t>
  </si>
  <si>
    <t>Metabolite mixture 16</t>
  </si>
  <si>
    <t>ethyl isobutyrate (410, box 8, Dennis, W242802)</t>
  </si>
  <si>
    <t>ethyl laurate (734, Dennis, W244104, box 12)</t>
  </si>
  <si>
    <t>ethyl decanoate (1001, Nikki)</t>
  </si>
  <si>
    <t>Metabolite mixture 17</t>
  </si>
  <si>
    <t>Metabolite mixture 18</t>
  </si>
  <si>
    <t>Metabolite mixture 19</t>
  </si>
  <si>
    <t>Metabolite mixture 20</t>
  </si>
  <si>
    <t>#21</t>
  </si>
  <si>
    <t>Metabolite mixture 21</t>
  </si>
  <si>
    <t>No acid = 34.9 h20; 215.1 with diluted water (all mixed with 250ul AJM)</t>
  </si>
  <si>
    <t>No purple = 177.7 h20; 72.3 with diluted water (all mixed with 250ul AJM)</t>
  </si>
  <si>
    <t>No OH = 44.05 h20; 205.95 with diluted water (all mixed with 250ul AJM)</t>
  </si>
  <si>
    <t>No ester = 76.45 h20; 173.55 with diluted water (all mixed with 250ul AJM)</t>
  </si>
  <si>
    <t>REPLACE WITH  H20</t>
  </si>
  <si>
    <t>REPLACE WITH H20</t>
  </si>
  <si>
    <t>complete (=#21) = 27.7 h20; 222.3 with diluted water (all mixed with 250ul AJM)</t>
  </si>
  <si>
    <t>Metabolite mixture 21 (No  Acid)</t>
  </si>
  <si>
    <t>Metabolite mixture 21 (NoAcid)</t>
  </si>
  <si>
    <t>Metabolite mixture 21 (No Acetoin, acetal, 2,3 butanedione)</t>
  </si>
  <si>
    <t>Metabolite mixture 21 (No esters)</t>
  </si>
  <si>
    <t>Metabolite mixture 21 (No OHs)</t>
  </si>
  <si>
    <t xml:space="preserve">Volatile </t>
  </si>
  <si>
    <t>None</t>
  </si>
  <si>
    <t>50 (5ul in 333ul)</t>
  </si>
  <si>
    <t>50 (50ul in 333ul)</t>
  </si>
  <si>
    <t>Acid only = 7.2 acid with 242.8 h20 (all mixed with 250ul AJM)</t>
  </si>
  <si>
    <t>Acetaldehyde derivatives only = 100ul h20; 150 metabolites in  water (all mixed with 250ul AJM)</t>
  </si>
  <si>
    <t>OHs only = 233.65 H20; 16.35 metabolites in  water (all mixed with 250ul AJM)</t>
  </si>
  <si>
    <t>Ester only = 201.25 h20; 48.75 metabolites in water (all mixed with 250ul AJM)</t>
  </si>
  <si>
    <t>complete (=#21) = 27.7 h20; 222.3 metabolites in water (all mixed with 250ul AJM)</t>
  </si>
  <si>
    <t>Metabolite mixture 21 (Acetoin, acetal, 2,3 butanedione only)</t>
  </si>
  <si>
    <t>Metabolite mixture 21  (Acetoin, acetal, 2,3 butanedione only)</t>
  </si>
  <si>
    <t>Metabolite mixture 21 (2X acetoin and 2,3 butanedione)</t>
  </si>
  <si>
    <t>Metabolite mixture 21 (5X acetoin and 2,3 butanedione)</t>
  </si>
  <si>
    <t>Metabolite mixture 21 (5X acetal)</t>
  </si>
  <si>
    <t>Metabolite mixture 21 (OHs only)</t>
  </si>
  <si>
    <t>Metabolite mixture 21  (Ohs only)</t>
  </si>
  <si>
    <t>Metabolite mixture 21 (esters only)</t>
  </si>
  <si>
    <t>Metabolite mixture 21  (esters only)</t>
  </si>
  <si>
    <t>Metabolite mixture 21 (Acid only)</t>
  </si>
  <si>
    <t>Metabolite mixture 21  (Acid only</t>
  </si>
  <si>
    <t>Metabolite mixture</t>
  </si>
  <si>
    <t xml:space="preserve">ethyl isobutyrate </t>
  </si>
  <si>
    <t xml:space="preserve">ethyl decanoate </t>
  </si>
  <si>
    <t xml:space="preserve">ethyl laurate </t>
  </si>
  <si>
    <t>1,1-diethoxyethane</t>
  </si>
  <si>
    <t>benzeneethanol</t>
  </si>
  <si>
    <t>2-methylbutyl acetate</t>
  </si>
  <si>
    <t>2-acetoxy-3-butanone</t>
  </si>
  <si>
    <t>2,3-butanedione</t>
  </si>
  <si>
    <t>ethanol</t>
  </si>
  <si>
    <t>isobutanol</t>
  </si>
  <si>
    <t>acetic acid</t>
  </si>
  <si>
    <t>isoamyl alcohol</t>
  </si>
  <si>
    <t>isoamyl acetate</t>
  </si>
  <si>
    <t>acetoin (1g/10mL h20, 10%)</t>
  </si>
  <si>
    <t xml:space="preserve">ScAm 96 h </t>
  </si>
  <si>
    <t>Mix #6</t>
  </si>
  <si>
    <t>mm #1</t>
  </si>
  <si>
    <t>mm #2</t>
  </si>
  <si>
    <t>mm#2</t>
  </si>
  <si>
    <t>mm #3</t>
  </si>
  <si>
    <t>mm# 4</t>
  </si>
  <si>
    <t>mm #4</t>
  </si>
  <si>
    <t>mm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</si>
</sst>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[$-F400]h:mm:ss\ AM/PM"/>
    <numFmt numFmtId="166" formatCode="0.000%"/>
    <numFmt numFmtId="167" formatCode="0.0000%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scheme val="minor"/>
    </font>
    <font>
      <sz val="10"/>
      <color theme="1"/>
      <name val="Arial"/>
    </font>
    <font>
      <b/>
      <sz val="8"/>
      <color theme="1"/>
      <name val="Arial Narrow"/>
    </font>
    <font>
      <sz val="8"/>
      <color theme="1"/>
      <name val="Arial Narrow"/>
    </font>
    <font>
      <sz val="8"/>
      <name val="Arial Narrow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69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2" fillId="0" borderId="1" xfId="0" applyFont="1" applyBorder="1"/>
    <xf numFmtId="0" fontId="2" fillId="0" borderId="2" xfId="0" applyFont="1" applyBorder="1"/>
    <xf numFmtId="165" fontId="2" fillId="0" borderId="2" xfId="0" applyNumberFormat="1" applyFont="1" applyBorder="1"/>
    <xf numFmtId="0" fontId="3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165" fontId="2" fillId="2" borderId="4" xfId="0" applyNumberFormat="1" applyFont="1" applyFill="1" applyBorder="1"/>
    <xf numFmtId="0" fontId="3" fillId="0" borderId="3" xfId="0" applyFont="1" applyBorder="1"/>
    <xf numFmtId="0" fontId="3" fillId="0" borderId="4" xfId="0" applyFont="1" applyBorder="1"/>
    <xf numFmtId="165" fontId="3" fillId="0" borderId="4" xfId="0" applyNumberFormat="1" applyFont="1" applyBorder="1"/>
    <xf numFmtId="0" fontId="3" fillId="0" borderId="4" xfId="0" applyFont="1" applyFill="1" applyBorder="1"/>
    <xf numFmtId="0" fontId="2" fillId="0" borderId="4" xfId="0" applyFont="1" applyBorder="1"/>
    <xf numFmtId="0" fontId="2" fillId="3" borderId="3" xfId="0" applyFont="1" applyFill="1" applyBorder="1"/>
    <xf numFmtId="165" fontId="2" fillId="3" borderId="4" xfId="0" applyNumberFormat="1" applyFont="1" applyFill="1" applyBorder="1"/>
    <xf numFmtId="0" fontId="2" fillId="0" borderId="0" xfId="0" applyFont="1"/>
    <xf numFmtId="0" fontId="1" fillId="0" borderId="0" xfId="0" applyFont="1"/>
    <xf numFmtId="0" fontId="3" fillId="0" borderId="3" xfId="0" applyFont="1" applyFill="1" applyBorder="1"/>
    <xf numFmtId="0" fontId="2" fillId="0" borderId="4" xfId="0" applyFont="1" applyFill="1" applyBorder="1"/>
    <xf numFmtId="0" fontId="3" fillId="0" borderId="0" xfId="0" applyFont="1" applyFill="1"/>
    <xf numFmtId="0" fontId="0" fillId="0" borderId="0" xfId="0" applyFill="1"/>
    <xf numFmtId="0" fontId="2" fillId="3" borderId="4" xfId="0" applyFont="1" applyFill="1" applyBorder="1"/>
    <xf numFmtId="0" fontId="1" fillId="3" borderId="0" xfId="0" applyFont="1" applyFill="1"/>
    <xf numFmtId="0" fontId="0" fillId="3" borderId="1" xfId="0" applyFill="1" applyBorder="1"/>
    <xf numFmtId="164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0" xfId="0" applyFill="1"/>
    <xf numFmtId="0" fontId="0" fillId="5" borderId="1" xfId="0" applyFill="1" applyBorder="1"/>
    <xf numFmtId="164" fontId="0" fillId="5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7" fillId="4" borderId="1" xfId="0" applyFont="1" applyFill="1" applyBorder="1"/>
    <xf numFmtId="164" fontId="7" fillId="4" borderId="1" xfId="0" applyNumberFormat="1" applyFont="1" applyFill="1" applyBorder="1"/>
    <xf numFmtId="0" fontId="0" fillId="0" borderId="5" xfId="0" applyFill="1" applyBorder="1" applyAlignment="1">
      <alignment wrapText="1"/>
    </xf>
    <xf numFmtId="0" fontId="8" fillId="0" borderId="0" xfId="0" applyFont="1"/>
    <xf numFmtId="0" fontId="9" fillId="0" borderId="7" xfId="0" applyFont="1" applyBorder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4" xfId="0" applyFont="1" applyBorder="1"/>
    <xf numFmtId="167" fontId="11" fillId="0" borderId="8" xfId="0" applyNumberFormat="1" applyFont="1" applyFill="1" applyBorder="1"/>
    <xf numFmtId="167" fontId="11" fillId="0" borderId="0" xfId="0" applyNumberFormat="1" applyFont="1" applyFill="1" applyBorder="1"/>
    <xf numFmtId="167" fontId="11" fillId="0" borderId="0" xfId="0" applyNumberFormat="1" applyFont="1" applyBorder="1"/>
    <xf numFmtId="166" fontId="11" fillId="0" borderId="0" xfId="0" applyNumberFormat="1" applyFont="1" applyFill="1" applyBorder="1"/>
    <xf numFmtId="166" fontId="11" fillId="0" borderId="0" xfId="0" applyNumberFormat="1" applyFont="1" applyBorder="1"/>
    <xf numFmtId="166" fontId="11" fillId="0" borderId="6" xfId="0" applyNumberFormat="1" applyFont="1" applyFill="1" applyBorder="1"/>
    <xf numFmtId="166" fontId="11" fillId="0" borderId="6" xfId="0" applyNumberFormat="1" applyFont="1" applyBorder="1"/>
    <xf numFmtId="167" fontId="11" fillId="0" borderId="6" xfId="0" applyNumberFormat="1" applyFont="1" applyBorder="1"/>
    <xf numFmtId="167" fontId="11" fillId="0" borderId="6" xfId="0" applyNumberFormat="1" applyFont="1" applyFill="1" applyBorder="1"/>
    <xf numFmtId="165" fontId="3" fillId="0" borderId="4" xfId="0" applyNumberFormat="1" applyFont="1" applyFill="1" applyBorder="1"/>
    <xf numFmtId="0" fontId="9" fillId="0" borderId="7" xfId="0" applyFont="1" applyBorder="1" applyAlignment="1">
      <alignment horizontal="center"/>
    </xf>
  </cellXfs>
  <cellStyles count="6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31"/>
  <sheetViews>
    <sheetView tabSelected="1" view="pageLayout" topLeftCell="A2" zoomScale="150" workbookViewId="0">
      <selection activeCell="C37" sqref="C37"/>
    </sheetView>
  </sheetViews>
  <sheetFormatPr baseColWidth="10" defaultRowHeight="12" x14ac:dyDescent="0"/>
  <cols>
    <col min="1" max="1" width="14.83203125" style="38" customWidth="1"/>
    <col min="2" max="22" width="5.33203125" style="38" customWidth="1"/>
    <col min="23" max="16384" width="10.83203125" style="38"/>
  </cols>
  <sheetData>
    <row r="1" spans="1:22">
      <c r="A1" s="39" t="s">
        <v>88</v>
      </c>
      <c r="B1" s="54" t="s">
        <v>108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>
      <c r="A2" s="40"/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</row>
    <row r="3" spans="1:22">
      <c r="A3" s="41" t="s">
        <v>117</v>
      </c>
      <c r="B3" s="44">
        <v>5.6999999999999993E-3</v>
      </c>
      <c r="C3" s="44">
        <v>5.6999999999999993E-3</v>
      </c>
      <c r="D3" s="44">
        <v>5.6999999999999993E-3</v>
      </c>
      <c r="E3" s="44">
        <v>5.6999999999999993E-3</v>
      </c>
      <c r="F3" s="44">
        <v>5.6999999999999993E-3</v>
      </c>
      <c r="G3" s="44">
        <v>5.6999999999999993E-3</v>
      </c>
      <c r="H3" s="44">
        <v>5.6999999999999993E-3</v>
      </c>
      <c r="I3" s="44">
        <v>5.6999999999999993E-3</v>
      </c>
      <c r="J3" s="44">
        <v>5.6999999999999993E-3</v>
      </c>
      <c r="K3" s="44">
        <v>5.6999999999999993E-3</v>
      </c>
      <c r="L3" s="44">
        <v>2.8499999999999997E-3</v>
      </c>
      <c r="M3" s="44">
        <v>2.8499999999999997E-3</v>
      </c>
      <c r="N3" s="44">
        <v>2.8499999999999997E-3</v>
      </c>
      <c r="O3" s="44">
        <v>2.8499999999999997E-3</v>
      </c>
      <c r="P3" s="44">
        <v>2.8499999999999997E-3</v>
      </c>
      <c r="Q3" s="44">
        <v>2.8499999999999997E-3</v>
      </c>
      <c r="R3" s="44">
        <v>5.6999999999999993E-3</v>
      </c>
      <c r="S3" s="44">
        <v>5.6999999999999993E-3</v>
      </c>
      <c r="T3" s="44">
        <v>5.6999999999999993E-3</v>
      </c>
      <c r="U3" s="44">
        <v>5.6999999999999993E-3</v>
      </c>
      <c r="V3" s="44">
        <v>5.6999999999999993E-3</v>
      </c>
    </row>
    <row r="4" spans="1:22">
      <c r="A4" s="42" t="s">
        <v>118</v>
      </c>
      <c r="B4" s="45">
        <v>6.9999999999999999E-6</v>
      </c>
      <c r="C4" s="45">
        <v>6.9999999999999999E-6</v>
      </c>
      <c r="D4" s="45">
        <v>6.9999999999999999E-6</v>
      </c>
      <c r="E4" s="45">
        <v>6.9999999999999999E-6</v>
      </c>
      <c r="F4" s="45">
        <v>6.9999999999999999E-6</v>
      </c>
      <c r="G4" s="45">
        <v>6.9999999999999999E-6</v>
      </c>
      <c r="H4" s="45">
        <v>6.9999999999999999E-6</v>
      </c>
      <c r="I4" s="45">
        <v>6.9999999999999999E-6</v>
      </c>
      <c r="J4" s="45">
        <v>6.9999999999999999E-6</v>
      </c>
      <c r="K4" s="45">
        <v>6.9999999999999999E-6</v>
      </c>
      <c r="L4" s="45">
        <v>3.4999999999999999E-6</v>
      </c>
      <c r="M4" s="45">
        <v>3.4999999999999999E-6</v>
      </c>
      <c r="N4" s="45">
        <v>3.4999999999999999E-6</v>
      </c>
      <c r="O4" s="45">
        <v>3.4999999999999999E-6</v>
      </c>
      <c r="P4" s="45" t="s">
        <v>89</v>
      </c>
      <c r="Q4" s="45">
        <v>3.4999999999999999E-6</v>
      </c>
      <c r="R4" s="45">
        <v>5.0000000000000004E-6</v>
      </c>
      <c r="S4" s="45">
        <v>6.9999999999999999E-6</v>
      </c>
      <c r="T4" s="45">
        <v>6.9999999999999999E-6</v>
      </c>
      <c r="U4" s="45">
        <v>6.9999999999999999E-6</v>
      </c>
      <c r="V4" s="45">
        <v>6.9999999999999999E-6</v>
      </c>
    </row>
    <row r="5" spans="1:22">
      <c r="A5" s="42" t="s">
        <v>119</v>
      </c>
      <c r="B5" s="45">
        <v>1.44E-2</v>
      </c>
      <c r="C5" s="45">
        <v>1.44E-2</v>
      </c>
      <c r="D5" s="45">
        <v>1.44E-2</v>
      </c>
      <c r="E5" s="45">
        <v>1.44E-2</v>
      </c>
      <c r="F5" s="45">
        <v>1.44E-2</v>
      </c>
      <c r="G5" s="45">
        <v>1.44E-2</v>
      </c>
      <c r="H5" s="45">
        <v>1.44E-2</v>
      </c>
      <c r="I5" s="45">
        <v>1.44E-2</v>
      </c>
      <c r="J5" s="45">
        <v>1.44E-2</v>
      </c>
      <c r="K5" s="45">
        <v>1.44E-2</v>
      </c>
      <c r="L5" s="45">
        <v>1.44E-2</v>
      </c>
      <c r="M5" s="45">
        <v>1.44E-2</v>
      </c>
      <c r="N5" s="45">
        <v>1.44E-2</v>
      </c>
      <c r="O5" s="45">
        <v>1.44E-2</v>
      </c>
      <c r="P5" s="45">
        <v>1.44E-2</v>
      </c>
      <c r="Q5" s="45">
        <v>1.44E-2</v>
      </c>
      <c r="R5" s="45">
        <v>1.44E-2</v>
      </c>
      <c r="S5" s="45">
        <v>1.44E-2</v>
      </c>
      <c r="T5" s="45">
        <v>1.44E-2</v>
      </c>
      <c r="U5" s="45">
        <v>1.44E-2</v>
      </c>
      <c r="V5" s="45">
        <v>1.44E-2</v>
      </c>
    </row>
    <row r="6" spans="1:22">
      <c r="A6" s="42" t="s">
        <v>120</v>
      </c>
      <c r="B6" s="45">
        <v>1.0000000000000001E-5</v>
      </c>
      <c r="C6" s="45">
        <v>1.0000000000000001E-5</v>
      </c>
      <c r="D6" s="45">
        <v>1.0000000000000001E-5</v>
      </c>
      <c r="E6" s="45">
        <v>1.0000000000000001E-5</v>
      </c>
      <c r="F6" s="45">
        <v>1.0000000000000001E-5</v>
      </c>
      <c r="G6" s="45">
        <v>1.0000000000000001E-5</v>
      </c>
      <c r="H6" s="45">
        <v>1.0000000000000001E-5</v>
      </c>
      <c r="I6" s="45">
        <v>1.0000000000000001E-5</v>
      </c>
      <c r="J6" s="45">
        <v>1.0000000000000001E-5</v>
      </c>
      <c r="K6" s="45">
        <v>5.0000000000000004E-6</v>
      </c>
      <c r="L6" s="45">
        <v>5.0000000000000004E-6</v>
      </c>
      <c r="M6" s="45">
        <v>5.0000000000000004E-6</v>
      </c>
      <c r="N6" s="45">
        <v>5.0000000000000004E-6</v>
      </c>
      <c r="O6" s="45">
        <v>5.0000000000000004E-6</v>
      </c>
      <c r="P6" s="45">
        <v>2.0000000000000003E-6</v>
      </c>
      <c r="Q6" s="45">
        <v>5.0000000000000004E-6</v>
      </c>
      <c r="R6" s="45">
        <v>5.0000000000000004E-6</v>
      </c>
      <c r="S6" s="45">
        <v>1.0000000000000001E-5</v>
      </c>
      <c r="T6" s="45">
        <v>1.0000000000000001E-5</v>
      </c>
      <c r="U6" s="45">
        <v>1.0000000000000001E-5</v>
      </c>
      <c r="V6" s="45">
        <v>1.0000000000000001E-5</v>
      </c>
    </row>
    <row r="7" spans="1:22">
      <c r="A7" s="42" t="s">
        <v>121</v>
      </c>
      <c r="B7" s="45">
        <v>6.4999999999999996E-6</v>
      </c>
      <c r="C7" s="45">
        <v>6.4999999999999996E-6</v>
      </c>
      <c r="D7" s="45">
        <v>6.4999999999999996E-6</v>
      </c>
      <c r="E7" s="45">
        <v>6.4999999999999996E-6</v>
      </c>
      <c r="F7" s="45">
        <v>6.4999999999999996E-6</v>
      </c>
      <c r="G7" s="45">
        <v>6.4999999999999996E-6</v>
      </c>
      <c r="H7" s="45">
        <v>6.4999999999999996E-6</v>
      </c>
      <c r="I7" s="45">
        <v>6.4999999999999996E-6</v>
      </c>
      <c r="J7" s="45">
        <v>1.0000000000000001E-5</v>
      </c>
      <c r="K7" s="45">
        <v>6.4999999999999996E-6</v>
      </c>
      <c r="L7" s="45">
        <v>5.0000000000000004E-6</v>
      </c>
      <c r="M7" s="45">
        <v>6.4999999999999996E-6</v>
      </c>
      <c r="N7" s="45">
        <v>6.4999999999999996E-6</v>
      </c>
      <c r="O7" s="45">
        <v>6.4999999999999996E-6</v>
      </c>
      <c r="P7" s="45">
        <v>6.4999999999999996E-6</v>
      </c>
      <c r="Q7" s="45">
        <v>6.4999999999999996E-6</v>
      </c>
      <c r="R7" s="45">
        <v>6.4999999999999996E-6</v>
      </c>
      <c r="S7" s="45">
        <v>6.4999999999999996E-6</v>
      </c>
      <c r="T7" s="45">
        <v>6.4999999999999996E-6</v>
      </c>
      <c r="U7" s="45">
        <v>6.4999999999999996E-6</v>
      </c>
      <c r="V7" s="45">
        <v>6.4999999999999996E-6</v>
      </c>
    </row>
    <row r="8" spans="1:22">
      <c r="A8" s="42" t="s">
        <v>112</v>
      </c>
      <c r="B8" s="45">
        <v>1E-4</v>
      </c>
      <c r="C8" s="45">
        <v>2.9999999999999997E-4</v>
      </c>
      <c r="D8" s="45">
        <v>1E-4</v>
      </c>
      <c r="E8" s="45" t="s">
        <v>89</v>
      </c>
      <c r="F8" s="45">
        <v>3.3000000000000003E-5</v>
      </c>
      <c r="G8" s="45">
        <v>1E-4</v>
      </c>
      <c r="H8" s="45">
        <v>1E-4</v>
      </c>
      <c r="I8" s="45">
        <v>1.0000000000000001E-5</v>
      </c>
      <c r="J8" s="45">
        <v>2.0000000000000001E-4</v>
      </c>
      <c r="K8" s="45">
        <v>1E-4</v>
      </c>
      <c r="L8" s="45">
        <v>5.0000000000000002E-5</v>
      </c>
      <c r="M8" s="45">
        <v>1E-4</v>
      </c>
      <c r="N8" s="45">
        <v>2.9999999999999997E-4</v>
      </c>
      <c r="O8" s="45">
        <v>5.0000000000000001E-4</v>
      </c>
      <c r="P8" s="45">
        <v>5.0000000000000001E-4</v>
      </c>
      <c r="Q8" s="45">
        <v>2.9999999999999997E-5</v>
      </c>
      <c r="R8" s="45">
        <v>2.9999999999999997E-5</v>
      </c>
      <c r="S8" s="45">
        <v>2.9999999999999997E-5</v>
      </c>
      <c r="T8" s="45">
        <v>9.9999899999999998E-5</v>
      </c>
      <c r="U8" s="45">
        <v>9.9999899999999998E-5</v>
      </c>
      <c r="V8" s="45">
        <v>9.9999899999999998E-5</v>
      </c>
    </row>
    <row r="9" spans="1:22">
      <c r="A9" s="42" t="s">
        <v>12</v>
      </c>
      <c r="B9" s="45">
        <v>1E-4</v>
      </c>
      <c r="C9" s="45">
        <v>1E-4</v>
      </c>
      <c r="D9" s="45">
        <v>1E-4</v>
      </c>
      <c r="E9" s="45">
        <v>1E-4</v>
      </c>
      <c r="F9" s="45">
        <v>1E-4</v>
      </c>
      <c r="G9" s="45">
        <v>1E-4</v>
      </c>
      <c r="H9" s="45">
        <v>1E-4</v>
      </c>
      <c r="I9" s="45">
        <v>1.0000000000000001E-5</v>
      </c>
      <c r="J9" s="45">
        <v>1E-4</v>
      </c>
      <c r="K9" s="45">
        <v>1E-4</v>
      </c>
      <c r="L9" s="45">
        <v>5.0000000000000002E-5</v>
      </c>
      <c r="M9" s="45">
        <v>5.0000000000000002E-5</v>
      </c>
      <c r="N9" s="45">
        <v>5.0000000000000002E-5</v>
      </c>
      <c r="O9" s="45">
        <v>5.0000000000000002E-5</v>
      </c>
      <c r="P9" s="45">
        <v>2.5000000000000001E-5</v>
      </c>
      <c r="Q9" s="45">
        <v>2.5000000000000001E-5</v>
      </c>
      <c r="R9" s="45" t="s">
        <v>89</v>
      </c>
      <c r="S9" s="45" t="s">
        <v>89</v>
      </c>
      <c r="T9" s="45" t="s">
        <v>89</v>
      </c>
      <c r="U9" s="45" t="s">
        <v>89</v>
      </c>
      <c r="V9" s="45" t="s">
        <v>89</v>
      </c>
    </row>
    <row r="10" spans="1:22">
      <c r="A10" s="42" t="s">
        <v>13</v>
      </c>
      <c r="B10" s="45">
        <v>1.0000000000000001E-5</v>
      </c>
      <c r="C10" s="45">
        <v>1.0000000000000001E-5</v>
      </c>
      <c r="D10" s="45">
        <v>1.0000000000000001E-5</v>
      </c>
      <c r="E10" s="45">
        <v>1.0000000000000001E-5</v>
      </c>
      <c r="F10" s="45">
        <v>1.0000000000000001E-5</v>
      </c>
      <c r="G10" s="45">
        <v>1.0000000000000001E-5</v>
      </c>
      <c r="H10" s="45">
        <v>1.0000000000000001E-5</v>
      </c>
      <c r="I10" s="45">
        <v>1.0000000000000001E-5</v>
      </c>
      <c r="J10" s="45">
        <v>2.0000000000000002E-5</v>
      </c>
      <c r="K10" s="45">
        <v>1.0000000000000001E-5</v>
      </c>
      <c r="L10" s="45">
        <v>5.0000000000000004E-6</v>
      </c>
      <c r="M10" s="45">
        <v>1.0000000000000001E-5</v>
      </c>
      <c r="N10" s="45">
        <v>1.0000000000000001E-5</v>
      </c>
      <c r="O10" s="45">
        <v>1.0000000000000001E-5</v>
      </c>
      <c r="P10" s="45">
        <v>1.0000000000000001E-5</v>
      </c>
      <c r="Q10" s="45">
        <v>1.0000000000000001E-5</v>
      </c>
      <c r="R10" s="45">
        <v>1.0000000000000001E-5</v>
      </c>
      <c r="S10" s="45">
        <v>6.4999999999999996E-6</v>
      </c>
      <c r="T10" s="45">
        <v>6.4999999999999996E-6</v>
      </c>
      <c r="U10" s="45">
        <v>6.4999999999999996E-6</v>
      </c>
      <c r="V10" s="45">
        <v>6.4999999999999996E-6</v>
      </c>
    </row>
    <row r="11" spans="1:22">
      <c r="A11" s="42" t="s">
        <v>14</v>
      </c>
      <c r="B11" s="45">
        <v>1.0000000000000001E-5</v>
      </c>
      <c r="C11" s="45">
        <v>1.0000000000000001E-5</v>
      </c>
      <c r="D11" s="45">
        <v>1.0000000000000001E-5</v>
      </c>
      <c r="E11" s="45">
        <v>1.0000000000000001E-5</v>
      </c>
      <c r="F11" s="45">
        <v>1.0000000000000001E-5</v>
      </c>
      <c r="G11" s="45">
        <v>1.0000000000000001E-5</v>
      </c>
      <c r="H11" s="45">
        <v>1.0000000000000001E-5</v>
      </c>
      <c r="I11" s="45">
        <v>1.0000000000000001E-5</v>
      </c>
      <c r="J11" s="45">
        <v>1.0000000000000001E-5</v>
      </c>
      <c r="K11" s="45">
        <v>5.0000000000000004E-6</v>
      </c>
      <c r="L11" s="45">
        <v>2.5000000000000002E-6</v>
      </c>
      <c r="M11" s="45">
        <v>5.0000000000000004E-6</v>
      </c>
      <c r="N11" s="45">
        <v>5.0000000000000004E-6</v>
      </c>
      <c r="O11" s="45">
        <v>5.0000000000000004E-6</v>
      </c>
      <c r="P11" s="45">
        <v>2.0000000000000003E-6</v>
      </c>
      <c r="Q11" s="45" t="s">
        <v>89</v>
      </c>
      <c r="R11" s="45" t="s">
        <v>89</v>
      </c>
      <c r="S11" s="45" t="s">
        <v>89</v>
      </c>
      <c r="T11" s="45" t="s">
        <v>89</v>
      </c>
      <c r="U11" s="45" t="s">
        <v>89</v>
      </c>
      <c r="V11" s="45" t="s">
        <v>89</v>
      </c>
    </row>
    <row r="12" spans="1:22">
      <c r="A12" s="42" t="s">
        <v>113</v>
      </c>
      <c r="B12" s="45">
        <v>1.0000000000000001E-5</v>
      </c>
      <c r="C12" s="45">
        <v>1.0000000000000001E-5</v>
      </c>
      <c r="D12" s="45">
        <v>1.0000000000000001E-5</v>
      </c>
      <c r="E12" s="45">
        <v>1.0000000000000001E-5</v>
      </c>
      <c r="F12" s="45">
        <v>1.0000000000000001E-5</v>
      </c>
      <c r="G12" s="45">
        <v>1.0000000000000001E-5</v>
      </c>
      <c r="H12" s="45">
        <v>1.0000000000000001E-5</v>
      </c>
      <c r="I12" s="45">
        <v>1.0000000000000001E-5</v>
      </c>
      <c r="J12" s="45">
        <v>1.0000000000000001E-5</v>
      </c>
      <c r="K12" s="45">
        <v>5.0000000000000004E-6</v>
      </c>
      <c r="L12" s="45">
        <v>2.5000000000000002E-6</v>
      </c>
      <c r="M12" s="45">
        <v>5.0000000000000004E-6</v>
      </c>
      <c r="N12" s="45">
        <v>5.0000000000000004E-6</v>
      </c>
      <c r="O12" s="45">
        <v>5.0000000000000004E-6</v>
      </c>
      <c r="P12" s="45">
        <v>2.0000000000000003E-6</v>
      </c>
      <c r="Q12" s="45">
        <v>5.0000000000000004E-6</v>
      </c>
      <c r="R12" s="45">
        <v>5.0000000000000004E-6</v>
      </c>
      <c r="S12" s="45">
        <v>5.0000000000000004E-6</v>
      </c>
      <c r="T12" s="45">
        <v>5.0000000000000004E-6</v>
      </c>
      <c r="U12" s="45">
        <v>5.0000000000000004E-6</v>
      </c>
      <c r="V12" s="45">
        <v>5.0000000000000004E-6</v>
      </c>
    </row>
    <row r="13" spans="1:22">
      <c r="A13" s="42" t="s">
        <v>16</v>
      </c>
      <c r="B13" s="45">
        <v>1.0000000000000001E-5</v>
      </c>
      <c r="C13" s="45">
        <v>1.0000000000000001E-5</v>
      </c>
      <c r="D13" s="45">
        <v>1.0000000000000001E-5</v>
      </c>
      <c r="E13" s="45">
        <v>1.0000000000000001E-5</v>
      </c>
      <c r="F13" s="45">
        <v>1.0000000000000001E-5</v>
      </c>
      <c r="G13" s="45">
        <v>1.0000000000000001E-5</v>
      </c>
      <c r="H13" s="45">
        <v>1.0000000000000001E-5</v>
      </c>
      <c r="I13" s="45">
        <v>1.0000000000000001E-5</v>
      </c>
      <c r="J13" s="45">
        <v>1.0000000000000001E-5</v>
      </c>
      <c r="K13" s="45">
        <v>1.0000000000000001E-5</v>
      </c>
      <c r="L13" s="45">
        <v>5.0000000000000004E-6</v>
      </c>
      <c r="M13" s="45">
        <v>1.0000000000000001E-5</v>
      </c>
      <c r="N13" s="45">
        <v>1.0000000000000001E-5</v>
      </c>
      <c r="O13" s="45">
        <v>1.0000000000000001E-5</v>
      </c>
      <c r="P13" s="45">
        <v>1.0000000000000001E-5</v>
      </c>
      <c r="Q13" s="45">
        <v>1.0000000000000001E-5</v>
      </c>
      <c r="R13" s="45">
        <v>1.0000000000000001E-5</v>
      </c>
      <c r="S13" s="45">
        <v>6.4999999999999996E-6</v>
      </c>
      <c r="T13" s="45">
        <v>6.4999999999999996E-6</v>
      </c>
      <c r="U13" s="45">
        <v>6.4999999999999996E-6</v>
      </c>
      <c r="V13" s="45">
        <v>6.4999999999999996E-6</v>
      </c>
    </row>
    <row r="14" spans="1:22">
      <c r="A14" s="42" t="s">
        <v>17</v>
      </c>
      <c r="B14" s="45">
        <v>1.0000000000000001E-5</v>
      </c>
      <c r="C14" s="45">
        <v>1.0000000000000001E-5</v>
      </c>
      <c r="D14" s="45">
        <v>1.0000000000000001E-5</v>
      </c>
      <c r="E14" s="45">
        <v>1.0000000000000001E-5</v>
      </c>
      <c r="F14" s="45">
        <v>1.0000000000000001E-5</v>
      </c>
      <c r="G14" s="45">
        <v>1.0000000000000001E-5</v>
      </c>
      <c r="H14" s="45" t="s">
        <v>89</v>
      </c>
      <c r="I14" s="45">
        <v>1.0000000000000001E-5</v>
      </c>
      <c r="J14" s="45" t="s">
        <v>89</v>
      </c>
      <c r="K14" s="46" t="s">
        <v>89</v>
      </c>
      <c r="L14" s="45">
        <v>5.0000000000000004E-6</v>
      </c>
      <c r="M14" s="45">
        <v>1.0000000000000001E-5</v>
      </c>
      <c r="N14" s="45">
        <v>1.0000000000000001E-5</v>
      </c>
      <c r="O14" s="45">
        <v>1.0000000000000001E-5</v>
      </c>
      <c r="P14" s="45">
        <v>1.0000000000000001E-5</v>
      </c>
      <c r="Q14" s="45">
        <v>1.0000000000000001E-5</v>
      </c>
      <c r="R14" s="45">
        <v>1.0000000000000001E-5</v>
      </c>
      <c r="S14" s="45">
        <v>6.4999999999999996E-6</v>
      </c>
      <c r="T14" s="45">
        <v>6.4999999999999996E-6</v>
      </c>
      <c r="U14" s="45">
        <v>6.4999999999999996E-6</v>
      </c>
      <c r="V14" s="45">
        <v>6.4999999999999996E-6</v>
      </c>
    </row>
    <row r="15" spans="1:22">
      <c r="A15" s="42" t="s">
        <v>18</v>
      </c>
      <c r="B15" s="45">
        <v>1.0000000000000001E-5</v>
      </c>
      <c r="C15" s="45">
        <v>1.0000000000000001E-5</v>
      </c>
      <c r="D15" s="45">
        <v>1.0000000000000001E-5</v>
      </c>
      <c r="E15" s="45">
        <v>1.0000000000000001E-5</v>
      </c>
      <c r="F15" s="45">
        <v>1.0000000000000001E-5</v>
      </c>
      <c r="G15" s="45">
        <v>1.0000000000000001E-5</v>
      </c>
      <c r="H15" s="45" t="s">
        <v>89</v>
      </c>
      <c r="I15" s="45">
        <v>1.0000000000000001E-5</v>
      </c>
      <c r="J15" s="45" t="s">
        <v>89</v>
      </c>
      <c r="K15" s="45" t="s">
        <v>89</v>
      </c>
      <c r="L15" s="45">
        <v>5.0000000000000004E-6</v>
      </c>
      <c r="M15" s="45">
        <v>1.0000000000000001E-5</v>
      </c>
      <c r="N15" s="45">
        <v>1.0000000000000001E-5</v>
      </c>
      <c r="O15" s="45">
        <v>1.0000000000000001E-5</v>
      </c>
      <c r="P15" s="45">
        <v>1.0000000000000001E-5</v>
      </c>
      <c r="Q15" s="45">
        <v>1.0000000000000001E-5</v>
      </c>
      <c r="R15" s="45">
        <v>1.0000000000000001E-5</v>
      </c>
      <c r="S15" s="45">
        <v>6.4999999999999996E-6</v>
      </c>
      <c r="T15" s="45">
        <v>6.4999999999999996E-6</v>
      </c>
      <c r="U15" s="45">
        <v>6.4999999999999996E-6</v>
      </c>
      <c r="V15" s="45">
        <v>6.4999999999999996E-6</v>
      </c>
    </row>
    <row r="16" spans="1:22">
      <c r="A16" s="42" t="s">
        <v>114</v>
      </c>
      <c r="B16" s="45">
        <v>1.0000000000000001E-5</v>
      </c>
      <c r="C16" s="45">
        <v>1.0000000000000001E-5</v>
      </c>
      <c r="D16" s="45">
        <v>1.0000000000000001E-5</v>
      </c>
      <c r="E16" s="45">
        <v>1.0000000000000001E-5</v>
      </c>
      <c r="F16" s="45">
        <v>1.0000000000000001E-5</v>
      </c>
      <c r="G16" s="45">
        <v>1.0000000000000001E-5</v>
      </c>
      <c r="H16" s="45">
        <v>1.0000000000000001E-5</v>
      </c>
      <c r="I16" s="45">
        <v>1.0000000000000001E-5</v>
      </c>
      <c r="J16" s="45">
        <v>2.0000000000000002E-5</v>
      </c>
      <c r="K16" s="45">
        <v>1.0000000000000001E-5</v>
      </c>
      <c r="L16" s="45">
        <v>5.0000000000000004E-6</v>
      </c>
      <c r="M16" s="45">
        <v>1.0000000000000001E-5</v>
      </c>
      <c r="N16" s="45">
        <v>1.0000000000000001E-5</v>
      </c>
      <c r="O16" s="45">
        <v>1.0000000000000001E-5</v>
      </c>
      <c r="P16" s="45">
        <v>1.0000000000000001E-5</v>
      </c>
      <c r="Q16" s="45">
        <v>1.0000000000000001E-5</v>
      </c>
      <c r="R16" s="45">
        <v>1.0000000000000001E-5</v>
      </c>
      <c r="S16" s="45">
        <v>6.4999999999999996E-6</v>
      </c>
      <c r="T16" s="45">
        <v>6.4999999999999996E-6</v>
      </c>
      <c r="U16" s="45">
        <v>6.4999999999999996E-6</v>
      </c>
      <c r="V16" s="45">
        <v>6.4999999999999996E-6</v>
      </c>
    </row>
    <row r="17" spans="1:22">
      <c r="A17" s="42" t="s">
        <v>20</v>
      </c>
      <c r="B17" s="45">
        <v>1.0000000000000001E-5</v>
      </c>
      <c r="C17" s="45">
        <v>1.0000000000000001E-5</v>
      </c>
      <c r="D17" s="45">
        <v>1.0000000000000001E-5</v>
      </c>
      <c r="E17" s="45">
        <v>1.0000000000000001E-5</v>
      </c>
      <c r="F17" s="45">
        <v>1.0000000000000001E-5</v>
      </c>
      <c r="G17" s="45">
        <v>1.0000000000000001E-5</v>
      </c>
      <c r="H17" s="45">
        <v>1.0000000000000001E-5</v>
      </c>
      <c r="I17" s="45">
        <v>1.0000000000000001E-5</v>
      </c>
      <c r="J17" s="45">
        <v>1.0000000000000001E-5</v>
      </c>
      <c r="K17" s="45">
        <v>1.0000000000000001E-5</v>
      </c>
      <c r="L17" s="45">
        <v>5.0000000000000004E-6</v>
      </c>
      <c r="M17" s="45">
        <v>1.0000000000000001E-5</v>
      </c>
      <c r="N17" s="45">
        <v>1.0000000000000001E-5</v>
      </c>
      <c r="O17" s="45">
        <v>1.0000000000000001E-5</v>
      </c>
      <c r="P17" s="45">
        <v>1.0000000000000001E-5</v>
      </c>
      <c r="Q17" s="45">
        <v>1.0000000000000001E-5</v>
      </c>
      <c r="R17" s="45">
        <v>1.0000000000000001E-5</v>
      </c>
      <c r="S17" s="45">
        <v>6.4999999999999996E-6</v>
      </c>
      <c r="T17" s="45">
        <v>6.4999999999999996E-6</v>
      </c>
      <c r="U17" s="45">
        <v>6.4999999999999996E-6</v>
      </c>
      <c r="V17" s="45">
        <v>6.4999999999999996E-6</v>
      </c>
    </row>
    <row r="18" spans="1:22">
      <c r="A18" s="42" t="s">
        <v>115</v>
      </c>
      <c r="B18" s="45" t="s">
        <v>89</v>
      </c>
      <c r="C18" s="45" t="s">
        <v>89</v>
      </c>
      <c r="D18" s="45">
        <v>1.0000000000000001E-5</v>
      </c>
      <c r="E18" s="45">
        <v>1.0000000000000001E-5</v>
      </c>
      <c r="F18" s="45">
        <v>1.0000000000000001E-5</v>
      </c>
      <c r="G18" s="45">
        <v>1.0000000000000001E-5</v>
      </c>
      <c r="H18" s="45" t="s">
        <v>89</v>
      </c>
      <c r="I18" s="45">
        <v>1.0000000000000001E-5</v>
      </c>
      <c r="J18" s="46" t="s">
        <v>89</v>
      </c>
      <c r="K18" s="46" t="s">
        <v>89</v>
      </c>
      <c r="L18" s="45">
        <v>5.0000000000000004E-6</v>
      </c>
      <c r="M18" s="45">
        <v>1.0000000000000001E-5</v>
      </c>
      <c r="N18" s="45">
        <v>1.0000000000000001E-5</v>
      </c>
      <c r="O18" s="45">
        <v>1.0000000000000001E-5</v>
      </c>
      <c r="P18" s="45">
        <v>1.0000000000000001E-5</v>
      </c>
      <c r="Q18" s="45" t="s">
        <v>89</v>
      </c>
      <c r="R18" s="45" t="s">
        <v>89</v>
      </c>
      <c r="S18" s="45" t="s">
        <v>89</v>
      </c>
      <c r="T18" s="45" t="s">
        <v>89</v>
      </c>
      <c r="U18" s="45" t="s">
        <v>89</v>
      </c>
      <c r="V18" s="45" t="s">
        <v>89</v>
      </c>
    </row>
    <row r="19" spans="1:22">
      <c r="A19" s="42" t="s">
        <v>22</v>
      </c>
      <c r="B19" s="45" t="s">
        <v>89</v>
      </c>
      <c r="C19" s="45" t="s">
        <v>89</v>
      </c>
      <c r="D19" s="45">
        <v>1.0000000000000001E-5</v>
      </c>
      <c r="E19" s="45">
        <v>1.0000000000000001E-5</v>
      </c>
      <c r="F19" s="45">
        <v>1.0000000000000001E-5</v>
      </c>
      <c r="G19" s="45">
        <v>1.0000000000000001E-5</v>
      </c>
      <c r="H19" s="45" t="s">
        <v>89</v>
      </c>
      <c r="I19" s="45">
        <v>1.0000000000000001E-5</v>
      </c>
      <c r="J19" s="46" t="s">
        <v>89</v>
      </c>
      <c r="K19" s="46" t="s">
        <v>89</v>
      </c>
      <c r="L19" s="45">
        <v>5.0000000000000004E-6</v>
      </c>
      <c r="M19" s="45" t="s">
        <v>89</v>
      </c>
      <c r="N19" s="45" t="s">
        <v>89</v>
      </c>
      <c r="O19" s="45" t="s">
        <v>89</v>
      </c>
      <c r="P19" s="45" t="s">
        <v>89</v>
      </c>
      <c r="Q19" s="45" t="s">
        <v>89</v>
      </c>
      <c r="R19" s="45" t="s">
        <v>89</v>
      </c>
      <c r="S19" s="45" t="s">
        <v>89</v>
      </c>
      <c r="T19" s="45" t="s">
        <v>89</v>
      </c>
      <c r="U19" s="45" t="s">
        <v>89</v>
      </c>
      <c r="V19" s="45" t="s">
        <v>89</v>
      </c>
    </row>
    <row r="20" spans="1:22">
      <c r="A20" s="42" t="s">
        <v>23</v>
      </c>
      <c r="B20" s="45" t="s">
        <v>89</v>
      </c>
      <c r="C20" s="45" t="s">
        <v>89</v>
      </c>
      <c r="D20" s="45">
        <v>1.0000000000000001E-5</v>
      </c>
      <c r="E20" s="45">
        <v>1.0000000000000001E-5</v>
      </c>
      <c r="F20" s="45">
        <v>1.0000000000000001E-5</v>
      </c>
      <c r="G20" s="45">
        <v>1.0000000000000001E-5</v>
      </c>
      <c r="H20" s="45">
        <v>1.0000000000000001E-5</v>
      </c>
      <c r="I20" s="45">
        <v>1.0000000000000001E-5</v>
      </c>
      <c r="J20" s="45">
        <v>1.0000000000000001E-5</v>
      </c>
      <c r="K20" s="45">
        <v>1.0000000000000001E-5</v>
      </c>
      <c r="L20" s="45">
        <v>5.0000000000000004E-6</v>
      </c>
      <c r="M20" s="45">
        <v>1.0000000000000001E-5</v>
      </c>
      <c r="N20" s="45">
        <v>1.0000000000000001E-5</v>
      </c>
      <c r="O20" s="45">
        <v>1.0000000000000001E-5</v>
      </c>
      <c r="P20" s="45">
        <v>2.0000000000000003E-6</v>
      </c>
      <c r="Q20" s="45">
        <v>1.0000000000000001E-5</v>
      </c>
      <c r="R20" s="45">
        <v>1.0000000000000001E-5</v>
      </c>
      <c r="S20" s="45">
        <v>6.4999999999999996E-6</v>
      </c>
      <c r="T20" s="45">
        <v>6.4999999999999996E-6</v>
      </c>
      <c r="U20" s="45">
        <v>6.4999999999999996E-6</v>
      </c>
      <c r="V20" s="45">
        <v>6.4999999999999996E-6</v>
      </c>
    </row>
    <row r="21" spans="1:22">
      <c r="A21" s="42" t="s">
        <v>43</v>
      </c>
      <c r="B21" s="45" t="s">
        <v>89</v>
      </c>
      <c r="C21" s="45" t="s">
        <v>89</v>
      </c>
      <c r="D21" s="45" t="s">
        <v>89</v>
      </c>
      <c r="E21" s="45" t="s">
        <v>89</v>
      </c>
      <c r="F21" s="45" t="s">
        <v>89</v>
      </c>
      <c r="G21" s="45">
        <v>1.0000000000000001E-5</v>
      </c>
      <c r="H21" s="45">
        <v>1.0000000000000001E-5</v>
      </c>
      <c r="I21" s="45">
        <v>1.0000000000000001E-5</v>
      </c>
      <c r="J21" s="45">
        <v>1.0000000000000001E-5</v>
      </c>
      <c r="K21" s="45">
        <v>5.0000000000000004E-6</v>
      </c>
      <c r="L21" s="45">
        <v>5.0000000000000004E-6</v>
      </c>
      <c r="M21" s="45">
        <v>5.0000000000000004E-6</v>
      </c>
      <c r="N21" s="45">
        <v>5.0000000000000004E-6</v>
      </c>
      <c r="O21" s="45">
        <v>5.0000000000000004E-6</v>
      </c>
      <c r="P21" s="45">
        <v>5.0000000000000004E-6</v>
      </c>
      <c r="Q21" s="45">
        <v>5.0000000000000004E-6</v>
      </c>
      <c r="R21" s="45">
        <v>5.0000000000000004E-6</v>
      </c>
      <c r="S21" s="45">
        <v>5.0000000000000004E-6</v>
      </c>
      <c r="T21" s="45">
        <v>5.0000000000000004E-6</v>
      </c>
      <c r="U21" s="45">
        <v>5.0000000000000004E-6</v>
      </c>
      <c r="V21" s="45">
        <v>5.0000000000000004E-6</v>
      </c>
    </row>
    <row r="22" spans="1:22">
      <c r="A22" s="42" t="s">
        <v>116</v>
      </c>
      <c r="B22" s="47" t="s">
        <v>89</v>
      </c>
      <c r="C22" s="47" t="s">
        <v>89</v>
      </c>
      <c r="D22" s="47" t="s">
        <v>89</v>
      </c>
      <c r="E22" s="47" t="s">
        <v>89</v>
      </c>
      <c r="F22" s="47" t="s">
        <v>89</v>
      </c>
      <c r="G22" s="47">
        <v>1.0000000000000001E-5</v>
      </c>
      <c r="H22" s="45">
        <v>1.0000000000000001E-5</v>
      </c>
      <c r="I22" s="46">
        <v>1.0000000000000001E-5</v>
      </c>
      <c r="J22" s="45">
        <v>1.0000000000000001E-5</v>
      </c>
      <c r="K22" s="45">
        <v>1.0000000000000001E-5</v>
      </c>
      <c r="L22" s="46">
        <v>5.0000000000000004E-6</v>
      </c>
      <c r="M22" s="46">
        <v>1.0000000000000001E-5</v>
      </c>
      <c r="N22" s="46">
        <v>3.0000000000000001E-5</v>
      </c>
      <c r="O22" s="46">
        <v>5.0000000000000002E-5</v>
      </c>
      <c r="P22" s="46">
        <v>5.0000000000000002E-5</v>
      </c>
      <c r="Q22" s="46">
        <v>3.0000000000000001E-5</v>
      </c>
      <c r="R22" s="46">
        <v>3.0000000000000001E-5</v>
      </c>
      <c r="S22" s="46">
        <v>3.0000000000000001E-5</v>
      </c>
      <c r="T22" s="46">
        <v>9.9999000000000003E-5</v>
      </c>
      <c r="U22" s="46">
        <v>4.9999500000000004E-4</v>
      </c>
      <c r="V22" s="46">
        <v>1.4999850000000001E-3</v>
      </c>
    </row>
    <row r="23" spans="1:22">
      <c r="A23" s="42" t="s">
        <v>122</v>
      </c>
      <c r="B23" s="47" t="s">
        <v>89</v>
      </c>
      <c r="C23" s="47" t="s">
        <v>89</v>
      </c>
      <c r="D23" s="47" t="s">
        <v>89</v>
      </c>
      <c r="E23" s="47" t="s">
        <v>89</v>
      </c>
      <c r="F23" s="47" t="s">
        <v>89</v>
      </c>
      <c r="G23" s="47">
        <v>1.0000000000000001E-5</v>
      </c>
      <c r="H23" s="47">
        <v>1.0000000000000001E-5</v>
      </c>
      <c r="I23" s="46">
        <v>1.0000000000000001E-5</v>
      </c>
      <c r="J23" s="46">
        <v>2.0000000000000002E-5</v>
      </c>
      <c r="K23" s="46">
        <v>1.0000000000000001E-5</v>
      </c>
      <c r="L23" s="46">
        <v>5.0000000000000004E-6</v>
      </c>
      <c r="M23" s="46">
        <v>1.0000000000000001E-5</v>
      </c>
      <c r="N23" s="46">
        <v>3.0000000000000001E-5</v>
      </c>
      <c r="O23" s="46">
        <v>5.0000000000000002E-5</v>
      </c>
      <c r="P23" s="46">
        <v>5.0000000000000002E-5</v>
      </c>
      <c r="Q23" s="46">
        <v>3.0000000000000001E-5</v>
      </c>
      <c r="R23" s="46">
        <v>3.0000000000000001E-5</v>
      </c>
      <c r="S23" s="46">
        <v>3.0000000000000001E-5</v>
      </c>
      <c r="T23" s="46">
        <v>9.9999900000000011E-5</v>
      </c>
      <c r="U23" s="46">
        <v>4.9999950000000006E-4</v>
      </c>
      <c r="V23" s="46">
        <v>1.4999985000000002E-3</v>
      </c>
    </row>
    <row r="24" spans="1:22">
      <c r="A24" s="42" t="s">
        <v>49</v>
      </c>
      <c r="B24" s="47" t="s">
        <v>89</v>
      </c>
      <c r="C24" s="47" t="s">
        <v>89</v>
      </c>
      <c r="D24" s="47" t="s">
        <v>89</v>
      </c>
      <c r="E24" s="47" t="s">
        <v>89</v>
      </c>
      <c r="F24" s="47" t="s">
        <v>89</v>
      </c>
      <c r="G24" s="47" t="s">
        <v>89</v>
      </c>
      <c r="H24" s="47" t="s">
        <v>89</v>
      </c>
      <c r="I24" s="47" t="s">
        <v>89</v>
      </c>
      <c r="J24" s="48" t="s">
        <v>89</v>
      </c>
      <c r="K24" s="48" t="s">
        <v>89</v>
      </c>
      <c r="L24" s="48" t="s">
        <v>89</v>
      </c>
      <c r="M24" s="48" t="s">
        <v>89</v>
      </c>
      <c r="N24" s="48" t="s">
        <v>89</v>
      </c>
      <c r="O24" s="48" t="s">
        <v>89</v>
      </c>
      <c r="P24" s="48" t="s">
        <v>89</v>
      </c>
      <c r="Q24" s="48" t="s">
        <v>89</v>
      </c>
      <c r="R24" s="45" t="s">
        <v>89</v>
      </c>
      <c r="S24" s="45" t="s">
        <v>89</v>
      </c>
      <c r="T24" s="45" t="s">
        <v>89</v>
      </c>
      <c r="U24" s="45" t="s">
        <v>89</v>
      </c>
      <c r="V24" s="45" t="s">
        <v>89</v>
      </c>
    </row>
    <row r="25" spans="1:22">
      <c r="A25" s="42" t="s">
        <v>60</v>
      </c>
      <c r="B25" s="47" t="s">
        <v>89</v>
      </c>
      <c r="C25" s="47" t="s">
        <v>89</v>
      </c>
      <c r="D25" s="47" t="s">
        <v>89</v>
      </c>
      <c r="E25" s="47" t="s">
        <v>89</v>
      </c>
      <c r="F25" s="47" t="s">
        <v>89</v>
      </c>
      <c r="G25" s="47" t="s">
        <v>89</v>
      </c>
      <c r="H25" s="47" t="s">
        <v>89</v>
      </c>
      <c r="I25" s="47" t="s">
        <v>89</v>
      </c>
      <c r="J25" s="48" t="s">
        <v>89</v>
      </c>
      <c r="K25" s="48" t="s">
        <v>89</v>
      </c>
      <c r="L25" s="48" t="s">
        <v>89</v>
      </c>
      <c r="M25" s="48" t="s">
        <v>89</v>
      </c>
      <c r="N25" s="48" t="s">
        <v>89</v>
      </c>
      <c r="O25" s="48" t="s">
        <v>89</v>
      </c>
      <c r="P25" s="48" t="s">
        <v>89</v>
      </c>
      <c r="Q25" s="48" t="s">
        <v>89</v>
      </c>
      <c r="R25" s="46">
        <v>1.0000000000000001E-5</v>
      </c>
      <c r="S25" s="45">
        <v>6.4999999999999996E-6</v>
      </c>
      <c r="T25" s="45">
        <v>6.4999999999999996E-6</v>
      </c>
      <c r="U25" s="45">
        <v>6.4999999999999996E-6</v>
      </c>
      <c r="V25" s="45">
        <v>6.4999999999999996E-6</v>
      </c>
    </row>
    <row r="26" spans="1:22">
      <c r="A26" s="42" t="s">
        <v>109</v>
      </c>
      <c r="B26" s="47" t="s">
        <v>89</v>
      </c>
      <c r="C26" s="47" t="s">
        <v>89</v>
      </c>
      <c r="D26" s="47" t="s">
        <v>89</v>
      </c>
      <c r="E26" s="47" t="s">
        <v>89</v>
      </c>
      <c r="F26" s="47" t="s">
        <v>89</v>
      </c>
      <c r="G26" s="47" t="s">
        <v>89</v>
      </c>
      <c r="H26" s="47" t="s">
        <v>89</v>
      </c>
      <c r="I26" s="47" t="s">
        <v>89</v>
      </c>
      <c r="J26" s="48" t="s">
        <v>89</v>
      </c>
      <c r="K26" s="48" t="s">
        <v>89</v>
      </c>
      <c r="L26" s="48" t="s">
        <v>89</v>
      </c>
      <c r="M26" s="48" t="s">
        <v>89</v>
      </c>
      <c r="N26" s="48" t="s">
        <v>89</v>
      </c>
      <c r="O26" s="48" t="s">
        <v>89</v>
      </c>
      <c r="P26" s="48" t="s">
        <v>89</v>
      </c>
      <c r="Q26" s="48" t="s">
        <v>89</v>
      </c>
      <c r="R26" s="46">
        <v>1.0000000000000001E-5</v>
      </c>
      <c r="S26" s="45">
        <v>6.4999999999999996E-6</v>
      </c>
      <c r="T26" s="45">
        <v>6.4999999999999996E-6</v>
      </c>
      <c r="U26" s="45">
        <v>6.4999999999999996E-6</v>
      </c>
      <c r="V26" s="45">
        <v>6.4999999999999996E-6</v>
      </c>
    </row>
    <row r="27" spans="1:22">
      <c r="A27" s="42" t="s">
        <v>62</v>
      </c>
      <c r="B27" s="47" t="s">
        <v>89</v>
      </c>
      <c r="C27" s="47" t="s">
        <v>89</v>
      </c>
      <c r="D27" s="47" t="s">
        <v>89</v>
      </c>
      <c r="E27" s="47" t="s">
        <v>89</v>
      </c>
      <c r="F27" s="47" t="s">
        <v>89</v>
      </c>
      <c r="G27" s="47" t="s">
        <v>89</v>
      </c>
      <c r="H27" s="47" t="s">
        <v>89</v>
      </c>
      <c r="I27" s="47" t="s">
        <v>89</v>
      </c>
      <c r="J27" s="48" t="s">
        <v>89</v>
      </c>
      <c r="K27" s="48" t="s">
        <v>89</v>
      </c>
      <c r="L27" s="48" t="s">
        <v>89</v>
      </c>
      <c r="M27" s="48" t="s">
        <v>89</v>
      </c>
      <c r="N27" s="48" t="s">
        <v>89</v>
      </c>
      <c r="O27" s="48" t="s">
        <v>89</v>
      </c>
      <c r="P27" s="48" t="s">
        <v>89</v>
      </c>
      <c r="Q27" s="48" t="s">
        <v>89</v>
      </c>
      <c r="R27" s="46">
        <v>1.0000000000000001E-5</v>
      </c>
      <c r="S27" s="45">
        <v>6.4999999999999996E-6</v>
      </c>
      <c r="T27" s="45">
        <v>6.4999999999999996E-6</v>
      </c>
      <c r="U27" s="45">
        <v>6.4999999999999996E-6</v>
      </c>
      <c r="V27" s="45">
        <v>6.4999999999999996E-6</v>
      </c>
    </row>
    <row r="28" spans="1:22">
      <c r="A28" s="42" t="s">
        <v>63</v>
      </c>
      <c r="B28" s="47" t="s">
        <v>89</v>
      </c>
      <c r="C28" s="47" t="s">
        <v>89</v>
      </c>
      <c r="D28" s="47" t="s">
        <v>89</v>
      </c>
      <c r="E28" s="47" t="s">
        <v>89</v>
      </c>
      <c r="F28" s="47" t="s">
        <v>89</v>
      </c>
      <c r="G28" s="47" t="s">
        <v>89</v>
      </c>
      <c r="H28" s="47" t="s">
        <v>89</v>
      </c>
      <c r="I28" s="47" t="s">
        <v>89</v>
      </c>
      <c r="J28" s="48" t="s">
        <v>89</v>
      </c>
      <c r="K28" s="48" t="s">
        <v>89</v>
      </c>
      <c r="L28" s="48" t="s">
        <v>89</v>
      </c>
      <c r="M28" s="48" t="s">
        <v>89</v>
      </c>
      <c r="N28" s="48" t="s">
        <v>89</v>
      </c>
      <c r="O28" s="48" t="s">
        <v>89</v>
      </c>
      <c r="P28" s="48" t="s">
        <v>89</v>
      </c>
      <c r="Q28" s="48" t="s">
        <v>89</v>
      </c>
      <c r="R28" s="47" t="s">
        <v>89</v>
      </c>
      <c r="S28" s="47" t="s">
        <v>89</v>
      </c>
      <c r="T28" s="45">
        <v>6.4999999999999996E-6</v>
      </c>
      <c r="U28" s="45">
        <v>6.4999999999999996E-6</v>
      </c>
      <c r="V28" s="45">
        <v>6.4999999999999996E-6</v>
      </c>
    </row>
    <row r="29" spans="1:22">
      <c r="A29" s="42" t="s">
        <v>64</v>
      </c>
      <c r="B29" s="47" t="s">
        <v>89</v>
      </c>
      <c r="C29" s="47" t="s">
        <v>89</v>
      </c>
      <c r="D29" s="47" t="s">
        <v>89</v>
      </c>
      <c r="E29" s="47" t="s">
        <v>89</v>
      </c>
      <c r="F29" s="47" t="s">
        <v>89</v>
      </c>
      <c r="G29" s="47" t="s">
        <v>89</v>
      </c>
      <c r="H29" s="47" t="s">
        <v>89</v>
      </c>
      <c r="I29" s="47" t="s">
        <v>89</v>
      </c>
      <c r="J29" s="48" t="s">
        <v>89</v>
      </c>
      <c r="K29" s="48" t="s">
        <v>89</v>
      </c>
      <c r="L29" s="48" t="s">
        <v>89</v>
      </c>
      <c r="M29" s="48" t="s">
        <v>89</v>
      </c>
      <c r="N29" s="48" t="s">
        <v>89</v>
      </c>
      <c r="O29" s="48" t="s">
        <v>89</v>
      </c>
      <c r="P29" s="48" t="s">
        <v>89</v>
      </c>
      <c r="Q29" s="48" t="s">
        <v>89</v>
      </c>
      <c r="R29" s="46">
        <v>1.0000000000000001E-5</v>
      </c>
      <c r="S29" s="45">
        <v>6.4999999999999996E-6</v>
      </c>
      <c r="T29" s="45">
        <v>6.4999999999999996E-6</v>
      </c>
      <c r="U29" s="45">
        <v>6.4999999999999996E-6</v>
      </c>
      <c r="V29" s="45">
        <v>6.4999999999999996E-6</v>
      </c>
    </row>
    <row r="30" spans="1:22">
      <c r="A30" s="42" t="s">
        <v>110</v>
      </c>
      <c r="B30" s="47" t="s">
        <v>89</v>
      </c>
      <c r="C30" s="47" t="s">
        <v>89</v>
      </c>
      <c r="D30" s="47" t="s">
        <v>89</v>
      </c>
      <c r="E30" s="47" t="s">
        <v>89</v>
      </c>
      <c r="F30" s="47" t="s">
        <v>89</v>
      </c>
      <c r="G30" s="47" t="s">
        <v>89</v>
      </c>
      <c r="H30" s="47" t="s">
        <v>89</v>
      </c>
      <c r="I30" s="47" t="s">
        <v>89</v>
      </c>
      <c r="J30" s="48" t="s">
        <v>89</v>
      </c>
      <c r="K30" s="48" t="s">
        <v>89</v>
      </c>
      <c r="L30" s="48" t="s">
        <v>89</v>
      </c>
      <c r="M30" s="48" t="s">
        <v>89</v>
      </c>
      <c r="N30" s="48" t="s">
        <v>89</v>
      </c>
      <c r="O30" s="48" t="s">
        <v>89</v>
      </c>
      <c r="P30" s="48" t="s">
        <v>89</v>
      </c>
      <c r="Q30" s="48" t="s">
        <v>89</v>
      </c>
      <c r="R30" s="46">
        <v>1.0000000000000001E-5</v>
      </c>
      <c r="S30" s="45">
        <v>6.4999999999999996E-6</v>
      </c>
      <c r="T30" s="45">
        <v>6.4999999999999996E-6</v>
      </c>
      <c r="U30" s="45">
        <v>6.4999999999999996E-6</v>
      </c>
      <c r="V30" s="45">
        <v>6.4999999999999996E-6</v>
      </c>
    </row>
    <row r="31" spans="1:22">
      <c r="A31" s="43" t="s">
        <v>111</v>
      </c>
      <c r="B31" s="49" t="s">
        <v>89</v>
      </c>
      <c r="C31" s="49" t="s">
        <v>89</v>
      </c>
      <c r="D31" s="49" t="s">
        <v>89</v>
      </c>
      <c r="E31" s="49" t="s">
        <v>89</v>
      </c>
      <c r="F31" s="49" t="s">
        <v>89</v>
      </c>
      <c r="G31" s="49" t="s">
        <v>89</v>
      </c>
      <c r="H31" s="49" t="s">
        <v>89</v>
      </c>
      <c r="I31" s="49" t="s">
        <v>89</v>
      </c>
      <c r="J31" s="50" t="s">
        <v>89</v>
      </c>
      <c r="K31" s="50" t="s">
        <v>89</v>
      </c>
      <c r="L31" s="50" t="s">
        <v>89</v>
      </c>
      <c r="M31" s="50" t="s">
        <v>89</v>
      </c>
      <c r="N31" s="50" t="s">
        <v>89</v>
      </c>
      <c r="O31" s="50" t="s">
        <v>89</v>
      </c>
      <c r="P31" s="50" t="s">
        <v>89</v>
      </c>
      <c r="Q31" s="50" t="s">
        <v>89</v>
      </c>
      <c r="R31" s="51">
        <v>1.0000000000000001E-5</v>
      </c>
      <c r="S31" s="52">
        <v>6.4999999999999996E-6</v>
      </c>
      <c r="T31" s="52">
        <v>6.4999999999999996E-6</v>
      </c>
      <c r="U31" s="52">
        <v>6.4999999999999996E-6</v>
      </c>
      <c r="V31" s="52">
        <v>6.4999999999999996E-6</v>
      </c>
    </row>
  </sheetData>
  <mergeCells count="1">
    <mergeCell ref="B1:V1"/>
  </mergeCells>
  <phoneticPr fontId="6" type="noConversion"/>
  <pageMargins left="0.75" right="0.75" top="1" bottom="1" header="0.5" footer="0.5"/>
  <pageSetup scale="89" orientation="landscape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9"/>
  <sheetViews>
    <sheetView topLeftCell="A8" workbookViewId="0">
      <selection activeCell="N2" sqref="N2:N49"/>
    </sheetView>
  </sheetViews>
  <sheetFormatPr baseColWidth="10" defaultRowHeight="15" x14ac:dyDescent="0"/>
  <cols>
    <col min="2" max="2" width="19.5" customWidth="1"/>
    <col min="3" max="3" width="54.1640625" customWidth="1"/>
    <col min="4" max="4" width="49" customWidth="1"/>
    <col min="6" max="6" width="11.83203125" bestFit="1" customWidth="1"/>
    <col min="8" max="8" width="13" customWidth="1"/>
  </cols>
  <sheetData>
    <row r="1" spans="1:15">
      <c r="A1" s="4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6" t="s">
        <v>29</v>
      </c>
      <c r="G1" s="5" t="s">
        <v>30</v>
      </c>
      <c r="H1" s="4" t="s">
        <v>24</v>
      </c>
      <c r="I1" s="5" t="s">
        <v>31</v>
      </c>
      <c r="J1" s="5" t="s">
        <v>32</v>
      </c>
      <c r="K1" s="5" t="s">
        <v>33</v>
      </c>
      <c r="L1" s="5" t="s">
        <v>26</v>
      </c>
      <c r="M1" s="5" t="s">
        <v>27</v>
      </c>
      <c r="N1" s="5" t="s">
        <v>34</v>
      </c>
      <c r="O1" s="7"/>
    </row>
    <row r="2" spans="1:15">
      <c r="A2" s="8">
        <v>1</v>
      </c>
      <c r="B2" s="9" t="s">
        <v>35</v>
      </c>
      <c r="C2" s="9" t="s">
        <v>36</v>
      </c>
      <c r="D2" s="9" t="s">
        <v>36</v>
      </c>
      <c r="E2" s="9" t="s">
        <v>37</v>
      </c>
      <c r="F2" s="10">
        <f>TIME(9,,0)</f>
        <v>0.375</v>
      </c>
      <c r="G2" s="9">
        <v>6</v>
      </c>
      <c r="H2" s="8">
        <v>1</v>
      </c>
      <c r="I2" s="9">
        <v>31</v>
      </c>
      <c r="J2" s="9">
        <v>26</v>
      </c>
      <c r="K2" s="9">
        <f t="shared" ref="K2:K49" si="0">(I2-J2)/(G2+I2+J2)</f>
        <v>7.9365079365079361E-2</v>
      </c>
      <c r="L2" s="9">
        <f>I2</f>
        <v>31</v>
      </c>
      <c r="M2" s="9">
        <f>J2</f>
        <v>26</v>
      </c>
      <c r="N2" s="9">
        <f t="shared" ref="N2:N49" si="1">(L2-M2)/(G2+L2+M2)</f>
        <v>7.9365079365079361E-2</v>
      </c>
      <c r="O2" s="7">
        <f>(K2+K3+K4+K5)/6</f>
        <v>4.9862637887176507E-2</v>
      </c>
    </row>
    <row r="3" spans="1:15">
      <c r="A3" s="11">
        <f t="shared" ref="A3:A49" si="2">A2+1</f>
        <v>2</v>
      </c>
      <c r="B3" s="12" t="s">
        <v>35</v>
      </c>
      <c r="C3" s="12" t="s">
        <v>36</v>
      </c>
      <c r="D3" s="12" t="s">
        <v>36</v>
      </c>
      <c r="E3" s="12" t="s">
        <v>38</v>
      </c>
      <c r="F3" s="13">
        <f t="shared" ref="F3:F49" si="3">F2+TIME(0,5,0)</f>
        <v>0.37847222222222221</v>
      </c>
      <c r="G3" s="12">
        <v>4</v>
      </c>
      <c r="H3" s="11">
        <f t="shared" ref="H3:H49" si="4">H2+1</f>
        <v>2</v>
      </c>
      <c r="I3" s="12">
        <v>34</v>
      </c>
      <c r="J3" s="12">
        <v>23</v>
      </c>
      <c r="K3" s="14">
        <f t="shared" si="0"/>
        <v>0.18032786885245902</v>
      </c>
      <c r="L3" s="12">
        <f>J3</f>
        <v>23</v>
      </c>
      <c r="M3" s="12">
        <f>I3</f>
        <v>34</v>
      </c>
      <c r="N3" s="14">
        <f t="shared" si="1"/>
        <v>-0.18032786885245902</v>
      </c>
      <c r="O3" s="7">
        <f>(N2+N3+N4+N5+N6+N7)/6</f>
        <v>-5.9056497958229544E-2</v>
      </c>
    </row>
    <row r="4" spans="1:15">
      <c r="A4" s="11">
        <f t="shared" si="2"/>
        <v>3</v>
      </c>
      <c r="B4" s="12" t="s">
        <v>35</v>
      </c>
      <c r="C4" s="12" t="s">
        <v>36</v>
      </c>
      <c r="D4" s="12" t="s">
        <v>36</v>
      </c>
      <c r="E4" s="12" t="s">
        <v>37</v>
      </c>
      <c r="F4" s="13">
        <f t="shared" si="3"/>
        <v>0.38194444444444442</v>
      </c>
      <c r="G4" s="12">
        <v>5</v>
      </c>
      <c r="H4" s="11">
        <f t="shared" si="4"/>
        <v>3</v>
      </c>
      <c r="I4" s="12">
        <v>22</v>
      </c>
      <c r="J4" s="12">
        <v>27</v>
      </c>
      <c r="K4" s="14">
        <f t="shared" si="0"/>
        <v>-9.2592592592592587E-2</v>
      </c>
      <c r="L4" s="14">
        <f>I4</f>
        <v>22</v>
      </c>
      <c r="M4" s="14">
        <f>J4</f>
        <v>27</v>
      </c>
      <c r="N4" s="14">
        <f t="shared" si="1"/>
        <v>-9.2592592592592587E-2</v>
      </c>
      <c r="O4" s="7"/>
    </row>
    <row r="5" spans="1:15">
      <c r="A5" s="11">
        <f t="shared" si="2"/>
        <v>4</v>
      </c>
      <c r="B5" s="12" t="s">
        <v>35</v>
      </c>
      <c r="C5" s="12" t="s">
        <v>36</v>
      </c>
      <c r="D5" s="12" t="s">
        <v>36</v>
      </c>
      <c r="E5" s="12" t="s">
        <v>38</v>
      </c>
      <c r="F5" s="13">
        <f t="shared" si="3"/>
        <v>0.38541666666666663</v>
      </c>
      <c r="G5" s="12">
        <v>8</v>
      </c>
      <c r="H5" s="11">
        <f t="shared" si="4"/>
        <v>4</v>
      </c>
      <c r="I5" s="12">
        <v>26</v>
      </c>
      <c r="J5" s="12">
        <v>19</v>
      </c>
      <c r="K5" s="14">
        <f t="shared" si="0"/>
        <v>0.13207547169811321</v>
      </c>
      <c r="L5" s="14">
        <f>J5</f>
        <v>19</v>
      </c>
      <c r="M5" s="14">
        <f>I5</f>
        <v>26</v>
      </c>
      <c r="N5" s="14">
        <f t="shared" si="1"/>
        <v>-0.13207547169811321</v>
      </c>
      <c r="O5" s="7"/>
    </row>
    <row r="6" spans="1:15">
      <c r="A6" s="11">
        <f t="shared" si="2"/>
        <v>5</v>
      </c>
      <c r="B6" s="12" t="s">
        <v>35</v>
      </c>
      <c r="C6" s="12" t="s">
        <v>36</v>
      </c>
      <c r="D6" s="12" t="s">
        <v>36</v>
      </c>
      <c r="E6" s="12" t="s">
        <v>37</v>
      </c>
      <c r="F6" s="13">
        <f t="shared" si="3"/>
        <v>0.38888888888888884</v>
      </c>
      <c r="G6" s="12">
        <v>6</v>
      </c>
      <c r="H6" s="11">
        <f t="shared" si="4"/>
        <v>5</v>
      </c>
      <c r="I6" s="15">
        <v>36</v>
      </c>
      <c r="J6" s="15">
        <v>24</v>
      </c>
      <c r="K6" s="14">
        <f t="shared" si="0"/>
        <v>0.18181818181818182</v>
      </c>
      <c r="L6" s="14">
        <f>I6</f>
        <v>36</v>
      </c>
      <c r="M6" s="14">
        <f>J6</f>
        <v>24</v>
      </c>
      <c r="N6" s="14">
        <f t="shared" si="1"/>
        <v>0.18181818181818182</v>
      </c>
      <c r="O6" s="7"/>
    </row>
    <row r="7" spans="1:15">
      <c r="A7" s="11">
        <f t="shared" si="2"/>
        <v>6</v>
      </c>
      <c r="B7" s="12" t="s">
        <v>35</v>
      </c>
      <c r="C7" s="12" t="s">
        <v>36</v>
      </c>
      <c r="D7" s="12" t="s">
        <v>36</v>
      </c>
      <c r="E7" s="12" t="s">
        <v>38</v>
      </c>
      <c r="F7" s="13">
        <f t="shared" si="3"/>
        <v>0.39236111111111105</v>
      </c>
      <c r="G7" s="12">
        <v>12</v>
      </c>
      <c r="H7" s="11">
        <f t="shared" si="4"/>
        <v>6</v>
      </c>
      <c r="I7" s="12">
        <v>40</v>
      </c>
      <c r="J7" s="12">
        <v>24</v>
      </c>
      <c r="K7" s="14">
        <f t="shared" si="0"/>
        <v>0.21052631578947367</v>
      </c>
      <c r="L7" s="14">
        <f>J7</f>
        <v>24</v>
      </c>
      <c r="M7" s="14">
        <f>I7</f>
        <v>40</v>
      </c>
      <c r="N7" s="14">
        <f t="shared" si="1"/>
        <v>-0.21052631578947367</v>
      </c>
      <c r="O7" s="7"/>
    </row>
    <row r="8" spans="1:15" s="19" customFormat="1">
      <c r="A8" s="16">
        <f>A7+1</f>
        <v>7</v>
      </c>
      <c r="B8" s="9" t="s">
        <v>35</v>
      </c>
      <c r="C8" s="9" t="s">
        <v>65</v>
      </c>
      <c r="D8" s="9" t="s">
        <v>39</v>
      </c>
      <c r="E8" s="9" t="s">
        <v>37</v>
      </c>
      <c r="F8" s="17">
        <f>F7+TIME(0,30,0)</f>
        <v>0.41319444444444436</v>
      </c>
      <c r="G8" s="9">
        <v>4</v>
      </c>
      <c r="H8" s="16">
        <f>H7+1</f>
        <v>7</v>
      </c>
      <c r="I8" s="9">
        <v>49</v>
      </c>
      <c r="J8" s="9">
        <v>2</v>
      </c>
      <c r="K8" s="9">
        <f>(I8-J8)/(G8+I8+J8)</f>
        <v>0.8545454545454545</v>
      </c>
      <c r="L8" s="9">
        <f>I8</f>
        <v>49</v>
      </c>
      <c r="M8" s="9">
        <f>J8</f>
        <v>2</v>
      </c>
      <c r="N8" s="9">
        <f>(L8-M8)/(G8+L8+M8)</f>
        <v>0.8545454545454545</v>
      </c>
      <c r="O8" s="18">
        <f>(N9+N10+N11+N12+N13)/5</f>
        <v>0.59754215158645019</v>
      </c>
    </row>
    <row r="9" spans="1:15">
      <c r="A9" s="11">
        <f>A8+1</f>
        <v>8</v>
      </c>
      <c r="B9" s="12" t="s">
        <v>35</v>
      </c>
      <c r="C9" s="12" t="s">
        <v>65</v>
      </c>
      <c r="D9" s="12" t="s">
        <v>39</v>
      </c>
      <c r="E9" s="12" t="s">
        <v>38</v>
      </c>
      <c r="F9" s="13">
        <f t="shared" si="3"/>
        <v>0.41666666666666657</v>
      </c>
      <c r="G9" s="12">
        <v>3</v>
      </c>
      <c r="H9" s="11">
        <f>H8+1</f>
        <v>8</v>
      </c>
      <c r="I9" s="12">
        <v>12</v>
      </c>
      <c r="J9" s="12">
        <v>55</v>
      </c>
      <c r="K9" s="14">
        <f>(I9-J9)/(G9+I9+J9)</f>
        <v>-0.61428571428571432</v>
      </c>
      <c r="L9" s="12">
        <f>J9</f>
        <v>55</v>
      </c>
      <c r="M9" s="12">
        <f>I9</f>
        <v>12</v>
      </c>
      <c r="N9" s="14">
        <f>(L9-M9)/(G9+L9+M9)</f>
        <v>0.61428571428571432</v>
      </c>
      <c r="O9" s="7"/>
    </row>
    <row r="10" spans="1:15">
      <c r="A10" s="11">
        <f>A9+1</f>
        <v>9</v>
      </c>
      <c r="B10" s="12" t="s">
        <v>35</v>
      </c>
      <c r="C10" s="12" t="s">
        <v>65</v>
      </c>
      <c r="D10" s="12" t="s">
        <v>39</v>
      </c>
      <c r="E10" s="12" t="s">
        <v>37</v>
      </c>
      <c r="F10" s="13">
        <f t="shared" si="3"/>
        <v>0.42013888888888878</v>
      </c>
      <c r="G10" s="12">
        <v>6</v>
      </c>
      <c r="H10" s="11">
        <f>H9+1</f>
        <v>9</v>
      </c>
      <c r="I10" s="12">
        <v>37</v>
      </c>
      <c r="J10" s="12">
        <v>10</v>
      </c>
      <c r="K10" s="14">
        <f>(I10-J10)/(G10+I10+J10)</f>
        <v>0.50943396226415094</v>
      </c>
      <c r="L10" s="14">
        <f>I10</f>
        <v>37</v>
      </c>
      <c r="M10" s="14">
        <f>J10</f>
        <v>10</v>
      </c>
      <c r="N10" s="14">
        <f>(L10-M10)/(G10+L10+M10)</f>
        <v>0.50943396226415094</v>
      </c>
      <c r="O10" s="7"/>
    </row>
    <row r="11" spans="1:15">
      <c r="A11" s="11">
        <f>A10+1</f>
        <v>10</v>
      </c>
      <c r="B11" s="12" t="s">
        <v>35</v>
      </c>
      <c r="C11" s="12" t="s">
        <v>65</v>
      </c>
      <c r="D11" s="12" t="s">
        <v>39</v>
      </c>
      <c r="E11" s="12" t="s">
        <v>38</v>
      </c>
      <c r="F11" s="13">
        <f t="shared" si="3"/>
        <v>0.42361111111111099</v>
      </c>
      <c r="G11" s="12">
        <v>2</v>
      </c>
      <c r="H11" s="11">
        <f>H10+1</f>
        <v>10</v>
      </c>
      <c r="I11" s="12">
        <v>11</v>
      </c>
      <c r="J11" s="12">
        <v>52</v>
      </c>
      <c r="K11" s="14">
        <f>(I11-J11)/(G11+I11+J11)</f>
        <v>-0.63076923076923075</v>
      </c>
      <c r="L11" s="14">
        <f>J11</f>
        <v>52</v>
      </c>
      <c r="M11" s="14">
        <f>I11</f>
        <v>11</v>
      </c>
      <c r="N11" s="14">
        <f>(L11-M11)/(G11+L11+M11)</f>
        <v>0.63076923076923075</v>
      </c>
      <c r="O11" s="7"/>
    </row>
    <row r="12" spans="1:15">
      <c r="A12" s="11">
        <f t="shared" si="2"/>
        <v>11</v>
      </c>
      <c r="B12" s="12" t="s">
        <v>35</v>
      </c>
      <c r="C12" s="12" t="s">
        <v>65</v>
      </c>
      <c r="D12" s="12" t="s">
        <v>39</v>
      </c>
      <c r="E12" s="12" t="s">
        <v>37</v>
      </c>
      <c r="F12" s="13">
        <f t="shared" si="3"/>
        <v>0.4270833333333332</v>
      </c>
      <c r="G12" s="12">
        <v>2</v>
      </c>
      <c r="H12" s="11">
        <f t="shared" si="4"/>
        <v>11</v>
      </c>
      <c r="I12" s="15">
        <v>58</v>
      </c>
      <c r="J12" s="15">
        <v>9</v>
      </c>
      <c r="K12" s="14">
        <f t="shared" ref="K12:K13" si="5">(I12-J12)/(G12+I12+J12)</f>
        <v>0.71014492753623193</v>
      </c>
      <c r="L12" s="14">
        <f>I12</f>
        <v>58</v>
      </c>
      <c r="M12" s="14">
        <f>J12</f>
        <v>9</v>
      </c>
      <c r="N12" s="14">
        <f t="shared" ref="N12:N13" si="6">(L12-M12)/(G12+L12+M12)</f>
        <v>0.71014492753623193</v>
      </c>
      <c r="O12" s="7"/>
    </row>
    <row r="13" spans="1:15">
      <c r="A13" s="11">
        <f t="shared" si="2"/>
        <v>12</v>
      </c>
      <c r="B13" s="12" t="s">
        <v>35</v>
      </c>
      <c r="C13" s="12" t="s">
        <v>65</v>
      </c>
      <c r="D13" s="12" t="s">
        <v>39</v>
      </c>
      <c r="E13" s="12" t="s">
        <v>38</v>
      </c>
      <c r="F13" s="13">
        <f t="shared" si="3"/>
        <v>0.43055555555555541</v>
      </c>
      <c r="G13" s="12">
        <v>3</v>
      </c>
      <c r="H13" s="11">
        <f t="shared" si="4"/>
        <v>12</v>
      </c>
      <c r="I13" s="12">
        <v>14</v>
      </c>
      <c r="J13" s="12">
        <v>48</v>
      </c>
      <c r="K13" s="14">
        <f t="shared" si="5"/>
        <v>-0.52307692307692311</v>
      </c>
      <c r="L13" s="14">
        <f>J13</f>
        <v>48</v>
      </c>
      <c r="M13" s="14">
        <f>I13</f>
        <v>14</v>
      </c>
      <c r="N13" s="14">
        <f t="shared" si="6"/>
        <v>0.52307692307692311</v>
      </c>
      <c r="O13" s="7"/>
    </row>
    <row r="14" spans="1:15" s="19" customFormat="1">
      <c r="A14" s="16">
        <f>A13+1</f>
        <v>13</v>
      </c>
      <c r="B14" s="9" t="s">
        <v>35</v>
      </c>
      <c r="C14" s="9" t="s">
        <v>75</v>
      </c>
      <c r="D14" s="9" t="s">
        <v>39</v>
      </c>
      <c r="E14" s="9" t="s">
        <v>37</v>
      </c>
      <c r="F14" s="17">
        <f>F13+TIME(0,30,0)</f>
        <v>0.45138888888888873</v>
      </c>
      <c r="G14" s="9">
        <v>6</v>
      </c>
      <c r="H14" s="16">
        <f>H13+1</f>
        <v>13</v>
      </c>
      <c r="I14" s="9">
        <v>43</v>
      </c>
      <c r="J14" s="9">
        <v>7</v>
      </c>
      <c r="K14" s="9">
        <f t="shared" si="0"/>
        <v>0.6428571428571429</v>
      </c>
      <c r="L14" s="9">
        <f>I14</f>
        <v>43</v>
      </c>
      <c r="M14" s="9">
        <f>J14</f>
        <v>7</v>
      </c>
      <c r="N14" s="9">
        <f t="shared" si="1"/>
        <v>0.6428571428571429</v>
      </c>
      <c r="O14" s="18">
        <f>(N14+N15+N16+N17+N18+N19)/6</f>
        <v>0.68639315169120296</v>
      </c>
    </row>
    <row r="15" spans="1:15">
      <c r="A15" s="11">
        <f t="shared" si="2"/>
        <v>14</v>
      </c>
      <c r="B15" s="12" t="s">
        <v>35</v>
      </c>
      <c r="C15" s="12" t="s">
        <v>75</v>
      </c>
      <c r="D15" s="12" t="s">
        <v>39</v>
      </c>
      <c r="E15" s="12" t="s">
        <v>38</v>
      </c>
      <c r="F15" s="13">
        <f t="shared" si="3"/>
        <v>0.45486111111111094</v>
      </c>
      <c r="G15" s="12">
        <v>5</v>
      </c>
      <c r="H15" s="11">
        <f t="shared" si="4"/>
        <v>14</v>
      </c>
      <c r="I15" s="12">
        <v>7</v>
      </c>
      <c r="J15" s="12">
        <v>48</v>
      </c>
      <c r="K15" s="14">
        <f t="shared" si="0"/>
        <v>-0.68333333333333335</v>
      </c>
      <c r="L15" s="12">
        <f>J15</f>
        <v>48</v>
      </c>
      <c r="M15" s="12">
        <f>I15</f>
        <v>7</v>
      </c>
      <c r="N15" s="14">
        <f t="shared" si="1"/>
        <v>0.68333333333333335</v>
      </c>
      <c r="O15" s="7"/>
    </row>
    <row r="16" spans="1:15" s="23" customFormat="1">
      <c r="A16" s="20">
        <f t="shared" si="2"/>
        <v>15</v>
      </c>
      <c r="B16" s="14" t="s">
        <v>35</v>
      </c>
      <c r="C16" s="12" t="s">
        <v>75</v>
      </c>
      <c r="D16" s="12" t="s">
        <v>39</v>
      </c>
      <c r="E16" s="21" t="s">
        <v>40</v>
      </c>
      <c r="F16" s="13">
        <f t="shared" si="3"/>
        <v>0.45833333333333315</v>
      </c>
      <c r="G16" s="21">
        <v>1</v>
      </c>
      <c r="H16" s="20">
        <f t="shared" si="4"/>
        <v>15</v>
      </c>
      <c r="I16" s="21">
        <v>33</v>
      </c>
      <c r="J16" s="21">
        <v>7</v>
      </c>
      <c r="K16" s="21">
        <f t="shared" si="0"/>
        <v>0.63414634146341464</v>
      </c>
      <c r="L16" s="21">
        <f>I16</f>
        <v>33</v>
      </c>
      <c r="M16" s="21">
        <f>J16</f>
        <v>7</v>
      </c>
      <c r="N16" s="21">
        <f t="shared" si="1"/>
        <v>0.63414634146341464</v>
      </c>
      <c r="O16" s="22"/>
    </row>
    <row r="17" spans="1:15">
      <c r="A17" s="11">
        <f t="shared" si="2"/>
        <v>16</v>
      </c>
      <c r="B17" s="12" t="s">
        <v>35</v>
      </c>
      <c r="C17" s="12" t="s">
        <v>75</v>
      </c>
      <c r="D17" s="12" t="s">
        <v>39</v>
      </c>
      <c r="E17" s="12" t="s">
        <v>38</v>
      </c>
      <c r="F17" s="13">
        <f t="shared" si="3"/>
        <v>0.46180555555555536</v>
      </c>
      <c r="G17" s="12">
        <v>1</v>
      </c>
      <c r="H17" s="11">
        <f t="shared" si="4"/>
        <v>16</v>
      </c>
      <c r="I17" s="12">
        <v>7</v>
      </c>
      <c r="J17" s="12">
        <v>58</v>
      </c>
      <c r="K17" s="14">
        <f t="shared" si="0"/>
        <v>-0.77272727272727271</v>
      </c>
      <c r="L17" s="12">
        <f>J17</f>
        <v>58</v>
      </c>
      <c r="M17" s="12">
        <f>I17</f>
        <v>7</v>
      </c>
      <c r="N17" s="14">
        <f t="shared" si="1"/>
        <v>0.77272727272727271</v>
      </c>
      <c r="O17" s="7"/>
    </row>
    <row r="18" spans="1:15">
      <c r="A18" s="11">
        <f t="shared" si="2"/>
        <v>17</v>
      </c>
      <c r="B18" s="12" t="s">
        <v>35</v>
      </c>
      <c r="C18" s="12" t="s">
        <v>75</v>
      </c>
      <c r="D18" s="12" t="s">
        <v>39</v>
      </c>
      <c r="E18" s="12" t="s">
        <v>37</v>
      </c>
      <c r="F18" s="13">
        <f t="shared" si="3"/>
        <v>0.46527777777777757</v>
      </c>
      <c r="G18" s="12">
        <v>1</v>
      </c>
      <c r="H18" s="11">
        <f t="shared" si="4"/>
        <v>17</v>
      </c>
      <c r="I18" s="12">
        <v>52</v>
      </c>
      <c r="J18" s="12">
        <v>6</v>
      </c>
      <c r="K18" s="14">
        <f t="shared" si="0"/>
        <v>0.77966101694915257</v>
      </c>
      <c r="L18" s="14">
        <f>I18</f>
        <v>52</v>
      </c>
      <c r="M18" s="14">
        <f>J18</f>
        <v>6</v>
      </c>
      <c r="N18" s="14">
        <f t="shared" si="1"/>
        <v>0.77966101694915257</v>
      </c>
      <c r="O18" s="7"/>
    </row>
    <row r="19" spans="1:15">
      <c r="A19" s="11">
        <f t="shared" si="2"/>
        <v>18</v>
      </c>
      <c r="B19" s="12" t="s">
        <v>35</v>
      </c>
      <c r="C19" s="12" t="s">
        <v>75</v>
      </c>
      <c r="D19" s="12" t="s">
        <v>39</v>
      </c>
      <c r="E19" s="12" t="s">
        <v>38</v>
      </c>
      <c r="F19" s="13">
        <f t="shared" si="3"/>
        <v>0.46874999999999978</v>
      </c>
      <c r="G19" s="12">
        <v>2</v>
      </c>
      <c r="H19" s="11">
        <f t="shared" si="4"/>
        <v>18</v>
      </c>
      <c r="I19" s="12">
        <v>13</v>
      </c>
      <c r="J19" s="12">
        <v>56</v>
      </c>
      <c r="K19" s="14">
        <f t="shared" si="0"/>
        <v>-0.60563380281690138</v>
      </c>
      <c r="L19" s="14">
        <f>J19</f>
        <v>56</v>
      </c>
      <c r="M19" s="14">
        <f>I19</f>
        <v>13</v>
      </c>
      <c r="N19" s="14">
        <f t="shared" si="1"/>
        <v>0.60563380281690138</v>
      </c>
      <c r="O19" s="7"/>
    </row>
    <row r="20" spans="1:15" s="25" customFormat="1">
      <c r="A20" s="16">
        <f>A19+1</f>
        <v>19</v>
      </c>
      <c r="B20" s="9" t="s">
        <v>35</v>
      </c>
      <c r="C20" s="9" t="s">
        <v>65</v>
      </c>
      <c r="D20" s="9" t="s">
        <v>75</v>
      </c>
      <c r="E20" s="24" t="s">
        <v>37</v>
      </c>
      <c r="F20" s="17">
        <f>F19+TIME(0,30,0)</f>
        <v>0.48958333333333309</v>
      </c>
      <c r="G20" s="24">
        <v>4</v>
      </c>
      <c r="H20" s="16">
        <f>H19+1</f>
        <v>19</v>
      </c>
      <c r="I20" s="24">
        <v>42</v>
      </c>
      <c r="J20" s="24">
        <v>19</v>
      </c>
      <c r="K20" s="24">
        <f t="shared" si="0"/>
        <v>0.35384615384615387</v>
      </c>
      <c r="L20" s="24">
        <f>I20</f>
        <v>42</v>
      </c>
      <c r="M20" s="24">
        <f>J20</f>
        <v>19</v>
      </c>
      <c r="N20" s="24">
        <f t="shared" si="1"/>
        <v>0.35384615384615387</v>
      </c>
      <c r="O20" s="18">
        <f>(N20+N21+N22+N23+N24+N25)/6</f>
        <v>0.33354234319142245</v>
      </c>
    </row>
    <row r="21" spans="1:15">
      <c r="A21" s="11">
        <f t="shared" si="2"/>
        <v>20</v>
      </c>
      <c r="B21" s="12" t="s">
        <v>35</v>
      </c>
      <c r="C21" s="12" t="s">
        <v>65</v>
      </c>
      <c r="D21" s="12" t="s">
        <v>75</v>
      </c>
      <c r="E21" s="12" t="s">
        <v>38</v>
      </c>
      <c r="F21" s="13">
        <f t="shared" si="3"/>
        <v>0.4930555555555553</v>
      </c>
      <c r="G21" s="12">
        <v>8</v>
      </c>
      <c r="H21" s="11">
        <f t="shared" si="4"/>
        <v>20</v>
      </c>
      <c r="I21" s="12">
        <v>23</v>
      </c>
      <c r="J21" s="12">
        <v>38</v>
      </c>
      <c r="K21" s="14">
        <f t="shared" si="0"/>
        <v>-0.21739130434782608</v>
      </c>
      <c r="L21" s="14">
        <f>J21</f>
        <v>38</v>
      </c>
      <c r="M21" s="14">
        <f>I21</f>
        <v>23</v>
      </c>
      <c r="N21" s="14">
        <f t="shared" si="1"/>
        <v>0.21739130434782608</v>
      </c>
      <c r="O21" s="7"/>
    </row>
    <row r="22" spans="1:15" s="23" customFormat="1">
      <c r="A22" s="20">
        <f t="shared" si="2"/>
        <v>21</v>
      </c>
      <c r="B22" s="14" t="s">
        <v>35</v>
      </c>
      <c r="C22" s="12" t="s">
        <v>65</v>
      </c>
      <c r="D22" s="12" t="s">
        <v>75</v>
      </c>
      <c r="E22" s="14" t="s">
        <v>37</v>
      </c>
      <c r="F22" s="13">
        <f t="shared" si="3"/>
        <v>0.49652777777777751</v>
      </c>
      <c r="G22" s="21">
        <v>5</v>
      </c>
      <c r="H22" s="20">
        <f t="shared" si="4"/>
        <v>21</v>
      </c>
      <c r="I22" s="21">
        <v>36</v>
      </c>
      <c r="J22" s="21">
        <v>20</v>
      </c>
      <c r="K22" s="21">
        <f t="shared" si="0"/>
        <v>0.26229508196721313</v>
      </c>
      <c r="L22" s="21">
        <f>I22</f>
        <v>36</v>
      </c>
      <c r="M22" s="21">
        <f>J22</f>
        <v>20</v>
      </c>
      <c r="N22" s="21">
        <f t="shared" si="1"/>
        <v>0.26229508196721313</v>
      </c>
      <c r="O22" s="22"/>
    </row>
    <row r="23" spans="1:15">
      <c r="A23" s="11">
        <f t="shared" si="2"/>
        <v>22</v>
      </c>
      <c r="B23" s="12" t="s">
        <v>35</v>
      </c>
      <c r="C23" s="12" t="s">
        <v>65</v>
      </c>
      <c r="D23" s="12" t="s">
        <v>75</v>
      </c>
      <c r="E23" s="12" t="s">
        <v>38</v>
      </c>
      <c r="F23" s="13">
        <f t="shared" si="3"/>
        <v>0.49999999999999972</v>
      </c>
      <c r="G23" s="12">
        <v>8</v>
      </c>
      <c r="H23" s="11">
        <f t="shared" si="4"/>
        <v>22</v>
      </c>
      <c r="I23" s="12">
        <v>19</v>
      </c>
      <c r="J23" s="12">
        <v>52</v>
      </c>
      <c r="K23" s="14">
        <f t="shared" si="0"/>
        <v>-0.41772151898734178</v>
      </c>
      <c r="L23" s="12">
        <f>J23</f>
        <v>52</v>
      </c>
      <c r="M23" s="12">
        <f>I23</f>
        <v>19</v>
      </c>
      <c r="N23" s="14">
        <f t="shared" si="1"/>
        <v>0.41772151898734178</v>
      </c>
      <c r="O23" s="7"/>
    </row>
    <row r="24" spans="1:15">
      <c r="A24" s="11">
        <f t="shared" si="2"/>
        <v>23</v>
      </c>
      <c r="B24" s="12" t="s">
        <v>35</v>
      </c>
      <c r="C24" s="12" t="s">
        <v>65</v>
      </c>
      <c r="D24" s="12" t="s">
        <v>75</v>
      </c>
      <c r="E24" s="12" t="s">
        <v>37</v>
      </c>
      <c r="F24" s="13">
        <f t="shared" si="3"/>
        <v>0.50347222222222199</v>
      </c>
      <c r="G24" s="12">
        <v>9</v>
      </c>
      <c r="H24" s="11">
        <f t="shared" si="4"/>
        <v>23</v>
      </c>
      <c r="I24" s="12">
        <v>38</v>
      </c>
      <c r="J24" s="12">
        <v>21</v>
      </c>
      <c r="K24" s="14">
        <f t="shared" si="0"/>
        <v>0.25</v>
      </c>
      <c r="L24" s="14">
        <f>I24</f>
        <v>38</v>
      </c>
      <c r="M24" s="14">
        <f>J24</f>
        <v>21</v>
      </c>
      <c r="N24" s="14">
        <f t="shared" si="1"/>
        <v>0.25</v>
      </c>
      <c r="O24" s="7"/>
    </row>
    <row r="25" spans="1:15">
      <c r="A25" s="11">
        <f t="shared" si="2"/>
        <v>24</v>
      </c>
      <c r="B25" s="12" t="s">
        <v>35</v>
      </c>
      <c r="C25" s="12" t="s">
        <v>65</v>
      </c>
      <c r="D25" s="12" t="s">
        <v>75</v>
      </c>
      <c r="E25" s="12" t="s">
        <v>38</v>
      </c>
      <c r="F25" s="13">
        <f t="shared" si="3"/>
        <v>0.5069444444444442</v>
      </c>
      <c r="G25" s="12">
        <v>6</v>
      </c>
      <c r="H25" s="11">
        <f t="shared" si="4"/>
        <v>24</v>
      </c>
      <c r="I25" s="12">
        <v>10</v>
      </c>
      <c r="J25" s="12">
        <v>36</v>
      </c>
      <c r="K25" s="14">
        <f t="shared" si="0"/>
        <v>-0.5</v>
      </c>
      <c r="L25" s="14">
        <f>J25</f>
        <v>36</v>
      </c>
      <c r="M25" s="14">
        <f>I25</f>
        <v>10</v>
      </c>
      <c r="N25" s="14">
        <f t="shared" si="1"/>
        <v>0.5</v>
      </c>
      <c r="O25" s="7"/>
    </row>
    <row r="26" spans="1:15" s="25" customFormat="1">
      <c r="A26" s="16">
        <f>A25+1</f>
        <v>25</v>
      </c>
      <c r="B26" s="9" t="s">
        <v>35</v>
      </c>
      <c r="C26" s="9" t="s">
        <v>65</v>
      </c>
      <c r="D26" s="9" t="s">
        <v>99</v>
      </c>
      <c r="E26" s="24" t="s">
        <v>37</v>
      </c>
      <c r="F26" s="17">
        <f>F25+TIME(0,30,0)</f>
        <v>0.52777777777777757</v>
      </c>
      <c r="G26" s="24">
        <v>11</v>
      </c>
      <c r="H26" s="16">
        <f>H25+1</f>
        <v>25</v>
      </c>
      <c r="I26" s="24">
        <v>26</v>
      </c>
      <c r="J26" s="24">
        <v>25</v>
      </c>
      <c r="K26" s="24">
        <f t="shared" si="0"/>
        <v>1.6129032258064516E-2</v>
      </c>
      <c r="L26" s="24">
        <f>I26</f>
        <v>26</v>
      </c>
      <c r="M26" s="24">
        <f>J26</f>
        <v>25</v>
      </c>
      <c r="N26" s="24">
        <f t="shared" si="1"/>
        <v>1.6129032258064516E-2</v>
      </c>
      <c r="O26" s="18">
        <f>(N26+N27+N28+N29+N30+N31)/6</f>
        <v>0.18621343399964527</v>
      </c>
    </row>
    <row r="27" spans="1:15">
      <c r="A27" s="11">
        <f t="shared" si="2"/>
        <v>26</v>
      </c>
      <c r="B27" s="12" t="s">
        <v>35</v>
      </c>
      <c r="C27" s="12" t="s">
        <v>65</v>
      </c>
      <c r="D27" s="12" t="s">
        <v>99</v>
      </c>
      <c r="E27" s="12" t="s">
        <v>38</v>
      </c>
      <c r="F27" s="13">
        <f t="shared" si="3"/>
        <v>0.53124999999999978</v>
      </c>
      <c r="G27" s="12">
        <v>9</v>
      </c>
      <c r="H27" s="11">
        <f t="shared" si="4"/>
        <v>26</v>
      </c>
      <c r="I27" s="12">
        <v>16</v>
      </c>
      <c r="J27" s="12">
        <v>43</v>
      </c>
      <c r="K27" s="14">
        <f t="shared" si="0"/>
        <v>-0.39705882352941174</v>
      </c>
      <c r="L27" s="14">
        <f>J27</f>
        <v>43</v>
      </c>
      <c r="M27" s="14">
        <f>I27</f>
        <v>16</v>
      </c>
      <c r="N27" s="14">
        <f t="shared" si="1"/>
        <v>0.39705882352941174</v>
      </c>
      <c r="O27" s="7"/>
    </row>
    <row r="28" spans="1:15" s="23" customFormat="1">
      <c r="A28" s="20">
        <f t="shared" si="2"/>
        <v>27</v>
      </c>
      <c r="B28" s="14" t="s">
        <v>35</v>
      </c>
      <c r="C28" s="12" t="s">
        <v>65</v>
      </c>
      <c r="D28" s="12" t="s">
        <v>99</v>
      </c>
      <c r="E28" s="14" t="s">
        <v>37</v>
      </c>
      <c r="F28" s="13">
        <f t="shared" si="3"/>
        <v>0.53472222222222199</v>
      </c>
      <c r="G28" s="21">
        <v>7</v>
      </c>
      <c r="H28" s="20">
        <f t="shared" si="4"/>
        <v>27</v>
      </c>
      <c r="I28" s="21">
        <v>39</v>
      </c>
      <c r="J28" s="21">
        <v>22</v>
      </c>
      <c r="K28" s="21">
        <f t="shared" si="0"/>
        <v>0.25</v>
      </c>
      <c r="L28" s="21">
        <f>I28</f>
        <v>39</v>
      </c>
      <c r="M28" s="21">
        <f>J28</f>
        <v>22</v>
      </c>
      <c r="N28" s="21">
        <f t="shared" si="1"/>
        <v>0.25</v>
      </c>
      <c r="O28" s="22"/>
    </row>
    <row r="29" spans="1:15">
      <c r="A29" s="11">
        <f t="shared" si="2"/>
        <v>28</v>
      </c>
      <c r="B29" s="12" t="s">
        <v>35</v>
      </c>
      <c r="C29" s="12" t="s">
        <v>65</v>
      </c>
      <c r="D29" s="12" t="s">
        <v>99</v>
      </c>
      <c r="E29" s="12" t="s">
        <v>38</v>
      </c>
      <c r="F29" s="13">
        <f t="shared" si="3"/>
        <v>0.5381944444444442</v>
      </c>
      <c r="G29" s="12">
        <v>6</v>
      </c>
      <c r="H29" s="11">
        <f t="shared" si="4"/>
        <v>28</v>
      </c>
      <c r="I29" s="12">
        <v>19</v>
      </c>
      <c r="J29" s="12">
        <v>38</v>
      </c>
      <c r="K29" s="14">
        <f t="shared" si="0"/>
        <v>-0.30158730158730157</v>
      </c>
      <c r="L29" s="12">
        <f>J29</f>
        <v>38</v>
      </c>
      <c r="M29" s="12">
        <f>I29</f>
        <v>19</v>
      </c>
      <c r="N29" s="14">
        <f t="shared" si="1"/>
        <v>0.30158730158730157</v>
      </c>
      <c r="O29" s="7"/>
    </row>
    <row r="30" spans="1:15">
      <c r="A30" s="11">
        <f t="shared" si="2"/>
        <v>29</v>
      </c>
      <c r="B30" s="12" t="s">
        <v>35</v>
      </c>
      <c r="C30" s="12" t="s">
        <v>65</v>
      </c>
      <c r="D30" s="12" t="s">
        <v>99</v>
      </c>
      <c r="E30" s="12" t="s">
        <v>37</v>
      </c>
      <c r="F30" s="13">
        <f t="shared" si="3"/>
        <v>0.54166666666666641</v>
      </c>
      <c r="G30" s="12">
        <v>2</v>
      </c>
      <c r="H30" s="11">
        <f t="shared" si="4"/>
        <v>29</v>
      </c>
      <c r="I30" s="12">
        <v>28</v>
      </c>
      <c r="J30" s="12">
        <v>24</v>
      </c>
      <c r="K30" s="14">
        <f t="shared" si="0"/>
        <v>7.407407407407407E-2</v>
      </c>
      <c r="L30" s="14">
        <f>I30</f>
        <v>28</v>
      </c>
      <c r="M30" s="14">
        <f>J30</f>
        <v>24</v>
      </c>
      <c r="N30" s="14">
        <f t="shared" si="1"/>
        <v>7.407407407407407E-2</v>
      </c>
      <c r="O30" s="7"/>
    </row>
    <row r="31" spans="1:15">
      <c r="A31" s="11">
        <f t="shared" si="2"/>
        <v>30</v>
      </c>
      <c r="B31" s="12" t="s">
        <v>35</v>
      </c>
      <c r="C31" s="12" t="s">
        <v>65</v>
      </c>
      <c r="D31" s="12" t="s">
        <v>99</v>
      </c>
      <c r="E31" s="12" t="s">
        <v>38</v>
      </c>
      <c r="F31" s="13">
        <f t="shared" si="3"/>
        <v>0.54513888888888862</v>
      </c>
      <c r="G31" s="12">
        <v>7</v>
      </c>
      <c r="H31" s="11">
        <f t="shared" si="4"/>
        <v>30</v>
      </c>
      <c r="I31" s="12">
        <v>20</v>
      </c>
      <c r="J31" s="12">
        <v>24</v>
      </c>
      <c r="K31" s="14">
        <f t="shared" si="0"/>
        <v>-7.8431372549019607E-2</v>
      </c>
      <c r="L31" s="14">
        <f>J31</f>
        <v>24</v>
      </c>
      <c r="M31" s="14">
        <f>I31</f>
        <v>20</v>
      </c>
      <c r="N31" s="14">
        <f t="shared" si="1"/>
        <v>7.8431372549019607E-2</v>
      </c>
      <c r="O31" s="7"/>
    </row>
    <row r="32" spans="1:15" s="25" customFormat="1">
      <c r="A32" s="16">
        <f>A31+1</f>
        <v>31</v>
      </c>
      <c r="B32" s="9" t="s">
        <v>35</v>
      </c>
      <c r="C32" s="9" t="s">
        <v>97</v>
      </c>
      <c r="D32" s="9" t="s">
        <v>39</v>
      </c>
      <c r="E32" s="24" t="s">
        <v>37</v>
      </c>
      <c r="F32" s="17">
        <f>F31+TIME(0,30,0)</f>
        <v>0.56597222222222199</v>
      </c>
      <c r="G32" s="24">
        <v>6</v>
      </c>
      <c r="H32" s="16">
        <f>H31+1</f>
        <v>31</v>
      </c>
      <c r="I32" s="24">
        <v>49</v>
      </c>
      <c r="J32" s="24">
        <v>8</v>
      </c>
      <c r="K32" s="24">
        <f t="shared" si="0"/>
        <v>0.65079365079365081</v>
      </c>
      <c r="L32" s="24">
        <f>I32</f>
        <v>49</v>
      </c>
      <c r="M32" s="24">
        <f>J32</f>
        <v>8</v>
      </c>
      <c r="N32" s="24">
        <f t="shared" si="1"/>
        <v>0.65079365079365081</v>
      </c>
      <c r="O32" s="18">
        <f>(N32+N33+N34+N35+N36+N37)/6</f>
        <v>0.59441139170597579</v>
      </c>
    </row>
    <row r="33" spans="1:15">
      <c r="A33" s="11">
        <f t="shared" si="2"/>
        <v>32</v>
      </c>
      <c r="B33" s="12" t="s">
        <v>35</v>
      </c>
      <c r="C33" s="12" t="s">
        <v>98</v>
      </c>
      <c r="D33" s="12" t="s">
        <v>39</v>
      </c>
      <c r="E33" s="12" t="s">
        <v>38</v>
      </c>
      <c r="F33" s="13">
        <f t="shared" si="3"/>
        <v>0.5694444444444442</v>
      </c>
      <c r="G33" s="12">
        <v>1</v>
      </c>
      <c r="H33" s="11">
        <f t="shared" si="4"/>
        <v>32</v>
      </c>
      <c r="I33" s="12">
        <v>11</v>
      </c>
      <c r="J33" s="12">
        <v>35</v>
      </c>
      <c r="K33" s="14">
        <f t="shared" si="0"/>
        <v>-0.51063829787234039</v>
      </c>
      <c r="L33" s="14">
        <f>J33</f>
        <v>35</v>
      </c>
      <c r="M33" s="14">
        <f>I33</f>
        <v>11</v>
      </c>
      <c r="N33" s="14">
        <f t="shared" si="1"/>
        <v>0.51063829787234039</v>
      </c>
      <c r="O33" s="7"/>
    </row>
    <row r="34" spans="1:15" s="23" customFormat="1">
      <c r="A34" s="20">
        <f t="shared" si="2"/>
        <v>33</v>
      </c>
      <c r="B34" s="14" t="s">
        <v>35</v>
      </c>
      <c r="C34" s="12" t="s">
        <v>98</v>
      </c>
      <c r="D34" s="12" t="s">
        <v>39</v>
      </c>
      <c r="E34" s="14" t="s">
        <v>37</v>
      </c>
      <c r="F34" s="13">
        <f t="shared" si="3"/>
        <v>0.57291666666666641</v>
      </c>
      <c r="G34" s="21">
        <v>3</v>
      </c>
      <c r="H34" s="20">
        <f t="shared" si="4"/>
        <v>33</v>
      </c>
      <c r="I34" s="21">
        <v>51</v>
      </c>
      <c r="J34" s="21">
        <v>8</v>
      </c>
      <c r="K34" s="21">
        <f t="shared" si="0"/>
        <v>0.69354838709677424</v>
      </c>
      <c r="L34" s="21">
        <f>I34</f>
        <v>51</v>
      </c>
      <c r="M34" s="21">
        <f>J34</f>
        <v>8</v>
      </c>
      <c r="N34" s="21">
        <f t="shared" si="1"/>
        <v>0.69354838709677424</v>
      </c>
      <c r="O34" s="22"/>
    </row>
    <row r="35" spans="1:15">
      <c r="A35" s="11">
        <f t="shared" si="2"/>
        <v>34</v>
      </c>
      <c r="B35" s="12" t="s">
        <v>35</v>
      </c>
      <c r="C35" s="12" t="s">
        <v>98</v>
      </c>
      <c r="D35" s="12" t="s">
        <v>39</v>
      </c>
      <c r="E35" s="12" t="s">
        <v>38</v>
      </c>
      <c r="F35" s="13">
        <f t="shared" si="3"/>
        <v>0.57638888888888862</v>
      </c>
      <c r="G35" s="12">
        <v>10</v>
      </c>
      <c r="H35" s="11">
        <f t="shared" si="4"/>
        <v>34</v>
      </c>
      <c r="I35" s="12">
        <v>12</v>
      </c>
      <c r="J35" s="12">
        <v>38</v>
      </c>
      <c r="K35" s="14">
        <f t="shared" si="0"/>
        <v>-0.43333333333333335</v>
      </c>
      <c r="L35" s="12">
        <f>J35</f>
        <v>38</v>
      </c>
      <c r="M35" s="12">
        <f>I35</f>
        <v>12</v>
      </c>
      <c r="N35" s="14">
        <f t="shared" si="1"/>
        <v>0.43333333333333335</v>
      </c>
      <c r="O35" s="7"/>
    </row>
    <row r="36" spans="1:15">
      <c r="A36" s="11">
        <f t="shared" si="2"/>
        <v>35</v>
      </c>
      <c r="B36" s="12" t="s">
        <v>35</v>
      </c>
      <c r="C36" s="12" t="s">
        <v>98</v>
      </c>
      <c r="D36" s="12" t="s">
        <v>39</v>
      </c>
      <c r="E36" s="12" t="s">
        <v>37</v>
      </c>
      <c r="F36" s="13">
        <f t="shared" si="3"/>
        <v>0.57986111111111083</v>
      </c>
      <c r="G36" s="12">
        <v>4</v>
      </c>
      <c r="H36" s="11">
        <f t="shared" si="4"/>
        <v>35</v>
      </c>
      <c r="I36" s="12">
        <v>52</v>
      </c>
      <c r="J36" s="12">
        <v>10</v>
      </c>
      <c r="K36" s="14">
        <f t="shared" si="0"/>
        <v>0.63636363636363635</v>
      </c>
      <c r="L36" s="14">
        <f>I36</f>
        <v>52</v>
      </c>
      <c r="M36" s="14">
        <f>J36</f>
        <v>10</v>
      </c>
      <c r="N36" s="14">
        <f t="shared" si="1"/>
        <v>0.63636363636363635</v>
      </c>
      <c r="O36" s="7"/>
    </row>
    <row r="37" spans="1:15">
      <c r="A37" s="11">
        <f t="shared" si="2"/>
        <v>36</v>
      </c>
      <c r="B37" s="12" t="s">
        <v>35</v>
      </c>
      <c r="C37" s="12" t="s">
        <v>98</v>
      </c>
      <c r="D37" s="12" t="s">
        <v>39</v>
      </c>
      <c r="E37" s="12" t="s">
        <v>38</v>
      </c>
      <c r="F37" s="13">
        <f t="shared" si="3"/>
        <v>0.58333333333333304</v>
      </c>
      <c r="G37" s="12">
        <v>6</v>
      </c>
      <c r="H37" s="11">
        <f t="shared" si="4"/>
        <v>36</v>
      </c>
      <c r="I37" s="12">
        <v>9</v>
      </c>
      <c r="J37" s="12">
        <v>52</v>
      </c>
      <c r="K37" s="14">
        <f t="shared" si="0"/>
        <v>-0.64179104477611937</v>
      </c>
      <c r="L37" s="14">
        <f>J37</f>
        <v>52</v>
      </c>
      <c r="M37" s="14">
        <f>I37</f>
        <v>9</v>
      </c>
      <c r="N37" s="14">
        <f t="shared" si="1"/>
        <v>0.64179104477611937</v>
      </c>
      <c r="O37" s="7"/>
    </row>
    <row r="38" spans="1:15" s="25" customFormat="1">
      <c r="A38" s="16">
        <f>A37+1</f>
        <v>37</v>
      </c>
      <c r="B38" s="9" t="s">
        <v>35</v>
      </c>
      <c r="C38" s="9" t="s">
        <v>65</v>
      </c>
      <c r="D38" s="9" t="s">
        <v>100</v>
      </c>
      <c r="E38" s="24" t="s">
        <v>37</v>
      </c>
      <c r="F38" s="17">
        <f>F37+TIME(0,30,0)</f>
        <v>0.60416666666666641</v>
      </c>
      <c r="G38" s="24">
        <v>9</v>
      </c>
      <c r="H38" s="16">
        <f>H37+1</f>
        <v>37</v>
      </c>
      <c r="I38" s="24">
        <v>27</v>
      </c>
      <c r="J38" s="24">
        <v>10</v>
      </c>
      <c r="K38" s="24">
        <f t="shared" si="0"/>
        <v>0.36956521739130432</v>
      </c>
      <c r="L38" s="24">
        <f>I38</f>
        <v>27</v>
      </c>
      <c r="M38" s="24">
        <f>J38</f>
        <v>10</v>
      </c>
      <c r="N38" s="24">
        <f t="shared" si="1"/>
        <v>0.36956521739130432</v>
      </c>
      <c r="O38" s="18">
        <f>(N38+N39+N40+N41+N42+N43)/6</f>
        <v>0.33368066906396426</v>
      </c>
    </row>
    <row r="39" spans="1:15">
      <c r="A39" s="11">
        <f t="shared" si="2"/>
        <v>38</v>
      </c>
      <c r="B39" s="12" t="s">
        <v>35</v>
      </c>
      <c r="C39" s="12" t="s">
        <v>65</v>
      </c>
      <c r="D39" s="12" t="s">
        <v>100</v>
      </c>
      <c r="E39" s="12" t="s">
        <v>38</v>
      </c>
      <c r="F39" s="13">
        <f t="shared" si="3"/>
        <v>0.60763888888888862</v>
      </c>
      <c r="G39" s="12">
        <v>7</v>
      </c>
      <c r="H39" s="11">
        <f t="shared" si="4"/>
        <v>38</v>
      </c>
      <c r="I39" s="12">
        <v>19</v>
      </c>
      <c r="J39" s="12">
        <v>34</v>
      </c>
      <c r="K39" s="14">
        <f t="shared" si="0"/>
        <v>-0.25</v>
      </c>
      <c r="L39" s="14">
        <f>J39</f>
        <v>34</v>
      </c>
      <c r="M39" s="14">
        <f>I39</f>
        <v>19</v>
      </c>
      <c r="N39" s="14">
        <f t="shared" si="1"/>
        <v>0.25</v>
      </c>
      <c r="O39" s="7"/>
    </row>
    <row r="40" spans="1:15" s="23" customFormat="1">
      <c r="A40" s="20">
        <f t="shared" si="2"/>
        <v>39</v>
      </c>
      <c r="B40" s="14" t="s">
        <v>35</v>
      </c>
      <c r="C40" s="12" t="s">
        <v>65</v>
      </c>
      <c r="D40" s="12" t="s">
        <v>100</v>
      </c>
      <c r="E40" s="14" t="s">
        <v>37</v>
      </c>
      <c r="F40" s="13">
        <f t="shared" si="3"/>
        <v>0.61111111111111083</v>
      </c>
      <c r="G40" s="21">
        <v>6</v>
      </c>
      <c r="H40" s="20">
        <f t="shared" si="4"/>
        <v>39</v>
      </c>
      <c r="I40" s="21">
        <v>42</v>
      </c>
      <c r="J40" s="21">
        <v>15</v>
      </c>
      <c r="K40" s="21">
        <f t="shared" si="0"/>
        <v>0.42857142857142855</v>
      </c>
      <c r="L40" s="21">
        <f>I40</f>
        <v>42</v>
      </c>
      <c r="M40" s="21">
        <f>J40</f>
        <v>15</v>
      </c>
      <c r="N40" s="21">
        <f t="shared" si="1"/>
        <v>0.42857142857142855</v>
      </c>
      <c r="O40" s="22"/>
    </row>
    <row r="41" spans="1:15">
      <c r="A41" s="11">
        <f t="shared" si="2"/>
        <v>40</v>
      </c>
      <c r="B41" s="12" t="s">
        <v>35</v>
      </c>
      <c r="C41" s="12" t="s">
        <v>65</v>
      </c>
      <c r="D41" s="12" t="s">
        <v>100</v>
      </c>
      <c r="E41" s="12" t="s">
        <v>38</v>
      </c>
      <c r="F41" s="13">
        <f t="shared" si="3"/>
        <v>0.61458333333333304</v>
      </c>
      <c r="G41" s="12">
        <v>9</v>
      </c>
      <c r="H41" s="11">
        <f t="shared" si="4"/>
        <v>40</v>
      </c>
      <c r="I41" s="12">
        <v>17</v>
      </c>
      <c r="J41" s="12">
        <v>31</v>
      </c>
      <c r="K41" s="14">
        <f t="shared" si="0"/>
        <v>-0.24561403508771928</v>
      </c>
      <c r="L41" s="12">
        <f>J41</f>
        <v>31</v>
      </c>
      <c r="M41" s="12">
        <f>I41</f>
        <v>17</v>
      </c>
      <c r="N41" s="14">
        <f t="shared" si="1"/>
        <v>0.24561403508771928</v>
      </c>
      <c r="O41" s="7"/>
    </row>
    <row r="42" spans="1:15">
      <c r="A42" s="11">
        <f t="shared" si="2"/>
        <v>41</v>
      </c>
      <c r="B42" s="12" t="s">
        <v>35</v>
      </c>
      <c r="C42" s="12" t="s">
        <v>65</v>
      </c>
      <c r="D42" s="12" t="s">
        <v>100</v>
      </c>
      <c r="E42" s="12" t="s">
        <v>37</v>
      </c>
      <c r="F42" s="13">
        <f t="shared" si="3"/>
        <v>0.61805555555555525</v>
      </c>
      <c r="G42" s="12">
        <v>12</v>
      </c>
      <c r="H42" s="11">
        <f t="shared" si="4"/>
        <v>41</v>
      </c>
      <c r="I42" s="12">
        <v>38</v>
      </c>
      <c r="J42" s="12">
        <v>14</v>
      </c>
      <c r="K42" s="14">
        <f t="shared" si="0"/>
        <v>0.375</v>
      </c>
      <c r="L42" s="14">
        <f>I42</f>
        <v>38</v>
      </c>
      <c r="M42" s="14">
        <f>J42</f>
        <v>14</v>
      </c>
      <c r="N42" s="14">
        <f t="shared" si="1"/>
        <v>0.375</v>
      </c>
      <c r="O42" s="7"/>
    </row>
    <row r="43" spans="1:15">
      <c r="A43" s="11">
        <f t="shared" si="2"/>
        <v>42</v>
      </c>
      <c r="B43" s="12" t="s">
        <v>35</v>
      </c>
      <c r="C43" s="12" t="s">
        <v>65</v>
      </c>
      <c r="D43" s="12" t="s">
        <v>100</v>
      </c>
      <c r="E43" s="12" t="s">
        <v>38</v>
      </c>
      <c r="F43" s="13">
        <f t="shared" si="3"/>
        <v>0.62152777777777746</v>
      </c>
      <c r="G43" s="12">
        <v>2</v>
      </c>
      <c r="H43" s="11">
        <f t="shared" si="4"/>
        <v>42</v>
      </c>
      <c r="I43" s="12">
        <v>18</v>
      </c>
      <c r="J43" s="12">
        <v>37</v>
      </c>
      <c r="K43" s="14">
        <f t="shared" si="0"/>
        <v>-0.33333333333333331</v>
      </c>
      <c r="L43" s="14">
        <f>J43</f>
        <v>37</v>
      </c>
      <c r="M43" s="14">
        <f>I43</f>
        <v>18</v>
      </c>
      <c r="N43" s="14">
        <f t="shared" si="1"/>
        <v>0.33333333333333331</v>
      </c>
      <c r="O43" s="7"/>
    </row>
    <row r="44" spans="1:15" s="25" customFormat="1">
      <c r="A44" s="16">
        <f>A43+1</f>
        <v>43</v>
      </c>
      <c r="B44" s="9" t="s">
        <v>35</v>
      </c>
      <c r="C44" s="9" t="s">
        <v>65</v>
      </c>
      <c r="D44" s="9" t="s">
        <v>101</v>
      </c>
      <c r="E44" s="24" t="s">
        <v>37</v>
      </c>
      <c r="F44" s="17">
        <f>F43+TIME(0,30,0)</f>
        <v>0.64236111111111083</v>
      </c>
      <c r="G44" s="24">
        <v>11</v>
      </c>
      <c r="H44" s="16">
        <f>H43+1</f>
        <v>43</v>
      </c>
      <c r="I44" s="24">
        <v>32</v>
      </c>
      <c r="J44" s="24">
        <v>17</v>
      </c>
      <c r="K44" s="24">
        <f t="shared" si="0"/>
        <v>0.25</v>
      </c>
      <c r="L44" s="24">
        <f>I44</f>
        <v>32</v>
      </c>
      <c r="M44" s="24">
        <f>J44</f>
        <v>17</v>
      </c>
      <c r="N44" s="24">
        <f t="shared" si="1"/>
        <v>0.25</v>
      </c>
      <c r="O44" s="18">
        <f>(N44+N45+N46+N47+N48+N49)/6</f>
        <v>0.18964272711737215</v>
      </c>
    </row>
    <row r="45" spans="1:15">
      <c r="A45" s="11">
        <f t="shared" si="2"/>
        <v>44</v>
      </c>
      <c r="B45" s="12" t="s">
        <v>35</v>
      </c>
      <c r="C45" s="12" t="s">
        <v>65</v>
      </c>
      <c r="D45" s="12" t="s">
        <v>101</v>
      </c>
      <c r="E45" s="12" t="s">
        <v>38</v>
      </c>
      <c r="F45" s="13">
        <f t="shared" si="3"/>
        <v>0.64583333333333304</v>
      </c>
      <c r="G45" s="12">
        <v>6</v>
      </c>
      <c r="H45" s="11">
        <f t="shared" si="4"/>
        <v>44</v>
      </c>
      <c r="I45" s="12">
        <v>19</v>
      </c>
      <c r="J45" s="12">
        <v>33</v>
      </c>
      <c r="K45" s="14">
        <f t="shared" si="0"/>
        <v>-0.2413793103448276</v>
      </c>
      <c r="L45" s="14">
        <f>J45</f>
        <v>33</v>
      </c>
      <c r="M45" s="14">
        <f>I45</f>
        <v>19</v>
      </c>
      <c r="N45" s="14">
        <f t="shared" si="1"/>
        <v>0.2413793103448276</v>
      </c>
      <c r="O45" s="7"/>
    </row>
    <row r="46" spans="1:15" s="23" customFormat="1">
      <c r="A46" s="20">
        <f t="shared" si="2"/>
        <v>45</v>
      </c>
      <c r="B46" s="14" t="s">
        <v>35</v>
      </c>
      <c r="C46" s="12" t="s">
        <v>65</v>
      </c>
      <c r="D46" s="12" t="s">
        <v>101</v>
      </c>
      <c r="E46" s="14" t="s">
        <v>37</v>
      </c>
      <c r="F46" s="13">
        <f t="shared" si="3"/>
        <v>0.64930555555555525</v>
      </c>
      <c r="G46" s="21">
        <v>7</v>
      </c>
      <c r="H46" s="20">
        <f t="shared" si="4"/>
        <v>45</v>
      </c>
      <c r="I46" s="21">
        <v>33</v>
      </c>
      <c r="J46" s="21">
        <v>30</v>
      </c>
      <c r="K46" s="21">
        <f t="shared" si="0"/>
        <v>4.2857142857142858E-2</v>
      </c>
      <c r="L46" s="21">
        <f>I46</f>
        <v>33</v>
      </c>
      <c r="M46" s="21">
        <f>J46</f>
        <v>30</v>
      </c>
      <c r="N46" s="21">
        <f t="shared" si="1"/>
        <v>4.2857142857142858E-2</v>
      </c>
      <c r="O46" s="22"/>
    </row>
    <row r="47" spans="1:15">
      <c r="A47" s="11">
        <f t="shared" si="2"/>
        <v>46</v>
      </c>
      <c r="B47" s="12" t="s">
        <v>35</v>
      </c>
      <c r="C47" s="12" t="s">
        <v>65</v>
      </c>
      <c r="D47" s="12" t="s">
        <v>101</v>
      </c>
      <c r="E47" s="12" t="s">
        <v>38</v>
      </c>
      <c r="F47" s="13">
        <f t="shared" si="3"/>
        <v>0.65277777777777746</v>
      </c>
      <c r="G47" s="12">
        <v>6</v>
      </c>
      <c r="H47" s="11">
        <f t="shared" si="4"/>
        <v>46</v>
      </c>
      <c r="I47" s="12">
        <v>16</v>
      </c>
      <c r="J47" s="12">
        <v>29</v>
      </c>
      <c r="K47" s="14">
        <f t="shared" si="0"/>
        <v>-0.25490196078431371</v>
      </c>
      <c r="L47" s="12">
        <f>J47</f>
        <v>29</v>
      </c>
      <c r="M47" s="12">
        <f>I47</f>
        <v>16</v>
      </c>
      <c r="N47" s="14">
        <f t="shared" si="1"/>
        <v>0.25490196078431371</v>
      </c>
      <c r="O47" s="7"/>
    </row>
    <row r="48" spans="1:15">
      <c r="A48" s="11">
        <f t="shared" si="2"/>
        <v>47</v>
      </c>
      <c r="B48" s="12" t="s">
        <v>35</v>
      </c>
      <c r="C48" s="12" t="s">
        <v>65</v>
      </c>
      <c r="D48" s="12" t="s">
        <v>101</v>
      </c>
      <c r="E48" s="12" t="s">
        <v>37</v>
      </c>
      <c r="F48" s="13">
        <f t="shared" si="3"/>
        <v>0.65624999999999967</v>
      </c>
      <c r="G48" s="12">
        <v>8</v>
      </c>
      <c r="H48" s="11">
        <f t="shared" si="4"/>
        <v>47</v>
      </c>
      <c r="I48" s="12">
        <v>42</v>
      </c>
      <c r="J48" s="12">
        <v>28</v>
      </c>
      <c r="K48" s="14">
        <f t="shared" si="0"/>
        <v>0.17948717948717949</v>
      </c>
      <c r="L48" s="14">
        <f>I48</f>
        <v>42</v>
      </c>
      <c r="M48" s="14">
        <f>J48</f>
        <v>28</v>
      </c>
      <c r="N48" s="14">
        <f t="shared" si="1"/>
        <v>0.17948717948717949</v>
      </c>
      <c r="O48" s="7"/>
    </row>
    <row r="49" spans="1:15">
      <c r="A49" s="11">
        <f t="shared" si="2"/>
        <v>48</v>
      </c>
      <c r="B49" s="12" t="s">
        <v>35</v>
      </c>
      <c r="C49" s="12" t="s">
        <v>65</v>
      </c>
      <c r="D49" s="12" t="s">
        <v>101</v>
      </c>
      <c r="E49" s="12" t="s">
        <v>38</v>
      </c>
      <c r="F49" s="13">
        <f t="shared" si="3"/>
        <v>0.65972222222222188</v>
      </c>
      <c r="G49" s="12">
        <v>6</v>
      </c>
      <c r="H49" s="11">
        <f t="shared" si="4"/>
        <v>48</v>
      </c>
      <c r="I49" s="12">
        <v>24</v>
      </c>
      <c r="J49" s="12">
        <v>35</v>
      </c>
      <c r="K49" s="14">
        <f t="shared" si="0"/>
        <v>-0.16923076923076924</v>
      </c>
      <c r="L49" s="14">
        <f>J49</f>
        <v>35</v>
      </c>
      <c r="M49" s="14">
        <f>I49</f>
        <v>24</v>
      </c>
      <c r="N49" s="14">
        <f t="shared" si="1"/>
        <v>0.16923076923076924</v>
      </c>
      <c r="O49" s="7"/>
    </row>
  </sheetData>
  <phoneticPr fontId="6" type="noConversion"/>
  <pageMargins left="0.75" right="0.75" top="1" bottom="1" header="0.5" footer="0.5"/>
  <pageSetup scale="4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9"/>
  <sheetViews>
    <sheetView topLeftCell="A8" workbookViewId="0">
      <selection sqref="A1:XFD1048576"/>
    </sheetView>
  </sheetViews>
  <sheetFormatPr baseColWidth="10" defaultRowHeight="15" x14ac:dyDescent="0"/>
  <cols>
    <col min="2" max="2" width="19.5" customWidth="1"/>
    <col min="3" max="3" width="54.1640625" customWidth="1"/>
    <col min="4" max="4" width="49" customWidth="1"/>
    <col min="6" max="6" width="11.83203125" bestFit="1" customWidth="1"/>
    <col min="8" max="8" width="13" customWidth="1"/>
  </cols>
  <sheetData>
    <row r="1" spans="1:15">
      <c r="A1" s="4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6" t="s">
        <v>29</v>
      </c>
      <c r="G1" s="5" t="s">
        <v>30</v>
      </c>
      <c r="H1" s="4" t="s">
        <v>24</v>
      </c>
      <c r="I1" s="5" t="s">
        <v>31</v>
      </c>
      <c r="J1" s="5" t="s">
        <v>32</v>
      </c>
      <c r="K1" s="5" t="s">
        <v>33</v>
      </c>
      <c r="L1" s="5" t="s">
        <v>26</v>
      </c>
      <c r="M1" s="5" t="s">
        <v>27</v>
      </c>
      <c r="N1" s="5" t="s">
        <v>34</v>
      </c>
      <c r="O1" s="7"/>
    </row>
    <row r="2" spans="1:15">
      <c r="A2" s="8">
        <v>1</v>
      </c>
      <c r="B2" s="9" t="s">
        <v>35</v>
      </c>
      <c r="C2" s="9" t="s">
        <v>36</v>
      </c>
      <c r="D2" s="9" t="s">
        <v>36</v>
      </c>
      <c r="E2" s="9" t="s">
        <v>37</v>
      </c>
      <c r="F2" s="10">
        <f>TIME(9,,0)</f>
        <v>0.375</v>
      </c>
      <c r="G2" s="9">
        <v>7</v>
      </c>
      <c r="H2" s="8">
        <v>1</v>
      </c>
      <c r="I2" s="9">
        <v>37</v>
      </c>
      <c r="J2" s="9">
        <v>19</v>
      </c>
      <c r="K2" s="9">
        <f t="shared" ref="K2:K49" si="0">(I2-J2)/(G2+I2+J2)</f>
        <v>0.2857142857142857</v>
      </c>
      <c r="L2" s="9">
        <f>I2</f>
        <v>37</v>
      </c>
      <c r="M2" s="9">
        <f>J2</f>
        <v>19</v>
      </c>
      <c r="N2" s="9">
        <f t="shared" ref="N2:N49" si="1">(L2-M2)/(G2+L2+M2)</f>
        <v>0.2857142857142857</v>
      </c>
      <c r="O2" s="7">
        <f>(K2+K3+K4+K5)/6</f>
        <v>5.5715889049222388E-2</v>
      </c>
    </row>
    <row r="3" spans="1:15">
      <c r="A3" s="11">
        <f t="shared" ref="A3:A49" si="2">A2+1</f>
        <v>2</v>
      </c>
      <c r="B3" s="12" t="s">
        <v>35</v>
      </c>
      <c r="C3" s="12" t="s">
        <v>36</v>
      </c>
      <c r="D3" s="12" t="s">
        <v>36</v>
      </c>
      <c r="E3" s="12" t="s">
        <v>38</v>
      </c>
      <c r="F3" s="13">
        <f t="shared" ref="F3:F49" si="3">F2+TIME(0,5,0)</f>
        <v>0.37847222222222221</v>
      </c>
      <c r="G3" s="12">
        <v>8</v>
      </c>
      <c r="H3" s="11">
        <f t="shared" ref="H3:H49" si="4">H2+1</f>
        <v>2</v>
      </c>
      <c r="I3" s="12">
        <v>32</v>
      </c>
      <c r="J3" s="12">
        <v>26</v>
      </c>
      <c r="K3" s="14">
        <f t="shared" si="0"/>
        <v>9.0909090909090912E-2</v>
      </c>
      <c r="L3" s="12">
        <f>J3</f>
        <v>26</v>
      </c>
      <c r="M3" s="12">
        <f>I3</f>
        <v>32</v>
      </c>
      <c r="N3" s="14">
        <f t="shared" si="1"/>
        <v>-9.0909090909090912E-2</v>
      </c>
      <c r="O3" s="7">
        <f>(N2+N3+N4+N5+N6+N7)/6</f>
        <v>4.6568346030711617E-2</v>
      </c>
    </row>
    <row r="4" spans="1:15">
      <c r="A4" s="11">
        <f t="shared" si="2"/>
        <v>3</v>
      </c>
      <c r="B4" s="12" t="s">
        <v>35</v>
      </c>
      <c r="C4" s="12" t="s">
        <v>36</v>
      </c>
      <c r="D4" s="12" t="s">
        <v>36</v>
      </c>
      <c r="E4" s="12" t="s">
        <v>37</v>
      </c>
      <c r="F4" s="13">
        <f t="shared" si="3"/>
        <v>0.38194444444444442</v>
      </c>
      <c r="G4" s="12">
        <v>6</v>
      </c>
      <c r="H4" s="11">
        <f t="shared" si="4"/>
        <v>3</v>
      </c>
      <c r="I4" s="12">
        <v>25</v>
      </c>
      <c r="J4" s="12">
        <v>23</v>
      </c>
      <c r="K4" s="14">
        <f t="shared" si="0"/>
        <v>3.7037037037037035E-2</v>
      </c>
      <c r="L4" s="14">
        <f>I4</f>
        <v>25</v>
      </c>
      <c r="M4" s="14">
        <f>J4</f>
        <v>23</v>
      </c>
      <c r="N4" s="14">
        <f t="shared" si="1"/>
        <v>3.7037037037037035E-2</v>
      </c>
      <c r="O4" s="7"/>
    </row>
    <row r="5" spans="1:15">
      <c r="A5" s="11">
        <f t="shared" si="2"/>
        <v>4</v>
      </c>
      <c r="B5" s="12" t="s">
        <v>35</v>
      </c>
      <c r="C5" s="12" t="s">
        <v>36</v>
      </c>
      <c r="D5" s="12" t="s">
        <v>36</v>
      </c>
      <c r="E5" s="12" t="s">
        <v>38</v>
      </c>
      <c r="F5" s="13">
        <f t="shared" si="3"/>
        <v>0.38541666666666663</v>
      </c>
      <c r="G5" s="12">
        <v>6</v>
      </c>
      <c r="H5" s="11">
        <f t="shared" si="4"/>
        <v>4</v>
      </c>
      <c r="I5" s="12">
        <v>26</v>
      </c>
      <c r="J5" s="12">
        <v>31</v>
      </c>
      <c r="K5" s="14">
        <f t="shared" si="0"/>
        <v>-7.9365079365079361E-2</v>
      </c>
      <c r="L5" s="14">
        <f>J5</f>
        <v>31</v>
      </c>
      <c r="M5" s="14">
        <f>I5</f>
        <v>26</v>
      </c>
      <c r="N5" s="14">
        <f t="shared" si="1"/>
        <v>7.9365079365079361E-2</v>
      </c>
      <c r="O5" s="7"/>
    </row>
    <row r="6" spans="1:15">
      <c r="A6" s="11">
        <f t="shared" si="2"/>
        <v>5</v>
      </c>
      <c r="B6" s="12" t="s">
        <v>35</v>
      </c>
      <c r="C6" s="12" t="s">
        <v>36</v>
      </c>
      <c r="D6" s="12" t="s">
        <v>36</v>
      </c>
      <c r="E6" s="12" t="s">
        <v>37</v>
      </c>
      <c r="F6" s="13">
        <f t="shared" si="3"/>
        <v>0.38888888888888884</v>
      </c>
      <c r="G6" s="12">
        <v>8</v>
      </c>
      <c r="H6" s="11">
        <f t="shared" si="4"/>
        <v>5</v>
      </c>
      <c r="I6" s="15">
        <v>30</v>
      </c>
      <c r="J6" s="15">
        <v>24</v>
      </c>
      <c r="K6" s="14">
        <f t="shared" si="0"/>
        <v>9.6774193548387094E-2</v>
      </c>
      <c r="L6" s="14">
        <f>I6</f>
        <v>30</v>
      </c>
      <c r="M6" s="14">
        <f>J6</f>
        <v>24</v>
      </c>
      <c r="N6" s="14">
        <f t="shared" si="1"/>
        <v>9.6774193548387094E-2</v>
      </c>
      <c r="O6" s="7"/>
    </row>
    <row r="7" spans="1:15">
      <c r="A7" s="11">
        <f t="shared" si="2"/>
        <v>6</v>
      </c>
      <c r="B7" s="12" t="s">
        <v>35</v>
      </c>
      <c r="C7" s="12" t="s">
        <v>36</v>
      </c>
      <c r="D7" s="12" t="s">
        <v>36</v>
      </c>
      <c r="E7" s="12" t="s">
        <v>38</v>
      </c>
      <c r="F7" s="13">
        <f t="shared" si="3"/>
        <v>0.39236111111111105</v>
      </c>
      <c r="G7" s="12">
        <v>5</v>
      </c>
      <c r="H7" s="11">
        <f t="shared" si="4"/>
        <v>6</v>
      </c>
      <c r="I7" s="12">
        <v>37</v>
      </c>
      <c r="J7" s="12">
        <v>28</v>
      </c>
      <c r="K7" s="14">
        <f t="shared" si="0"/>
        <v>0.12857142857142856</v>
      </c>
      <c r="L7" s="14">
        <f>J7</f>
        <v>28</v>
      </c>
      <c r="M7" s="14">
        <f>I7</f>
        <v>37</v>
      </c>
      <c r="N7" s="14">
        <f t="shared" si="1"/>
        <v>-0.12857142857142856</v>
      </c>
      <c r="O7" s="7"/>
    </row>
    <row r="8" spans="1:15" s="19" customFormat="1">
      <c r="A8" s="16">
        <f>A7+1</f>
        <v>7</v>
      </c>
      <c r="B8" s="9" t="s">
        <v>35</v>
      </c>
      <c r="C8" s="9" t="s">
        <v>65</v>
      </c>
      <c r="D8" s="9" t="s">
        <v>39</v>
      </c>
      <c r="E8" s="9" t="s">
        <v>37</v>
      </c>
      <c r="F8" s="17">
        <f>F7+TIME(0,30,0)</f>
        <v>0.41319444444444436</v>
      </c>
      <c r="G8" s="9">
        <v>1</v>
      </c>
      <c r="H8" s="16">
        <f>H7+1</f>
        <v>7</v>
      </c>
      <c r="I8" s="9">
        <v>51</v>
      </c>
      <c r="J8" s="9">
        <v>5</v>
      </c>
      <c r="K8" s="9">
        <f>(I8-J8)/(G8+I8+J8)</f>
        <v>0.80701754385964908</v>
      </c>
      <c r="L8" s="9">
        <f>I8</f>
        <v>51</v>
      </c>
      <c r="M8" s="9">
        <f>J8</f>
        <v>5</v>
      </c>
      <c r="N8" s="9">
        <f>(L8-M8)/(G8+L8+M8)</f>
        <v>0.80701754385964908</v>
      </c>
      <c r="O8" s="18">
        <f>(N9+N10+N11+N12+N13)/5</f>
        <v>0.72576158470508556</v>
      </c>
    </row>
    <row r="9" spans="1:15">
      <c r="A9" s="11">
        <f>A8+1</f>
        <v>8</v>
      </c>
      <c r="B9" s="12" t="s">
        <v>35</v>
      </c>
      <c r="C9" s="12" t="s">
        <v>65</v>
      </c>
      <c r="D9" s="12" t="s">
        <v>39</v>
      </c>
      <c r="E9" s="12" t="s">
        <v>38</v>
      </c>
      <c r="F9" s="13">
        <f t="shared" si="3"/>
        <v>0.41666666666666657</v>
      </c>
      <c r="G9" s="12">
        <v>4</v>
      </c>
      <c r="H9" s="11">
        <f>H8+1</f>
        <v>8</v>
      </c>
      <c r="I9" s="12">
        <v>5</v>
      </c>
      <c r="J9" s="12">
        <v>56</v>
      </c>
      <c r="K9" s="14">
        <f>(I9-J9)/(G9+I9+J9)</f>
        <v>-0.7846153846153846</v>
      </c>
      <c r="L9" s="12">
        <f>J9</f>
        <v>56</v>
      </c>
      <c r="M9" s="12">
        <f>I9</f>
        <v>5</v>
      </c>
      <c r="N9" s="14">
        <f>(L9-M9)/(G9+L9+M9)</f>
        <v>0.7846153846153846</v>
      </c>
      <c r="O9" s="7"/>
    </row>
    <row r="10" spans="1:15">
      <c r="A10" s="11">
        <f>A9+1</f>
        <v>9</v>
      </c>
      <c r="B10" s="12" t="s">
        <v>35</v>
      </c>
      <c r="C10" s="12" t="s">
        <v>65</v>
      </c>
      <c r="D10" s="12" t="s">
        <v>39</v>
      </c>
      <c r="E10" s="12" t="s">
        <v>37</v>
      </c>
      <c r="F10" s="13">
        <f t="shared" si="3"/>
        <v>0.42013888888888878</v>
      </c>
      <c r="G10" s="12">
        <v>2</v>
      </c>
      <c r="H10" s="11">
        <f>H9+1</f>
        <v>9</v>
      </c>
      <c r="I10" s="12">
        <v>56</v>
      </c>
      <c r="J10" s="12">
        <v>5</v>
      </c>
      <c r="K10" s="14">
        <f>(I10-J10)/(G10+I10+J10)</f>
        <v>0.80952380952380953</v>
      </c>
      <c r="L10" s="14">
        <f>I10</f>
        <v>56</v>
      </c>
      <c r="M10" s="14">
        <f>J10</f>
        <v>5</v>
      </c>
      <c r="N10" s="14">
        <f>(L10-M10)/(G10+L10+M10)</f>
        <v>0.80952380952380953</v>
      </c>
      <c r="O10" s="7"/>
    </row>
    <row r="11" spans="1:15">
      <c r="A11" s="11">
        <f>A10+1</f>
        <v>10</v>
      </c>
      <c r="B11" s="12" t="s">
        <v>35</v>
      </c>
      <c r="C11" s="12" t="s">
        <v>65</v>
      </c>
      <c r="D11" s="12" t="s">
        <v>39</v>
      </c>
      <c r="E11" s="12" t="s">
        <v>38</v>
      </c>
      <c r="F11" s="13">
        <f t="shared" si="3"/>
        <v>0.42361111111111099</v>
      </c>
      <c r="G11" s="12">
        <v>3</v>
      </c>
      <c r="H11" s="11">
        <f>H10+1</f>
        <v>10</v>
      </c>
      <c r="I11" s="12">
        <v>12</v>
      </c>
      <c r="J11" s="12">
        <v>56</v>
      </c>
      <c r="K11" s="14">
        <f>(I11-J11)/(G11+I11+J11)</f>
        <v>-0.61971830985915488</v>
      </c>
      <c r="L11" s="14">
        <f>J11</f>
        <v>56</v>
      </c>
      <c r="M11" s="14">
        <f>I11</f>
        <v>12</v>
      </c>
      <c r="N11" s="14">
        <f>(L11-M11)/(G11+L11+M11)</f>
        <v>0.61971830985915488</v>
      </c>
      <c r="O11" s="7"/>
    </row>
    <row r="12" spans="1:15">
      <c r="A12" s="11">
        <f t="shared" si="2"/>
        <v>11</v>
      </c>
      <c r="B12" s="12" t="s">
        <v>35</v>
      </c>
      <c r="C12" s="12" t="s">
        <v>65</v>
      </c>
      <c r="D12" s="12" t="s">
        <v>39</v>
      </c>
      <c r="E12" s="12" t="s">
        <v>37</v>
      </c>
      <c r="F12" s="13">
        <f t="shared" si="3"/>
        <v>0.4270833333333332</v>
      </c>
      <c r="G12" s="12">
        <v>4</v>
      </c>
      <c r="H12" s="11">
        <f t="shared" si="4"/>
        <v>11</v>
      </c>
      <c r="I12" s="15">
        <v>47</v>
      </c>
      <c r="J12" s="15">
        <v>6</v>
      </c>
      <c r="K12" s="14">
        <f t="shared" ref="K12:K13" si="5">(I12-J12)/(G12+I12+J12)</f>
        <v>0.7192982456140351</v>
      </c>
      <c r="L12" s="14">
        <f>I12</f>
        <v>47</v>
      </c>
      <c r="M12" s="14">
        <f>J12</f>
        <v>6</v>
      </c>
      <c r="N12" s="14">
        <f t="shared" ref="N12:N13" si="6">(L12-M12)/(G12+L12+M12)</f>
        <v>0.7192982456140351</v>
      </c>
      <c r="O12" s="7"/>
    </row>
    <row r="13" spans="1:15">
      <c r="A13" s="11">
        <f t="shared" si="2"/>
        <v>12</v>
      </c>
      <c r="B13" s="12" t="s">
        <v>35</v>
      </c>
      <c r="C13" s="12" t="s">
        <v>65</v>
      </c>
      <c r="D13" s="12" t="s">
        <v>39</v>
      </c>
      <c r="E13" s="12" t="s">
        <v>38</v>
      </c>
      <c r="F13" s="13">
        <f t="shared" si="3"/>
        <v>0.43055555555555541</v>
      </c>
      <c r="G13" s="12">
        <v>3</v>
      </c>
      <c r="H13" s="11">
        <f t="shared" si="4"/>
        <v>12</v>
      </c>
      <c r="I13" s="12">
        <v>9</v>
      </c>
      <c r="J13" s="12">
        <v>51</v>
      </c>
      <c r="K13" s="14">
        <f t="shared" si="5"/>
        <v>-0.66666666666666663</v>
      </c>
      <c r="L13" s="14">
        <v>57</v>
      </c>
      <c r="M13" s="14">
        <f>I13</f>
        <v>9</v>
      </c>
      <c r="N13" s="14">
        <f t="shared" si="6"/>
        <v>0.69565217391304346</v>
      </c>
      <c r="O13" s="7"/>
    </row>
    <row r="14" spans="1:15" s="19" customFormat="1">
      <c r="A14" s="16">
        <f>A13+1</f>
        <v>13</v>
      </c>
      <c r="B14" s="9" t="s">
        <v>35</v>
      </c>
      <c r="C14" s="9" t="s">
        <v>75</v>
      </c>
      <c r="D14" s="9" t="s">
        <v>39</v>
      </c>
      <c r="E14" s="9" t="s">
        <v>37</v>
      </c>
      <c r="F14" s="17">
        <f>F13+TIME(0,30,0)</f>
        <v>0.45138888888888873</v>
      </c>
      <c r="G14" s="9">
        <v>4</v>
      </c>
      <c r="H14" s="16">
        <f>H13+1</f>
        <v>13</v>
      </c>
      <c r="I14" s="9">
        <v>48</v>
      </c>
      <c r="J14" s="9">
        <v>11</v>
      </c>
      <c r="K14" s="9">
        <f t="shared" si="0"/>
        <v>0.58730158730158732</v>
      </c>
      <c r="L14" s="9">
        <f>I14</f>
        <v>48</v>
      </c>
      <c r="M14" s="9">
        <f>J14</f>
        <v>11</v>
      </c>
      <c r="N14" s="9">
        <f t="shared" si="1"/>
        <v>0.58730158730158732</v>
      </c>
      <c r="O14" s="18">
        <f>(N14+N15+N16+N17+N18+N19)/6</f>
        <v>0.70896844289805205</v>
      </c>
    </row>
    <row r="15" spans="1:15">
      <c r="A15" s="11">
        <f t="shared" si="2"/>
        <v>14</v>
      </c>
      <c r="B15" s="12" t="s">
        <v>35</v>
      </c>
      <c r="C15" s="12" t="s">
        <v>75</v>
      </c>
      <c r="D15" s="12" t="s">
        <v>39</v>
      </c>
      <c r="E15" s="12" t="s">
        <v>38</v>
      </c>
      <c r="F15" s="13">
        <f t="shared" si="3"/>
        <v>0.45486111111111094</v>
      </c>
      <c r="G15" s="12">
        <v>4</v>
      </c>
      <c r="H15" s="11">
        <f t="shared" si="4"/>
        <v>14</v>
      </c>
      <c r="I15" s="12">
        <v>9</v>
      </c>
      <c r="J15" s="12">
        <v>59</v>
      </c>
      <c r="K15" s="14">
        <f t="shared" si="0"/>
        <v>-0.69444444444444442</v>
      </c>
      <c r="L15" s="12">
        <f>J15</f>
        <v>59</v>
      </c>
      <c r="M15" s="12">
        <f>I15</f>
        <v>9</v>
      </c>
      <c r="N15" s="14">
        <f t="shared" si="1"/>
        <v>0.69444444444444442</v>
      </c>
      <c r="O15" s="7"/>
    </row>
    <row r="16" spans="1:15" s="23" customFormat="1">
      <c r="A16" s="20">
        <f t="shared" si="2"/>
        <v>15</v>
      </c>
      <c r="B16" s="14" t="s">
        <v>35</v>
      </c>
      <c r="C16" s="12" t="s">
        <v>75</v>
      </c>
      <c r="D16" s="12" t="s">
        <v>39</v>
      </c>
      <c r="E16" s="21" t="s">
        <v>40</v>
      </c>
      <c r="F16" s="13">
        <f t="shared" si="3"/>
        <v>0.45833333333333315</v>
      </c>
      <c r="G16" s="21">
        <v>5</v>
      </c>
      <c r="H16" s="20">
        <f t="shared" si="4"/>
        <v>15</v>
      </c>
      <c r="I16" s="21">
        <v>56</v>
      </c>
      <c r="J16" s="21">
        <v>6</v>
      </c>
      <c r="K16" s="21">
        <f t="shared" si="0"/>
        <v>0.74626865671641796</v>
      </c>
      <c r="L16" s="21">
        <f>I16</f>
        <v>56</v>
      </c>
      <c r="M16" s="21">
        <f>J16</f>
        <v>6</v>
      </c>
      <c r="N16" s="21">
        <f t="shared" si="1"/>
        <v>0.74626865671641796</v>
      </c>
      <c r="O16" s="22"/>
    </row>
    <row r="17" spans="1:15">
      <c r="A17" s="11">
        <f t="shared" si="2"/>
        <v>16</v>
      </c>
      <c r="B17" s="12" t="s">
        <v>35</v>
      </c>
      <c r="C17" s="12" t="s">
        <v>75</v>
      </c>
      <c r="D17" s="12" t="s">
        <v>39</v>
      </c>
      <c r="E17" s="12" t="s">
        <v>38</v>
      </c>
      <c r="F17" s="13">
        <f t="shared" si="3"/>
        <v>0.46180555555555536</v>
      </c>
      <c r="G17" s="12">
        <v>3</v>
      </c>
      <c r="H17" s="11">
        <f t="shared" si="4"/>
        <v>16</v>
      </c>
      <c r="I17" s="12">
        <v>5</v>
      </c>
      <c r="J17" s="12">
        <v>59</v>
      </c>
      <c r="K17" s="14">
        <f t="shared" si="0"/>
        <v>-0.80597014925373134</v>
      </c>
      <c r="L17" s="12">
        <f>J17</f>
        <v>59</v>
      </c>
      <c r="M17" s="12">
        <f>I17</f>
        <v>5</v>
      </c>
      <c r="N17" s="14">
        <f t="shared" si="1"/>
        <v>0.80597014925373134</v>
      </c>
      <c r="O17" s="7"/>
    </row>
    <row r="18" spans="1:15">
      <c r="A18" s="11">
        <f t="shared" si="2"/>
        <v>17</v>
      </c>
      <c r="B18" s="12" t="s">
        <v>35</v>
      </c>
      <c r="C18" s="12" t="s">
        <v>75</v>
      </c>
      <c r="D18" s="12" t="s">
        <v>39</v>
      </c>
      <c r="E18" s="12" t="s">
        <v>37</v>
      </c>
      <c r="F18" s="13">
        <f t="shared" si="3"/>
        <v>0.46527777777777757</v>
      </c>
      <c r="G18" s="12">
        <v>3</v>
      </c>
      <c r="H18" s="11">
        <f t="shared" si="4"/>
        <v>17</v>
      </c>
      <c r="I18" s="12">
        <v>48</v>
      </c>
      <c r="J18" s="12">
        <v>10</v>
      </c>
      <c r="K18" s="14">
        <f t="shared" si="0"/>
        <v>0.62295081967213117</v>
      </c>
      <c r="L18" s="14">
        <f>I18</f>
        <v>48</v>
      </c>
      <c r="M18" s="14">
        <f>J18</f>
        <v>10</v>
      </c>
      <c r="N18" s="14">
        <f t="shared" si="1"/>
        <v>0.62295081967213117</v>
      </c>
      <c r="O18" s="7"/>
    </row>
    <row r="19" spans="1:15">
      <c r="A19" s="11">
        <f t="shared" si="2"/>
        <v>18</v>
      </c>
      <c r="B19" s="12" t="s">
        <v>35</v>
      </c>
      <c r="C19" s="12" t="s">
        <v>75</v>
      </c>
      <c r="D19" s="12" t="s">
        <v>39</v>
      </c>
      <c r="E19" s="12" t="s">
        <v>38</v>
      </c>
      <c r="F19" s="13">
        <f t="shared" si="3"/>
        <v>0.46874999999999978</v>
      </c>
      <c r="G19" s="12">
        <v>5</v>
      </c>
      <c r="H19" s="11">
        <f t="shared" si="4"/>
        <v>18</v>
      </c>
      <c r="I19" s="12">
        <v>4</v>
      </c>
      <c r="J19" s="12">
        <v>55</v>
      </c>
      <c r="K19" s="14">
        <f t="shared" si="0"/>
        <v>-0.796875</v>
      </c>
      <c r="L19" s="14">
        <f>J19</f>
        <v>55</v>
      </c>
      <c r="M19" s="14">
        <f>I19</f>
        <v>4</v>
      </c>
      <c r="N19" s="14">
        <f t="shared" si="1"/>
        <v>0.796875</v>
      </c>
      <c r="O19" s="7"/>
    </row>
    <row r="20" spans="1:15" s="25" customFormat="1">
      <c r="A20" s="16">
        <f>A19+1</f>
        <v>19</v>
      </c>
      <c r="B20" s="9" t="s">
        <v>35</v>
      </c>
      <c r="C20" s="9" t="s">
        <v>65</v>
      </c>
      <c r="D20" s="9" t="s">
        <v>75</v>
      </c>
      <c r="E20" s="24" t="s">
        <v>37</v>
      </c>
      <c r="F20" s="17">
        <f>F19+TIME(0,30,0)</f>
        <v>0.48958333333333309</v>
      </c>
      <c r="G20" s="24">
        <v>4</v>
      </c>
      <c r="H20" s="16">
        <f>H19+1</f>
        <v>19</v>
      </c>
      <c r="I20" s="24">
        <v>40</v>
      </c>
      <c r="J20" s="24">
        <v>20</v>
      </c>
      <c r="K20" s="24">
        <f t="shared" si="0"/>
        <v>0.3125</v>
      </c>
      <c r="L20" s="24">
        <f>I20</f>
        <v>40</v>
      </c>
      <c r="M20" s="24">
        <f>J20</f>
        <v>20</v>
      </c>
      <c r="N20" s="24">
        <f t="shared" si="1"/>
        <v>0.3125</v>
      </c>
      <c r="O20" s="18">
        <f>(N20+N21+N22+N23+N24+N25)/6</f>
        <v>0.19259138366070808</v>
      </c>
    </row>
    <row r="21" spans="1:15">
      <c r="A21" s="11">
        <f t="shared" si="2"/>
        <v>20</v>
      </c>
      <c r="B21" s="12" t="s">
        <v>35</v>
      </c>
      <c r="C21" s="12" t="s">
        <v>65</v>
      </c>
      <c r="D21" s="12" t="s">
        <v>75</v>
      </c>
      <c r="E21" s="12" t="s">
        <v>38</v>
      </c>
      <c r="F21" s="13">
        <f t="shared" si="3"/>
        <v>0.4930555555555553</v>
      </c>
      <c r="G21" s="12">
        <v>4</v>
      </c>
      <c r="H21" s="11">
        <f t="shared" si="4"/>
        <v>20</v>
      </c>
      <c r="I21" s="12">
        <v>23</v>
      </c>
      <c r="J21" s="12">
        <v>30</v>
      </c>
      <c r="K21" s="14">
        <f t="shared" si="0"/>
        <v>-0.12280701754385964</v>
      </c>
      <c r="L21" s="14">
        <f>J21</f>
        <v>30</v>
      </c>
      <c r="M21" s="14">
        <f>I21</f>
        <v>23</v>
      </c>
      <c r="N21" s="14">
        <f t="shared" si="1"/>
        <v>0.12280701754385964</v>
      </c>
      <c r="O21" s="7"/>
    </row>
    <row r="22" spans="1:15" s="23" customFormat="1">
      <c r="A22" s="20">
        <f t="shared" si="2"/>
        <v>21</v>
      </c>
      <c r="B22" s="14" t="s">
        <v>35</v>
      </c>
      <c r="C22" s="12" t="s">
        <v>65</v>
      </c>
      <c r="D22" s="12" t="s">
        <v>75</v>
      </c>
      <c r="E22" s="14" t="s">
        <v>37</v>
      </c>
      <c r="F22" s="13">
        <f t="shared" si="3"/>
        <v>0.49652777777777751</v>
      </c>
      <c r="G22" s="21">
        <v>3</v>
      </c>
      <c r="H22" s="20">
        <f t="shared" si="4"/>
        <v>21</v>
      </c>
      <c r="I22" s="21">
        <v>42</v>
      </c>
      <c r="J22" s="21">
        <v>22</v>
      </c>
      <c r="K22" s="21">
        <f t="shared" si="0"/>
        <v>0.29850746268656714</v>
      </c>
      <c r="L22" s="21">
        <f>I22</f>
        <v>42</v>
      </c>
      <c r="M22" s="21">
        <f>J22</f>
        <v>22</v>
      </c>
      <c r="N22" s="21">
        <f t="shared" si="1"/>
        <v>0.29850746268656714</v>
      </c>
      <c r="O22" s="22"/>
    </row>
    <row r="23" spans="1:15">
      <c r="A23" s="11">
        <f t="shared" si="2"/>
        <v>22</v>
      </c>
      <c r="B23" s="12" t="s">
        <v>35</v>
      </c>
      <c r="C23" s="12" t="s">
        <v>65</v>
      </c>
      <c r="D23" s="12" t="s">
        <v>75</v>
      </c>
      <c r="E23" s="12" t="s">
        <v>38</v>
      </c>
      <c r="F23" s="13">
        <f t="shared" si="3"/>
        <v>0.49999999999999972</v>
      </c>
      <c r="G23" s="12">
        <v>4</v>
      </c>
      <c r="H23" s="11">
        <f t="shared" si="4"/>
        <v>22</v>
      </c>
      <c r="I23" s="12">
        <v>19</v>
      </c>
      <c r="J23" s="12">
        <v>31</v>
      </c>
      <c r="K23" s="14">
        <f t="shared" si="0"/>
        <v>-0.22222222222222221</v>
      </c>
      <c r="L23" s="12">
        <f>J23</f>
        <v>31</v>
      </c>
      <c r="M23" s="12">
        <f>I23</f>
        <v>19</v>
      </c>
      <c r="N23" s="14">
        <f t="shared" si="1"/>
        <v>0.22222222222222221</v>
      </c>
      <c r="O23" s="7"/>
    </row>
    <row r="24" spans="1:15">
      <c r="A24" s="11">
        <f t="shared" si="2"/>
        <v>23</v>
      </c>
      <c r="B24" s="12" t="s">
        <v>35</v>
      </c>
      <c r="C24" s="12" t="s">
        <v>65</v>
      </c>
      <c r="D24" s="12" t="s">
        <v>75</v>
      </c>
      <c r="E24" s="12" t="s">
        <v>37</v>
      </c>
      <c r="F24" s="13">
        <f t="shared" si="3"/>
        <v>0.50347222222222199</v>
      </c>
      <c r="G24" s="12">
        <v>11</v>
      </c>
      <c r="H24" s="11">
        <f t="shared" si="4"/>
        <v>23</v>
      </c>
      <c r="I24" s="12">
        <v>34</v>
      </c>
      <c r="J24" s="12">
        <v>20</v>
      </c>
      <c r="K24" s="14">
        <f t="shared" si="0"/>
        <v>0.2153846153846154</v>
      </c>
      <c r="L24" s="14">
        <f>I24</f>
        <v>34</v>
      </c>
      <c r="M24" s="14">
        <f>J24</f>
        <v>20</v>
      </c>
      <c r="N24" s="14">
        <f t="shared" si="1"/>
        <v>0.2153846153846154</v>
      </c>
      <c r="O24" s="7"/>
    </row>
    <row r="25" spans="1:15">
      <c r="A25" s="11">
        <f t="shared" si="2"/>
        <v>24</v>
      </c>
      <c r="B25" s="12" t="s">
        <v>35</v>
      </c>
      <c r="C25" s="12" t="s">
        <v>65</v>
      </c>
      <c r="D25" s="12" t="s">
        <v>75</v>
      </c>
      <c r="E25" s="12" t="s">
        <v>38</v>
      </c>
      <c r="F25" s="13">
        <f t="shared" si="3"/>
        <v>0.5069444444444442</v>
      </c>
      <c r="G25" s="12">
        <v>6</v>
      </c>
      <c r="H25" s="11">
        <f t="shared" si="4"/>
        <v>24</v>
      </c>
      <c r="I25" s="12">
        <v>29</v>
      </c>
      <c r="J25" s="12">
        <v>28</v>
      </c>
      <c r="K25" s="14">
        <f t="shared" si="0"/>
        <v>1.5873015873015872E-2</v>
      </c>
      <c r="L25" s="14">
        <f>J25</f>
        <v>28</v>
      </c>
      <c r="M25" s="14">
        <f>I25</f>
        <v>29</v>
      </c>
      <c r="N25" s="14">
        <f t="shared" si="1"/>
        <v>-1.5873015873015872E-2</v>
      </c>
      <c r="O25" s="7"/>
    </row>
    <row r="26" spans="1:15" s="25" customFormat="1">
      <c r="A26" s="16">
        <f>A25+1</f>
        <v>25</v>
      </c>
      <c r="B26" s="9" t="s">
        <v>35</v>
      </c>
      <c r="C26" s="9" t="s">
        <v>97</v>
      </c>
      <c r="D26" s="9" t="s">
        <v>39</v>
      </c>
      <c r="E26" s="24" t="s">
        <v>37</v>
      </c>
      <c r="F26" s="17">
        <f>F25+TIME(0,30,0)</f>
        <v>0.52777777777777757</v>
      </c>
      <c r="G26" s="24">
        <v>3</v>
      </c>
      <c r="H26" s="16">
        <f>H25+1</f>
        <v>25</v>
      </c>
      <c r="I26" s="24">
        <v>59</v>
      </c>
      <c r="J26" s="24">
        <v>9</v>
      </c>
      <c r="K26" s="24">
        <f t="shared" si="0"/>
        <v>0.70422535211267601</v>
      </c>
      <c r="L26" s="24">
        <f>I26</f>
        <v>59</v>
      </c>
      <c r="M26" s="24">
        <f>J26</f>
        <v>9</v>
      </c>
      <c r="N26" s="24">
        <f t="shared" si="1"/>
        <v>0.70422535211267601</v>
      </c>
      <c r="O26" s="18">
        <f>(N26+N27+N28+N29+N30+N31)/6</f>
        <v>0.60626004616528639</v>
      </c>
    </row>
    <row r="27" spans="1:15">
      <c r="A27" s="11">
        <f t="shared" si="2"/>
        <v>26</v>
      </c>
      <c r="B27" s="12" t="s">
        <v>35</v>
      </c>
      <c r="C27" s="12" t="s">
        <v>98</v>
      </c>
      <c r="D27" s="12" t="s">
        <v>39</v>
      </c>
      <c r="E27" s="12" t="s">
        <v>38</v>
      </c>
      <c r="F27" s="13">
        <f t="shared" si="3"/>
        <v>0.53124999999999978</v>
      </c>
      <c r="G27" s="12">
        <v>3</v>
      </c>
      <c r="H27" s="11">
        <f t="shared" si="4"/>
        <v>26</v>
      </c>
      <c r="I27" s="12">
        <v>11</v>
      </c>
      <c r="J27" s="12">
        <v>52</v>
      </c>
      <c r="K27" s="14">
        <f t="shared" si="0"/>
        <v>-0.62121212121212122</v>
      </c>
      <c r="L27" s="14">
        <f>J27</f>
        <v>52</v>
      </c>
      <c r="M27" s="14">
        <f>I27</f>
        <v>11</v>
      </c>
      <c r="N27" s="14">
        <f t="shared" si="1"/>
        <v>0.62121212121212122</v>
      </c>
      <c r="O27" s="7"/>
    </row>
    <row r="28" spans="1:15" s="23" customFormat="1">
      <c r="A28" s="20">
        <f t="shared" si="2"/>
        <v>27</v>
      </c>
      <c r="B28" s="14" t="s">
        <v>35</v>
      </c>
      <c r="C28" s="12" t="s">
        <v>98</v>
      </c>
      <c r="D28" s="12" t="s">
        <v>39</v>
      </c>
      <c r="E28" s="14" t="s">
        <v>37</v>
      </c>
      <c r="F28" s="13">
        <f t="shared" si="3"/>
        <v>0.53472222222222199</v>
      </c>
      <c r="G28" s="21">
        <v>2</v>
      </c>
      <c r="H28" s="20">
        <f t="shared" si="4"/>
        <v>27</v>
      </c>
      <c r="I28" s="21">
        <v>50</v>
      </c>
      <c r="J28" s="21">
        <v>12</v>
      </c>
      <c r="K28" s="21">
        <f t="shared" si="0"/>
        <v>0.59375</v>
      </c>
      <c r="L28" s="21">
        <f>I28</f>
        <v>50</v>
      </c>
      <c r="M28" s="21">
        <f>J28</f>
        <v>12</v>
      </c>
      <c r="N28" s="21">
        <f t="shared" si="1"/>
        <v>0.59375</v>
      </c>
      <c r="O28" s="22"/>
    </row>
    <row r="29" spans="1:15">
      <c r="A29" s="11">
        <f t="shared" si="2"/>
        <v>28</v>
      </c>
      <c r="B29" s="12" t="s">
        <v>35</v>
      </c>
      <c r="C29" s="12" t="s">
        <v>98</v>
      </c>
      <c r="D29" s="12" t="s">
        <v>39</v>
      </c>
      <c r="E29" s="12" t="s">
        <v>38</v>
      </c>
      <c r="F29" s="13">
        <f t="shared" si="3"/>
        <v>0.5381944444444442</v>
      </c>
      <c r="G29" s="12">
        <v>6</v>
      </c>
      <c r="H29" s="11">
        <f t="shared" si="4"/>
        <v>28</v>
      </c>
      <c r="I29" s="12">
        <v>8</v>
      </c>
      <c r="J29" s="12">
        <v>42</v>
      </c>
      <c r="K29" s="14">
        <f t="shared" si="0"/>
        <v>-0.6071428571428571</v>
      </c>
      <c r="L29" s="12">
        <f>J29</f>
        <v>42</v>
      </c>
      <c r="M29" s="12">
        <f>I29</f>
        <v>8</v>
      </c>
      <c r="N29" s="14">
        <f t="shared" si="1"/>
        <v>0.6071428571428571</v>
      </c>
      <c r="O29" s="7"/>
    </row>
    <row r="30" spans="1:15">
      <c r="A30" s="11">
        <f t="shared" si="2"/>
        <v>29</v>
      </c>
      <c r="B30" s="12" t="s">
        <v>35</v>
      </c>
      <c r="C30" s="12" t="s">
        <v>98</v>
      </c>
      <c r="D30" s="12" t="s">
        <v>39</v>
      </c>
      <c r="E30" s="12" t="s">
        <v>37</v>
      </c>
      <c r="F30" s="13">
        <f t="shared" si="3"/>
        <v>0.54166666666666641</v>
      </c>
      <c r="G30" s="12">
        <v>3</v>
      </c>
      <c r="H30" s="11">
        <f t="shared" si="4"/>
        <v>29</v>
      </c>
      <c r="I30" s="12">
        <v>42</v>
      </c>
      <c r="J30" s="12">
        <v>10</v>
      </c>
      <c r="K30" s="14">
        <f t="shared" si="0"/>
        <v>0.58181818181818179</v>
      </c>
      <c r="L30" s="14">
        <f>I30</f>
        <v>42</v>
      </c>
      <c r="M30" s="14">
        <f>J30</f>
        <v>10</v>
      </c>
      <c r="N30" s="14">
        <f t="shared" si="1"/>
        <v>0.58181818181818179</v>
      </c>
      <c r="O30" s="7"/>
    </row>
    <row r="31" spans="1:15">
      <c r="A31" s="11">
        <f t="shared" si="2"/>
        <v>30</v>
      </c>
      <c r="B31" s="12" t="s">
        <v>35</v>
      </c>
      <c r="C31" s="12" t="s">
        <v>98</v>
      </c>
      <c r="D31" s="12" t="s">
        <v>39</v>
      </c>
      <c r="E31" s="12" t="s">
        <v>38</v>
      </c>
      <c r="F31" s="13">
        <f t="shared" si="3"/>
        <v>0.54513888888888862</v>
      </c>
      <c r="G31" s="12">
        <v>2</v>
      </c>
      <c r="H31" s="11">
        <f t="shared" si="4"/>
        <v>30</v>
      </c>
      <c r="I31" s="12">
        <v>15</v>
      </c>
      <c r="J31" s="12">
        <v>51</v>
      </c>
      <c r="K31" s="14">
        <f t="shared" si="0"/>
        <v>-0.52941176470588236</v>
      </c>
      <c r="L31" s="14">
        <f>J31</f>
        <v>51</v>
      </c>
      <c r="M31" s="14">
        <f>I31</f>
        <v>15</v>
      </c>
      <c r="N31" s="14">
        <f t="shared" si="1"/>
        <v>0.52941176470588236</v>
      </c>
      <c r="O31" s="7"/>
    </row>
    <row r="32" spans="1:15" s="25" customFormat="1">
      <c r="A32" s="16">
        <f>A31+1</f>
        <v>31</v>
      </c>
      <c r="B32" s="9" t="s">
        <v>35</v>
      </c>
      <c r="C32" s="9" t="s">
        <v>102</v>
      </c>
      <c r="D32" s="9" t="s">
        <v>39</v>
      </c>
      <c r="E32" s="24" t="s">
        <v>37</v>
      </c>
      <c r="F32" s="17">
        <f>F31+TIME(0,30,0)</f>
        <v>0.56597222222222199</v>
      </c>
      <c r="G32" s="24">
        <v>6</v>
      </c>
      <c r="H32" s="16">
        <f>H31+1</f>
        <v>31</v>
      </c>
      <c r="I32" s="24">
        <v>36</v>
      </c>
      <c r="J32" s="24">
        <v>22</v>
      </c>
      <c r="K32" s="24">
        <f t="shared" si="0"/>
        <v>0.21875</v>
      </c>
      <c r="L32" s="24">
        <f>I32</f>
        <v>36</v>
      </c>
      <c r="M32" s="24">
        <f>J32</f>
        <v>22</v>
      </c>
      <c r="N32" s="24">
        <f t="shared" si="1"/>
        <v>0.21875</v>
      </c>
      <c r="O32" s="18">
        <f>(N32+N33+N34+N35+N36+N37)/6</f>
        <v>0.19600315764864484</v>
      </c>
    </row>
    <row r="33" spans="1:15">
      <c r="A33" s="11">
        <f t="shared" si="2"/>
        <v>32</v>
      </c>
      <c r="B33" s="12" t="s">
        <v>35</v>
      </c>
      <c r="C33" s="12" t="s">
        <v>103</v>
      </c>
      <c r="D33" s="12" t="s">
        <v>39</v>
      </c>
      <c r="E33" s="12" t="s">
        <v>38</v>
      </c>
      <c r="F33" s="13">
        <f t="shared" si="3"/>
        <v>0.5694444444444442</v>
      </c>
      <c r="G33" s="12">
        <v>4</v>
      </c>
      <c r="H33" s="11">
        <f t="shared" si="4"/>
        <v>32</v>
      </c>
      <c r="I33" s="12">
        <v>18</v>
      </c>
      <c r="J33" s="12">
        <v>45</v>
      </c>
      <c r="K33" s="14">
        <f t="shared" si="0"/>
        <v>-0.40298507462686567</v>
      </c>
      <c r="L33" s="14">
        <f>J33</f>
        <v>45</v>
      </c>
      <c r="M33" s="14">
        <f>I33</f>
        <v>18</v>
      </c>
      <c r="N33" s="14">
        <f t="shared" si="1"/>
        <v>0.40298507462686567</v>
      </c>
      <c r="O33" s="7"/>
    </row>
    <row r="34" spans="1:15" s="23" customFormat="1">
      <c r="A34" s="20">
        <f t="shared" si="2"/>
        <v>33</v>
      </c>
      <c r="B34" s="14" t="s">
        <v>35</v>
      </c>
      <c r="C34" s="12" t="s">
        <v>103</v>
      </c>
      <c r="D34" s="12" t="s">
        <v>39</v>
      </c>
      <c r="E34" s="14" t="s">
        <v>37</v>
      </c>
      <c r="F34" s="13">
        <f t="shared" si="3"/>
        <v>0.57291666666666641</v>
      </c>
      <c r="G34" s="21">
        <v>4</v>
      </c>
      <c r="H34" s="20">
        <f t="shared" si="4"/>
        <v>33</v>
      </c>
      <c r="I34" s="21">
        <v>27</v>
      </c>
      <c r="J34" s="21">
        <v>14</v>
      </c>
      <c r="K34" s="21">
        <f t="shared" si="0"/>
        <v>0.28888888888888886</v>
      </c>
      <c r="L34" s="21">
        <f>I34</f>
        <v>27</v>
      </c>
      <c r="M34" s="21">
        <f>J34</f>
        <v>14</v>
      </c>
      <c r="N34" s="21">
        <f t="shared" si="1"/>
        <v>0.28888888888888886</v>
      </c>
      <c r="O34" s="22"/>
    </row>
    <row r="35" spans="1:15">
      <c r="A35" s="11">
        <f t="shared" si="2"/>
        <v>34</v>
      </c>
      <c r="B35" s="12" t="s">
        <v>35</v>
      </c>
      <c r="C35" s="12" t="s">
        <v>103</v>
      </c>
      <c r="D35" s="12" t="s">
        <v>39</v>
      </c>
      <c r="E35" s="12" t="s">
        <v>38</v>
      </c>
      <c r="F35" s="13">
        <f t="shared" si="3"/>
        <v>0.57638888888888862</v>
      </c>
      <c r="G35" s="12">
        <v>8</v>
      </c>
      <c r="H35" s="11">
        <f t="shared" si="4"/>
        <v>34</v>
      </c>
      <c r="I35" s="12">
        <v>21</v>
      </c>
      <c r="J35" s="12">
        <v>24</v>
      </c>
      <c r="K35" s="14">
        <f t="shared" si="0"/>
        <v>-5.6603773584905662E-2</v>
      </c>
      <c r="L35" s="12">
        <f>J35</f>
        <v>24</v>
      </c>
      <c r="M35" s="12">
        <f>I35</f>
        <v>21</v>
      </c>
      <c r="N35" s="14">
        <f t="shared" si="1"/>
        <v>5.6603773584905662E-2</v>
      </c>
      <c r="O35" s="7"/>
    </row>
    <row r="36" spans="1:15">
      <c r="A36" s="11">
        <f t="shared" si="2"/>
        <v>35</v>
      </c>
      <c r="B36" s="12" t="s">
        <v>35</v>
      </c>
      <c r="C36" s="12" t="s">
        <v>103</v>
      </c>
      <c r="D36" s="12" t="s">
        <v>39</v>
      </c>
      <c r="E36" s="12" t="s">
        <v>37</v>
      </c>
      <c r="F36" s="13">
        <f t="shared" si="3"/>
        <v>0.57986111111111083</v>
      </c>
      <c r="G36" s="12">
        <v>4</v>
      </c>
      <c r="H36" s="11">
        <f t="shared" si="4"/>
        <v>35</v>
      </c>
      <c r="I36" s="12">
        <v>34</v>
      </c>
      <c r="J36" s="12">
        <v>18</v>
      </c>
      <c r="K36" s="14">
        <f t="shared" si="0"/>
        <v>0.2857142857142857</v>
      </c>
      <c r="L36" s="14">
        <f>I36</f>
        <v>34</v>
      </c>
      <c r="M36" s="14">
        <f>J36</f>
        <v>18</v>
      </c>
      <c r="N36" s="14">
        <f t="shared" si="1"/>
        <v>0.2857142857142857</v>
      </c>
      <c r="O36" s="7"/>
    </row>
    <row r="37" spans="1:15">
      <c r="A37" s="11">
        <f t="shared" si="2"/>
        <v>36</v>
      </c>
      <c r="B37" s="12" t="s">
        <v>35</v>
      </c>
      <c r="C37" s="12" t="s">
        <v>103</v>
      </c>
      <c r="D37" s="12" t="s">
        <v>39</v>
      </c>
      <c r="E37" s="12" t="s">
        <v>38</v>
      </c>
      <c r="F37" s="13">
        <f t="shared" si="3"/>
        <v>0.58333333333333304</v>
      </c>
      <c r="G37" s="12">
        <v>8</v>
      </c>
      <c r="H37" s="11">
        <f t="shared" si="4"/>
        <v>36</v>
      </c>
      <c r="I37" s="12">
        <v>24</v>
      </c>
      <c r="J37" s="12">
        <v>20</v>
      </c>
      <c r="K37" s="14">
        <f t="shared" si="0"/>
        <v>7.6923076923076927E-2</v>
      </c>
      <c r="L37" s="14">
        <f>J37</f>
        <v>20</v>
      </c>
      <c r="M37" s="14">
        <f>I37</f>
        <v>24</v>
      </c>
      <c r="N37" s="14">
        <f t="shared" si="1"/>
        <v>-7.6923076923076927E-2</v>
      </c>
      <c r="O37" s="7"/>
    </row>
    <row r="38" spans="1:15" s="25" customFormat="1">
      <c r="A38" s="16">
        <f>A37+1</f>
        <v>37</v>
      </c>
      <c r="B38" s="9" t="s">
        <v>35</v>
      </c>
      <c r="C38" s="9" t="s">
        <v>104</v>
      </c>
      <c r="D38" s="9" t="s">
        <v>39</v>
      </c>
      <c r="E38" s="24" t="s">
        <v>37</v>
      </c>
      <c r="F38" s="17">
        <f>F37+TIME(0,30,0)</f>
        <v>0.60416666666666641</v>
      </c>
      <c r="G38" s="24">
        <v>7</v>
      </c>
      <c r="H38" s="16">
        <f>H37+1</f>
        <v>37</v>
      </c>
      <c r="I38" s="24">
        <v>46</v>
      </c>
      <c r="J38" s="24">
        <v>17</v>
      </c>
      <c r="K38" s="24">
        <f t="shared" si="0"/>
        <v>0.41428571428571431</v>
      </c>
      <c r="L38" s="24">
        <f>I38</f>
        <v>46</v>
      </c>
      <c r="M38" s="24">
        <f>J38</f>
        <v>17</v>
      </c>
      <c r="N38" s="24">
        <f t="shared" si="1"/>
        <v>0.41428571428571431</v>
      </c>
      <c r="O38" s="18">
        <f>(N38+N39+N40+N41+N42+N43)/6</f>
        <v>0.23166262954766001</v>
      </c>
    </row>
    <row r="39" spans="1:15">
      <c r="A39" s="11">
        <f t="shared" si="2"/>
        <v>38</v>
      </c>
      <c r="B39" s="12" t="s">
        <v>35</v>
      </c>
      <c r="C39" s="12" t="s">
        <v>105</v>
      </c>
      <c r="D39" s="12" t="s">
        <v>39</v>
      </c>
      <c r="E39" s="12" t="s">
        <v>38</v>
      </c>
      <c r="F39" s="13">
        <f t="shared" si="3"/>
        <v>0.60763888888888862</v>
      </c>
      <c r="G39" s="12">
        <v>5</v>
      </c>
      <c r="H39" s="11">
        <f t="shared" si="4"/>
        <v>38</v>
      </c>
      <c r="I39" s="12">
        <v>14</v>
      </c>
      <c r="J39" s="12">
        <v>30</v>
      </c>
      <c r="K39" s="14">
        <f t="shared" si="0"/>
        <v>-0.32653061224489793</v>
      </c>
      <c r="L39" s="14">
        <f>J39</f>
        <v>30</v>
      </c>
      <c r="M39" s="14">
        <f>I39</f>
        <v>14</v>
      </c>
      <c r="N39" s="14">
        <f t="shared" si="1"/>
        <v>0.32653061224489793</v>
      </c>
      <c r="O39" s="7"/>
    </row>
    <row r="40" spans="1:15" s="23" customFormat="1">
      <c r="A40" s="20">
        <f t="shared" si="2"/>
        <v>39</v>
      </c>
      <c r="B40" s="14" t="s">
        <v>35</v>
      </c>
      <c r="C40" s="12" t="s">
        <v>105</v>
      </c>
      <c r="D40" s="12" t="s">
        <v>39</v>
      </c>
      <c r="E40" s="14" t="s">
        <v>37</v>
      </c>
      <c r="F40" s="13">
        <f t="shared" si="3"/>
        <v>0.61111111111111083</v>
      </c>
      <c r="G40" s="21">
        <v>4</v>
      </c>
      <c r="H40" s="20">
        <f t="shared" si="4"/>
        <v>39</v>
      </c>
      <c r="I40" s="21">
        <v>29</v>
      </c>
      <c r="J40" s="21">
        <v>18</v>
      </c>
      <c r="K40" s="21">
        <f t="shared" si="0"/>
        <v>0.21568627450980393</v>
      </c>
      <c r="L40" s="21">
        <f>I40</f>
        <v>29</v>
      </c>
      <c r="M40" s="21">
        <f>J40</f>
        <v>18</v>
      </c>
      <c r="N40" s="21">
        <f t="shared" si="1"/>
        <v>0.21568627450980393</v>
      </c>
      <c r="O40" s="22"/>
    </row>
    <row r="41" spans="1:15">
      <c r="A41" s="11">
        <f t="shared" si="2"/>
        <v>40</v>
      </c>
      <c r="B41" s="12" t="s">
        <v>35</v>
      </c>
      <c r="C41" s="12" t="s">
        <v>105</v>
      </c>
      <c r="D41" s="12" t="s">
        <v>39</v>
      </c>
      <c r="E41" s="12" t="s">
        <v>38</v>
      </c>
      <c r="F41" s="13">
        <f t="shared" si="3"/>
        <v>0.61458333333333304</v>
      </c>
      <c r="G41" s="12">
        <v>3</v>
      </c>
      <c r="H41" s="11">
        <f t="shared" si="4"/>
        <v>40</v>
      </c>
      <c r="I41" s="12">
        <v>24</v>
      </c>
      <c r="J41" s="12">
        <v>26</v>
      </c>
      <c r="K41" s="14">
        <f t="shared" si="0"/>
        <v>-3.7735849056603772E-2</v>
      </c>
      <c r="L41" s="12">
        <f>J41</f>
        <v>26</v>
      </c>
      <c r="M41" s="12">
        <f>I41</f>
        <v>24</v>
      </c>
      <c r="N41" s="14">
        <f t="shared" si="1"/>
        <v>3.7735849056603772E-2</v>
      </c>
      <c r="O41" s="7"/>
    </row>
    <row r="42" spans="1:15">
      <c r="A42" s="11">
        <f t="shared" si="2"/>
        <v>41</v>
      </c>
      <c r="B42" s="12" t="s">
        <v>35</v>
      </c>
      <c r="C42" s="12" t="s">
        <v>105</v>
      </c>
      <c r="D42" s="12" t="s">
        <v>39</v>
      </c>
      <c r="E42" s="12" t="s">
        <v>37</v>
      </c>
      <c r="F42" s="13">
        <f t="shared" si="3"/>
        <v>0.61805555555555525</v>
      </c>
      <c r="G42" s="12">
        <v>5</v>
      </c>
      <c r="H42" s="11">
        <f t="shared" si="4"/>
        <v>41</v>
      </c>
      <c r="I42" s="12">
        <v>38</v>
      </c>
      <c r="J42" s="12">
        <v>19</v>
      </c>
      <c r="K42" s="14">
        <f t="shared" si="0"/>
        <v>0.30645161290322581</v>
      </c>
      <c r="L42" s="14">
        <f>I42</f>
        <v>38</v>
      </c>
      <c r="M42" s="14">
        <f>J42</f>
        <v>19</v>
      </c>
      <c r="N42" s="14">
        <f t="shared" si="1"/>
        <v>0.30645161290322581</v>
      </c>
      <c r="O42" s="7"/>
    </row>
    <row r="43" spans="1:15">
      <c r="A43" s="11">
        <f t="shared" si="2"/>
        <v>42</v>
      </c>
      <c r="B43" s="12" t="s">
        <v>35</v>
      </c>
      <c r="C43" s="12" t="s">
        <v>105</v>
      </c>
      <c r="D43" s="12" t="s">
        <v>39</v>
      </c>
      <c r="E43" s="12" t="s">
        <v>38</v>
      </c>
      <c r="F43" s="13">
        <f t="shared" si="3"/>
        <v>0.62152777777777746</v>
      </c>
      <c r="G43" s="12">
        <v>7</v>
      </c>
      <c r="H43" s="11">
        <f t="shared" si="4"/>
        <v>42</v>
      </c>
      <c r="I43" s="12">
        <v>22</v>
      </c>
      <c r="J43" s="12">
        <v>27</v>
      </c>
      <c r="K43" s="14">
        <f t="shared" si="0"/>
        <v>-8.9285714285714288E-2</v>
      </c>
      <c r="L43" s="14">
        <f>J43</f>
        <v>27</v>
      </c>
      <c r="M43" s="14">
        <f>I43</f>
        <v>22</v>
      </c>
      <c r="N43" s="14">
        <f t="shared" si="1"/>
        <v>8.9285714285714288E-2</v>
      </c>
      <c r="O43" s="7"/>
    </row>
    <row r="44" spans="1:15" s="25" customFormat="1">
      <c r="A44" s="16">
        <f>A43+1</f>
        <v>43</v>
      </c>
      <c r="B44" s="9" t="s">
        <v>35</v>
      </c>
      <c r="C44" s="9" t="s">
        <v>106</v>
      </c>
      <c r="D44" s="9" t="s">
        <v>39</v>
      </c>
      <c r="E44" s="24" t="s">
        <v>37</v>
      </c>
      <c r="F44" s="17">
        <f>F43+TIME(0,30,0)</f>
        <v>0.64236111111111083</v>
      </c>
      <c r="G44" s="24">
        <v>3</v>
      </c>
      <c r="H44" s="16">
        <f>H43+1</f>
        <v>43</v>
      </c>
      <c r="I44" s="24">
        <v>34</v>
      </c>
      <c r="J44" s="24">
        <v>21</v>
      </c>
      <c r="K44" s="24">
        <f t="shared" si="0"/>
        <v>0.22413793103448276</v>
      </c>
      <c r="L44" s="24">
        <f>I44</f>
        <v>34</v>
      </c>
      <c r="M44" s="24">
        <f>J44</f>
        <v>21</v>
      </c>
      <c r="N44" s="24">
        <f t="shared" si="1"/>
        <v>0.22413793103448276</v>
      </c>
      <c r="O44" s="18">
        <f>(N44+N45+N46+N47+N48+N49)/6</f>
        <v>0.14779160993122717</v>
      </c>
    </row>
    <row r="45" spans="1:15">
      <c r="A45" s="11">
        <f t="shared" si="2"/>
        <v>44</v>
      </c>
      <c r="B45" s="12" t="s">
        <v>35</v>
      </c>
      <c r="C45" s="12" t="s">
        <v>107</v>
      </c>
      <c r="D45" s="12" t="s">
        <v>39</v>
      </c>
      <c r="E45" s="12" t="s">
        <v>38</v>
      </c>
      <c r="F45" s="13">
        <f t="shared" si="3"/>
        <v>0.64583333333333304</v>
      </c>
      <c r="G45" s="12">
        <v>5</v>
      </c>
      <c r="H45" s="11">
        <f t="shared" si="4"/>
        <v>44</v>
      </c>
      <c r="I45" s="12">
        <v>27</v>
      </c>
      <c r="J45" s="12">
        <v>37</v>
      </c>
      <c r="K45" s="14">
        <f t="shared" si="0"/>
        <v>-0.14492753623188406</v>
      </c>
      <c r="L45" s="14">
        <f>J45</f>
        <v>37</v>
      </c>
      <c r="M45" s="14">
        <f>I45</f>
        <v>27</v>
      </c>
      <c r="N45" s="14">
        <f t="shared" si="1"/>
        <v>0.14492753623188406</v>
      </c>
      <c r="O45" s="7"/>
    </row>
    <row r="46" spans="1:15" s="23" customFormat="1">
      <c r="A46" s="20">
        <f t="shared" si="2"/>
        <v>45</v>
      </c>
      <c r="B46" s="14" t="s">
        <v>35</v>
      </c>
      <c r="C46" s="12" t="s">
        <v>107</v>
      </c>
      <c r="D46" s="12" t="s">
        <v>39</v>
      </c>
      <c r="E46" s="14" t="s">
        <v>37</v>
      </c>
      <c r="F46" s="13">
        <f t="shared" si="3"/>
        <v>0.64930555555555525</v>
      </c>
      <c r="G46" s="21">
        <v>4</v>
      </c>
      <c r="H46" s="20">
        <f t="shared" si="4"/>
        <v>45</v>
      </c>
      <c r="I46" s="21">
        <v>29</v>
      </c>
      <c r="J46" s="21">
        <v>26</v>
      </c>
      <c r="K46" s="21">
        <f t="shared" si="0"/>
        <v>5.0847457627118647E-2</v>
      </c>
      <c r="L46" s="21">
        <f>I46</f>
        <v>29</v>
      </c>
      <c r="M46" s="21">
        <f>J46</f>
        <v>26</v>
      </c>
      <c r="N46" s="21">
        <f t="shared" si="1"/>
        <v>5.0847457627118647E-2</v>
      </c>
      <c r="O46" s="22"/>
    </row>
    <row r="47" spans="1:15">
      <c r="A47" s="11">
        <f t="shared" si="2"/>
        <v>46</v>
      </c>
      <c r="B47" s="12" t="s">
        <v>35</v>
      </c>
      <c r="C47" s="12" t="s">
        <v>107</v>
      </c>
      <c r="D47" s="12" t="s">
        <v>39</v>
      </c>
      <c r="E47" s="12" t="s">
        <v>38</v>
      </c>
      <c r="F47" s="13">
        <f t="shared" si="3"/>
        <v>0.65277777777777746</v>
      </c>
      <c r="G47" s="12">
        <v>5</v>
      </c>
      <c r="H47" s="11">
        <f t="shared" si="4"/>
        <v>46</v>
      </c>
      <c r="I47" s="12">
        <v>30</v>
      </c>
      <c r="J47" s="12">
        <v>35</v>
      </c>
      <c r="K47" s="14">
        <f t="shared" si="0"/>
        <v>-7.1428571428571425E-2</v>
      </c>
      <c r="L47" s="12">
        <f>J47</f>
        <v>35</v>
      </c>
      <c r="M47" s="12">
        <f>I47</f>
        <v>30</v>
      </c>
      <c r="N47" s="14">
        <f t="shared" si="1"/>
        <v>7.1428571428571425E-2</v>
      </c>
      <c r="O47" s="7"/>
    </row>
    <row r="48" spans="1:15">
      <c r="A48" s="11">
        <f t="shared" si="2"/>
        <v>47</v>
      </c>
      <c r="B48" s="12" t="s">
        <v>35</v>
      </c>
      <c r="C48" s="12" t="s">
        <v>107</v>
      </c>
      <c r="D48" s="12" t="s">
        <v>39</v>
      </c>
      <c r="E48" s="12" t="s">
        <v>37</v>
      </c>
      <c r="F48" s="13">
        <f t="shared" si="3"/>
        <v>0.65624999999999967</v>
      </c>
      <c r="G48" s="12">
        <v>3</v>
      </c>
      <c r="H48" s="11">
        <f t="shared" si="4"/>
        <v>47</v>
      </c>
      <c r="I48" s="12">
        <v>27</v>
      </c>
      <c r="J48" s="12">
        <v>19</v>
      </c>
      <c r="K48" s="14">
        <f t="shared" si="0"/>
        <v>0.16326530612244897</v>
      </c>
      <c r="L48" s="14">
        <f>I48</f>
        <v>27</v>
      </c>
      <c r="M48" s="14">
        <f>J48</f>
        <v>19</v>
      </c>
      <c r="N48" s="14">
        <f t="shared" si="1"/>
        <v>0.16326530612244897</v>
      </c>
      <c r="O48" s="7"/>
    </row>
    <row r="49" spans="1:15">
      <c r="A49" s="11">
        <f t="shared" si="2"/>
        <v>48</v>
      </c>
      <c r="B49" s="12" t="s">
        <v>35</v>
      </c>
      <c r="C49" s="12" t="s">
        <v>107</v>
      </c>
      <c r="D49" s="12" t="s">
        <v>39</v>
      </c>
      <c r="E49" s="12" t="s">
        <v>38</v>
      </c>
      <c r="F49" s="13">
        <f t="shared" si="3"/>
        <v>0.65972222222222188</v>
      </c>
      <c r="G49" s="12">
        <v>1</v>
      </c>
      <c r="H49" s="11">
        <f t="shared" si="4"/>
        <v>48</v>
      </c>
      <c r="I49" s="12">
        <v>21</v>
      </c>
      <c r="J49" s="12">
        <v>34</v>
      </c>
      <c r="K49" s="14">
        <f t="shared" si="0"/>
        <v>-0.23214285714285715</v>
      </c>
      <c r="L49" s="14">
        <f>J49</f>
        <v>34</v>
      </c>
      <c r="M49" s="14">
        <f>I49</f>
        <v>21</v>
      </c>
      <c r="N49" s="14">
        <f t="shared" si="1"/>
        <v>0.23214285714285715</v>
      </c>
      <c r="O49" s="7"/>
    </row>
  </sheetData>
  <phoneticPr fontId="6" type="noConversion"/>
  <pageMargins left="0.75" right="0.75" top="1" bottom="1" header="0.5" footer="0.5"/>
  <pageSetup scale="41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1"/>
  <sheetViews>
    <sheetView workbookViewId="0">
      <selection activeCell="E36" sqref="E36"/>
    </sheetView>
  </sheetViews>
  <sheetFormatPr baseColWidth="10" defaultRowHeight="15" x14ac:dyDescent="0"/>
  <cols>
    <col min="2" max="2" width="43.1640625" customWidth="1"/>
    <col min="7" max="7" width="27" customWidth="1"/>
    <col min="8" max="8" width="16" customWidth="1"/>
    <col min="9" max="9" width="16.1640625" customWidth="1"/>
    <col min="10" max="10" width="17.6640625" customWidth="1"/>
    <col min="11" max="12" width="16.83203125" customWidth="1"/>
    <col min="13" max="13" width="18.1640625" customWidth="1"/>
  </cols>
  <sheetData>
    <row r="1" spans="1:13" ht="75">
      <c r="A1" s="1" t="s">
        <v>0</v>
      </c>
      <c r="B1" s="2" t="s">
        <v>41</v>
      </c>
      <c r="C1" s="2" t="s">
        <v>1</v>
      </c>
      <c r="D1" s="2" t="s">
        <v>2</v>
      </c>
      <c r="E1" s="2" t="s">
        <v>3</v>
      </c>
      <c r="F1" s="2" t="s">
        <v>42</v>
      </c>
      <c r="G1" s="2" t="s">
        <v>59</v>
      </c>
      <c r="H1" s="3" t="s">
        <v>74</v>
      </c>
      <c r="I1" s="37" t="s">
        <v>82</v>
      </c>
      <c r="J1" s="37" t="s">
        <v>76</v>
      </c>
      <c r="K1" s="37" t="s">
        <v>77</v>
      </c>
      <c r="L1" s="37" t="s">
        <v>78</v>
      </c>
      <c r="M1" s="37" t="s">
        <v>79</v>
      </c>
    </row>
    <row r="2" spans="1:13" s="30" customFormat="1">
      <c r="A2" s="35">
        <v>1</v>
      </c>
      <c r="B2" s="35" t="s">
        <v>4</v>
      </c>
      <c r="C2" s="36">
        <v>1.1399999999999999</v>
      </c>
      <c r="D2" s="35">
        <f>C2*0.5</f>
        <v>0.56999999999999995</v>
      </c>
      <c r="E2" s="35">
        <f t="shared" ref="E2:E23" si="0">D2*0.01</f>
        <v>5.6999999999999993E-3</v>
      </c>
      <c r="F2" s="35">
        <f t="shared" ref="F2:F23" si="1">500*E2</f>
        <v>2.8499999999999996</v>
      </c>
      <c r="G2" s="35" t="s">
        <v>5</v>
      </c>
      <c r="H2" s="35">
        <v>2.85</v>
      </c>
      <c r="I2" s="35">
        <v>2.85</v>
      </c>
      <c r="J2" s="35">
        <v>2.85</v>
      </c>
      <c r="K2" s="35">
        <v>2.85</v>
      </c>
      <c r="L2" s="35" t="s">
        <v>81</v>
      </c>
      <c r="M2" s="35">
        <v>2.85</v>
      </c>
    </row>
    <row r="3" spans="1:13">
      <c r="A3" s="28">
        <v>2</v>
      </c>
      <c r="B3" s="28" t="s">
        <v>6</v>
      </c>
      <c r="C3" s="29">
        <v>1.4E-3</v>
      </c>
      <c r="D3" s="28">
        <f>C3*0.5</f>
        <v>6.9999999999999999E-4</v>
      </c>
      <c r="E3" s="28">
        <f t="shared" si="0"/>
        <v>6.9999999999999999E-6</v>
      </c>
      <c r="F3" s="28">
        <f t="shared" si="1"/>
        <v>3.5000000000000001E-3</v>
      </c>
      <c r="G3" s="28">
        <f>1000*F3</f>
        <v>3.5</v>
      </c>
      <c r="H3" s="28">
        <v>3.5</v>
      </c>
      <c r="I3" s="28">
        <v>3.5</v>
      </c>
      <c r="J3" s="28">
        <v>3.5</v>
      </c>
      <c r="K3" s="28">
        <v>3.5</v>
      </c>
      <c r="L3" s="35" t="s">
        <v>81</v>
      </c>
      <c r="M3" s="28">
        <v>3.5</v>
      </c>
    </row>
    <row r="4" spans="1:13">
      <c r="A4" s="26">
        <v>3</v>
      </c>
      <c r="B4" s="26" t="s">
        <v>7</v>
      </c>
      <c r="C4" s="27">
        <v>2.88</v>
      </c>
      <c r="D4" s="26">
        <f>C4*0.5</f>
        <v>1.44</v>
      </c>
      <c r="E4" s="26">
        <f t="shared" si="0"/>
        <v>1.44E-2</v>
      </c>
      <c r="F4" s="26">
        <f t="shared" si="1"/>
        <v>7.2</v>
      </c>
      <c r="G4" s="26" t="s">
        <v>5</v>
      </c>
      <c r="H4" s="26">
        <v>7.2</v>
      </c>
      <c r="I4" s="26">
        <v>7.2</v>
      </c>
      <c r="J4" s="26" t="s">
        <v>80</v>
      </c>
      <c r="K4" s="26">
        <v>7.2</v>
      </c>
      <c r="L4" s="26">
        <v>7.2</v>
      </c>
      <c r="M4" s="26">
        <v>7.2</v>
      </c>
    </row>
    <row r="5" spans="1:13">
      <c r="A5" s="28">
        <v>4</v>
      </c>
      <c r="B5" s="28" t="s">
        <v>8</v>
      </c>
      <c r="C5" s="29">
        <v>6.4000000000000003E-3</v>
      </c>
      <c r="D5" s="28">
        <f>C5*0.5</f>
        <v>3.2000000000000002E-3</v>
      </c>
      <c r="E5" s="28">
        <f t="shared" si="0"/>
        <v>3.2000000000000005E-5</v>
      </c>
      <c r="F5" s="28">
        <f t="shared" si="1"/>
        <v>1.6000000000000004E-2</v>
      </c>
      <c r="G5" s="28">
        <f t="shared" ref="G5:G23" si="2">1000*F5</f>
        <v>16.000000000000004</v>
      </c>
      <c r="H5" s="28">
        <v>5</v>
      </c>
      <c r="I5" s="28">
        <v>5</v>
      </c>
      <c r="J5" s="28">
        <v>5</v>
      </c>
      <c r="K5" s="28">
        <v>5</v>
      </c>
      <c r="L5" s="35" t="s">
        <v>81</v>
      </c>
      <c r="M5" s="28">
        <v>5</v>
      </c>
    </row>
    <row r="6" spans="1:13">
      <c r="A6" s="31">
        <v>5</v>
      </c>
      <c r="B6" s="31" t="s">
        <v>9</v>
      </c>
      <c r="C6" s="32">
        <v>1.2999999999999999E-3</v>
      </c>
      <c r="D6" s="31">
        <f>C6*0.5</f>
        <v>6.4999999999999997E-4</v>
      </c>
      <c r="E6" s="31">
        <f t="shared" si="0"/>
        <v>6.4999999999999996E-6</v>
      </c>
      <c r="F6" s="31">
        <f t="shared" si="1"/>
        <v>3.2499999999999999E-3</v>
      </c>
      <c r="G6" s="31">
        <f t="shared" si="2"/>
        <v>3.25</v>
      </c>
      <c r="H6" s="31">
        <v>3.25</v>
      </c>
      <c r="I6" s="31">
        <v>3.25</v>
      </c>
      <c r="J6" s="31">
        <v>3.25</v>
      </c>
      <c r="K6" s="31">
        <v>3.25</v>
      </c>
      <c r="L6" s="31">
        <v>3.25</v>
      </c>
      <c r="M6" s="31" t="s">
        <v>81</v>
      </c>
    </row>
    <row r="7" spans="1:13">
      <c r="A7" s="33">
        <v>6</v>
      </c>
      <c r="B7" s="33" t="s">
        <v>10</v>
      </c>
      <c r="C7" s="33" t="s">
        <v>11</v>
      </c>
      <c r="D7" s="33">
        <v>0.01</v>
      </c>
      <c r="E7" s="33">
        <f t="shared" si="0"/>
        <v>1E-4</v>
      </c>
      <c r="F7" s="33">
        <f t="shared" si="1"/>
        <v>0.05</v>
      </c>
      <c r="G7" s="33">
        <f t="shared" si="2"/>
        <v>50</v>
      </c>
      <c r="H7" s="33">
        <v>50</v>
      </c>
      <c r="I7" s="33">
        <v>50</v>
      </c>
      <c r="J7" s="33">
        <v>50</v>
      </c>
      <c r="K7" s="33" t="s">
        <v>81</v>
      </c>
      <c r="L7" s="33">
        <v>50</v>
      </c>
      <c r="M7" s="33">
        <v>50</v>
      </c>
    </row>
    <row r="8" spans="1:13" s="23" customFormat="1">
      <c r="A8" s="3">
        <v>7</v>
      </c>
      <c r="B8" s="3" t="s">
        <v>12</v>
      </c>
      <c r="C8" s="3" t="s">
        <v>11</v>
      </c>
      <c r="D8" s="3">
        <v>0.01</v>
      </c>
      <c r="E8" s="3">
        <f t="shared" si="0"/>
        <v>1E-4</v>
      </c>
      <c r="F8" s="3">
        <f t="shared" si="1"/>
        <v>0.05</v>
      </c>
      <c r="G8" s="3">
        <f t="shared" si="2"/>
        <v>50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</row>
    <row r="9" spans="1:13">
      <c r="A9" s="31">
        <v>8</v>
      </c>
      <c r="B9" s="31" t="s">
        <v>13</v>
      </c>
      <c r="C9" s="31" t="s">
        <v>11</v>
      </c>
      <c r="D9" s="31">
        <v>1E-3</v>
      </c>
      <c r="E9" s="31">
        <f t="shared" si="0"/>
        <v>1.0000000000000001E-5</v>
      </c>
      <c r="F9" s="31">
        <f t="shared" si="1"/>
        <v>5.0000000000000001E-3</v>
      </c>
      <c r="G9" s="31">
        <f t="shared" si="2"/>
        <v>5</v>
      </c>
      <c r="H9" s="31">
        <v>3.25</v>
      </c>
      <c r="I9" s="31">
        <v>3.25</v>
      </c>
      <c r="J9" s="31">
        <v>3.25</v>
      </c>
      <c r="K9" s="31">
        <v>3.25</v>
      </c>
      <c r="L9" s="31">
        <v>3.25</v>
      </c>
      <c r="M9" s="31" t="s">
        <v>81</v>
      </c>
    </row>
    <row r="10" spans="1:13" s="23" customFormat="1">
      <c r="A10" s="3">
        <v>9</v>
      </c>
      <c r="B10" s="3" t="s">
        <v>14</v>
      </c>
      <c r="C10" s="3" t="s">
        <v>11</v>
      </c>
      <c r="D10" s="3">
        <v>1E-3</v>
      </c>
      <c r="E10" s="3">
        <f t="shared" si="0"/>
        <v>1.0000000000000001E-5</v>
      </c>
      <c r="F10" s="3">
        <f t="shared" si="1"/>
        <v>5.0000000000000001E-3</v>
      </c>
      <c r="G10" s="3">
        <f t="shared" si="2"/>
        <v>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</row>
    <row r="11" spans="1:13">
      <c r="A11" s="28">
        <v>10</v>
      </c>
      <c r="B11" s="28" t="s">
        <v>15</v>
      </c>
      <c r="C11" s="28" t="s">
        <v>11</v>
      </c>
      <c r="D11" s="28">
        <v>1E-3</v>
      </c>
      <c r="E11" s="28">
        <f t="shared" si="0"/>
        <v>1.0000000000000001E-5</v>
      </c>
      <c r="F11" s="28">
        <f t="shared" si="1"/>
        <v>5.0000000000000001E-3</v>
      </c>
      <c r="G11" s="28">
        <f t="shared" si="2"/>
        <v>5</v>
      </c>
      <c r="H11" s="28">
        <v>2.5</v>
      </c>
      <c r="I11" s="28">
        <v>2.5</v>
      </c>
      <c r="J11" s="28">
        <v>2.5</v>
      </c>
      <c r="K11" s="28">
        <v>2.5</v>
      </c>
      <c r="L11" s="35" t="s">
        <v>81</v>
      </c>
      <c r="M11" s="28">
        <v>2.5</v>
      </c>
    </row>
    <row r="12" spans="1:13">
      <c r="A12" s="31">
        <v>11</v>
      </c>
      <c r="B12" s="31" t="s">
        <v>16</v>
      </c>
      <c r="C12" s="31" t="s">
        <v>11</v>
      </c>
      <c r="D12" s="31">
        <v>1E-3</v>
      </c>
      <c r="E12" s="31">
        <f t="shared" si="0"/>
        <v>1.0000000000000001E-5</v>
      </c>
      <c r="F12" s="31">
        <f t="shared" si="1"/>
        <v>5.0000000000000001E-3</v>
      </c>
      <c r="G12" s="31">
        <f t="shared" si="2"/>
        <v>5</v>
      </c>
      <c r="H12" s="31">
        <v>3.25</v>
      </c>
      <c r="I12" s="31">
        <v>3.25</v>
      </c>
      <c r="J12" s="31">
        <v>3.25</v>
      </c>
      <c r="K12" s="31">
        <v>3.25</v>
      </c>
      <c r="L12" s="31">
        <v>3.25</v>
      </c>
      <c r="M12" s="31" t="s">
        <v>81</v>
      </c>
    </row>
    <row r="13" spans="1:13">
      <c r="A13" s="31">
        <v>12</v>
      </c>
      <c r="B13" s="31" t="s">
        <v>17</v>
      </c>
      <c r="C13" s="31" t="s">
        <v>11</v>
      </c>
      <c r="D13" s="31">
        <v>1E-3</v>
      </c>
      <c r="E13" s="31">
        <f t="shared" si="0"/>
        <v>1.0000000000000001E-5</v>
      </c>
      <c r="F13" s="31">
        <f t="shared" si="1"/>
        <v>5.0000000000000001E-3</v>
      </c>
      <c r="G13" s="31">
        <f t="shared" si="2"/>
        <v>5</v>
      </c>
      <c r="H13" s="31">
        <v>3.25</v>
      </c>
      <c r="I13" s="31">
        <v>3.25</v>
      </c>
      <c r="J13" s="31">
        <v>3.25</v>
      </c>
      <c r="K13" s="31">
        <v>3.25</v>
      </c>
      <c r="L13" s="31">
        <v>3.25</v>
      </c>
      <c r="M13" s="31" t="s">
        <v>81</v>
      </c>
    </row>
    <row r="14" spans="1:13">
      <c r="A14" s="31">
        <v>13</v>
      </c>
      <c r="B14" s="31" t="s">
        <v>18</v>
      </c>
      <c r="C14" s="31" t="s">
        <v>11</v>
      </c>
      <c r="D14" s="31">
        <v>1E-3</v>
      </c>
      <c r="E14" s="31">
        <f t="shared" si="0"/>
        <v>1.0000000000000001E-5</v>
      </c>
      <c r="F14" s="31">
        <f t="shared" si="1"/>
        <v>5.0000000000000001E-3</v>
      </c>
      <c r="G14" s="31">
        <f t="shared" si="2"/>
        <v>5</v>
      </c>
      <c r="H14" s="31">
        <v>3.25</v>
      </c>
      <c r="I14" s="31">
        <v>3.25</v>
      </c>
      <c r="J14" s="31">
        <v>3.25</v>
      </c>
      <c r="K14" s="31">
        <v>3.25</v>
      </c>
      <c r="L14" s="31">
        <v>3.25</v>
      </c>
      <c r="M14" s="31" t="s">
        <v>81</v>
      </c>
    </row>
    <row r="15" spans="1:13">
      <c r="A15" s="31">
        <v>14</v>
      </c>
      <c r="B15" s="31" t="s">
        <v>19</v>
      </c>
      <c r="C15" s="31" t="s">
        <v>11</v>
      </c>
      <c r="D15" s="31">
        <v>1E-3</v>
      </c>
      <c r="E15" s="31">
        <f t="shared" si="0"/>
        <v>1.0000000000000001E-5</v>
      </c>
      <c r="F15" s="31">
        <f t="shared" si="1"/>
        <v>5.0000000000000001E-3</v>
      </c>
      <c r="G15" s="31">
        <f t="shared" si="2"/>
        <v>5</v>
      </c>
      <c r="H15" s="31">
        <v>3.25</v>
      </c>
      <c r="I15" s="31">
        <v>3.25</v>
      </c>
      <c r="J15" s="31">
        <v>3.25</v>
      </c>
      <c r="K15" s="31">
        <v>3.25</v>
      </c>
      <c r="L15" s="31">
        <v>3.25</v>
      </c>
      <c r="M15" s="31" t="s">
        <v>81</v>
      </c>
    </row>
    <row r="16" spans="1:13">
      <c r="A16" s="31">
        <v>15</v>
      </c>
      <c r="B16" s="31" t="s">
        <v>20</v>
      </c>
      <c r="C16" s="31" t="s">
        <v>11</v>
      </c>
      <c r="D16" s="31">
        <v>1E-3</v>
      </c>
      <c r="E16" s="31">
        <f t="shared" si="0"/>
        <v>1.0000000000000001E-5</v>
      </c>
      <c r="F16" s="31">
        <f t="shared" si="1"/>
        <v>5.0000000000000001E-3</v>
      </c>
      <c r="G16" s="31">
        <f t="shared" si="2"/>
        <v>5</v>
      </c>
      <c r="H16" s="31">
        <v>3.25</v>
      </c>
      <c r="I16" s="31">
        <v>3.25</v>
      </c>
      <c r="J16" s="31">
        <v>3.25</v>
      </c>
      <c r="K16" s="31">
        <v>3.25</v>
      </c>
      <c r="L16" s="31">
        <v>3.25</v>
      </c>
      <c r="M16" s="31" t="s">
        <v>81</v>
      </c>
    </row>
    <row r="17" spans="1:13" s="23" customFormat="1">
      <c r="A17" s="3">
        <v>16</v>
      </c>
      <c r="B17" s="3" t="s">
        <v>21</v>
      </c>
      <c r="C17" s="3" t="s">
        <v>11</v>
      </c>
      <c r="D17" s="3">
        <v>1E-3</v>
      </c>
      <c r="E17" s="3">
        <f t="shared" si="0"/>
        <v>1.0000000000000001E-5</v>
      </c>
      <c r="F17" s="3">
        <f t="shared" si="1"/>
        <v>5.0000000000000001E-3</v>
      </c>
      <c r="G17" s="3">
        <f t="shared" si="2"/>
        <v>5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</row>
    <row r="18" spans="1:13" s="23" customFormat="1">
      <c r="A18" s="3">
        <v>17</v>
      </c>
      <c r="B18" s="3" t="s">
        <v>22</v>
      </c>
      <c r="C18" s="3" t="s">
        <v>11</v>
      </c>
      <c r="D18" s="3">
        <v>1E-3</v>
      </c>
      <c r="E18" s="3">
        <f t="shared" si="0"/>
        <v>1.0000000000000001E-5</v>
      </c>
      <c r="F18" s="3">
        <f t="shared" si="1"/>
        <v>5.0000000000000001E-3</v>
      </c>
      <c r="G18" s="3">
        <f t="shared" si="2"/>
        <v>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>
      <c r="A19" s="31">
        <v>18</v>
      </c>
      <c r="B19" s="31" t="s">
        <v>23</v>
      </c>
      <c r="C19" s="31" t="s">
        <v>11</v>
      </c>
      <c r="D19" s="31">
        <v>1E-3</v>
      </c>
      <c r="E19" s="31">
        <f t="shared" si="0"/>
        <v>1.0000000000000001E-5</v>
      </c>
      <c r="F19" s="31">
        <f t="shared" si="1"/>
        <v>5.0000000000000001E-3</v>
      </c>
      <c r="G19" s="31">
        <f t="shared" si="2"/>
        <v>5</v>
      </c>
      <c r="H19" s="31">
        <v>3.25</v>
      </c>
      <c r="I19" s="31">
        <v>3.25</v>
      </c>
      <c r="J19" s="31">
        <v>3.25</v>
      </c>
      <c r="K19" s="31">
        <v>3.25</v>
      </c>
      <c r="L19" s="31">
        <v>3.25</v>
      </c>
      <c r="M19" s="31" t="s">
        <v>81</v>
      </c>
    </row>
    <row r="20" spans="1:13">
      <c r="A20" s="28">
        <v>19</v>
      </c>
      <c r="B20" s="28" t="s">
        <v>43</v>
      </c>
      <c r="C20" s="28" t="s">
        <v>11</v>
      </c>
      <c r="D20" s="28">
        <v>1E-3</v>
      </c>
      <c r="E20" s="28">
        <f t="shared" si="0"/>
        <v>1.0000000000000001E-5</v>
      </c>
      <c r="F20" s="28">
        <f t="shared" si="1"/>
        <v>5.0000000000000001E-3</v>
      </c>
      <c r="G20" s="28">
        <f t="shared" si="2"/>
        <v>5</v>
      </c>
      <c r="H20" s="28">
        <v>2.5</v>
      </c>
      <c r="I20" s="28">
        <v>2.5</v>
      </c>
      <c r="J20" s="28">
        <v>2.5</v>
      </c>
      <c r="K20" s="28">
        <v>2.5</v>
      </c>
      <c r="L20" s="35" t="s">
        <v>81</v>
      </c>
      <c r="M20" s="28">
        <v>2.5</v>
      </c>
    </row>
    <row r="21" spans="1:13">
      <c r="A21" s="33">
        <v>20</v>
      </c>
      <c r="B21" s="33" t="s">
        <v>44</v>
      </c>
      <c r="C21" s="33" t="s">
        <v>11</v>
      </c>
      <c r="D21" s="33">
        <v>1E-3</v>
      </c>
      <c r="E21" s="33">
        <f t="shared" si="0"/>
        <v>1.0000000000000001E-5</v>
      </c>
      <c r="F21" s="33">
        <f t="shared" si="1"/>
        <v>5.0000000000000001E-3</v>
      </c>
      <c r="G21" s="33">
        <f t="shared" si="2"/>
        <v>5</v>
      </c>
      <c r="H21" s="34" t="s">
        <v>90</v>
      </c>
      <c r="I21" s="34" t="s">
        <v>90</v>
      </c>
      <c r="J21" s="34" t="s">
        <v>90</v>
      </c>
      <c r="K21" s="33" t="s">
        <v>81</v>
      </c>
      <c r="L21" s="34" t="s">
        <v>90</v>
      </c>
      <c r="M21" s="34" t="s">
        <v>90</v>
      </c>
    </row>
    <row r="22" spans="1:13">
      <c r="A22" s="33">
        <v>21</v>
      </c>
      <c r="B22" s="33" t="s">
        <v>45</v>
      </c>
      <c r="C22" s="33" t="s">
        <v>11</v>
      </c>
      <c r="D22" s="33">
        <v>1E-3</v>
      </c>
      <c r="E22" s="33">
        <f t="shared" si="0"/>
        <v>1.0000000000000001E-5</v>
      </c>
      <c r="F22" s="33">
        <f t="shared" si="1"/>
        <v>5.0000000000000001E-3</v>
      </c>
      <c r="G22" s="33">
        <f t="shared" si="2"/>
        <v>5</v>
      </c>
      <c r="H22" s="34" t="s">
        <v>91</v>
      </c>
      <c r="I22" s="34" t="s">
        <v>91</v>
      </c>
      <c r="J22" s="34" t="s">
        <v>91</v>
      </c>
      <c r="K22" s="33" t="s">
        <v>81</v>
      </c>
      <c r="L22" s="34" t="s">
        <v>91</v>
      </c>
      <c r="M22" s="34" t="s">
        <v>91</v>
      </c>
    </row>
    <row r="23" spans="1:13" s="23" customFormat="1">
      <c r="A23" s="3">
        <v>22</v>
      </c>
      <c r="B23" s="3" t="s">
        <v>49</v>
      </c>
      <c r="C23" s="3" t="s">
        <v>11</v>
      </c>
      <c r="D23" s="3">
        <v>1E-3</v>
      </c>
      <c r="E23" s="3">
        <f t="shared" si="0"/>
        <v>1.0000000000000001E-5</v>
      </c>
      <c r="F23" s="3">
        <f t="shared" si="1"/>
        <v>5.0000000000000001E-3</v>
      </c>
      <c r="G23" s="3">
        <f t="shared" si="2"/>
        <v>5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</row>
    <row r="24" spans="1:13">
      <c r="A24" s="31">
        <v>23</v>
      </c>
      <c r="B24" s="31" t="s">
        <v>60</v>
      </c>
      <c r="C24" s="31"/>
      <c r="D24" s="31"/>
      <c r="E24" s="31"/>
      <c r="F24" s="31"/>
      <c r="G24" s="31"/>
      <c r="H24" s="31">
        <v>3.25</v>
      </c>
      <c r="I24" s="31">
        <v>3.25</v>
      </c>
      <c r="J24" s="31">
        <v>3.25</v>
      </c>
      <c r="K24" s="31">
        <v>3.25</v>
      </c>
      <c r="L24" s="31">
        <v>3.25</v>
      </c>
      <c r="M24" s="31" t="s">
        <v>81</v>
      </c>
    </row>
    <row r="25" spans="1:13">
      <c r="A25" s="3">
        <v>24</v>
      </c>
      <c r="B25" s="3" t="s">
        <v>61</v>
      </c>
      <c r="C25" s="1"/>
      <c r="D25" s="1"/>
      <c r="E25" s="1"/>
      <c r="F25" s="1"/>
      <c r="G25" s="1"/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6" spans="1:13">
      <c r="A26" s="31">
        <v>25</v>
      </c>
      <c r="B26" s="31" t="s">
        <v>67</v>
      </c>
      <c r="C26" s="31"/>
      <c r="D26" s="31"/>
      <c r="E26" s="31"/>
      <c r="F26" s="31"/>
      <c r="G26" s="31"/>
      <c r="H26" s="31">
        <v>3.25</v>
      </c>
      <c r="I26" s="31">
        <v>3.25</v>
      </c>
      <c r="J26" s="31">
        <v>3.25</v>
      </c>
      <c r="K26" s="31">
        <v>3.25</v>
      </c>
      <c r="L26" s="31">
        <v>3.25</v>
      </c>
      <c r="M26" s="31" t="s">
        <v>81</v>
      </c>
    </row>
    <row r="27" spans="1:13">
      <c r="A27" s="31">
        <v>26</v>
      </c>
      <c r="B27" s="31" t="s">
        <v>62</v>
      </c>
      <c r="C27" s="31"/>
      <c r="D27" s="31"/>
      <c r="E27" s="31"/>
      <c r="F27" s="31"/>
      <c r="G27" s="31"/>
      <c r="H27" s="31">
        <v>3.25</v>
      </c>
      <c r="I27" s="31">
        <v>3.25</v>
      </c>
      <c r="J27" s="31">
        <v>3.25</v>
      </c>
      <c r="K27" s="31">
        <v>3.25</v>
      </c>
      <c r="L27" s="31">
        <v>3.25</v>
      </c>
      <c r="M27" s="31" t="s">
        <v>81</v>
      </c>
    </row>
    <row r="28" spans="1:13">
      <c r="A28" s="31">
        <v>27</v>
      </c>
      <c r="B28" s="31" t="s">
        <v>63</v>
      </c>
      <c r="C28" s="31"/>
      <c r="D28" s="31"/>
      <c r="E28" s="31"/>
      <c r="F28" s="31"/>
      <c r="G28" s="31"/>
      <c r="H28" s="31">
        <v>3.25</v>
      </c>
      <c r="I28" s="31">
        <v>3.25</v>
      </c>
      <c r="J28" s="31">
        <v>3.25</v>
      </c>
      <c r="K28" s="31">
        <v>3.25</v>
      </c>
      <c r="L28" s="31">
        <v>3.25</v>
      </c>
      <c r="M28" s="31" t="s">
        <v>81</v>
      </c>
    </row>
    <row r="29" spans="1:13">
      <c r="A29" s="31">
        <v>28</v>
      </c>
      <c r="B29" s="31" t="s">
        <v>64</v>
      </c>
      <c r="C29" s="31"/>
      <c r="D29" s="31"/>
      <c r="E29" s="31"/>
      <c r="F29" s="31"/>
      <c r="G29" s="31"/>
      <c r="H29" s="31">
        <v>3.25</v>
      </c>
      <c r="I29" s="31">
        <v>3.25</v>
      </c>
      <c r="J29" s="31">
        <v>3.25</v>
      </c>
      <c r="K29" s="31">
        <v>3.25</v>
      </c>
      <c r="L29" s="31">
        <v>3.25</v>
      </c>
      <c r="M29" s="31" t="s">
        <v>81</v>
      </c>
    </row>
    <row r="30" spans="1:13">
      <c r="A30" s="31">
        <v>29</v>
      </c>
      <c r="B30" s="31" t="s">
        <v>69</v>
      </c>
      <c r="C30" s="31"/>
      <c r="D30" s="31"/>
      <c r="E30" s="31"/>
      <c r="F30" s="31"/>
      <c r="G30" s="31"/>
      <c r="H30" s="31">
        <v>3.25</v>
      </c>
      <c r="I30" s="31">
        <v>3.25</v>
      </c>
      <c r="J30" s="31">
        <v>3.25</v>
      </c>
      <c r="K30" s="31">
        <v>3.25</v>
      </c>
      <c r="L30" s="31">
        <v>3.25</v>
      </c>
      <c r="M30" s="31" t="s">
        <v>81</v>
      </c>
    </row>
    <row r="31" spans="1:13">
      <c r="A31" s="31">
        <v>30</v>
      </c>
      <c r="B31" s="31" t="s">
        <v>68</v>
      </c>
      <c r="C31" s="31"/>
      <c r="D31" s="31"/>
      <c r="E31" s="31"/>
      <c r="F31" s="31"/>
      <c r="G31" s="31"/>
      <c r="H31" s="31">
        <v>3.25</v>
      </c>
      <c r="I31" s="31">
        <v>3.25</v>
      </c>
      <c r="J31" s="31">
        <v>3.25</v>
      </c>
      <c r="K31" s="31">
        <v>3.25</v>
      </c>
      <c r="L31" s="31">
        <v>3.25</v>
      </c>
      <c r="M31" s="31" t="s">
        <v>81</v>
      </c>
    </row>
  </sheetData>
  <phoneticPr fontId="6" type="noConversion"/>
  <pageMargins left="0.75" right="0.75" top="1" bottom="1" header="0.5" footer="0.5"/>
  <pageSetup scale="5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31"/>
  <sheetViews>
    <sheetView topLeftCell="A6" workbookViewId="0">
      <selection activeCell="M31" sqref="A1:M31"/>
    </sheetView>
  </sheetViews>
  <sheetFormatPr baseColWidth="10" defaultRowHeight="15" x14ac:dyDescent="0"/>
  <cols>
    <col min="2" max="2" width="43.1640625" customWidth="1"/>
    <col min="7" max="7" width="27" customWidth="1"/>
    <col min="8" max="8" width="16" customWidth="1"/>
    <col min="9" max="9" width="16.1640625" customWidth="1"/>
    <col min="10" max="10" width="17.6640625" customWidth="1"/>
    <col min="11" max="12" width="16.83203125" customWidth="1"/>
    <col min="13" max="13" width="18.1640625" customWidth="1"/>
  </cols>
  <sheetData>
    <row r="1" spans="1:13" ht="90">
      <c r="A1" s="1" t="s">
        <v>0</v>
      </c>
      <c r="B1" s="2" t="s">
        <v>41</v>
      </c>
      <c r="C1" s="2" t="s">
        <v>1</v>
      </c>
      <c r="D1" s="2" t="s">
        <v>2</v>
      </c>
      <c r="E1" s="2" t="s">
        <v>3</v>
      </c>
      <c r="F1" s="2" t="s">
        <v>42</v>
      </c>
      <c r="G1" s="2" t="s">
        <v>59</v>
      </c>
      <c r="H1" s="3" t="s">
        <v>74</v>
      </c>
      <c r="I1" s="37" t="s">
        <v>96</v>
      </c>
      <c r="J1" s="37" t="s">
        <v>92</v>
      </c>
      <c r="K1" s="37" t="s">
        <v>93</v>
      </c>
      <c r="L1" s="37" t="s">
        <v>94</v>
      </c>
      <c r="M1" s="37" t="s">
        <v>95</v>
      </c>
    </row>
    <row r="2" spans="1:13" s="30" customFormat="1">
      <c r="A2" s="35">
        <v>1</v>
      </c>
      <c r="B2" s="35" t="s">
        <v>4</v>
      </c>
      <c r="C2" s="36">
        <v>1.1399999999999999</v>
      </c>
      <c r="D2" s="35">
        <f>C2*0.5</f>
        <v>0.56999999999999995</v>
      </c>
      <c r="E2" s="35">
        <f t="shared" ref="E2:E23" si="0">D2*0.01</f>
        <v>5.6999999999999993E-3</v>
      </c>
      <c r="F2" s="35">
        <f t="shared" ref="F2:F23" si="1">500*E2</f>
        <v>2.8499999999999996</v>
      </c>
      <c r="G2" s="35" t="s">
        <v>5</v>
      </c>
      <c r="H2" s="35">
        <v>2.85</v>
      </c>
      <c r="I2" s="35">
        <v>2.85</v>
      </c>
      <c r="J2" s="35">
        <v>0</v>
      </c>
      <c r="K2" s="35">
        <v>0</v>
      </c>
      <c r="L2" s="35">
        <v>2.85</v>
      </c>
      <c r="M2" s="35">
        <v>0</v>
      </c>
    </row>
    <row r="3" spans="1:13">
      <c r="A3" s="28">
        <v>2</v>
      </c>
      <c r="B3" s="28" t="s">
        <v>6</v>
      </c>
      <c r="C3" s="29">
        <v>1.4E-3</v>
      </c>
      <c r="D3" s="28">
        <f>C3*0.5</f>
        <v>6.9999999999999999E-4</v>
      </c>
      <c r="E3" s="28">
        <f t="shared" si="0"/>
        <v>6.9999999999999999E-6</v>
      </c>
      <c r="F3" s="28">
        <f t="shared" si="1"/>
        <v>3.5000000000000001E-3</v>
      </c>
      <c r="G3" s="28">
        <f>1000*F3</f>
        <v>3.5</v>
      </c>
      <c r="H3" s="28">
        <v>3.5</v>
      </c>
      <c r="I3" s="28">
        <v>3.5</v>
      </c>
      <c r="J3" s="28">
        <v>0</v>
      </c>
      <c r="K3" s="28">
        <v>0</v>
      </c>
      <c r="L3" s="28">
        <v>3.5</v>
      </c>
      <c r="M3" s="28">
        <v>0</v>
      </c>
    </row>
    <row r="4" spans="1:13">
      <c r="A4" s="26">
        <v>3</v>
      </c>
      <c r="B4" s="26" t="s">
        <v>7</v>
      </c>
      <c r="C4" s="27">
        <v>2.88</v>
      </c>
      <c r="D4" s="26">
        <f>C4*0.5</f>
        <v>1.44</v>
      </c>
      <c r="E4" s="26">
        <f t="shared" si="0"/>
        <v>1.44E-2</v>
      </c>
      <c r="F4" s="26">
        <f t="shared" si="1"/>
        <v>7.2</v>
      </c>
      <c r="G4" s="26" t="s">
        <v>5</v>
      </c>
      <c r="H4" s="26">
        <v>7.2</v>
      </c>
      <c r="I4" s="26">
        <v>7.2</v>
      </c>
      <c r="J4" s="26">
        <v>7.2</v>
      </c>
      <c r="K4" s="26">
        <v>0</v>
      </c>
      <c r="L4" s="26">
        <v>0</v>
      </c>
      <c r="M4" s="26">
        <v>0</v>
      </c>
    </row>
    <row r="5" spans="1:13">
      <c r="A5" s="28">
        <v>4</v>
      </c>
      <c r="B5" s="28" t="s">
        <v>8</v>
      </c>
      <c r="C5" s="29">
        <v>6.4000000000000003E-3</v>
      </c>
      <c r="D5" s="28">
        <f>C5*0.5</f>
        <v>3.2000000000000002E-3</v>
      </c>
      <c r="E5" s="28">
        <f t="shared" si="0"/>
        <v>3.2000000000000005E-5</v>
      </c>
      <c r="F5" s="28">
        <f t="shared" si="1"/>
        <v>1.6000000000000004E-2</v>
      </c>
      <c r="G5" s="28">
        <f t="shared" ref="G5:G23" si="2">1000*F5</f>
        <v>16.000000000000004</v>
      </c>
      <c r="H5" s="28">
        <v>5</v>
      </c>
      <c r="I5" s="28">
        <v>5</v>
      </c>
      <c r="J5" s="28">
        <v>0</v>
      </c>
      <c r="K5" s="28">
        <v>0</v>
      </c>
      <c r="L5" s="28">
        <v>5</v>
      </c>
      <c r="M5" s="28">
        <v>0</v>
      </c>
    </row>
    <row r="6" spans="1:13">
      <c r="A6" s="31">
        <v>5</v>
      </c>
      <c r="B6" s="31" t="s">
        <v>9</v>
      </c>
      <c r="C6" s="32">
        <v>1.2999999999999999E-3</v>
      </c>
      <c r="D6" s="31">
        <f>C6*0.5</f>
        <v>6.4999999999999997E-4</v>
      </c>
      <c r="E6" s="31">
        <f t="shared" si="0"/>
        <v>6.4999999999999996E-6</v>
      </c>
      <c r="F6" s="31">
        <f t="shared" si="1"/>
        <v>3.2499999999999999E-3</v>
      </c>
      <c r="G6" s="31">
        <f t="shared" si="2"/>
        <v>3.25</v>
      </c>
      <c r="H6" s="31">
        <v>3.25</v>
      </c>
      <c r="I6" s="31">
        <v>3.25</v>
      </c>
      <c r="J6" s="31">
        <v>0</v>
      </c>
      <c r="K6" s="31">
        <v>0</v>
      </c>
      <c r="L6" s="31">
        <v>0</v>
      </c>
      <c r="M6" s="31">
        <v>3.25</v>
      </c>
    </row>
    <row r="7" spans="1:13">
      <c r="A7" s="33">
        <v>6</v>
      </c>
      <c r="B7" s="33" t="s">
        <v>10</v>
      </c>
      <c r="C7" s="33" t="s">
        <v>11</v>
      </c>
      <c r="D7" s="33">
        <v>0.01</v>
      </c>
      <c r="E7" s="33">
        <f t="shared" si="0"/>
        <v>1E-4</v>
      </c>
      <c r="F7" s="33">
        <f t="shared" si="1"/>
        <v>0.05</v>
      </c>
      <c r="G7" s="33">
        <f t="shared" si="2"/>
        <v>50</v>
      </c>
      <c r="H7" s="33">
        <v>50</v>
      </c>
      <c r="I7" s="33">
        <v>50</v>
      </c>
      <c r="J7" s="33">
        <v>0</v>
      </c>
      <c r="K7" s="33">
        <v>50</v>
      </c>
      <c r="L7" s="33">
        <v>0</v>
      </c>
      <c r="M7" s="33">
        <v>0</v>
      </c>
    </row>
    <row r="8" spans="1:13" s="23" customFormat="1">
      <c r="A8" s="3">
        <v>7</v>
      </c>
      <c r="B8" s="3" t="s">
        <v>12</v>
      </c>
      <c r="C8" s="3" t="s">
        <v>11</v>
      </c>
      <c r="D8" s="3">
        <v>0.01</v>
      </c>
      <c r="E8" s="3">
        <f t="shared" si="0"/>
        <v>1E-4</v>
      </c>
      <c r="F8" s="3">
        <f t="shared" si="1"/>
        <v>0.05</v>
      </c>
      <c r="G8" s="3">
        <f t="shared" si="2"/>
        <v>50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</row>
    <row r="9" spans="1:13">
      <c r="A9" s="31">
        <v>8</v>
      </c>
      <c r="B9" s="31" t="s">
        <v>13</v>
      </c>
      <c r="C9" s="31" t="s">
        <v>11</v>
      </c>
      <c r="D9" s="31">
        <v>1E-3</v>
      </c>
      <c r="E9" s="31">
        <f t="shared" si="0"/>
        <v>1.0000000000000001E-5</v>
      </c>
      <c r="F9" s="31">
        <f t="shared" si="1"/>
        <v>5.0000000000000001E-3</v>
      </c>
      <c r="G9" s="31">
        <f t="shared" si="2"/>
        <v>5</v>
      </c>
      <c r="H9" s="31">
        <v>3.25</v>
      </c>
      <c r="I9" s="31">
        <v>3.25</v>
      </c>
      <c r="J9" s="31">
        <v>0</v>
      </c>
      <c r="K9" s="31">
        <v>0</v>
      </c>
      <c r="L9" s="31">
        <v>0</v>
      </c>
      <c r="M9" s="31">
        <v>3.25</v>
      </c>
    </row>
    <row r="10" spans="1:13" s="23" customFormat="1">
      <c r="A10" s="3">
        <v>9</v>
      </c>
      <c r="B10" s="3" t="s">
        <v>14</v>
      </c>
      <c r="C10" s="3" t="s">
        <v>11</v>
      </c>
      <c r="D10" s="3">
        <v>1E-3</v>
      </c>
      <c r="E10" s="3">
        <f t="shared" si="0"/>
        <v>1.0000000000000001E-5</v>
      </c>
      <c r="F10" s="3">
        <f t="shared" si="1"/>
        <v>5.0000000000000001E-3</v>
      </c>
      <c r="G10" s="3">
        <f t="shared" si="2"/>
        <v>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</row>
    <row r="11" spans="1:13">
      <c r="A11" s="28">
        <v>10</v>
      </c>
      <c r="B11" s="28" t="s">
        <v>15</v>
      </c>
      <c r="C11" s="28" t="s">
        <v>11</v>
      </c>
      <c r="D11" s="28">
        <v>1E-3</v>
      </c>
      <c r="E11" s="28">
        <f t="shared" si="0"/>
        <v>1.0000000000000001E-5</v>
      </c>
      <c r="F11" s="28">
        <f t="shared" si="1"/>
        <v>5.0000000000000001E-3</v>
      </c>
      <c r="G11" s="28">
        <f t="shared" si="2"/>
        <v>5</v>
      </c>
      <c r="H11" s="28">
        <v>2.5</v>
      </c>
      <c r="I11" s="28">
        <v>2.5</v>
      </c>
      <c r="J11" s="28">
        <v>0</v>
      </c>
      <c r="K11" s="28">
        <v>0</v>
      </c>
      <c r="L11" s="28">
        <v>2.5</v>
      </c>
      <c r="M11" s="28">
        <v>0</v>
      </c>
    </row>
    <row r="12" spans="1:13">
      <c r="A12" s="31">
        <v>11</v>
      </c>
      <c r="B12" s="31" t="s">
        <v>16</v>
      </c>
      <c r="C12" s="31" t="s">
        <v>11</v>
      </c>
      <c r="D12" s="31">
        <v>1E-3</v>
      </c>
      <c r="E12" s="31">
        <f t="shared" si="0"/>
        <v>1.0000000000000001E-5</v>
      </c>
      <c r="F12" s="31">
        <f t="shared" si="1"/>
        <v>5.0000000000000001E-3</v>
      </c>
      <c r="G12" s="31">
        <f t="shared" si="2"/>
        <v>5</v>
      </c>
      <c r="H12" s="31">
        <v>3.25</v>
      </c>
      <c r="I12" s="31">
        <v>3.25</v>
      </c>
      <c r="J12" s="31">
        <v>0</v>
      </c>
      <c r="K12" s="31">
        <v>0</v>
      </c>
      <c r="L12" s="31">
        <v>0</v>
      </c>
      <c r="M12" s="31">
        <v>3.25</v>
      </c>
    </row>
    <row r="13" spans="1:13">
      <c r="A13" s="31">
        <v>12</v>
      </c>
      <c r="B13" s="31" t="s">
        <v>17</v>
      </c>
      <c r="C13" s="31" t="s">
        <v>11</v>
      </c>
      <c r="D13" s="31">
        <v>1E-3</v>
      </c>
      <c r="E13" s="31">
        <f t="shared" si="0"/>
        <v>1.0000000000000001E-5</v>
      </c>
      <c r="F13" s="31">
        <f t="shared" si="1"/>
        <v>5.0000000000000001E-3</v>
      </c>
      <c r="G13" s="31">
        <f t="shared" si="2"/>
        <v>5</v>
      </c>
      <c r="H13" s="31">
        <v>3.25</v>
      </c>
      <c r="I13" s="31">
        <v>3.25</v>
      </c>
      <c r="J13" s="31">
        <v>0</v>
      </c>
      <c r="K13" s="31">
        <v>0</v>
      </c>
      <c r="L13" s="31">
        <v>0</v>
      </c>
      <c r="M13" s="31">
        <v>3.25</v>
      </c>
    </row>
    <row r="14" spans="1:13">
      <c r="A14" s="31">
        <v>13</v>
      </c>
      <c r="B14" s="31" t="s">
        <v>18</v>
      </c>
      <c r="C14" s="31" t="s">
        <v>11</v>
      </c>
      <c r="D14" s="31">
        <v>1E-3</v>
      </c>
      <c r="E14" s="31">
        <f t="shared" si="0"/>
        <v>1.0000000000000001E-5</v>
      </c>
      <c r="F14" s="31">
        <f t="shared" si="1"/>
        <v>5.0000000000000001E-3</v>
      </c>
      <c r="G14" s="31">
        <f t="shared" si="2"/>
        <v>5</v>
      </c>
      <c r="H14" s="31">
        <v>3.25</v>
      </c>
      <c r="I14" s="31">
        <v>3.25</v>
      </c>
      <c r="J14" s="31">
        <v>0</v>
      </c>
      <c r="K14" s="31">
        <v>0</v>
      </c>
      <c r="L14" s="31">
        <v>0</v>
      </c>
      <c r="M14" s="31">
        <v>3.25</v>
      </c>
    </row>
    <row r="15" spans="1:13">
      <c r="A15" s="31">
        <v>14</v>
      </c>
      <c r="B15" s="31" t="s">
        <v>19</v>
      </c>
      <c r="C15" s="31" t="s">
        <v>11</v>
      </c>
      <c r="D15" s="31">
        <v>1E-3</v>
      </c>
      <c r="E15" s="31">
        <f t="shared" si="0"/>
        <v>1.0000000000000001E-5</v>
      </c>
      <c r="F15" s="31">
        <f t="shared" si="1"/>
        <v>5.0000000000000001E-3</v>
      </c>
      <c r="G15" s="31">
        <f t="shared" si="2"/>
        <v>5</v>
      </c>
      <c r="H15" s="31">
        <v>3.25</v>
      </c>
      <c r="I15" s="31">
        <v>3.25</v>
      </c>
      <c r="J15" s="31">
        <v>0</v>
      </c>
      <c r="K15" s="31">
        <v>0</v>
      </c>
      <c r="L15" s="31">
        <v>0</v>
      </c>
      <c r="M15" s="31">
        <v>3.25</v>
      </c>
    </row>
    <row r="16" spans="1:13">
      <c r="A16" s="31">
        <v>15</v>
      </c>
      <c r="B16" s="31" t="s">
        <v>20</v>
      </c>
      <c r="C16" s="31" t="s">
        <v>11</v>
      </c>
      <c r="D16" s="31">
        <v>1E-3</v>
      </c>
      <c r="E16" s="31">
        <f t="shared" si="0"/>
        <v>1.0000000000000001E-5</v>
      </c>
      <c r="F16" s="31">
        <f t="shared" si="1"/>
        <v>5.0000000000000001E-3</v>
      </c>
      <c r="G16" s="31">
        <f t="shared" si="2"/>
        <v>5</v>
      </c>
      <c r="H16" s="31">
        <v>3.25</v>
      </c>
      <c r="I16" s="31">
        <v>3.25</v>
      </c>
      <c r="J16" s="31">
        <v>0</v>
      </c>
      <c r="K16" s="31">
        <v>0</v>
      </c>
      <c r="L16" s="31">
        <v>0</v>
      </c>
      <c r="M16" s="31">
        <v>3.25</v>
      </c>
    </row>
    <row r="17" spans="1:13" s="23" customFormat="1">
      <c r="A17" s="3">
        <v>16</v>
      </c>
      <c r="B17" s="3" t="s">
        <v>21</v>
      </c>
      <c r="C17" s="3" t="s">
        <v>11</v>
      </c>
      <c r="D17" s="3">
        <v>1E-3</v>
      </c>
      <c r="E17" s="3">
        <f t="shared" si="0"/>
        <v>1.0000000000000001E-5</v>
      </c>
      <c r="F17" s="3">
        <f t="shared" si="1"/>
        <v>5.0000000000000001E-3</v>
      </c>
      <c r="G17" s="3">
        <f t="shared" si="2"/>
        <v>5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</row>
    <row r="18" spans="1:13" s="23" customFormat="1">
      <c r="A18" s="3">
        <v>17</v>
      </c>
      <c r="B18" s="3" t="s">
        <v>22</v>
      </c>
      <c r="C18" s="3" t="s">
        <v>11</v>
      </c>
      <c r="D18" s="3">
        <v>1E-3</v>
      </c>
      <c r="E18" s="3">
        <f t="shared" si="0"/>
        <v>1.0000000000000001E-5</v>
      </c>
      <c r="F18" s="3">
        <f t="shared" si="1"/>
        <v>5.0000000000000001E-3</v>
      </c>
      <c r="G18" s="3">
        <f t="shared" si="2"/>
        <v>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>
      <c r="A19" s="31">
        <v>18</v>
      </c>
      <c r="B19" s="31" t="s">
        <v>23</v>
      </c>
      <c r="C19" s="31" t="s">
        <v>11</v>
      </c>
      <c r="D19" s="31">
        <v>1E-3</v>
      </c>
      <c r="E19" s="31">
        <f t="shared" si="0"/>
        <v>1.0000000000000001E-5</v>
      </c>
      <c r="F19" s="31">
        <f t="shared" si="1"/>
        <v>5.0000000000000001E-3</v>
      </c>
      <c r="G19" s="31">
        <f t="shared" si="2"/>
        <v>5</v>
      </c>
      <c r="H19" s="31">
        <v>3.25</v>
      </c>
      <c r="I19" s="31">
        <v>3.25</v>
      </c>
      <c r="J19" s="31">
        <v>0</v>
      </c>
      <c r="K19" s="31">
        <v>0</v>
      </c>
      <c r="L19" s="31">
        <v>0</v>
      </c>
      <c r="M19" s="31">
        <v>3.25</v>
      </c>
    </row>
    <row r="20" spans="1:13">
      <c r="A20" s="28">
        <v>19</v>
      </c>
      <c r="B20" s="28" t="s">
        <v>43</v>
      </c>
      <c r="C20" s="28" t="s">
        <v>11</v>
      </c>
      <c r="D20" s="28">
        <v>1E-3</v>
      </c>
      <c r="E20" s="28">
        <f t="shared" si="0"/>
        <v>1.0000000000000001E-5</v>
      </c>
      <c r="F20" s="28">
        <f t="shared" si="1"/>
        <v>5.0000000000000001E-3</v>
      </c>
      <c r="G20" s="28">
        <f t="shared" si="2"/>
        <v>5</v>
      </c>
      <c r="H20" s="28">
        <v>2.5</v>
      </c>
      <c r="I20" s="28">
        <v>2.5</v>
      </c>
      <c r="J20" s="28">
        <v>0</v>
      </c>
      <c r="K20" s="28">
        <v>0</v>
      </c>
      <c r="L20" s="28">
        <v>2.5</v>
      </c>
      <c r="M20" s="28">
        <v>0</v>
      </c>
    </row>
    <row r="21" spans="1:13">
      <c r="A21" s="33">
        <v>20</v>
      </c>
      <c r="B21" s="33" t="s">
        <v>44</v>
      </c>
      <c r="C21" s="33" t="s">
        <v>11</v>
      </c>
      <c r="D21" s="33">
        <v>1E-3</v>
      </c>
      <c r="E21" s="33">
        <f t="shared" si="0"/>
        <v>1.0000000000000001E-5</v>
      </c>
      <c r="F21" s="33">
        <f t="shared" si="1"/>
        <v>5.0000000000000001E-3</v>
      </c>
      <c r="G21" s="33">
        <f t="shared" si="2"/>
        <v>5</v>
      </c>
      <c r="H21" s="34" t="s">
        <v>90</v>
      </c>
      <c r="I21" s="34" t="s">
        <v>90</v>
      </c>
      <c r="J21" s="34">
        <v>0</v>
      </c>
      <c r="K21" s="34" t="s">
        <v>90</v>
      </c>
      <c r="L21" s="34">
        <v>0</v>
      </c>
      <c r="M21" s="34">
        <v>0</v>
      </c>
    </row>
    <row r="22" spans="1:13">
      <c r="A22" s="33">
        <v>21</v>
      </c>
      <c r="B22" s="33" t="s">
        <v>45</v>
      </c>
      <c r="C22" s="33" t="s">
        <v>11</v>
      </c>
      <c r="D22" s="33">
        <v>1E-3</v>
      </c>
      <c r="E22" s="33">
        <f t="shared" si="0"/>
        <v>1.0000000000000001E-5</v>
      </c>
      <c r="F22" s="33">
        <f t="shared" si="1"/>
        <v>5.0000000000000001E-3</v>
      </c>
      <c r="G22" s="33">
        <f t="shared" si="2"/>
        <v>5</v>
      </c>
      <c r="H22" s="34" t="s">
        <v>91</v>
      </c>
      <c r="I22" s="34" t="s">
        <v>91</v>
      </c>
      <c r="J22" s="34">
        <v>0</v>
      </c>
      <c r="K22" s="34" t="s">
        <v>91</v>
      </c>
      <c r="L22" s="34">
        <v>0</v>
      </c>
      <c r="M22" s="34">
        <v>0</v>
      </c>
    </row>
    <row r="23" spans="1:13" s="23" customFormat="1">
      <c r="A23" s="3">
        <v>22</v>
      </c>
      <c r="B23" s="3" t="s">
        <v>49</v>
      </c>
      <c r="C23" s="3" t="s">
        <v>11</v>
      </c>
      <c r="D23" s="3">
        <v>1E-3</v>
      </c>
      <c r="E23" s="3">
        <f t="shared" si="0"/>
        <v>1.0000000000000001E-5</v>
      </c>
      <c r="F23" s="3">
        <f t="shared" si="1"/>
        <v>5.0000000000000001E-3</v>
      </c>
      <c r="G23" s="3">
        <f t="shared" si="2"/>
        <v>5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</row>
    <row r="24" spans="1:13">
      <c r="A24" s="31">
        <v>23</v>
      </c>
      <c r="B24" s="31" t="s">
        <v>60</v>
      </c>
      <c r="C24" s="31"/>
      <c r="D24" s="31"/>
      <c r="E24" s="31"/>
      <c r="F24" s="31"/>
      <c r="G24" s="31"/>
      <c r="H24" s="31">
        <v>3.25</v>
      </c>
      <c r="I24" s="31">
        <v>3.25</v>
      </c>
      <c r="J24" s="31">
        <v>0</v>
      </c>
      <c r="K24" s="31">
        <v>0</v>
      </c>
      <c r="L24" s="31">
        <v>0</v>
      </c>
      <c r="M24" s="31">
        <v>3.25</v>
      </c>
    </row>
    <row r="25" spans="1:13">
      <c r="A25" s="3">
        <v>24</v>
      </c>
      <c r="B25" s="3" t="s">
        <v>61</v>
      </c>
      <c r="C25" s="1"/>
      <c r="D25" s="1"/>
      <c r="E25" s="1"/>
      <c r="F25" s="1"/>
      <c r="G25" s="1"/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6" spans="1:13">
      <c r="A26" s="31">
        <v>25</v>
      </c>
      <c r="B26" s="31" t="s">
        <v>67</v>
      </c>
      <c r="C26" s="31"/>
      <c r="D26" s="31"/>
      <c r="E26" s="31"/>
      <c r="F26" s="31"/>
      <c r="G26" s="31"/>
      <c r="H26" s="31">
        <v>3.25</v>
      </c>
      <c r="I26" s="31">
        <v>3.25</v>
      </c>
      <c r="J26" s="31">
        <v>0</v>
      </c>
      <c r="K26" s="31">
        <v>0</v>
      </c>
      <c r="L26" s="31">
        <v>0</v>
      </c>
      <c r="M26" s="31">
        <v>3.25</v>
      </c>
    </row>
    <row r="27" spans="1:13">
      <c r="A27" s="31">
        <v>26</v>
      </c>
      <c r="B27" s="31" t="s">
        <v>62</v>
      </c>
      <c r="C27" s="31"/>
      <c r="D27" s="31"/>
      <c r="E27" s="31"/>
      <c r="F27" s="31"/>
      <c r="G27" s="31"/>
      <c r="H27" s="31">
        <v>3.25</v>
      </c>
      <c r="I27" s="31">
        <v>3.25</v>
      </c>
      <c r="J27" s="31">
        <v>0</v>
      </c>
      <c r="K27" s="31">
        <v>0</v>
      </c>
      <c r="L27" s="31">
        <v>0</v>
      </c>
      <c r="M27" s="31">
        <v>3.25</v>
      </c>
    </row>
    <row r="28" spans="1:13">
      <c r="A28" s="31">
        <v>27</v>
      </c>
      <c r="B28" s="31" t="s">
        <v>63</v>
      </c>
      <c r="C28" s="31"/>
      <c r="D28" s="31"/>
      <c r="E28" s="31"/>
      <c r="F28" s="31"/>
      <c r="G28" s="31"/>
      <c r="H28" s="31">
        <v>3.25</v>
      </c>
      <c r="I28" s="31">
        <v>3.25</v>
      </c>
      <c r="J28" s="31">
        <v>0</v>
      </c>
      <c r="K28" s="31">
        <v>0</v>
      </c>
      <c r="L28" s="31">
        <v>0</v>
      </c>
      <c r="M28" s="31">
        <v>3.25</v>
      </c>
    </row>
    <row r="29" spans="1:13">
      <c r="A29" s="31">
        <v>28</v>
      </c>
      <c r="B29" s="31" t="s">
        <v>64</v>
      </c>
      <c r="C29" s="31"/>
      <c r="D29" s="31"/>
      <c r="E29" s="31"/>
      <c r="F29" s="31"/>
      <c r="G29" s="31"/>
      <c r="H29" s="31">
        <v>3.25</v>
      </c>
      <c r="I29" s="31">
        <v>3.25</v>
      </c>
      <c r="J29" s="31">
        <v>0</v>
      </c>
      <c r="K29" s="31">
        <v>0</v>
      </c>
      <c r="L29" s="31">
        <v>0</v>
      </c>
      <c r="M29" s="31">
        <v>3.25</v>
      </c>
    </row>
    <row r="30" spans="1:13">
      <c r="A30" s="31">
        <v>29</v>
      </c>
      <c r="B30" s="31" t="s">
        <v>69</v>
      </c>
      <c r="C30" s="31"/>
      <c r="D30" s="31"/>
      <c r="E30" s="31"/>
      <c r="F30" s="31"/>
      <c r="G30" s="31"/>
      <c r="H30" s="31">
        <v>3.25</v>
      </c>
      <c r="I30" s="31">
        <v>3.25</v>
      </c>
      <c r="J30" s="31">
        <v>0</v>
      </c>
      <c r="K30" s="31">
        <v>0</v>
      </c>
      <c r="L30" s="31">
        <v>0</v>
      </c>
      <c r="M30" s="31">
        <v>3.25</v>
      </c>
    </row>
    <row r="31" spans="1:13">
      <c r="A31" s="31">
        <v>30</v>
      </c>
      <c r="B31" s="31" t="s">
        <v>68</v>
      </c>
      <c r="C31" s="31"/>
      <c r="D31" s="31"/>
      <c r="E31" s="31"/>
      <c r="F31" s="31"/>
      <c r="G31" s="31"/>
      <c r="H31" s="31">
        <v>3.25</v>
      </c>
      <c r="I31" s="31">
        <v>3.25</v>
      </c>
      <c r="J31" s="31">
        <v>0</v>
      </c>
      <c r="K31" s="31">
        <v>0</v>
      </c>
      <c r="L31" s="31">
        <v>0</v>
      </c>
      <c r="M31" s="31">
        <v>3.25</v>
      </c>
    </row>
  </sheetData>
  <phoneticPr fontId="6" type="noConversion"/>
  <pageMargins left="0.75" right="0.75" top="1" bottom="1" header="0.5" footer="0.5"/>
  <pageSetup scale="5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5" workbookViewId="0">
      <selection activeCell="F38" sqref="F38:F43"/>
    </sheetView>
  </sheetViews>
  <sheetFormatPr baseColWidth="10" defaultRowHeight="15" x14ac:dyDescent="0"/>
  <cols>
    <col min="2" max="2" width="21.83203125" customWidth="1"/>
    <col min="6" max="6" width="15.6640625" customWidth="1"/>
  </cols>
  <sheetData>
    <row r="1" spans="1:15">
      <c r="A1" s="4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6" t="s">
        <v>29</v>
      </c>
      <c r="G1" s="5" t="s">
        <v>30</v>
      </c>
      <c r="H1" s="5" t="s">
        <v>24</v>
      </c>
      <c r="I1" s="5" t="s">
        <v>31</v>
      </c>
      <c r="J1" s="5" t="s">
        <v>32</v>
      </c>
      <c r="K1" s="5" t="s">
        <v>33</v>
      </c>
      <c r="L1" s="5" t="s">
        <v>26</v>
      </c>
      <c r="M1" s="5" t="s">
        <v>27</v>
      </c>
      <c r="N1" s="5" t="s">
        <v>34</v>
      </c>
      <c r="O1" s="7"/>
    </row>
    <row r="2" spans="1:15">
      <c r="A2" s="8">
        <v>1</v>
      </c>
      <c r="B2" s="9" t="s">
        <v>35</v>
      </c>
      <c r="C2" s="9" t="s">
        <v>36</v>
      </c>
      <c r="D2" s="9" t="s">
        <v>36</v>
      </c>
      <c r="E2" s="9" t="s">
        <v>37</v>
      </c>
      <c r="F2" s="10">
        <v>0.45833333333333331</v>
      </c>
      <c r="G2" s="9">
        <v>7</v>
      </c>
      <c r="H2" s="9">
        <v>1</v>
      </c>
      <c r="I2" s="9">
        <v>26</v>
      </c>
      <c r="J2" s="9">
        <v>26</v>
      </c>
      <c r="K2" s="9">
        <v>0</v>
      </c>
      <c r="L2" s="9">
        <v>26</v>
      </c>
      <c r="M2" s="9">
        <v>26</v>
      </c>
      <c r="N2" s="9">
        <v>0</v>
      </c>
      <c r="O2" s="7">
        <v>0.134351358</v>
      </c>
    </row>
    <row r="3" spans="1:15">
      <c r="A3" s="11">
        <v>2</v>
      </c>
      <c r="B3" s="12" t="s">
        <v>35</v>
      </c>
      <c r="C3" s="12" t="s">
        <v>36</v>
      </c>
      <c r="D3" s="12" t="s">
        <v>36</v>
      </c>
      <c r="E3" s="12" t="s">
        <v>38</v>
      </c>
      <c r="F3" s="13">
        <v>0.46180555555555558</v>
      </c>
      <c r="G3" s="12">
        <v>9</v>
      </c>
      <c r="H3" s="12">
        <v>2</v>
      </c>
      <c r="I3" s="12">
        <v>31</v>
      </c>
      <c r="J3" s="12">
        <v>13</v>
      </c>
      <c r="K3" s="12">
        <v>0.33962264199999997</v>
      </c>
      <c r="L3" s="12">
        <v>13</v>
      </c>
      <c r="M3" s="12">
        <v>31</v>
      </c>
      <c r="N3" s="12">
        <v>-0.33962264199999997</v>
      </c>
      <c r="O3" s="7" t="e">
        <v>#DIV/0!</v>
      </c>
    </row>
    <row r="4" spans="1:15">
      <c r="A4" s="11">
        <v>3</v>
      </c>
      <c r="B4" s="12" t="s">
        <v>35</v>
      </c>
      <c r="C4" s="12" t="s">
        <v>36</v>
      </c>
      <c r="D4" s="12" t="s">
        <v>36</v>
      </c>
      <c r="E4" s="12" t="s">
        <v>37</v>
      </c>
      <c r="F4" s="13">
        <v>0.46527777777777773</v>
      </c>
      <c r="G4" s="12">
        <v>11</v>
      </c>
      <c r="H4" s="12">
        <v>3</v>
      </c>
      <c r="I4" s="12">
        <v>22</v>
      </c>
      <c r="J4" s="12">
        <v>13</v>
      </c>
      <c r="K4" s="12">
        <v>0.19565217400000001</v>
      </c>
      <c r="L4" s="12">
        <v>22</v>
      </c>
      <c r="M4" s="12">
        <v>13</v>
      </c>
      <c r="N4" s="12">
        <v>0.19565217400000001</v>
      </c>
      <c r="O4" s="7"/>
    </row>
    <row r="5" spans="1:15">
      <c r="A5" s="11">
        <v>4</v>
      </c>
      <c r="B5" s="12" t="s">
        <v>35</v>
      </c>
      <c r="C5" s="12" t="s">
        <v>36</v>
      </c>
      <c r="D5" s="12" t="s">
        <v>36</v>
      </c>
      <c r="E5" s="12" t="s">
        <v>38</v>
      </c>
      <c r="F5" s="13">
        <v>0.46875</v>
      </c>
      <c r="G5" s="12">
        <v>11</v>
      </c>
      <c r="H5" s="12">
        <v>4</v>
      </c>
      <c r="I5" s="12">
        <v>25</v>
      </c>
      <c r="J5" s="12">
        <v>12</v>
      </c>
      <c r="K5" s="12">
        <v>0.27083333300000001</v>
      </c>
      <c r="L5" s="12">
        <v>12</v>
      </c>
      <c r="M5" s="12">
        <v>25</v>
      </c>
      <c r="N5" s="12">
        <v>-0.27083333300000001</v>
      </c>
      <c r="O5" s="7"/>
    </row>
    <row r="6" spans="1:15">
      <c r="A6" s="11">
        <v>5</v>
      </c>
      <c r="B6" s="12" t="s">
        <v>35</v>
      </c>
      <c r="C6" s="12" t="s">
        <v>36</v>
      </c>
      <c r="D6" s="12" t="s">
        <v>36</v>
      </c>
      <c r="E6" s="12" t="s">
        <v>37</v>
      </c>
      <c r="F6" s="13">
        <v>0.47222222222222227</v>
      </c>
      <c r="G6" s="12"/>
      <c r="H6" s="12">
        <v>5</v>
      </c>
      <c r="I6" s="15"/>
      <c r="J6" s="15"/>
      <c r="K6" s="12" t="e">
        <v>#DIV/0!</v>
      </c>
      <c r="L6" s="12">
        <v>0</v>
      </c>
      <c r="M6" s="12">
        <v>0</v>
      </c>
      <c r="N6" s="12" t="e">
        <v>#DIV/0!</v>
      </c>
      <c r="O6" s="7"/>
    </row>
    <row r="7" spans="1:15">
      <c r="A7" s="11">
        <v>6</v>
      </c>
      <c r="B7" s="12" t="s">
        <v>35</v>
      </c>
      <c r="C7" s="12" t="s">
        <v>36</v>
      </c>
      <c r="D7" s="12" t="s">
        <v>36</v>
      </c>
      <c r="E7" s="12" t="s">
        <v>38</v>
      </c>
      <c r="F7" s="13">
        <v>0.47569444444444442</v>
      </c>
      <c r="G7" s="12"/>
      <c r="H7" s="12">
        <v>6</v>
      </c>
      <c r="I7" s="12"/>
      <c r="J7" s="12"/>
      <c r="K7" s="12" t="e">
        <v>#DIV/0!</v>
      </c>
      <c r="L7" s="12">
        <v>0</v>
      </c>
      <c r="M7" s="12">
        <v>0</v>
      </c>
      <c r="N7" s="12" t="e">
        <v>#DIV/0!</v>
      </c>
      <c r="O7" s="7"/>
    </row>
    <row r="8" spans="1:15">
      <c r="A8" s="8">
        <v>7</v>
      </c>
      <c r="B8" s="9" t="s">
        <v>35</v>
      </c>
      <c r="C8" s="9" t="s">
        <v>123</v>
      </c>
      <c r="D8" s="9" t="s">
        <v>39</v>
      </c>
      <c r="E8" s="9" t="s">
        <v>37</v>
      </c>
      <c r="F8" s="10">
        <f>F7+TIME(0,30,0)</f>
        <v>0.49652777777777773</v>
      </c>
      <c r="G8" s="9">
        <v>0</v>
      </c>
      <c r="H8" s="9">
        <v>7</v>
      </c>
      <c r="I8" s="9">
        <v>44</v>
      </c>
      <c r="J8" s="9">
        <v>18</v>
      </c>
      <c r="K8" s="9">
        <v>0.41935483899999998</v>
      </c>
      <c r="L8" s="9">
        <v>44</v>
      </c>
      <c r="M8" s="9">
        <v>18</v>
      </c>
      <c r="N8" s="9">
        <v>0.41935483899999998</v>
      </c>
      <c r="O8" s="18">
        <v>0.507156363</v>
      </c>
    </row>
    <row r="9" spans="1:15">
      <c r="A9" s="11">
        <v>8</v>
      </c>
      <c r="B9" s="12" t="s">
        <v>35</v>
      </c>
      <c r="C9" s="12" t="s">
        <v>123</v>
      </c>
      <c r="D9" s="12" t="s">
        <v>39</v>
      </c>
      <c r="E9" s="12" t="s">
        <v>38</v>
      </c>
      <c r="F9" s="53">
        <f>F8+TIME(0,5,0)</f>
        <v>0.49999999999999994</v>
      </c>
      <c r="G9" s="12">
        <v>3</v>
      </c>
      <c r="H9" s="12">
        <v>8</v>
      </c>
      <c r="I9" s="12">
        <v>9</v>
      </c>
      <c r="J9" s="12">
        <v>37</v>
      </c>
      <c r="K9" s="12">
        <v>-0.571428571</v>
      </c>
      <c r="L9" s="12">
        <v>37</v>
      </c>
      <c r="M9" s="12">
        <v>9</v>
      </c>
      <c r="N9" s="12">
        <v>0.571428571</v>
      </c>
      <c r="O9" s="7"/>
    </row>
    <row r="10" spans="1:15">
      <c r="A10" s="11">
        <v>9</v>
      </c>
      <c r="B10" s="12" t="s">
        <v>35</v>
      </c>
      <c r="C10" s="12" t="s">
        <v>123</v>
      </c>
      <c r="D10" s="12" t="s">
        <v>39</v>
      </c>
      <c r="E10" s="12" t="s">
        <v>37</v>
      </c>
      <c r="F10" s="53">
        <f>F9+TIME(0,5,0)</f>
        <v>0.50347222222222221</v>
      </c>
      <c r="G10" s="12">
        <v>2</v>
      </c>
      <c r="H10" s="12">
        <v>9</v>
      </c>
      <c r="I10" s="12">
        <v>47</v>
      </c>
      <c r="J10" s="12">
        <v>17</v>
      </c>
      <c r="K10" s="12">
        <v>0.45454545499999999</v>
      </c>
      <c r="L10" s="12">
        <v>47</v>
      </c>
      <c r="M10" s="12">
        <v>17</v>
      </c>
      <c r="N10" s="12">
        <v>0.45454545499999999</v>
      </c>
      <c r="O10" s="7"/>
    </row>
    <row r="11" spans="1:15">
      <c r="A11" s="11">
        <v>10</v>
      </c>
      <c r="B11" s="12" t="s">
        <v>35</v>
      </c>
      <c r="C11" s="12" t="s">
        <v>123</v>
      </c>
      <c r="D11" s="12" t="s">
        <v>39</v>
      </c>
      <c r="E11" s="12" t="s">
        <v>38</v>
      </c>
      <c r="F11" s="53">
        <f>F10+TIME(0,5,0)</f>
        <v>0.50694444444444442</v>
      </c>
      <c r="G11" s="12">
        <v>5</v>
      </c>
      <c r="H11" s="12">
        <v>10</v>
      </c>
      <c r="I11" s="12">
        <v>8</v>
      </c>
      <c r="J11" s="12">
        <v>33</v>
      </c>
      <c r="K11" s="12">
        <v>-0.54347826099999996</v>
      </c>
      <c r="L11" s="12">
        <v>33</v>
      </c>
      <c r="M11" s="12">
        <v>8</v>
      </c>
      <c r="N11" s="12">
        <v>0.54347826099999996</v>
      </c>
      <c r="O11" s="7"/>
    </row>
    <row r="12" spans="1:15">
      <c r="A12" s="11">
        <v>11</v>
      </c>
      <c r="B12" s="12" t="s">
        <v>35</v>
      </c>
      <c r="C12" s="12" t="s">
        <v>123</v>
      </c>
      <c r="D12" s="12" t="s">
        <v>39</v>
      </c>
      <c r="E12" s="12" t="s">
        <v>37</v>
      </c>
      <c r="F12" s="53">
        <f>F11+TIME(0,5,0)</f>
        <v>0.51041666666666663</v>
      </c>
      <c r="G12" s="12">
        <v>4</v>
      </c>
      <c r="H12" s="12">
        <v>11</v>
      </c>
      <c r="I12" s="15">
        <v>41</v>
      </c>
      <c r="J12" s="15">
        <v>9</v>
      </c>
      <c r="K12" s="12">
        <v>0.592592593</v>
      </c>
      <c r="L12" s="12">
        <v>41</v>
      </c>
      <c r="M12" s="12">
        <v>9</v>
      </c>
      <c r="N12" s="12">
        <v>0.592592593</v>
      </c>
      <c r="O12" s="7"/>
    </row>
    <row r="13" spans="1:15">
      <c r="A13" s="11">
        <v>12</v>
      </c>
      <c r="B13" s="12" t="s">
        <v>35</v>
      </c>
      <c r="C13" s="12" t="s">
        <v>123</v>
      </c>
      <c r="D13" s="12" t="s">
        <v>39</v>
      </c>
      <c r="E13" s="12" t="s">
        <v>38</v>
      </c>
      <c r="F13" s="53">
        <f>F12+TIME(0,5,0)</f>
        <v>0.51388888888888884</v>
      </c>
      <c r="G13" s="12">
        <v>6</v>
      </c>
      <c r="H13" s="12">
        <v>12</v>
      </c>
      <c r="I13" s="12">
        <v>11</v>
      </c>
      <c r="J13" s="12">
        <v>35</v>
      </c>
      <c r="K13" s="12">
        <v>-0.46153846199999998</v>
      </c>
      <c r="L13" s="12">
        <v>35</v>
      </c>
      <c r="M13" s="12">
        <v>11</v>
      </c>
      <c r="N13" s="12">
        <v>0.46153846199999998</v>
      </c>
      <c r="O13" s="7"/>
    </row>
    <row r="14" spans="1:15">
      <c r="A14" s="8">
        <v>13</v>
      </c>
      <c r="B14" s="9" t="s">
        <v>35</v>
      </c>
      <c r="C14" s="9" t="s">
        <v>125</v>
      </c>
      <c r="D14" s="9" t="s">
        <v>39</v>
      </c>
      <c r="E14" s="9" t="s">
        <v>37</v>
      </c>
      <c r="F14" s="10">
        <f>F13+TIME(0,30,0)</f>
        <v>0.53472222222222221</v>
      </c>
      <c r="G14" s="9">
        <v>6</v>
      </c>
      <c r="H14" s="9">
        <v>13</v>
      </c>
      <c r="I14" s="9">
        <v>35</v>
      </c>
      <c r="J14" s="9">
        <v>15</v>
      </c>
      <c r="K14" s="9">
        <v>0.35714285699999998</v>
      </c>
      <c r="L14" s="9">
        <v>35</v>
      </c>
      <c r="M14" s="9">
        <v>15</v>
      </c>
      <c r="N14" s="9">
        <v>0.35714285699999998</v>
      </c>
      <c r="O14" s="18">
        <v>0.42797849900000001</v>
      </c>
    </row>
    <row r="15" spans="1:15">
      <c r="A15" s="11">
        <v>14</v>
      </c>
      <c r="B15" s="12" t="s">
        <v>35</v>
      </c>
      <c r="C15" s="12" t="s">
        <v>125</v>
      </c>
      <c r="D15" s="12" t="s">
        <v>39</v>
      </c>
      <c r="E15" s="12" t="s">
        <v>38</v>
      </c>
      <c r="F15" s="53">
        <f>F14+TIME(0,5,0)</f>
        <v>0.53819444444444442</v>
      </c>
      <c r="G15" s="12">
        <v>3</v>
      </c>
      <c r="H15" s="12">
        <v>14</v>
      </c>
      <c r="I15" s="12">
        <v>17</v>
      </c>
      <c r="J15" s="12">
        <v>40</v>
      </c>
      <c r="K15" s="12">
        <v>-0.383333333</v>
      </c>
      <c r="L15" s="12">
        <v>40</v>
      </c>
      <c r="M15" s="12">
        <v>17</v>
      </c>
      <c r="N15" s="12">
        <v>0.383333333</v>
      </c>
      <c r="O15" s="7"/>
    </row>
    <row r="16" spans="1:15">
      <c r="A16" s="11">
        <v>15</v>
      </c>
      <c r="B16" s="12" t="s">
        <v>35</v>
      </c>
      <c r="C16" s="12" t="s">
        <v>125</v>
      </c>
      <c r="D16" s="12" t="s">
        <v>39</v>
      </c>
      <c r="E16" s="15" t="s">
        <v>40</v>
      </c>
      <c r="F16" s="53">
        <f>F15+TIME(0,5,0)</f>
        <v>0.54166666666666663</v>
      </c>
      <c r="G16" s="15">
        <v>2</v>
      </c>
      <c r="H16" s="12">
        <v>15</v>
      </c>
      <c r="I16" s="15">
        <v>41</v>
      </c>
      <c r="J16" s="15">
        <v>30</v>
      </c>
      <c r="K16" s="15">
        <v>0.15068493199999999</v>
      </c>
      <c r="L16" s="15">
        <v>41</v>
      </c>
      <c r="M16" s="15">
        <v>30</v>
      </c>
      <c r="N16" s="15">
        <v>0.15068493199999999</v>
      </c>
      <c r="O16" s="7"/>
    </row>
    <row r="17" spans="1:15">
      <c r="A17" s="11">
        <v>16</v>
      </c>
      <c r="B17" s="12" t="s">
        <v>35</v>
      </c>
      <c r="C17" s="12" t="s">
        <v>125</v>
      </c>
      <c r="D17" s="12" t="s">
        <v>39</v>
      </c>
      <c r="E17" s="12" t="s">
        <v>38</v>
      </c>
      <c r="F17" s="53">
        <f>F16+TIME(0,5,0)</f>
        <v>0.54513888888888884</v>
      </c>
      <c r="G17" s="12">
        <v>3</v>
      </c>
      <c r="H17" s="12">
        <v>16</v>
      </c>
      <c r="I17" s="12">
        <v>13</v>
      </c>
      <c r="J17" s="12">
        <v>43</v>
      </c>
      <c r="K17" s="12">
        <v>-0.50847457600000001</v>
      </c>
      <c r="L17" s="12">
        <v>43</v>
      </c>
      <c r="M17" s="12">
        <v>13</v>
      </c>
      <c r="N17" s="12">
        <v>0.50847457600000001</v>
      </c>
      <c r="O17" s="7"/>
    </row>
    <row r="18" spans="1:15">
      <c r="A18" s="11">
        <v>17</v>
      </c>
      <c r="B18" s="12" t="s">
        <v>35</v>
      </c>
      <c r="C18" s="12" t="s">
        <v>125</v>
      </c>
      <c r="D18" s="12" t="s">
        <v>39</v>
      </c>
      <c r="E18" s="12" t="s">
        <v>37</v>
      </c>
      <c r="F18" s="53">
        <f>F17+TIME(0,5,0)</f>
        <v>0.54861111111111105</v>
      </c>
      <c r="G18" s="12">
        <v>3</v>
      </c>
      <c r="H18" s="12">
        <v>17</v>
      </c>
      <c r="I18" s="12">
        <v>38</v>
      </c>
      <c r="J18" s="12">
        <v>9</v>
      </c>
      <c r="K18" s="12">
        <v>0.57999999999999996</v>
      </c>
      <c r="L18" s="12">
        <v>38</v>
      </c>
      <c r="M18" s="12">
        <v>9</v>
      </c>
      <c r="N18" s="12">
        <v>0.57999999999999996</v>
      </c>
      <c r="O18" s="7"/>
    </row>
    <row r="19" spans="1:15">
      <c r="A19" s="11">
        <v>18</v>
      </c>
      <c r="B19" s="12" t="s">
        <v>35</v>
      </c>
      <c r="C19" s="12" t="s">
        <v>125</v>
      </c>
      <c r="D19" s="12" t="s">
        <v>39</v>
      </c>
      <c r="E19" s="12" t="s">
        <v>38</v>
      </c>
      <c r="F19" s="53">
        <f>F18+TIME(0,5,0)</f>
        <v>0.55208333333333326</v>
      </c>
      <c r="G19" s="12">
        <v>9</v>
      </c>
      <c r="H19" s="12">
        <v>18</v>
      </c>
      <c r="I19" s="12">
        <v>6</v>
      </c>
      <c r="J19" s="12">
        <v>36</v>
      </c>
      <c r="K19" s="12">
        <v>-0.58823529399999996</v>
      </c>
      <c r="L19" s="12">
        <v>36</v>
      </c>
      <c r="M19" s="12">
        <v>6</v>
      </c>
      <c r="N19" s="12">
        <v>0.58823529399999996</v>
      </c>
      <c r="O19" s="7"/>
    </row>
    <row r="20" spans="1:15">
      <c r="A20" s="8">
        <v>19</v>
      </c>
      <c r="B20" s="9" t="s">
        <v>35</v>
      </c>
      <c r="C20" s="9" t="s">
        <v>126</v>
      </c>
      <c r="D20" s="9" t="s">
        <v>39</v>
      </c>
      <c r="E20" s="9" t="s">
        <v>37</v>
      </c>
      <c r="F20" s="10">
        <f>F19+TIME(0,30,0)</f>
        <v>0.57291666666666663</v>
      </c>
      <c r="G20" s="9">
        <v>8</v>
      </c>
      <c r="H20" s="9">
        <v>19</v>
      </c>
      <c r="I20" s="9">
        <v>32</v>
      </c>
      <c r="J20" s="9">
        <v>19</v>
      </c>
      <c r="K20" s="9">
        <v>0.22033898299999999</v>
      </c>
      <c r="L20" s="9">
        <v>32</v>
      </c>
      <c r="M20" s="9">
        <v>19</v>
      </c>
      <c r="N20" s="9">
        <v>0.22033898299999999</v>
      </c>
      <c r="O20" s="18">
        <v>0.27588585300000001</v>
      </c>
    </row>
    <row r="21" spans="1:15">
      <c r="A21" s="11">
        <v>20</v>
      </c>
      <c r="B21" s="12" t="s">
        <v>35</v>
      </c>
      <c r="C21" s="12" t="s">
        <v>127</v>
      </c>
      <c r="D21" s="12" t="s">
        <v>39</v>
      </c>
      <c r="E21" s="12" t="s">
        <v>38</v>
      </c>
      <c r="F21" s="53">
        <f>F20+TIME(0,5,0)</f>
        <v>0.57638888888888884</v>
      </c>
      <c r="G21" s="12">
        <v>4</v>
      </c>
      <c r="H21" s="12">
        <v>20</v>
      </c>
      <c r="I21" s="12">
        <v>14</v>
      </c>
      <c r="J21" s="12">
        <v>34</v>
      </c>
      <c r="K21" s="12">
        <v>-0.38461538499999998</v>
      </c>
      <c r="L21" s="12">
        <v>34</v>
      </c>
      <c r="M21" s="12">
        <v>14</v>
      </c>
      <c r="N21" s="12">
        <v>0.38461538499999998</v>
      </c>
      <c r="O21" s="7"/>
    </row>
    <row r="22" spans="1:15">
      <c r="A22" s="11">
        <v>21</v>
      </c>
      <c r="B22" s="12" t="s">
        <v>35</v>
      </c>
      <c r="C22" s="12" t="s">
        <v>126</v>
      </c>
      <c r="D22" s="12" t="s">
        <v>39</v>
      </c>
      <c r="E22" s="12" t="s">
        <v>37</v>
      </c>
      <c r="F22" s="53">
        <f>F21+TIME(0,5,0)</f>
        <v>0.57986111111111105</v>
      </c>
      <c r="G22" s="15">
        <v>2</v>
      </c>
      <c r="H22" s="12">
        <v>21</v>
      </c>
      <c r="I22" s="15">
        <v>26</v>
      </c>
      <c r="J22" s="15">
        <v>16</v>
      </c>
      <c r="K22" s="15">
        <v>0.22727272700000001</v>
      </c>
      <c r="L22" s="15">
        <v>26</v>
      </c>
      <c r="M22" s="15">
        <v>16</v>
      </c>
      <c r="N22" s="15">
        <v>0.22727272700000001</v>
      </c>
      <c r="O22" s="7"/>
    </row>
    <row r="23" spans="1:15">
      <c r="A23" s="11">
        <v>22</v>
      </c>
      <c r="B23" s="12" t="s">
        <v>35</v>
      </c>
      <c r="C23" s="12" t="s">
        <v>126</v>
      </c>
      <c r="D23" s="12" t="s">
        <v>39</v>
      </c>
      <c r="E23" s="12" t="s">
        <v>38</v>
      </c>
      <c r="F23" s="53">
        <f>F22+TIME(0,5,0)</f>
        <v>0.58333333333333326</v>
      </c>
      <c r="G23" s="12">
        <v>10</v>
      </c>
      <c r="H23" s="12">
        <v>22</v>
      </c>
      <c r="I23" s="12">
        <v>23</v>
      </c>
      <c r="J23" s="12">
        <v>22</v>
      </c>
      <c r="K23" s="12">
        <v>1.8181817999999999E-2</v>
      </c>
      <c r="L23" s="12">
        <v>22</v>
      </c>
      <c r="M23" s="12">
        <v>23</v>
      </c>
      <c r="N23" s="12">
        <v>-1.8181817999999999E-2</v>
      </c>
      <c r="O23" s="7"/>
    </row>
    <row r="24" spans="1:15">
      <c r="A24" s="11">
        <v>23</v>
      </c>
      <c r="B24" s="12" t="s">
        <v>35</v>
      </c>
      <c r="C24" s="12" t="s">
        <v>126</v>
      </c>
      <c r="D24" s="12" t="s">
        <v>39</v>
      </c>
      <c r="E24" s="12" t="s">
        <v>37</v>
      </c>
      <c r="F24" s="53">
        <f>F23+TIME(0,5,0)</f>
        <v>0.58680555555555547</v>
      </c>
      <c r="G24" s="12">
        <v>8</v>
      </c>
      <c r="H24" s="12">
        <v>23</v>
      </c>
      <c r="I24" s="12">
        <v>32</v>
      </c>
      <c r="J24" s="12">
        <v>14</v>
      </c>
      <c r="K24" s="12">
        <v>0.33333333300000001</v>
      </c>
      <c r="L24" s="12">
        <v>32</v>
      </c>
      <c r="M24" s="12">
        <v>14</v>
      </c>
      <c r="N24" s="12">
        <v>0.33333333300000001</v>
      </c>
      <c r="O24" s="7"/>
    </row>
    <row r="25" spans="1:15">
      <c r="A25" s="11">
        <v>24</v>
      </c>
      <c r="B25" s="12" t="s">
        <v>35</v>
      </c>
      <c r="C25" s="12" t="s">
        <v>126</v>
      </c>
      <c r="D25" s="12" t="s">
        <v>39</v>
      </c>
      <c r="E25" s="12" t="s">
        <v>38</v>
      </c>
      <c r="F25" s="53">
        <f>F24+TIME(0,5,0)</f>
        <v>0.59027777777777768</v>
      </c>
      <c r="G25" s="12">
        <v>5</v>
      </c>
      <c r="H25" s="12">
        <v>24</v>
      </c>
      <c r="I25" s="12">
        <v>13</v>
      </c>
      <c r="J25" s="12">
        <v>45</v>
      </c>
      <c r="K25" s="12">
        <v>-0.50793650800000001</v>
      </c>
      <c r="L25" s="12">
        <v>45</v>
      </c>
      <c r="M25" s="12">
        <v>13</v>
      </c>
      <c r="N25" s="12">
        <v>0.50793650800000001</v>
      </c>
      <c r="O25" s="7"/>
    </row>
    <row r="26" spans="1:15">
      <c r="A26" s="8">
        <v>25</v>
      </c>
      <c r="B26" s="9" t="s">
        <v>35</v>
      </c>
      <c r="C26" s="9" t="s">
        <v>128</v>
      </c>
      <c r="D26" s="9" t="s">
        <v>39</v>
      </c>
      <c r="E26" s="9" t="s">
        <v>37</v>
      </c>
      <c r="F26" s="10">
        <f>F25+TIME(0,30,0)</f>
        <v>0.61111111111111105</v>
      </c>
      <c r="G26" s="9">
        <v>3</v>
      </c>
      <c r="H26" s="9">
        <v>25</v>
      </c>
      <c r="I26" s="9">
        <v>36</v>
      </c>
      <c r="J26" s="9">
        <v>12</v>
      </c>
      <c r="K26" s="9">
        <v>0.47058823500000002</v>
      </c>
      <c r="L26" s="9">
        <v>36</v>
      </c>
      <c r="M26" s="9">
        <v>12</v>
      </c>
      <c r="N26" s="9">
        <v>0.47058823500000002</v>
      </c>
      <c r="O26" s="18">
        <v>0.42052977699999999</v>
      </c>
    </row>
    <row r="27" spans="1:15">
      <c r="A27" s="11">
        <v>26</v>
      </c>
      <c r="B27" s="12" t="s">
        <v>35</v>
      </c>
      <c r="C27" s="12" t="s">
        <v>128</v>
      </c>
      <c r="D27" s="12" t="s">
        <v>39</v>
      </c>
      <c r="E27" s="12" t="s">
        <v>38</v>
      </c>
      <c r="F27" s="53">
        <f>F26+TIME(0,5,0)</f>
        <v>0.61458333333333326</v>
      </c>
      <c r="G27" s="12">
        <v>2</v>
      </c>
      <c r="H27" s="12">
        <v>26</v>
      </c>
      <c r="I27" s="12">
        <v>18</v>
      </c>
      <c r="J27" s="12">
        <v>35</v>
      </c>
      <c r="K27" s="12">
        <v>-0.30909090900000002</v>
      </c>
      <c r="L27" s="12">
        <v>35</v>
      </c>
      <c r="M27" s="12">
        <v>18</v>
      </c>
      <c r="N27" s="12">
        <v>0.30909090900000002</v>
      </c>
      <c r="O27" s="7"/>
    </row>
    <row r="28" spans="1:15">
      <c r="A28" s="11">
        <v>27</v>
      </c>
      <c r="B28" s="12" t="s">
        <v>35</v>
      </c>
      <c r="C28" s="12" t="s">
        <v>128</v>
      </c>
      <c r="D28" s="12" t="s">
        <v>39</v>
      </c>
      <c r="E28" s="12" t="s">
        <v>37</v>
      </c>
      <c r="F28" s="53">
        <f>F27+TIME(0,5,0)</f>
        <v>0.61805555555555547</v>
      </c>
      <c r="G28" s="15">
        <v>2</v>
      </c>
      <c r="H28" s="12">
        <v>27</v>
      </c>
      <c r="I28" s="15">
        <v>39</v>
      </c>
      <c r="J28" s="15">
        <v>6</v>
      </c>
      <c r="K28" s="15">
        <v>0.70212766000000004</v>
      </c>
      <c r="L28" s="15">
        <v>39</v>
      </c>
      <c r="M28" s="15">
        <v>6</v>
      </c>
      <c r="N28" s="15">
        <v>0.70212766000000004</v>
      </c>
      <c r="O28" s="7"/>
    </row>
    <row r="29" spans="1:15">
      <c r="A29" s="11">
        <v>28</v>
      </c>
      <c r="B29" s="12" t="s">
        <v>35</v>
      </c>
      <c r="C29" s="12" t="s">
        <v>128</v>
      </c>
      <c r="D29" s="12" t="s">
        <v>39</v>
      </c>
      <c r="E29" s="12" t="s">
        <v>38</v>
      </c>
      <c r="F29" s="53">
        <f>F28+TIME(0,5,0)</f>
        <v>0.62152777777777768</v>
      </c>
      <c r="G29" s="12">
        <v>3</v>
      </c>
      <c r="H29" s="12">
        <v>28</v>
      </c>
      <c r="I29" s="12">
        <v>25</v>
      </c>
      <c r="J29" s="12">
        <v>36</v>
      </c>
      <c r="K29" s="12">
        <v>-0.171875</v>
      </c>
      <c r="L29" s="12">
        <v>36</v>
      </c>
      <c r="M29" s="12">
        <v>25</v>
      </c>
      <c r="N29" s="12">
        <v>0.171875</v>
      </c>
      <c r="O29" s="7"/>
    </row>
    <row r="30" spans="1:15">
      <c r="A30" s="11">
        <v>29</v>
      </c>
      <c r="B30" s="12" t="s">
        <v>35</v>
      </c>
      <c r="C30" s="12" t="s">
        <v>128</v>
      </c>
      <c r="D30" s="12" t="s">
        <v>39</v>
      </c>
      <c r="E30" s="12" t="s">
        <v>37</v>
      </c>
      <c r="F30" s="53">
        <f>F29+TIME(0,5,0)</f>
        <v>0.62499999999999989</v>
      </c>
      <c r="G30" s="12">
        <v>5</v>
      </c>
      <c r="H30" s="12">
        <v>29</v>
      </c>
      <c r="I30" s="12">
        <v>36</v>
      </c>
      <c r="J30" s="12">
        <v>12</v>
      </c>
      <c r="K30" s="12">
        <v>0.45283018899999999</v>
      </c>
      <c r="L30" s="12">
        <v>36</v>
      </c>
      <c r="M30" s="12">
        <v>12</v>
      </c>
      <c r="N30" s="12">
        <v>0.45283018899999999</v>
      </c>
      <c r="O30" s="7"/>
    </row>
    <row r="31" spans="1:15">
      <c r="A31" s="11">
        <v>30</v>
      </c>
      <c r="B31" s="12" t="s">
        <v>35</v>
      </c>
      <c r="C31" s="12" t="s">
        <v>128</v>
      </c>
      <c r="D31" s="12" t="s">
        <v>39</v>
      </c>
      <c r="E31" s="12" t="s">
        <v>38</v>
      </c>
      <c r="F31" s="53">
        <f>F30+TIME(0,5,0)</f>
        <v>0.6284722222222221</v>
      </c>
      <c r="G31" s="12">
        <v>4</v>
      </c>
      <c r="H31" s="12">
        <v>30</v>
      </c>
      <c r="I31" s="12">
        <v>12</v>
      </c>
      <c r="J31" s="12">
        <v>32</v>
      </c>
      <c r="K31" s="12">
        <v>-0.41666666699999999</v>
      </c>
      <c r="L31" s="12">
        <v>32</v>
      </c>
      <c r="M31" s="12">
        <v>12</v>
      </c>
      <c r="N31" s="12">
        <v>0.41666666699999999</v>
      </c>
      <c r="O31" s="7"/>
    </row>
    <row r="32" spans="1:15">
      <c r="A32" s="8">
        <v>31</v>
      </c>
      <c r="B32" s="9" t="s">
        <v>35</v>
      </c>
      <c r="C32" s="9" t="s">
        <v>129</v>
      </c>
      <c r="D32" s="9" t="s">
        <v>39</v>
      </c>
      <c r="E32" s="9" t="s">
        <v>37</v>
      </c>
      <c r="F32" s="10">
        <f>F31+TIME(0,30,0)</f>
        <v>0.64930555555555547</v>
      </c>
      <c r="G32" s="9">
        <v>8</v>
      </c>
      <c r="H32" s="9">
        <v>31</v>
      </c>
      <c r="I32" s="9">
        <v>33</v>
      </c>
      <c r="J32" s="9">
        <v>17</v>
      </c>
      <c r="K32" s="9">
        <v>0.27586206899999999</v>
      </c>
      <c r="L32" s="9">
        <v>33</v>
      </c>
      <c r="M32" s="9">
        <v>17</v>
      </c>
      <c r="N32" s="9">
        <v>0.27586206899999999</v>
      </c>
      <c r="O32" s="18">
        <v>0.34488703100000001</v>
      </c>
    </row>
    <row r="33" spans="1:15">
      <c r="A33" s="11">
        <v>32</v>
      </c>
      <c r="B33" s="12" t="s">
        <v>35</v>
      </c>
      <c r="C33" s="12" t="s">
        <v>130</v>
      </c>
      <c r="D33" s="12" t="s">
        <v>39</v>
      </c>
      <c r="E33" s="12" t="s">
        <v>38</v>
      </c>
      <c r="F33" s="53">
        <f>F32+TIME(0,5,0)</f>
        <v>0.65277777777777768</v>
      </c>
      <c r="G33" s="12">
        <v>5</v>
      </c>
      <c r="H33" s="12">
        <v>32</v>
      </c>
      <c r="I33" s="12">
        <v>9</v>
      </c>
      <c r="J33" s="12">
        <v>39</v>
      </c>
      <c r="K33" s="12">
        <v>-0.56603773599999996</v>
      </c>
      <c r="L33" s="12">
        <v>39</v>
      </c>
      <c r="M33" s="12">
        <v>9</v>
      </c>
      <c r="N33" s="12">
        <v>0.56603773599999996</v>
      </c>
      <c r="O33" s="7"/>
    </row>
    <row r="34" spans="1:15">
      <c r="A34" s="11">
        <v>33</v>
      </c>
      <c r="B34" s="12" t="s">
        <v>35</v>
      </c>
      <c r="C34" s="12" t="s">
        <v>130</v>
      </c>
      <c r="D34" s="12" t="s">
        <v>39</v>
      </c>
      <c r="E34" s="12" t="s">
        <v>37</v>
      </c>
      <c r="F34" s="53">
        <f>F33+TIME(0,5,0)</f>
        <v>0.65624999999999989</v>
      </c>
      <c r="G34" s="15">
        <v>6</v>
      </c>
      <c r="H34" s="12">
        <v>33</v>
      </c>
      <c r="I34" s="15">
        <v>20</v>
      </c>
      <c r="J34" s="15">
        <v>21</v>
      </c>
      <c r="K34" s="15">
        <v>-2.1276595999999998E-2</v>
      </c>
      <c r="L34" s="15">
        <v>20</v>
      </c>
      <c r="M34" s="15">
        <v>21</v>
      </c>
      <c r="N34" s="15">
        <v>-2.1276595999999998E-2</v>
      </c>
      <c r="O34" s="7"/>
    </row>
    <row r="35" spans="1:15">
      <c r="A35" s="11">
        <v>34</v>
      </c>
      <c r="B35" s="12" t="s">
        <v>35</v>
      </c>
      <c r="C35" s="12" t="s">
        <v>130</v>
      </c>
      <c r="D35" s="12" t="s">
        <v>39</v>
      </c>
      <c r="E35" s="12" t="s">
        <v>38</v>
      </c>
      <c r="F35" s="53">
        <f>F34+TIME(0,5,0)</f>
        <v>0.6597222222222221</v>
      </c>
      <c r="G35" s="12">
        <v>5</v>
      </c>
      <c r="H35" s="12">
        <v>34</v>
      </c>
      <c r="I35" s="12">
        <v>15</v>
      </c>
      <c r="J35" s="12">
        <v>32</v>
      </c>
      <c r="K35" s="12">
        <v>-0.32692307700000001</v>
      </c>
      <c r="L35" s="12">
        <v>32</v>
      </c>
      <c r="M35" s="12">
        <v>15</v>
      </c>
      <c r="N35" s="12">
        <v>0.32692307700000001</v>
      </c>
      <c r="O35" s="7"/>
    </row>
    <row r="36" spans="1:15">
      <c r="A36" s="11">
        <v>35</v>
      </c>
      <c r="B36" s="12" t="s">
        <v>35</v>
      </c>
      <c r="C36" s="12" t="s">
        <v>130</v>
      </c>
      <c r="D36" s="12" t="s">
        <v>39</v>
      </c>
      <c r="E36" s="12" t="s">
        <v>37</v>
      </c>
      <c r="F36" s="53">
        <f>F35+TIME(0,5,0)</f>
        <v>0.66319444444444431</v>
      </c>
      <c r="G36" s="12">
        <v>7</v>
      </c>
      <c r="H36" s="12">
        <v>35</v>
      </c>
      <c r="I36" s="12">
        <v>34</v>
      </c>
      <c r="J36" s="12">
        <v>14</v>
      </c>
      <c r="K36" s="12">
        <v>0.36363636399999999</v>
      </c>
      <c r="L36" s="12">
        <v>34</v>
      </c>
      <c r="M36" s="12">
        <v>14</v>
      </c>
      <c r="N36" s="12">
        <v>0.36363636399999999</v>
      </c>
      <c r="O36" s="7"/>
    </row>
    <row r="37" spans="1:15">
      <c r="A37" s="11">
        <v>36</v>
      </c>
      <c r="B37" s="12" t="s">
        <v>35</v>
      </c>
      <c r="C37" s="12" t="s">
        <v>130</v>
      </c>
      <c r="D37" s="12" t="s">
        <v>39</v>
      </c>
      <c r="E37" s="12" t="s">
        <v>38</v>
      </c>
      <c r="F37" s="53">
        <f>F36+TIME(0,5,0)</f>
        <v>0.66666666666666652</v>
      </c>
      <c r="G37" s="12">
        <v>5</v>
      </c>
      <c r="H37" s="12">
        <v>36</v>
      </c>
      <c r="I37" s="12">
        <v>7</v>
      </c>
      <c r="J37" s="12">
        <v>31</v>
      </c>
      <c r="K37" s="12">
        <v>-0.55813953500000002</v>
      </c>
      <c r="L37" s="12">
        <v>31</v>
      </c>
      <c r="M37" s="12">
        <v>7</v>
      </c>
      <c r="N37" s="12">
        <v>0.55813953500000002</v>
      </c>
      <c r="O37" s="7"/>
    </row>
    <row r="38" spans="1:15">
      <c r="A38" s="8">
        <v>37</v>
      </c>
      <c r="B38" s="9" t="s">
        <v>35</v>
      </c>
      <c r="C38" s="9" t="s">
        <v>131</v>
      </c>
      <c r="D38" s="9" t="s">
        <v>39</v>
      </c>
      <c r="E38" s="9" t="s">
        <v>37</v>
      </c>
      <c r="F38" s="10">
        <f>F37+TIME(0,30,0)</f>
        <v>0.68749999999999989</v>
      </c>
      <c r="G38" s="9">
        <v>5</v>
      </c>
      <c r="H38" s="9">
        <v>37</v>
      </c>
      <c r="I38" s="9">
        <v>34</v>
      </c>
      <c r="J38" s="9">
        <v>6</v>
      </c>
      <c r="K38" s="9">
        <v>0.62222222199999999</v>
      </c>
      <c r="L38" s="9">
        <v>34</v>
      </c>
      <c r="M38" s="9">
        <v>6</v>
      </c>
      <c r="N38" s="9">
        <v>0.62222222199999999</v>
      </c>
      <c r="O38" s="18">
        <v>0.41190916</v>
      </c>
    </row>
    <row r="39" spans="1:15">
      <c r="A39" s="11">
        <v>38</v>
      </c>
      <c r="B39" s="12" t="s">
        <v>35</v>
      </c>
      <c r="C39" s="12" t="s">
        <v>131</v>
      </c>
      <c r="D39" s="12" t="s">
        <v>39</v>
      </c>
      <c r="E39" s="12" t="s">
        <v>38</v>
      </c>
      <c r="F39" s="53">
        <f>F38+TIME(0,5,0)</f>
        <v>0.6909722222222221</v>
      </c>
      <c r="G39" s="12">
        <v>5</v>
      </c>
      <c r="H39" s="12">
        <v>38</v>
      </c>
      <c r="I39" s="12">
        <v>19</v>
      </c>
      <c r="J39" s="12">
        <v>36</v>
      </c>
      <c r="K39" s="12">
        <v>-0.28333333300000002</v>
      </c>
      <c r="L39" s="12">
        <v>36</v>
      </c>
      <c r="M39" s="12">
        <v>19</v>
      </c>
      <c r="N39" s="12">
        <v>0.28333333300000002</v>
      </c>
      <c r="O39" s="7"/>
    </row>
    <row r="40" spans="1:15">
      <c r="A40" s="11">
        <v>39</v>
      </c>
      <c r="B40" s="12" t="s">
        <v>35</v>
      </c>
      <c r="C40" s="12" t="s">
        <v>131</v>
      </c>
      <c r="D40" s="12" t="s">
        <v>39</v>
      </c>
      <c r="E40" s="12" t="s">
        <v>37</v>
      </c>
      <c r="F40" s="53">
        <f>F39+TIME(0,5,0)</f>
        <v>0.69444444444444431</v>
      </c>
      <c r="G40" s="15">
        <v>2</v>
      </c>
      <c r="H40" s="12">
        <v>39</v>
      </c>
      <c r="I40" s="15">
        <v>42</v>
      </c>
      <c r="J40" s="15">
        <v>16</v>
      </c>
      <c r="K40" s="15">
        <v>0.43333333299999999</v>
      </c>
      <c r="L40" s="15">
        <v>42</v>
      </c>
      <c r="M40" s="15">
        <v>16</v>
      </c>
      <c r="N40" s="15">
        <v>0.43333333299999999</v>
      </c>
      <c r="O40" s="7"/>
    </row>
    <row r="41" spans="1:15">
      <c r="A41" s="11">
        <v>40</v>
      </c>
      <c r="B41" s="12" t="s">
        <v>35</v>
      </c>
      <c r="C41" s="12" t="s">
        <v>131</v>
      </c>
      <c r="D41" s="12" t="s">
        <v>39</v>
      </c>
      <c r="E41" s="12" t="s">
        <v>38</v>
      </c>
      <c r="F41" s="53">
        <f>F40+TIME(0,5,0)</f>
        <v>0.69791666666666652</v>
      </c>
      <c r="G41" s="12">
        <v>4</v>
      </c>
      <c r="H41" s="12">
        <v>40</v>
      </c>
      <c r="I41" s="12">
        <v>16</v>
      </c>
      <c r="J41" s="12">
        <v>48</v>
      </c>
      <c r="K41" s="12">
        <v>-0.47058823500000002</v>
      </c>
      <c r="L41" s="12">
        <v>48</v>
      </c>
      <c r="M41" s="12">
        <v>16</v>
      </c>
      <c r="N41" s="12">
        <v>0.47058823500000002</v>
      </c>
      <c r="O41" s="7"/>
    </row>
    <row r="42" spans="1:15">
      <c r="A42" s="11">
        <v>41</v>
      </c>
      <c r="B42" s="12" t="s">
        <v>35</v>
      </c>
      <c r="C42" s="12" t="s">
        <v>131</v>
      </c>
      <c r="D42" s="12" t="s">
        <v>39</v>
      </c>
      <c r="E42" s="12" t="s">
        <v>37</v>
      </c>
      <c r="F42" s="53">
        <f>F41+TIME(0,5,0)</f>
        <v>0.70138888888888873</v>
      </c>
      <c r="G42" s="12">
        <v>7</v>
      </c>
      <c r="H42" s="12">
        <v>41</v>
      </c>
      <c r="I42" s="12">
        <v>23</v>
      </c>
      <c r="J42" s="12">
        <v>16</v>
      </c>
      <c r="K42" s="12">
        <v>0.15217391299999999</v>
      </c>
      <c r="L42" s="12">
        <v>23</v>
      </c>
      <c r="M42" s="12">
        <v>16</v>
      </c>
      <c r="N42" s="12">
        <v>0.15217391299999999</v>
      </c>
      <c r="O42" s="7"/>
    </row>
    <row r="43" spans="1:15">
      <c r="A43" s="11">
        <v>42</v>
      </c>
      <c r="B43" s="12" t="s">
        <v>35</v>
      </c>
      <c r="C43" s="12" t="s">
        <v>131</v>
      </c>
      <c r="D43" s="12" t="s">
        <v>39</v>
      </c>
      <c r="E43" s="12" t="s">
        <v>38</v>
      </c>
      <c r="F43" s="53">
        <f>F42+TIME(0,5,0)</f>
        <v>0.70486111111111094</v>
      </c>
      <c r="G43" s="12">
        <v>5</v>
      </c>
      <c r="H43" s="12">
        <v>42</v>
      </c>
      <c r="I43" s="12">
        <v>10</v>
      </c>
      <c r="J43" s="12">
        <v>36</v>
      </c>
      <c r="K43" s="12">
        <v>-0.50980392200000002</v>
      </c>
      <c r="L43" s="12">
        <v>36</v>
      </c>
      <c r="M43" s="12">
        <v>10</v>
      </c>
      <c r="N43" s="12">
        <v>0.50980392200000002</v>
      </c>
      <c r="O43" s="7"/>
    </row>
    <row r="44" spans="1:15">
      <c r="A44" s="8"/>
      <c r="B44" s="9"/>
      <c r="C44" s="9"/>
      <c r="D44" s="9"/>
      <c r="E44" s="9"/>
      <c r="F44" s="10"/>
      <c r="G44" s="9"/>
      <c r="H44" s="9"/>
      <c r="I44" s="9"/>
      <c r="J44" s="9"/>
      <c r="K44" s="9"/>
      <c r="L44" s="9"/>
      <c r="M44" s="9"/>
      <c r="N44" s="9"/>
      <c r="O44" s="18"/>
    </row>
    <row r="45" spans="1:15">
      <c r="A45" s="11"/>
      <c r="B45" s="12"/>
      <c r="C45" s="12"/>
      <c r="D45" s="12"/>
      <c r="E45" s="12"/>
      <c r="F45" s="13"/>
      <c r="G45" s="12"/>
      <c r="H45" s="12"/>
      <c r="I45" s="12"/>
      <c r="J45" s="12"/>
      <c r="K45" s="12"/>
      <c r="L45" s="12"/>
      <c r="M45" s="12"/>
      <c r="N45" s="12"/>
      <c r="O45" s="7"/>
    </row>
    <row r="46" spans="1:15">
      <c r="A46" s="11"/>
      <c r="B46" s="12"/>
      <c r="C46" s="12"/>
      <c r="D46" s="12"/>
      <c r="E46" s="12"/>
      <c r="F46" s="13"/>
      <c r="G46" s="15"/>
      <c r="H46" s="12"/>
      <c r="I46" s="12"/>
      <c r="J46" s="12"/>
      <c r="K46" s="15"/>
      <c r="L46" s="15"/>
      <c r="M46" s="15"/>
      <c r="N46" s="15"/>
      <c r="O46" s="7"/>
    </row>
    <row r="47" spans="1:15">
      <c r="A47" s="11"/>
      <c r="B47" s="12"/>
      <c r="C47" s="12"/>
      <c r="D47" s="12"/>
      <c r="E47" s="12"/>
      <c r="F47" s="13"/>
      <c r="G47" s="12"/>
      <c r="H47" s="12"/>
      <c r="I47" s="12"/>
      <c r="J47" s="12"/>
      <c r="K47" s="12"/>
      <c r="L47" s="12"/>
      <c r="M47" s="12"/>
      <c r="N47" s="12"/>
      <c r="O47" s="7"/>
    </row>
    <row r="48" spans="1:15">
      <c r="A48" s="11"/>
      <c r="B48" s="12"/>
      <c r="C48" s="12"/>
      <c r="D48" s="12"/>
      <c r="E48" s="12"/>
      <c r="F48" s="13"/>
      <c r="G48" s="12"/>
      <c r="H48" s="12"/>
      <c r="I48" s="15"/>
      <c r="J48" s="15"/>
      <c r="K48" s="12"/>
      <c r="L48" s="12"/>
      <c r="M48" s="12"/>
      <c r="N48" s="12"/>
      <c r="O48" s="7"/>
    </row>
    <row r="49" spans="1:15">
      <c r="A49" s="11"/>
      <c r="B49" s="12"/>
      <c r="C49" s="12"/>
      <c r="D49" s="12"/>
      <c r="E49" s="12"/>
      <c r="F49" s="13"/>
      <c r="G49" s="12"/>
      <c r="H49" s="12"/>
      <c r="I49" s="12"/>
      <c r="J49" s="12"/>
      <c r="K49" s="12"/>
      <c r="L49" s="12"/>
      <c r="M49" s="12"/>
      <c r="N49" s="12"/>
      <c r="O49" s="7"/>
    </row>
    <row r="50" spans="1:15">
      <c r="A50" s="8"/>
      <c r="B50" s="9"/>
      <c r="C50" s="9"/>
      <c r="D50" s="9"/>
      <c r="E50" s="9"/>
      <c r="F50" s="10"/>
      <c r="G50" s="9"/>
      <c r="H50" s="9"/>
      <c r="I50" s="9"/>
      <c r="J50" s="9"/>
      <c r="K50" s="9"/>
      <c r="L50" s="9"/>
      <c r="M50" s="9"/>
      <c r="N50" s="9"/>
      <c r="O50" s="18"/>
    </row>
    <row r="51" spans="1:15">
      <c r="A51" s="11"/>
      <c r="B51" s="12"/>
      <c r="C51" s="12"/>
      <c r="D51" s="12"/>
      <c r="E51" s="12"/>
      <c r="F51" s="13"/>
      <c r="G51" s="12"/>
      <c r="H51" s="12"/>
      <c r="I51" s="12"/>
      <c r="J51" s="12"/>
      <c r="K51" s="12"/>
      <c r="L51" s="12"/>
      <c r="M51" s="12"/>
      <c r="N51" s="12"/>
      <c r="O51" s="7"/>
    </row>
    <row r="52" spans="1:15">
      <c r="A52" s="11"/>
      <c r="B52" s="12"/>
      <c r="C52" s="12"/>
      <c r="D52" s="12"/>
      <c r="E52" s="12"/>
      <c r="F52" s="13"/>
      <c r="G52" s="15"/>
      <c r="H52" s="12"/>
      <c r="I52" s="12"/>
      <c r="J52" s="12"/>
      <c r="K52" s="15"/>
      <c r="L52" s="15"/>
      <c r="M52" s="15"/>
      <c r="N52" s="15"/>
      <c r="O52" s="7"/>
    </row>
    <row r="53" spans="1:15">
      <c r="A53" s="11"/>
      <c r="B53" s="12"/>
      <c r="C53" s="12"/>
      <c r="D53" s="12"/>
      <c r="E53" s="12"/>
      <c r="F53" s="13"/>
      <c r="G53" s="12"/>
      <c r="H53" s="12"/>
      <c r="I53" s="12"/>
      <c r="J53" s="12"/>
      <c r="K53" s="12"/>
      <c r="L53" s="12"/>
      <c r="M53" s="12"/>
      <c r="N53" s="12"/>
      <c r="O53" s="7"/>
    </row>
    <row r="54" spans="1:15">
      <c r="A54" s="11"/>
      <c r="B54" s="12"/>
      <c r="C54" s="12"/>
      <c r="D54" s="12"/>
      <c r="E54" s="12"/>
      <c r="F54" s="13"/>
      <c r="G54" s="12"/>
      <c r="H54" s="12"/>
      <c r="I54" s="15"/>
      <c r="J54" s="15"/>
      <c r="K54" s="12"/>
      <c r="L54" s="12"/>
      <c r="M54" s="12"/>
      <c r="N54" s="12"/>
      <c r="O54" s="7"/>
    </row>
    <row r="55" spans="1:15">
      <c r="A55" s="11"/>
      <c r="B55" s="12"/>
      <c r="C55" s="12"/>
      <c r="D55" s="12"/>
      <c r="E55" s="12"/>
      <c r="F55" s="13"/>
      <c r="G55" s="12"/>
      <c r="H55" s="12"/>
      <c r="I55" s="12"/>
      <c r="J55" s="12"/>
      <c r="K55" s="12"/>
      <c r="L55" s="12"/>
      <c r="M55" s="12"/>
      <c r="N55" s="12"/>
      <c r="O55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F28" sqref="F28"/>
    </sheetView>
  </sheetViews>
  <sheetFormatPr baseColWidth="10" defaultRowHeight="15" x14ac:dyDescent="0"/>
  <cols>
    <col min="2" max="2" width="19.5" customWidth="1"/>
    <col min="3" max="3" width="32.83203125" customWidth="1"/>
    <col min="6" max="6" width="11.83203125" bestFit="1" customWidth="1"/>
  </cols>
  <sheetData>
    <row r="1" spans="1:15">
      <c r="A1" s="4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6" t="s">
        <v>29</v>
      </c>
      <c r="G1" s="5" t="s">
        <v>30</v>
      </c>
      <c r="H1" s="4" t="s">
        <v>24</v>
      </c>
      <c r="I1" s="5" t="s">
        <v>31</v>
      </c>
      <c r="J1" s="5" t="s">
        <v>32</v>
      </c>
      <c r="K1" s="5" t="s">
        <v>33</v>
      </c>
      <c r="L1" s="5" t="s">
        <v>26</v>
      </c>
      <c r="M1" s="5" t="s">
        <v>27</v>
      </c>
      <c r="N1" s="5" t="s">
        <v>34</v>
      </c>
      <c r="O1" s="7"/>
    </row>
    <row r="2" spans="1:15">
      <c r="A2" s="8">
        <v>1</v>
      </c>
      <c r="B2" s="9" t="s">
        <v>35</v>
      </c>
      <c r="C2" s="9" t="s">
        <v>36</v>
      </c>
      <c r="D2" s="9" t="s">
        <v>36</v>
      </c>
      <c r="E2" s="9" t="s">
        <v>37</v>
      </c>
      <c r="F2" s="10">
        <f>TIME(11,,0)</f>
        <v>0.45833333333333331</v>
      </c>
      <c r="G2" s="9">
        <v>12</v>
      </c>
      <c r="H2" s="8">
        <v>1</v>
      </c>
      <c r="I2" s="9">
        <v>13</v>
      </c>
      <c r="J2" s="9">
        <v>18</v>
      </c>
      <c r="K2" s="9">
        <f t="shared" ref="K2:K25" si="0">(I2-J2)/(G2+I2+J2)</f>
        <v>-0.11627906976744186</v>
      </c>
      <c r="L2" s="9">
        <f>I2</f>
        <v>13</v>
      </c>
      <c r="M2" s="9">
        <f>J2</f>
        <v>18</v>
      </c>
      <c r="N2" s="9">
        <f t="shared" ref="N2:N25" si="1">(L2-M2)/(G2+L2+M2)</f>
        <v>-0.11627906976744186</v>
      </c>
      <c r="O2" s="7">
        <f>(K2+K3+K4+K5)/6</f>
        <v>-2.3943307910616687E-2</v>
      </c>
    </row>
    <row r="3" spans="1:15">
      <c r="A3" s="11">
        <f t="shared" ref="A3:A25" si="2">A2+1</f>
        <v>2</v>
      </c>
      <c r="B3" s="12" t="s">
        <v>35</v>
      </c>
      <c r="C3" s="12" t="s">
        <v>36</v>
      </c>
      <c r="D3" s="12" t="s">
        <v>36</v>
      </c>
      <c r="E3" s="12" t="s">
        <v>38</v>
      </c>
      <c r="F3" s="13">
        <f t="shared" ref="F3:F13" si="3">F2+TIME(0,5,0)</f>
        <v>0.46180555555555552</v>
      </c>
      <c r="G3" s="12">
        <v>11</v>
      </c>
      <c r="H3" s="11">
        <f t="shared" ref="H3:H19" si="4">H2+1</f>
        <v>2</v>
      </c>
      <c r="I3" s="12">
        <v>17</v>
      </c>
      <c r="J3" s="12">
        <v>19</v>
      </c>
      <c r="K3" s="14">
        <f t="shared" si="0"/>
        <v>-4.2553191489361701E-2</v>
      </c>
      <c r="L3" s="12">
        <f>J3</f>
        <v>19</v>
      </c>
      <c r="M3" s="12">
        <f>I3</f>
        <v>17</v>
      </c>
      <c r="N3" s="14">
        <f t="shared" si="1"/>
        <v>4.2553191489361701E-2</v>
      </c>
      <c r="O3" s="7">
        <f>(N2+N3+N4+N5+N6+N7)/6</f>
        <v>7.1963845662760303E-2</v>
      </c>
    </row>
    <row r="4" spans="1:15">
      <c r="A4" s="11">
        <f t="shared" si="2"/>
        <v>3</v>
      </c>
      <c r="B4" s="12" t="s">
        <v>35</v>
      </c>
      <c r="C4" s="12" t="s">
        <v>36</v>
      </c>
      <c r="D4" s="12" t="s">
        <v>36</v>
      </c>
      <c r="E4" s="12" t="s">
        <v>37</v>
      </c>
      <c r="F4" s="13">
        <f t="shared" si="3"/>
        <v>0.46527777777777773</v>
      </c>
      <c r="G4" s="12">
        <v>15</v>
      </c>
      <c r="H4" s="11">
        <f t="shared" si="4"/>
        <v>3</v>
      </c>
      <c r="I4" s="12">
        <v>26</v>
      </c>
      <c r="J4" s="12">
        <v>17</v>
      </c>
      <c r="K4" s="14">
        <f t="shared" si="0"/>
        <v>0.15517241379310345</v>
      </c>
      <c r="L4" s="14">
        <f>I4</f>
        <v>26</v>
      </c>
      <c r="M4" s="14">
        <f>J4</f>
        <v>17</v>
      </c>
      <c r="N4" s="14">
        <f t="shared" si="1"/>
        <v>0.15517241379310345</v>
      </c>
      <c r="O4" s="7"/>
    </row>
    <row r="5" spans="1:15">
      <c r="A5" s="11">
        <f t="shared" si="2"/>
        <v>4</v>
      </c>
      <c r="B5" s="12" t="s">
        <v>35</v>
      </c>
      <c r="C5" s="12" t="s">
        <v>36</v>
      </c>
      <c r="D5" s="12" t="s">
        <v>36</v>
      </c>
      <c r="E5" s="12" t="s">
        <v>38</v>
      </c>
      <c r="F5" s="13">
        <f t="shared" si="3"/>
        <v>0.46874999999999994</v>
      </c>
      <c r="G5" s="12">
        <v>13</v>
      </c>
      <c r="H5" s="11">
        <f t="shared" si="4"/>
        <v>4</v>
      </c>
      <c r="I5" s="12">
        <v>15</v>
      </c>
      <c r="J5" s="12">
        <v>22</v>
      </c>
      <c r="K5" s="14">
        <f t="shared" si="0"/>
        <v>-0.14000000000000001</v>
      </c>
      <c r="L5" s="14">
        <f>J5</f>
        <v>22</v>
      </c>
      <c r="M5" s="14">
        <f>I5</f>
        <v>15</v>
      </c>
      <c r="N5" s="14">
        <f t="shared" si="1"/>
        <v>0.14000000000000001</v>
      </c>
      <c r="O5" s="7"/>
    </row>
    <row r="6" spans="1:15">
      <c r="A6" s="11">
        <f t="shared" si="2"/>
        <v>5</v>
      </c>
      <c r="B6" s="12" t="s">
        <v>35</v>
      </c>
      <c r="C6" s="12" t="s">
        <v>36</v>
      </c>
      <c r="D6" s="12" t="s">
        <v>36</v>
      </c>
      <c r="E6" s="12" t="s">
        <v>37</v>
      </c>
      <c r="F6" s="13">
        <f t="shared" si="3"/>
        <v>0.47222222222222215</v>
      </c>
      <c r="G6" s="12">
        <v>16</v>
      </c>
      <c r="H6" s="11">
        <f t="shared" si="4"/>
        <v>5</v>
      </c>
      <c r="I6" s="15">
        <v>19</v>
      </c>
      <c r="J6" s="15">
        <v>17</v>
      </c>
      <c r="K6" s="14">
        <f t="shared" si="0"/>
        <v>3.8461538461538464E-2</v>
      </c>
      <c r="L6" s="14">
        <f>I6</f>
        <v>19</v>
      </c>
      <c r="M6" s="14">
        <f>J6</f>
        <v>17</v>
      </c>
      <c r="N6" s="14">
        <f t="shared" si="1"/>
        <v>3.8461538461538464E-2</v>
      </c>
      <c r="O6" s="7"/>
    </row>
    <row r="7" spans="1:15">
      <c r="A7" s="11">
        <f t="shared" si="2"/>
        <v>6</v>
      </c>
      <c r="B7" s="12" t="s">
        <v>35</v>
      </c>
      <c r="C7" s="12" t="s">
        <v>36</v>
      </c>
      <c r="D7" s="12" t="s">
        <v>36</v>
      </c>
      <c r="E7" s="12" t="s">
        <v>38</v>
      </c>
      <c r="F7" s="13">
        <f t="shared" si="3"/>
        <v>0.47569444444444436</v>
      </c>
      <c r="G7" s="12">
        <v>13</v>
      </c>
      <c r="H7" s="11">
        <f t="shared" si="4"/>
        <v>6</v>
      </c>
      <c r="I7" s="12">
        <v>20</v>
      </c>
      <c r="J7" s="12">
        <v>31</v>
      </c>
      <c r="K7" s="14">
        <f t="shared" si="0"/>
        <v>-0.171875</v>
      </c>
      <c r="L7" s="14">
        <f>J7</f>
        <v>31</v>
      </c>
      <c r="M7" s="14">
        <f>I7</f>
        <v>20</v>
      </c>
      <c r="N7" s="14">
        <f t="shared" si="1"/>
        <v>0.171875</v>
      </c>
      <c r="O7" s="7"/>
    </row>
    <row r="8" spans="1:15" s="19" customFormat="1">
      <c r="A8" s="16">
        <f t="shared" si="2"/>
        <v>7</v>
      </c>
      <c r="B8" s="9" t="s">
        <v>35</v>
      </c>
      <c r="C8" s="9" t="s">
        <v>123</v>
      </c>
      <c r="D8" s="9" t="s">
        <v>39</v>
      </c>
      <c r="E8" s="9" t="s">
        <v>37</v>
      </c>
      <c r="F8" s="17">
        <f t="shared" si="3"/>
        <v>0.47916666666666657</v>
      </c>
      <c r="G8" s="9">
        <v>7</v>
      </c>
      <c r="H8" s="16">
        <f t="shared" si="4"/>
        <v>7</v>
      </c>
      <c r="I8" s="9">
        <v>35</v>
      </c>
      <c r="J8" s="9">
        <v>13</v>
      </c>
      <c r="K8" s="9">
        <f t="shared" si="0"/>
        <v>0.4</v>
      </c>
      <c r="L8" s="9">
        <f>I8</f>
        <v>35</v>
      </c>
      <c r="M8" s="9">
        <f>J8</f>
        <v>13</v>
      </c>
      <c r="N8" s="9">
        <f t="shared" si="1"/>
        <v>0.4</v>
      </c>
      <c r="O8" s="18">
        <f>(N8+N9+N10+N11)/4</f>
        <v>0.48908136463895979</v>
      </c>
    </row>
    <row r="9" spans="1:15">
      <c r="A9" s="11">
        <f t="shared" si="2"/>
        <v>8</v>
      </c>
      <c r="B9" s="12" t="s">
        <v>35</v>
      </c>
      <c r="C9" s="12" t="s">
        <v>123</v>
      </c>
      <c r="D9" s="12" t="s">
        <v>39</v>
      </c>
      <c r="E9" s="12" t="s">
        <v>38</v>
      </c>
      <c r="F9" s="13">
        <f t="shared" si="3"/>
        <v>0.48263888888888878</v>
      </c>
      <c r="G9" s="12">
        <v>6</v>
      </c>
      <c r="H9" s="11">
        <f t="shared" si="4"/>
        <v>8</v>
      </c>
      <c r="I9" s="12">
        <v>10</v>
      </c>
      <c r="J9" s="12">
        <v>43</v>
      </c>
      <c r="K9" s="14">
        <f t="shared" si="0"/>
        <v>-0.55932203389830504</v>
      </c>
      <c r="L9" s="12">
        <f>J9</f>
        <v>43</v>
      </c>
      <c r="M9" s="12">
        <f>I9</f>
        <v>10</v>
      </c>
      <c r="N9" s="14">
        <f t="shared" si="1"/>
        <v>0.55932203389830504</v>
      </c>
      <c r="O9" s="7"/>
    </row>
    <row r="10" spans="1:15">
      <c r="A10" s="11">
        <f t="shared" si="2"/>
        <v>9</v>
      </c>
      <c r="B10" s="12" t="s">
        <v>35</v>
      </c>
      <c r="C10" s="12" t="s">
        <v>123</v>
      </c>
      <c r="D10" s="12" t="s">
        <v>39</v>
      </c>
      <c r="E10" s="12" t="s">
        <v>37</v>
      </c>
      <c r="F10" s="13">
        <f t="shared" si="3"/>
        <v>0.48611111111111099</v>
      </c>
      <c r="G10" s="12">
        <v>5</v>
      </c>
      <c r="H10" s="11">
        <f t="shared" si="4"/>
        <v>9</v>
      </c>
      <c r="I10" s="12">
        <v>51</v>
      </c>
      <c r="J10" s="12">
        <v>17</v>
      </c>
      <c r="K10" s="14">
        <f t="shared" si="0"/>
        <v>0.46575342465753422</v>
      </c>
      <c r="L10" s="14">
        <f>I10</f>
        <v>51</v>
      </c>
      <c r="M10" s="14">
        <f>J10</f>
        <v>17</v>
      </c>
      <c r="N10" s="14">
        <f t="shared" si="1"/>
        <v>0.46575342465753422</v>
      </c>
      <c r="O10" s="7"/>
    </row>
    <row r="11" spans="1:15">
      <c r="A11" s="11">
        <f t="shared" si="2"/>
        <v>10</v>
      </c>
      <c r="B11" s="12" t="s">
        <v>35</v>
      </c>
      <c r="C11" s="12" t="s">
        <v>123</v>
      </c>
      <c r="D11" s="12" t="s">
        <v>39</v>
      </c>
      <c r="E11" s="12" t="s">
        <v>38</v>
      </c>
      <c r="F11" s="13">
        <f t="shared" si="3"/>
        <v>0.4895833333333332</v>
      </c>
      <c r="G11" s="12">
        <v>12</v>
      </c>
      <c r="H11" s="11">
        <f t="shared" si="4"/>
        <v>10</v>
      </c>
      <c r="I11" s="12">
        <v>9</v>
      </c>
      <c r="J11" s="12">
        <v>43</v>
      </c>
      <c r="K11" s="14">
        <f t="shared" si="0"/>
        <v>-0.53125</v>
      </c>
      <c r="L11" s="14">
        <f>J11</f>
        <v>43</v>
      </c>
      <c r="M11" s="14">
        <f>I11</f>
        <v>9</v>
      </c>
      <c r="N11" s="14">
        <f t="shared" si="1"/>
        <v>0.53125</v>
      </c>
      <c r="O11" s="7"/>
    </row>
    <row r="12" spans="1:15">
      <c r="A12" s="11">
        <f t="shared" si="2"/>
        <v>11</v>
      </c>
      <c r="B12" s="12" t="s">
        <v>35</v>
      </c>
      <c r="C12" s="12" t="s">
        <v>123</v>
      </c>
      <c r="D12" s="12" t="s">
        <v>39</v>
      </c>
      <c r="E12" s="12" t="s">
        <v>37</v>
      </c>
      <c r="F12" s="13">
        <f t="shared" si="3"/>
        <v>0.49305555555555541</v>
      </c>
      <c r="G12" s="12"/>
      <c r="H12" s="11">
        <f t="shared" si="4"/>
        <v>11</v>
      </c>
      <c r="I12" s="15"/>
      <c r="J12" s="15"/>
      <c r="K12" s="14" t="e">
        <f t="shared" si="0"/>
        <v>#DIV/0!</v>
      </c>
      <c r="L12" s="14">
        <f>I12</f>
        <v>0</v>
      </c>
      <c r="M12" s="14">
        <f>J12</f>
        <v>0</v>
      </c>
      <c r="N12" s="14" t="e">
        <f t="shared" si="1"/>
        <v>#DIV/0!</v>
      </c>
      <c r="O12" s="7"/>
    </row>
    <row r="13" spans="1:15">
      <c r="A13" s="11">
        <f t="shared" si="2"/>
        <v>12</v>
      </c>
      <c r="B13" s="12" t="s">
        <v>35</v>
      </c>
      <c r="C13" s="12" t="s">
        <v>123</v>
      </c>
      <c r="D13" s="12" t="s">
        <v>39</v>
      </c>
      <c r="E13" s="12" t="s">
        <v>38</v>
      </c>
      <c r="F13" s="13">
        <f t="shared" si="3"/>
        <v>0.49652777777777762</v>
      </c>
      <c r="G13" s="12"/>
      <c r="H13" s="11">
        <f t="shared" si="4"/>
        <v>12</v>
      </c>
      <c r="I13" s="12"/>
      <c r="J13" s="12"/>
      <c r="K13" s="14" t="e">
        <f t="shared" si="0"/>
        <v>#DIV/0!</v>
      </c>
      <c r="L13" s="14">
        <f>J13</f>
        <v>0</v>
      </c>
      <c r="M13" s="14">
        <f>I13</f>
        <v>0</v>
      </c>
      <c r="N13" s="14" t="e">
        <f t="shared" si="1"/>
        <v>#DIV/0!</v>
      </c>
      <c r="O13" s="7"/>
    </row>
    <row r="14" spans="1:15" s="19" customFormat="1">
      <c r="A14" s="16">
        <f t="shared" si="2"/>
        <v>13</v>
      </c>
      <c r="B14" s="9" t="s">
        <v>35</v>
      </c>
      <c r="C14" s="9" t="s">
        <v>124</v>
      </c>
      <c r="D14" s="9" t="s">
        <v>39</v>
      </c>
      <c r="E14" s="9" t="s">
        <v>37</v>
      </c>
      <c r="F14" s="17">
        <f>F13+TIME(0,30,0)</f>
        <v>0.51736111111111094</v>
      </c>
      <c r="G14" s="9">
        <v>8</v>
      </c>
      <c r="H14" s="16">
        <f t="shared" si="4"/>
        <v>13</v>
      </c>
      <c r="I14" s="9">
        <v>44</v>
      </c>
      <c r="J14" s="9">
        <v>12</v>
      </c>
      <c r="K14" s="9">
        <f t="shared" si="0"/>
        <v>0.5</v>
      </c>
      <c r="L14" s="9">
        <f>I14</f>
        <v>44</v>
      </c>
      <c r="M14" s="9">
        <f>J14</f>
        <v>12</v>
      </c>
      <c r="N14" s="9">
        <f t="shared" si="1"/>
        <v>0.5</v>
      </c>
      <c r="O14" s="18">
        <f>(N14+N15+N16+N17+N18)/5</f>
        <v>0.45004314680601143</v>
      </c>
    </row>
    <row r="15" spans="1:15">
      <c r="A15" s="11">
        <f t="shared" si="2"/>
        <v>14</v>
      </c>
      <c r="B15" s="12" t="s">
        <v>35</v>
      </c>
      <c r="C15" s="12" t="s">
        <v>124</v>
      </c>
      <c r="D15" s="12" t="s">
        <v>39</v>
      </c>
      <c r="E15" s="12" t="s">
        <v>38</v>
      </c>
      <c r="F15" s="13">
        <f>F14+TIME(0,5,0)</f>
        <v>0.52083333333333315</v>
      </c>
      <c r="G15" s="12">
        <v>6</v>
      </c>
      <c r="H15" s="11">
        <f t="shared" si="4"/>
        <v>14</v>
      </c>
      <c r="I15" s="12">
        <v>14</v>
      </c>
      <c r="J15" s="12">
        <v>41</v>
      </c>
      <c r="K15" s="14">
        <f t="shared" si="0"/>
        <v>-0.44262295081967212</v>
      </c>
      <c r="L15" s="12">
        <f>J15</f>
        <v>41</v>
      </c>
      <c r="M15" s="12">
        <f>I15</f>
        <v>14</v>
      </c>
      <c r="N15" s="14">
        <f t="shared" si="1"/>
        <v>0.44262295081967212</v>
      </c>
      <c r="O15" s="7"/>
    </row>
    <row r="16" spans="1:15" s="23" customFormat="1">
      <c r="A16" s="20">
        <f t="shared" si="2"/>
        <v>15</v>
      </c>
      <c r="B16" s="14" t="s">
        <v>35</v>
      </c>
      <c r="C16" s="12" t="s">
        <v>124</v>
      </c>
      <c r="D16" s="12" t="s">
        <v>39</v>
      </c>
      <c r="E16" s="12" t="s">
        <v>37</v>
      </c>
      <c r="F16" s="13">
        <f>F15+TIME(0,5,0)</f>
        <v>0.52430555555555536</v>
      </c>
      <c r="G16" s="21">
        <v>8</v>
      </c>
      <c r="H16" s="20">
        <f t="shared" si="4"/>
        <v>15</v>
      </c>
      <c r="I16" s="21">
        <v>39</v>
      </c>
      <c r="J16" s="21">
        <v>11</v>
      </c>
      <c r="K16" s="21">
        <f t="shared" si="0"/>
        <v>0.48275862068965519</v>
      </c>
      <c r="L16" s="21">
        <f>I16</f>
        <v>39</v>
      </c>
      <c r="M16" s="21">
        <f>J16</f>
        <v>11</v>
      </c>
      <c r="N16" s="21">
        <f t="shared" si="1"/>
        <v>0.48275862068965519</v>
      </c>
      <c r="O16" s="22"/>
    </row>
    <row r="17" spans="1:15">
      <c r="A17" s="11">
        <f t="shared" si="2"/>
        <v>16</v>
      </c>
      <c r="B17" s="12" t="s">
        <v>35</v>
      </c>
      <c r="C17" s="12" t="s">
        <v>124</v>
      </c>
      <c r="D17" s="12" t="s">
        <v>39</v>
      </c>
      <c r="E17" s="12" t="s">
        <v>38</v>
      </c>
      <c r="F17" s="13">
        <f>F16+TIME(0,5,0)</f>
        <v>0.52777777777777757</v>
      </c>
      <c r="G17" s="12">
        <v>3</v>
      </c>
      <c r="H17" s="11">
        <f t="shared" si="4"/>
        <v>16</v>
      </c>
      <c r="I17" s="12">
        <v>22</v>
      </c>
      <c r="J17" s="12">
        <v>47</v>
      </c>
      <c r="K17" s="14">
        <f t="shared" si="0"/>
        <v>-0.34722222222222221</v>
      </c>
      <c r="L17" s="12">
        <f>J17</f>
        <v>47</v>
      </c>
      <c r="M17" s="12">
        <f>I17</f>
        <v>22</v>
      </c>
      <c r="N17" s="14">
        <f t="shared" si="1"/>
        <v>0.34722222222222221</v>
      </c>
      <c r="O17" s="7"/>
    </row>
    <row r="18" spans="1:15">
      <c r="A18" s="11">
        <f t="shared" si="2"/>
        <v>17</v>
      </c>
      <c r="B18" s="12" t="s">
        <v>35</v>
      </c>
      <c r="C18" s="12" t="s">
        <v>124</v>
      </c>
      <c r="D18" s="12" t="s">
        <v>39</v>
      </c>
      <c r="E18" s="12" t="s">
        <v>37</v>
      </c>
      <c r="F18" s="13">
        <f>F17+TIME(0,5,0)</f>
        <v>0.53124999999999978</v>
      </c>
      <c r="G18" s="12">
        <v>5</v>
      </c>
      <c r="H18" s="11">
        <f t="shared" si="4"/>
        <v>17</v>
      </c>
      <c r="I18" s="12">
        <v>47</v>
      </c>
      <c r="J18" s="12">
        <v>15</v>
      </c>
      <c r="K18" s="14">
        <f t="shared" si="0"/>
        <v>0.47761194029850745</v>
      </c>
      <c r="L18" s="14">
        <f>I18</f>
        <v>47</v>
      </c>
      <c r="M18" s="14">
        <f>J18</f>
        <v>15</v>
      </c>
      <c r="N18" s="14">
        <f t="shared" si="1"/>
        <v>0.47761194029850745</v>
      </c>
      <c r="O18" s="7"/>
    </row>
    <row r="19" spans="1:15">
      <c r="A19" s="11">
        <f t="shared" si="2"/>
        <v>18</v>
      </c>
      <c r="B19" s="12" t="s">
        <v>35</v>
      </c>
      <c r="C19" s="12" t="s">
        <v>124</v>
      </c>
      <c r="D19" s="12" t="s">
        <v>39</v>
      </c>
      <c r="E19" s="12" t="s">
        <v>38</v>
      </c>
      <c r="F19" s="13">
        <f>F18+TIME(0,5,0)</f>
        <v>0.53472222222222199</v>
      </c>
      <c r="G19" s="12"/>
      <c r="H19" s="11">
        <f t="shared" si="4"/>
        <v>18</v>
      </c>
      <c r="I19" s="12"/>
      <c r="J19" s="12"/>
      <c r="K19" s="14" t="e">
        <f t="shared" si="0"/>
        <v>#DIV/0!</v>
      </c>
      <c r="L19" s="14">
        <f>J19</f>
        <v>0</v>
      </c>
      <c r="M19" s="14">
        <f>I19</f>
        <v>0</v>
      </c>
      <c r="N19" s="14" t="e">
        <f t="shared" si="1"/>
        <v>#DIV/0!</v>
      </c>
      <c r="O19" s="7"/>
    </row>
    <row r="20" spans="1:15" s="25" customFormat="1">
      <c r="A20" s="16">
        <f t="shared" si="2"/>
        <v>19</v>
      </c>
      <c r="B20" s="9" t="s">
        <v>35</v>
      </c>
      <c r="C20" s="9" t="s">
        <v>123</v>
      </c>
      <c r="D20" s="9" t="s">
        <v>124</v>
      </c>
      <c r="E20" s="24" t="s">
        <v>37</v>
      </c>
      <c r="F20" s="17">
        <f>F19+TIME(0,30,0)</f>
        <v>0.55555555555555536</v>
      </c>
      <c r="G20" s="24">
        <v>6</v>
      </c>
      <c r="H20" s="16">
        <v>1</v>
      </c>
      <c r="I20" s="24">
        <v>27</v>
      </c>
      <c r="J20" s="24">
        <v>13</v>
      </c>
      <c r="K20" s="24">
        <f t="shared" si="0"/>
        <v>0.30434782608695654</v>
      </c>
      <c r="L20" s="24">
        <f>I20</f>
        <v>27</v>
      </c>
      <c r="M20" s="24">
        <f>J20</f>
        <v>13</v>
      </c>
      <c r="N20" s="24">
        <f t="shared" si="1"/>
        <v>0.30434782608695654</v>
      </c>
      <c r="O20" s="18">
        <f>(N20+N21+N22+N23+N24+N25)/6</f>
        <v>0.23762617969427066</v>
      </c>
    </row>
    <row r="21" spans="1:15">
      <c r="A21" s="11">
        <f t="shared" si="2"/>
        <v>20</v>
      </c>
      <c r="B21" s="12" t="s">
        <v>35</v>
      </c>
      <c r="C21" s="12" t="s">
        <v>123</v>
      </c>
      <c r="D21" s="12" t="s">
        <v>124</v>
      </c>
      <c r="E21" s="12" t="s">
        <v>38</v>
      </c>
      <c r="F21" s="13">
        <f>F20+TIME(0,5,0)</f>
        <v>0.55902777777777757</v>
      </c>
      <c r="G21" s="12">
        <v>7</v>
      </c>
      <c r="H21" s="11">
        <f>H20+1</f>
        <v>2</v>
      </c>
      <c r="I21" s="12">
        <v>36</v>
      </c>
      <c r="J21" s="12">
        <v>33</v>
      </c>
      <c r="K21" s="14">
        <f t="shared" si="0"/>
        <v>3.9473684210526314E-2</v>
      </c>
      <c r="L21" s="14">
        <f>J21</f>
        <v>33</v>
      </c>
      <c r="M21" s="14">
        <f>I21</f>
        <v>36</v>
      </c>
      <c r="N21" s="14">
        <f t="shared" si="1"/>
        <v>-3.9473684210526314E-2</v>
      </c>
      <c r="O21" s="7"/>
    </row>
    <row r="22" spans="1:15" s="23" customFormat="1">
      <c r="A22" s="20">
        <f t="shared" si="2"/>
        <v>21</v>
      </c>
      <c r="B22" s="14" t="s">
        <v>35</v>
      </c>
      <c r="C22" s="12" t="s">
        <v>123</v>
      </c>
      <c r="D22" s="12" t="s">
        <v>124</v>
      </c>
      <c r="E22" s="14" t="s">
        <v>37</v>
      </c>
      <c r="F22" s="13">
        <f>F21+TIME(0,5,0)</f>
        <v>0.56249999999999978</v>
      </c>
      <c r="G22" s="21">
        <v>9</v>
      </c>
      <c r="H22" s="20">
        <f>H21+1</f>
        <v>3</v>
      </c>
      <c r="I22" s="21">
        <v>33</v>
      </c>
      <c r="J22" s="21">
        <v>15</v>
      </c>
      <c r="K22" s="21">
        <f t="shared" si="0"/>
        <v>0.31578947368421051</v>
      </c>
      <c r="L22" s="21">
        <f>I22</f>
        <v>33</v>
      </c>
      <c r="M22" s="21">
        <f>J22</f>
        <v>15</v>
      </c>
      <c r="N22" s="21">
        <f t="shared" si="1"/>
        <v>0.31578947368421051</v>
      </c>
      <c r="O22" s="22"/>
    </row>
    <row r="23" spans="1:15">
      <c r="A23" s="11">
        <f t="shared" si="2"/>
        <v>22</v>
      </c>
      <c r="B23" s="12" t="s">
        <v>35</v>
      </c>
      <c r="C23" s="12" t="s">
        <v>123</v>
      </c>
      <c r="D23" s="12" t="s">
        <v>124</v>
      </c>
      <c r="E23" s="12" t="s">
        <v>38</v>
      </c>
      <c r="F23" s="13">
        <f>F22+TIME(0,5,0)</f>
        <v>0.56597222222222199</v>
      </c>
      <c r="G23" s="12">
        <v>11</v>
      </c>
      <c r="H23" s="11">
        <f>H22+1</f>
        <v>4</v>
      </c>
      <c r="I23" s="12">
        <v>13</v>
      </c>
      <c r="J23" s="12">
        <v>25</v>
      </c>
      <c r="K23" s="14">
        <f t="shared" si="0"/>
        <v>-0.24489795918367346</v>
      </c>
      <c r="L23" s="12">
        <f>J23</f>
        <v>25</v>
      </c>
      <c r="M23" s="12">
        <f>I23</f>
        <v>13</v>
      </c>
      <c r="N23" s="14">
        <f t="shared" si="1"/>
        <v>0.24489795918367346</v>
      </c>
      <c r="O23" s="7"/>
    </row>
    <row r="24" spans="1:15">
      <c r="A24" s="11">
        <f t="shared" si="2"/>
        <v>23</v>
      </c>
      <c r="B24" s="12" t="s">
        <v>35</v>
      </c>
      <c r="C24" s="12" t="s">
        <v>123</v>
      </c>
      <c r="D24" s="12" t="s">
        <v>124</v>
      </c>
      <c r="E24" s="12" t="s">
        <v>37</v>
      </c>
      <c r="F24" s="13">
        <f>F23+TIME(0,5,0)</f>
        <v>0.5694444444444442</v>
      </c>
      <c r="G24" s="12">
        <v>9</v>
      </c>
      <c r="H24" s="11">
        <f>H23+1</f>
        <v>5</v>
      </c>
      <c r="I24" s="12">
        <v>39</v>
      </c>
      <c r="J24" s="12">
        <v>14</v>
      </c>
      <c r="K24" s="14">
        <f t="shared" si="0"/>
        <v>0.40322580645161288</v>
      </c>
      <c r="L24" s="14">
        <f>I24</f>
        <v>39</v>
      </c>
      <c r="M24" s="14">
        <f>J24</f>
        <v>14</v>
      </c>
      <c r="N24" s="14">
        <f t="shared" si="1"/>
        <v>0.40322580645161288</v>
      </c>
      <c r="O24" s="7"/>
    </row>
    <row r="25" spans="1:15">
      <c r="A25" s="11">
        <f t="shared" si="2"/>
        <v>24</v>
      </c>
      <c r="B25" s="12" t="s">
        <v>35</v>
      </c>
      <c r="C25" s="12" t="s">
        <v>123</v>
      </c>
      <c r="D25" s="12" t="s">
        <v>124</v>
      </c>
      <c r="E25" s="12" t="s">
        <v>38</v>
      </c>
      <c r="F25" s="13">
        <f>F24+TIME(0,5,0)</f>
        <v>0.57291666666666641</v>
      </c>
      <c r="G25" s="12">
        <v>9</v>
      </c>
      <c r="H25" s="11">
        <f>H24+1</f>
        <v>6</v>
      </c>
      <c r="I25" s="12">
        <v>22</v>
      </c>
      <c r="J25" s="12">
        <v>35</v>
      </c>
      <c r="K25" s="14">
        <f t="shared" si="0"/>
        <v>-0.19696969696969696</v>
      </c>
      <c r="L25" s="14">
        <f>J25</f>
        <v>35</v>
      </c>
      <c r="M25" s="14">
        <f>I25</f>
        <v>22</v>
      </c>
      <c r="N25" s="14">
        <f t="shared" si="1"/>
        <v>0.19696969696969696</v>
      </c>
      <c r="O25" s="7"/>
    </row>
    <row r="26" spans="1:15">
      <c r="A26" s="16"/>
      <c r="B26" s="9"/>
      <c r="C26" s="9"/>
      <c r="D26" s="24"/>
      <c r="E26" s="9"/>
      <c r="F26" s="10"/>
      <c r="G26" s="9"/>
      <c r="H26" s="16"/>
      <c r="I26" s="9"/>
      <c r="J26" s="9"/>
      <c r="K26" s="9"/>
      <c r="L26" s="24"/>
      <c r="M26" s="24"/>
      <c r="N26" s="24"/>
      <c r="O26" s="18"/>
    </row>
    <row r="27" spans="1:15">
      <c r="A27" s="11"/>
      <c r="B27" s="12"/>
      <c r="C27" s="12"/>
      <c r="D27" s="12"/>
      <c r="E27" s="12"/>
      <c r="F27" s="13"/>
      <c r="G27" s="12"/>
      <c r="H27" s="11"/>
      <c r="I27" s="12"/>
      <c r="J27" s="12"/>
      <c r="K27" s="12"/>
      <c r="L27" s="14"/>
      <c r="M27" s="14"/>
      <c r="N27" s="14"/>
      <c r="O27" s="7"/>
    </row>
    <row r="28" spans="1:15">
      <c r="A28" s="20"/>
      <c r="B28" s="12"/>
      <c r="C28" s="12"/>
      <c r="D28" s="12"/>
      <c r="E28" s="12"/>
      <c r="F28" s="13"/>
      <c r="G28" s="15"/>
      <c r="H28" s="20"/>
      <c r="I28" s="12"/>
      <c r="J28" s="12"/>
      <c r="K28" s="15"/>
      <c r="L28" s="21"/>
      <c r="M28" s="21"/>
      <c r="N28" s="21"/>
      <c r="O28" s="7"/>
    </row>
    <row r="29" spans="1:15">
      <c r="A29" s="11"/>
      <c r="B29" s="12"/>
      <c r="C29" s="12"/>
      <c r="D29" s="12"/>
      <c r="E29" s="12"/>
      <c r="F29" s="13"/>
      <c r="G29" s="12"/>
      <c r="H29" s="11"/>
      <c r="I29" s="12"/>
      <c r="J29" s="12"/>
      <c r="K29" s="12"/>
      <c r="L29" s="12"/>
      <c r="M29" s="12"/>
      <c r="N29" s="14"/>
      <c r="O29" s="7"/>
    </row>
    <row r="30" spans="1:15">
      <c r="A30" s="11"/>
      <c r="B30" s="12"/>
      <c r="C30" s="12"/>
      <c r="D30" s="12"/>
      <c r="E30" s="12"/>
      <c r="F30" s="13"/>
      <c r="G30" s="12"/>
      <c r="H30" s="11"/>
      <c r="I30" s="15"/>
      <c r="J30" s="15"/>
      <c r="K30" s="12"/>
      <c r="L30" s="14"/>
      <c r="M30" s="14"/>
      <c r="N30" s="14"/>
      <c r="O30" s="7"/>
    </row>
    <row r="31" spans="1:15">
      <c r="A31" s="11"/>
      <c r="B31" s="12"/>
      <c r="C31" s="12"/>
      <c r="D31" s="12"/>
      <c r="E31" s="12"/>
      <c r="F31" s="13"/>
      <c r="G31" s="12"/>
      <c r="H31" s="11"/>
      <c r="I31" s="12"/>
      <c r="J31" s="12"/>
      <c r="K31" s="12"/>
      <c r="L31" s="14"/>
      <c r="M31" s="14"/>
      <c r="N31" s="14"/>
      <c r="O31" s="7"/>
    </row>
    <row r="32" spans="1:15">
      <c r="A32" s="16"/>
      <c r="B32" s="9"/>
      <c r="C32" s="9"/>
      <c r="D32" s="24"/>
      <c r="E32" s="9"/>
      <c r="F32" s="17"/>
      <c r="G32" s="9"/>
      <c r="H32" s="16"/>
      <c r="I32" s="9"/>
      <c r="J32" s="9"/>
      <c r="K32" s="9"/>
      <c r="L32" s="24"/>
      <c r="M32" s="24"/>
      <c r="N32" s="24"/>
      <c r="O32" s="18"/>
    </row>
    <row r="33" spans="1:15">
      <c r="A33" s="11"/>
      <c r="B33" s="12"/>
      <c r="C33" s="12"/>
      <c r="D33" s="12"/>
      <c r="E33" s="12"/>
      <c r="F33" s="13"/>
      <c r="G33" s="12"/>
      <c r="H33" s="11"/>
      <c r="I33" s="12"/>
      <c r="J33" s="12"/>
      <c r="K33" s="12"/>
      <c r="L33" s="14"/>
      <c r="M33" s="14"/>
      <c r="N33" s="14"/>
      <c r="O33" s="7"/>
    </row>
    <row r="34" spans="1:15">
      <c r="A34" s="20"/>
      <c r="B34" s="12"/>
      <c r="C34" s="12"/>
      <c r="D34" s="12"/>
      <c r="E34" s="12"/>
      <c r="F34" s="13"/>
      <c r="G34" s="15"/>
      <c r="H34" s="20"/>
      <c r="I34" s="12"/>
      <c r="J34" s="12"/>
      <c r="K34" s="15"/>
      <c r="L34" s="21"/>
      <c r="M34" s="21"/>
      <c r="N34" s="21"/>
      <c r="O34" s="7"/>
    </row>
    <row r="35" spans="1:15">
      <c r="A35" s="11"/>
      <c r="B35" s="12"/>
      <c r="C35" s="12"/>
      <c r="D35" s="12"/>
      <c r="E35" s="12"/>
      <c r="F35" s="13"/>
      <c r="G35" s="12"/>
      <c r="H35" s="11"/>
      <c r="I35" s="12"/>
      <c r="J35" s="12"/>
      <c r="K35" s="12"/>
      <c r="L35" s="12"/>
      <c r="M35" s="12"/>
      <c r="N35" s="14"/>
      <c r="O35" s="7"/>
    </row>
    <row r="36" spans="1:15">
      <c r="A36" s="11"/>
      <c r="B36" s="12"/>
      <c r="C36" s="12"/>
      <c r="D36" s="12"/>
      <c r="E36" s="12"/>
      <c r="F36" s="13"/>
      <c r="G36" s="12"/>
      <c r="H36" s="11"/>
      <c r="I36" s="15"/>
      <c r="J36" s="15"/>
      <c r="K36" s="12"/>
      <c r="L36" s="14"/>
      <c r="M36" s="14"/>
      <c r="N36" s="14"/>
      <c r="O36" s="7"/>
    </row>
    <row r="37" spans="1:15">
      <c r="A37" s="11"/>
      <c r="B37" s="12"/>
      <c r="C37" s="12"/>
      <c r="D37" s="12"/>
      <c r="E37" s="12"/>
      <c r="F37" s="13"/>
      <c r="G37" s="12"/>
      <c r="H37" s="11"/>
      <c r="I37" s="12"/>
      <c r="J37" s="12"/>
      <c r="K37" s="12"/>
      <c r="L37" s="14"/>
      <c r="M37" s="14"/>
      <c r="N37" s="14"/>
      <c r="O37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3"/>
  <sheetViews>
    <sheetView workbookViewId="0">
      <selection activeCell="E14" sqref="E14:E19"/>
    </sheetView>
  </sheetViews>
  <sheetFormatPr baseColWidth="10" defaultRowHeight="15" x14ac:dyDescent="0"/>
  <cols>
    <col min="2" max="2" width="19.5" customWidth="1"/>
    <col min="3" max="3" width="32.83203125" customWidth="1"/>
    <col min="4" max="4" width="20.83203125" customWidth="1"/>
    <col min="6" max="6" width="11.83203125" bestFit="1" customWidth="1"/>
  </cols>
  <sheetData>
    <row r="1" spans="1:15">
      <c r="A1" s="4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6" t="s">
        <v>29</v>
      </c>
      <c r="G1" s="5" t="s">
        <v>30</v>
      </c>
      <c r="H1" s="4" t="s">
        <v>24</v>
      </c>
      <c r="I1" s="5" t="s">
        <v>31</v>
      </c>
      <c r="J1" s="5" t="s">
        <v>32</v>
      </c>
      <c r="K1" s="5" t="s">
        <v>33</v>
      </c>
      <c r="L1" s="5" t="s">
        <v>26</v>
      </c>
      <c r="M1" s="5" t="s">
        <v>27</v>
      </c>
      <c r="N1" s="5" t="s">
        <v>34</v>
      </c>
      <c r="O1" s="7"/>
    </row>
    <row r="2" spans="1:15">
      <c r="A2" s="8">
        <v>1</v>
      </c>
      <c r="B2" s="9" t="s">
        <v>35</v>
      </c>
      <c r="C2" s="9" t="s">
        <v>36</v>
      </c>
      <c r="D2" s="9" t="s">
        <v>36</v>
      </c>
      <c r="E2" s="9" t="s">
        <v>37</v>
      </c>
      <c r="F2" s="10">
        <f>TIME(11,,0)</f>
        <v>0.45833333333333331</v>
      </c>
      <c r="G2" s="9">
        <v>8</v>
      </c>
      <c r="H2" s="8">
        <v>1</v>
      </c>
      <c r="I2" s="9">
        <v>18</v>
      </c>
      <c r="J2" s="9">
        <v>24</v>
      </c>
      <c r="K2" s="9">
        <f t="shared" ref="K2:K31" si="0">(I2-J2)/(G2+I2+J2)</f>
        <v>-0.12</v>
      </c>
      <c r="L2" s="9">
        <f>I2</f>
        <v>18</v>
      </c>
      <c r="M2" s="9">
        <f>J2</f>
        <v>24</v>
      </c>
      <c r="N2" s="9">
        <f t="shared" ref="N2:N31" si="1">(L2-M2)/(G2+L2+M2)</f>
        <v>-0.12</v>
      </c>
      <c r="O2" s="7">
        <f>(K2+K3+K4+K5)/6</f>
        <v>-6.9804381082576583E-3</v>
      </c>
    </row>
    <row r="3" spans="1:15">
      <c r="A3" s="11">
        <f t="shared" ref="A3:A31" si="2">A2+1</f>
        <v>2</v>
      </c>
      <c r="B3" s="12" t="s">
        <v>35</v>
      </c>
      <c r="C3" s="12" t="s">
        <v>36</v>
      </c>
      <c r="D3" s="12" t="s">
        <v>36</v>
      </c>
      <c r="E3" s="12" t="s">
        <v>38</v>
      </c>
      <c r="F3" s="13">
        <f t="shared" ref="F3:F31" si="3">F2+TIME(0,5,0)</f>
        <v>0.46180555555555552</v>
      </c>
      <c r="G3" s="12">
        <v>6</v>
      </c>
      <c r="H3" s="11">
        <f t="shared" ref="H3:H31" si="4">H2+1</f>
        <v>2</v>
      </c>
      <c r="I3" s="12">
        <v>30</v>
      </c>
      <c r="J3" s="12">
        <v>21</v>
      </c>
      <c r="K3" s="14">
        <f t="shared" si="0"/>
        <v>0.15789473684210525</v>
      </c>
      <c r="L3" s="12">
        <f>J3</f>
        <v>21</v>
      </c>
      <c r="M3" s="12">
        <f>I3</f>
        <v>30</v>
      </c>
      <c r="N3" s="14">
        <f t="shared" si="1"/>
        <v>-0.15789473684210525</v>
      </c>
      <c r="O3" s="7">
        <f>(N2+N3+N4+N5+N6+N7)/6</f>
        <v>1.6271821328212307E-2</v>
      </c>
    </row>
    <row r="4" spans="1:15">
      <c r="A4" s="11">
        <f t="shared" si="2"/>
        <v>3</v>
      </c>
      <c r="B4" s="12" t="s">
        <v>35</v>
      </c>
      <c r="C4" s="12" t="s">
        <v>36</v>
      </c>
      <c r="D4" s="12" t="s">
        <v>36</v>
      </c>
      <c r="E4" s="12" t="s">
        <v>37</v>
      </c>
      <c r="F4" s="13">
        <f t="shared" si="3"/>
        <v>0.46527777777777773</v>
      </c>
      <c r="G4" s="12">
        <v>10</v>
      </c>
      <c r="H4" s="11">
        <f t="shared" si="4"/>
        <v>3</v>
      </c>
      <c r="I4" s="12">
        <v>22</v>
      </c>
      <c r="J4" s="12">
        <v>17</v>
      </c>
      <c r="K4" s="14">
        <f t="shared" si="0"/>
        <v>0.10204081632653061</v>
      </c>
      <c r="L4" s="14">
        <f>I4</f>
        <v>22</v>
      </c>
      <c r="M4" s="14">
        <f>J4</f>
        <v>17</v>
      </c>
      <c r="N4" s="14">
        <f t="shared" si="1"/>
        <v>0.10204081632653061</v>
      </c>
      <c r="O4" s="7"/>
    </row>
    <row r="5" spans="1:15">
      <c r="A5" s="11">
        <f t="shared" si="2"/>
        <v>4</v>
      </c>
      <c r="B5" s="12" t="s">
        <v>35</v>
      </c>
      <c r="C5" s="12" t="s">
        <v>36</v>
      </c>
      <c r="D5" s="12" t="s">
        <v>36</v>
      </c>
      <c r="E5" s="12" t="s">
        <v>38</v>
      </c>
      <c r="F5" s="13">
        <f t="shared" si="3"/>
        <v>0.46874999999999994</v>
      </c>
      <c r="G5" s="12">
        <v>9</v>
      </c>
      <c r="H5" s="11">
        <f t="shared" si="4"/>
        <v>4</v>
      </c>
      <c r="I5" s="12">
        <v>18</v>
      </c>
      <c r="J5" s="12">
        <v>28</v>
      </c>
      <c r="K5" s="14">
        <f t="shared" si="0"/>
        <v>-0.18181818181818182</v>
      </c>
      <c r="L5" s="14">
        <f>J5</f>
        <v>28</v>
      </c>
      <c r="M5" s="14">
        <f>I5</f>
        <v>18</v>
      </c>
      <c r="N5" s="14">
        <f t="shared" si="1"/>
        <v>0.18181818181818182</v>
      </c>
      <c r="O5" s="7"/>
    </row>
    <row r="6" spans="1:15">
      <c r="A6" s="11">
        <f t="shared" si="2"/>
        <v>5</v>
      </c>
      <c r="B6" s="12" t="s">
        <v>35</v>
      </c>
      <c r="C6" s="12" t="s">
        <v>36</v>
      </c>
      <c r="D6" s="12" t="s">
        <v>36</v>
      </c>
      <c r="E6" s="12" t="s">
        <v>37</v>
      </c>
      <c r="F6" s="13">
        <f t="shared" si="3"/>
        <v>0.47222222222222215</v>
      </c>
      <c r="G6" s="12">
        <v>5</v>
      </c>
      <c r="H6" s="11">
        <f t="shared" si="4"/>
        <v>5</v>
      </c>
      <c r="I6" s="15">
        <v>25</v>
      </c>
      <c r="J6" s="15">
        <v>30</v>
      </c>
      <c r="K6" s="14">
        <f t="shared" si="0"/>
        <v>-8.3333333333333329E-2</v>
      </c>
      <c r="L6" s="14">
        <f>I6</f>
        <v>25</v>
      </c>
      <c r="M6" s="14">
        <f>J6</f>
        <v>30</v>
      </c>
      <c r="N6" s="14">
        <f t="shared" si="1"/>
        <v>-8.3333333333333329E-2</v>
      </c>
      <c r="O6" s="7"/>
    </row>
    <row r="7" spans="1:15">
      <c r="A7" s="11">
        <f t="shared" si="2"/>
        <v>6</v>
      </c>
      <c r="B7" s="12" t="s">
        <v>35</v>
      </c>
      <c r="C7" s="12" t="s">
        <v>36</v>
      </c>
      <c r="D7" s="12" t="s">
        <v>36</v>
      </c>
      <c r="E7" s="12" t="s">
        <v>38</v>
      </c>
      <c r="F7" s="13">
        <f t="shared" si="3"/>
        <v>0.47569444444444436</v>
      </c>
      <c r="G7" s="12">
        <v>1</v>
      </c>
      <c r="H7" s="11">
        <f t="shared" si="4"/>
        <v>6</v>
      </c>
      <c r="I7" s="12">
        <v>16</v>
      </c>
      <c r="J7" s="12">
        <v>23</v>
      </c>
      <c r="K7" s="14">
        <f t="shared" si="0"/>
        <v>-0.17499999999999999</v>
      </c>
      <c r="L7" s="14">
        <f>J7</f>
        <v>23</v>
      </c>
      <c r="M7" s="14">
        <f>I7</f>
        <v>16</v>
      </c>
      <c r="N7" s="14">
        <f t="shared" si="1"/>
        <v>0.17499999999999999</v>
      </c>
      <c r="O7" s="7"/>
    </row>
    <row r="8" spans="1:15" s="19" customFormat="1">
      <c r="A8" s="16">
        <f>A7+1</f>
        <v>7</v>
      </c>
      <c r="B8" s="9" t="s">
        <v>35</v>
      </c>
      <c r="C8" s="9" t="s">
        <v>50</v>
      </c>
      <c r="D8" s="9" t="s">
        <v>52</v>
      </c>
      <c r="E8" s="9" t="s">
        <v>37</v>
      </c>
      <c r="F8" s="17">
        <f>F7+TIME(0,5,0)</f>
        <v>0.47916666666666657</v>
      </c>
      <c r="G8" s="9">
        <v>1</v>
      </c>
      <c r="H8" s="16">
        <f>H7+1</f>
        <v>7</v>
      </c>
      <c r="I8" s="9">
        <v>43</v>
      </c>
      <c r="J8" s="9">
        <v>10</v>
      </c>
      <c r="K8" s="9">
        <f>(I8-J8)/(G8+I8+J8)</f>
        <v>0.61111111111111116</v>
      </c>
      <c r="L8" s="9">
        <f>I8</f>
        <v>43</v>
      </c>
      <c r="M8" s="9">
        <f>J8</f>
        <v>10</v>
      </c>
      <c r="N8" s="9">
        <f>(L8-M8)/(G8+L8+M8)</f>
        <v>0.61111111111111116</v>
      </c>
      <c r="O8" s="18">
        <f>(N8+N9+N10+N11+N12+N13)/6</f>
        <v>0.43558728815957126</v>
      </c>
    </row>
    <row r="9" spans="1:15">
      <c r="A9" s="11">
        <f>A8+1</f>
        <v>8</v>
      </c>
      <c r="B9" s="12" t="s">
        <v>35</v>
      </c>
      <c r="C9" s="12" t="s">
        <v>51</v>
      </c>
      <c r="D9" s="12" t="s">
        <v>52</v>
      </c>
      <c r="E9" s="12" t="s">
        <v>38</v>
      </c>
      <c r="F9" s="13">
        <f t="shared" si="3"/>
        <v>0.48263888888888878</v>
      </c>
      <c r="G9" s="12">
        <v>2</v>
      </c>
      <c r="H9" s="11">
        <f>H8+1</f>
        <v>8</v>
      </c>
      <c r="I9" s="12">
        <v>19</v>
      </c>
      <c r="J9" s="12">
        <v>30</v>
      </c>
      <c r="K9" s="14">
        <f>(I9-J9)/(G9+I9+J9)</f>
        <v>-0.21568627450980393</v>
      </c>
      <c r="L9" s="12">
        <f>J9</f>
        <v>30</v>
      </c>
      <c r="M9" s="12">
        <f>I9</f>
        <v>19</v>
      </c>
      <c r="N9" s="14">
        <f>(L9-M9)/(G9+L9+M9)</f>
        <v>0.21568627450980393</v>
      </c>
      <c r="O9" s="7"/>
    </row>
    <row r="10" spans="1:15">
      <c r="A10" s="11">
        <f>A9+1</f>
        <v>9</v>
      </c>
      <c r="B10" s="12" t="s">
        <v>35</v>
      </c>
      <c r="C10" s="12" t="s">
        <v>51</v>
      </c>
      <c r="D10" s="12" t="s">
        <v>52</v>
      </c>
      <c r="E10" s="12" t="s">
        <v>37</v>
      </c>
      <c r="F10" s="13">
        <f t="shared" si="3"/>
        <v>0.48611111111111099</v>
      </c>
      <c r="G10" s="12">
        <v>3</v>
      </c>
      <c r="H10" s="11">
        <f>H9+1</f>
        <v>9</v>
      </c>
      <c r="I10" s="12">
        <v>42</v>
      </c>
      <c r="J10" s="12">
        <v>14</v>
      </c>
      <c r="K10" s="14">
        <f>(I10-J10)/(G10+I10+J10)</f>
        <v>0.47457627118644069</v>
      </c>
      <c r="L10" s="14">
        <f>I10</f>
        <v>42</v>
      </c>
      <c r="M10" s="14">
        <f>J10</f>
        <v>14</v>
      </c>
      <c r="N10" s="14">
        <f>(L10-M10)/(G10+L10+M10)</f>
        <v>0.47457627118644069</v>
      </c>
      <c r="O10" s="7"/>
    </row>
    <row r="11" spans="1:15">
      <c r="A11" s="11">
        <f>A10+1</f>
        <v>10</v>
      </c>
      <c r="B11" s="12" t="s">
        <v>35</v>
      </c>
      <c r="C11" s="12" t="s">
        <v>51</v>
      </c>
      <c r="D11" s="12" t="s">
        <v>52</v>
      </c>
      <c r="E11" s="12" t="s">
        <v>38</v>
      </c>
      <c r="F11" s="13">
        <f t="shared" si="3"/>
        <v>0.4895833333333332</v>
      </c>
      <c r="G11" s="12">
        <v>2</v>
      </c>
      <c r="H11" s="11">
        <f>H10+1</f>
        <v>10</v>
      </c>
      <c r="I11" s="12">
        <v>13</v>
      </c>
      <c r="J11" s="12">
        <v>35</v>
      </c>
      <c r="K11" s="14">
        <f>(I11-J11)/(G11+I11+J11)</f>
        <v>-0.44</v>
      </c>
      <c r="L11" s="14">
        <f>J11</f>
        <v>35</v>
      </c>
      <c r="M11" s="14">
        <f>I11</f>
        <v>13</v>
      </c>
      <c r="N11" s="14">
        <f>(L11-M11)/(G11+L11+M11)</f>
        <v>0.44</v>
      </c>
      <c r="O11" s="7"/>
    </row>
    <row r="12" spans="1:15">
      <c r="A12" s="11">
        <f t="shared" si="2"/>
        <v>11</v>
      </c>
      <c r="B12" s="12" t="s">
        <v>35</v>
      </c>
      <c r="C12" s="12" t="s">
        <v>51</v>
      </c>
      <c r="D12" s="12" t="s">
        <v>52</v>
      </c>
      <c r="E12" s="12" t="s">
        <v>37</v>
      </c>
      <c r="F12" s="13">
        <f t="shared" si="3"/>
        <v>0.49305555555555541</v>
      </c>
      <c r="G12" s="12">
        <v>1</v>
      </c>
      <c r="H12" s="11">
        <f t="shared" si="4"/>
        <v>11</v>
      </c>
      <c r="I12" s="15">
        <v>44</v>
      </c>
      <c r="J12" s="15">
        <v>10</v>
      </c>
      <c r="K12" s="14">
        <f t="shared" ref="K12:K13" si="5">(I12-J12)/(G12+I12+J12)</f>
        <v>0.61818181818181817</v>
      </c>
      <c r="L12" s="14">
        <f>I12</f>
        <v>44</v>
      </c>
      <c r="M12" s="14">
        <f>J12</f>
        <v>10</v>
      </c>
      <c r="N12" s="14">
        <f t="shared" ref="N12:N13" si="6">(L12-M12)/(G12+L12+M12)</f>
        <v>0.61818181818181817</v>
      </c>
      <c r="O12" s="7"/>
    </row>
    <row r="13" spans="1:15">
      <c r="A13" s="11">
        <f t="shared" si="2"/>
        <v>12</v>
      </c>
      <c r="B13" s="12" t="s">
        <v>35</v>
      </c>
      <c r="C13" s="12" t="s">
        <v>51</v>
      </c>
      <c r="D13" s="12" t="s">
        <v>52</v>
      </c>
      <c r="E13" s="12" t="s">
        <v>38</v>
      </c>
      <c r="F13" s="13">
        <f t="shared" si="3"/>
        <v>0.49652777777777762</v>
      </c>
      <c r="G13" s="12">
        <v>3</v>
      </c>
      <c r="H13" s="11">
        <f t="shared" si="4"/>
        <v>12</v>
      </c>
      <c r="I13" s="12">
        <v>22</v>
      </c>
      <c r="J13" s="12">
        <v>38</v>
      </c>
      <c r="K13" s="14">
        <f t="shared" si="5"/>
        <v>-0.25396825396825395</v>
      </c>
      <c r="L13" s="14">
        <f>J13</f>
        <v>38</v>
      </c>
      <c r="M13" s="14">
        <f>I13</f>
        <v>22</v>
      </c>
      <c r="N13" s="14">
        <f t="shared" si="6"/>
        <v>0.25396825396825395</v>
      </c>
      <c r="O13" s="7"/>
    </row>
    <row r="14" spans="1:15" s="19" customFormat="1">
      <c r="A14" s="16">
        <f>A13+1</f>
        <v>13</v>
      </c>
      <c r="B14" s="9" t="s">
        <v>35</v>
      </c>
      <c r="C14" s="9" t="s">
        <v>46</v>
      </c>
      <c r="D14" s="9" t="s">
        <v>39</v>
      </c>
      <c r="E14" s="9" t="s">
        <v>37</v>
      </c>
      <c r="F14" s="17">
        <f>F13+TIME(0,30,0)</f>
        <v>0.51736111111111094</v>
      </c>
      <c r="G14" s="9">
        <v>6</v>
      </c>
      <c r="H14" s="16">
        <f>H13+1</f>
        <v>13</v>
      </c>
      <c r="I14" s="9">
        <v>24</v>
      </c>
      <c r="J14" s="9">
        <v>15</v>
      </c>
      <c r="K14" s="9">
        <f t="shared" si="0"/>
        <v>0.2</v>
      </c>
      <c r="L14" s="9">
        <f>I14</f>
        <v>24</v>
      </c>
      <c r="M14" s="9">
        <f>J14</f>
        <v>15</v>
      </c>
      <c r="N14" s="9">
        <f t="shared" si="1"/>
        <v>0.2</v>
      </c>
      <c r="O14" s="18">
        <f>(N14+N15+N16+N17+N18+N19)/6</f>
        <v>0.55648448773448767</v>
      </c>
    </row>
    <row r="15" spans="1:15">
      <c r="A15" s="11">
        <f t="shared" si="2"/>
        <v>14</v>
      </c>
      <c r="B15" s="12" t="s">
        <v>35</v>
      </c>
      <c r="C15" s="12" t="s">
        <v>46</v>
      </c>
      <c r="D15" s="12" t="s">
        <v>39</v>
      </c>
      <c r="E15" s="12" t="s">
        <v>38</v>
      </c>
      <c r="F15" s="13">
        <f t="shared" si="3"/>
        <v>0.52083333333333315</v>
      </c>
      <c r="G15" s="12">
        <v>5</v>
      </c>
      <c r="H15" s="11">
        <f t="shared" si="4"/>
        <v>14</v>
      </c>
      <c r="I15" s="12">
        <v>9</v>
      </c>
      <c r="J15" s="12">
        <v>42</v>
      </c>
      <c r="K15" s="14">
        <f t="shared" si="0"/>
        <v>-0.5892857142857143</v>
      </c>
      <c r="L15" s="12">
        <f>J15</f>
        <v>42</v>
      </c>
      <c r="M15" s="12">
        <f>I15</f>
        <v>9</v>
      </c>
      <c r="N15" s="14">
        <f t="shared" si="1"/>
        <v>0.5892857142857143</v>
      </c>
      <c r="O15" s="7"/>
    </row>
    <row r="16" spans="1:15" s="23" customFormat="1">
      <c r="A16" s="20">
        <f t="shared" si="2"/>
        <v>15</v>
      </c>
      <c r="B16" s="14" t="s">
        <v>35</v>
      </c>
      <c r="C16" s="12" t="s">
        <v>46</v>
      </c>
      <c r="D16" s="12" t="s">
        <v>39</v>
      </c>
      <c r="E16" s="12" t="s">
        <v>37</v>
      </c>
      <c r="F16" s="13">
        <f t="shared" si="3"/>
        <v>0.52430555555555536</v>
      </c>
      <c r="G16" s="21">
        <v>0</v>
      </c>
      <c r="H16" s="20">
        <f t="shared" si="4"/>
        <v>15</v>
      </c>
      <c r="I16" s="21">
        <v>42</v>
      </c>
      <c r="J16" s="21">
        <v>2</v>
      </c>
      <c r="K16" s="21">
        <f t="shared" si="0"/>
        <v>0.90909090909090906</v>
      </c>
      <c r="L16" s="21">
        <f>I16</f>
        <v>42</v>
      </c>
      <c r="M16" s="21">
        <f>J16</f>
        <v>2</v>
      </c>
      <c r="N16" s="21">
        <f t="shared" si="1"/>
        <v>0.90909090909090906</v>
      </c>
      <c r="O16" s="22"/>
    </row>
    <row r="17" spans="1:15">
      <c r="A17" s="11">
        <f t="shared" si="2"/>
        <v>16</v>
      </c>
      <c r="B17" s="12" t="s">
        <v>35</v>
      </c>
      <c r="C17" s="12" t="s">
        <v>46</v>
      </c>
      <c r="D17" s="12" t="s">
        <v>39</v>
      </c>
      <c r="E17" s="12" t="s">
        <v>38</v>
      </c>
      <c r="F17" s="13">
        <f t="shared" si="3"/>
        <v>0.52777777777777757</v>
      </c>
      <c r="G17" s="12">
        <v>1</v>
      </c>
      <c r="H17" s="11">
        <f t="shared" si="4"/>
        <v>16</v>
      </c>
      <c r="I17" s="12">
        <v>11</v>
      </c>
      <c r="J17" s="12">
        <v>43</v>
      </c>
      <c r="K17" s="14">
        <f t="shared" si="0"/>
        <v>-0.58181818181818179</v>
      </c>
      <c r="L17" s="12">
        <f>J17</f>
        <v>43</v>
      </c>
      <c r="M17" s="12">
        <f>I17</f>
        <v>11</v>
      </c>
      <c r="N17" s="14">
        <f t="shared" si="1"/>
        <v>0.58181818181818179</v>
      </c>
      <c r="O17" s="7"/>
    </row>
    <row r="18" spans="1:15">
      <c r="A18" s="11">
        <f t="shared" si="2"/>
        <v>17</v>
      </c>
      <c r="B18" s="12" t="s">
        <v>35</v>
      </c>
      <c r="C18" s="12" t="s">
        <v>46</v>
      </c>
      <c r="D18" s="12" t="s">
        <v>39</v>
      </c>
      <c r="E18" s="12" t="s">
        <v>37</v>
      </c>
      <c r="F18" s="13">
        <f t="shared" si="3"/>
        <v>0.53124999999999978</v>
      </c>
      <c r="G18" s="12">
        <v>1</v>
      </c>
      <c r="H18" s="11">
        <f t="shared" si="4"/>
        <v>17</v>
      </c>
      <c r="I18" s="12">
        <v>53</v>
      </c>
      <c r="J18" s="12">
        <v>12</v>
      </c>
      <c r="K18" s="14">
        <f t="shared" si="0"/>
        <v>0.62121212121212122</v>
      </c>
      <c r="L18" s="14">
        <f>I18</f>
        <v>53</v>
      </c>
      <c r="M18" s="14">
        <f>J18</f>
        <v>12</v>
      </c>
      <c r="N18" s="14">
        <f t="shared" si="1"/>
        <v>0.62121212121212122</v>
      </c>
      <c r="O18" s="7"/>
    </row>
    <row r="19" spans="1:15">
      <c r="A19" s="11">
        <f t="shared" si="2"/>
        <v>18</v>
      </c>
      <c r="B19" s="12" t="s">
        <v>35</v>
      </c>
      <c r="C19" s="12" t="s">
        <v>46</v>
      </c>
      <c r="D19" s="12" t="s">
        <v>39</v>
      </c>
      <c r="E19" s="12" t="s">
        <v>38</v>
      </c>
      <c r="F19" s="13">
        <f t="shared" si="3"/>
        <v>0.53472222222222199</v>
      </c>
      <c r="G19" s="12">
        <v>4</v>
      </c>
      <c r="H19" s="11">
        <f t="shared" si="4"/>
        <v>18</v>
      </c>
      <c r="I19" s="12">
        <v>16</v>
      </c>
      <c r="J19" s="12">
        <v>44</v>
      </c>
      <c r="K19" s="14">
        <f t="shared" si="0"/>
        <v>-0.4375</v>
      </c>
      <c r="L19" s="14">
        <f>J19</f>
        <v>44</v>
      </c>
      <c r="M19" s="14">
        <f>I19</f>
        <v>16</v>
      </c>
      <c r="N19" s="14">
        <f t="shared" si="1"/>
        <v>0.4375</v>
      </c>
      <c r="O19" s="7"/>
    </row>
    <row r="20" spans="1:15" s="25" customFormat="1">
      <c r="A20" s="16">
        <f>A19+1</f>
        <v>19</v>
      </c>
      <c r="B20" s="9" t="s">
        <v>35</v>
      </c>
      <c r="C20" s="9" t="s">
        <v>47</v>
      </c>
      <c r="D20" s="9" t="s">
        <v>39</v>
      </c>
      <c r="E20" s="24" t="s">
        <v>37</v>
      </c>
      <c r="F20" s="17">
        <f>F19+TIME(0,30,0)</f>
        <v>0.55555555555555536</v>
      </c>
      <c r="G20" s="24">
        <v>2</v>
      </c>
      <c r="H20" s="16">
        <f>H19+1</f>
        <v>19</v>
      </c>
      <c r="I20" s="24">
        <v>49</v>
      </c>
      <c r="J20" s="24">
        <v>4</v>
      </c>
      <c r="K20" s="24">
        <f t="shared" si="0"/>
        <v>0.81818181818181823</v>
      </c>
      <c r="L20" s="24">
        <f>I20</f>
        <v>49</v>
      </c>
      <c r="M20" s="24">
        <f>J20</f>
        <v>4</v>
      </c>
      <c r="N20" s="24">
        <f t="shared" si="1"/>
        <v>0.81818181818181823</v>
      </c>
      <c r="O20" s="18">
        <f>(N20+N21+N22+N23+N24+N25)/6</f>
        <v>0.43726159454217967</v>
      </c>
    </row>
    <row r="21" spans="1:15">
      <c r="A21" s="11">
        <f t="shared" si="2"/>
        <v>20</v>
      </c>
      <c r="B21" s="12" t="s">
        <v>35</v>
      </c>
      <c r="C21" s="12" t="s">
        <v>47</v>
      </c>
      <c r="D21" s="12" t="s">
        <v>39</v>
      </c>
      <c r="E21" s="12" t="s">
        <v>38</v>
      </c>
      <c r="F21" s="13">
        <f t="shared" si="3"/>
        <v>0.55902777777777757</v>
      </c>
      <c r="G21" s="12">
        <v>3</v>
      </c>
      <c r="H21" s="11">
        <f t="shared" si="4"/>
        <v>20</v>
      </c>
      <c r="I21" s="12">
        <v>20</v>
      </c>
      <c r="J21" s="12">
        <v>41</v>
      </c>
      <c r="K21" s="14">
        <f t="shared" si="0"/>
        <v>-0.328125</v>
      </c>
      <c r="L21" s="14">
        <f>J21</f>
        <v>41</v>
      </c>
      <c r="M21" s="14">
        <f>I21</f>
        <v>20</v>
      </c>
      <c r="N21" s="14">
        <f t="shared" si="1"/>
        <v>0.328125</v>
      </c>
      <c r="O21" s="7"/>
    </row>
    <row r="22" spans="1:15" s="23" customFormat="1">
      <c r="A22" s="20">
        <f t="shared" si="2"/>
        <v>21</v>
      </c>
      <c r="B22" s="14" t="s">
        <v>35</v>
      </c>
      <c r="C22" s="12" t="s">
        <v>47</v>
      </c>
      <c r="D22" s="12" t="s">
        <v>39</v>
      </c>
      <c r="E22" s="14" t="s">
        <v>37</v>
      </c>
      <c r="F22" s="13">
        <f t="shared" si="3"/>
        <v>0.56249999999999978</v>
      </c>
      <c r="G22" s="21">
        <v>1</v>
      </c>
      <c r="H22" s="20">
        <f t="shared" si="4"/>
        <v>21</v>
      </c>
      <c r="I22" s="21">
        <v>34</v>
      </c>
      <c r="J22" s="21">
        <v>21</v>
      </c>
      <c r="K22" s="21">
        <f t="shared" si="0"/>
        <v>0.23214285714285715</v>
      </c>
      <c r="L22" s="21">
        <f>I22</f>
        <v>34</v>
      </c>
      <c r="M22" s="21">
        <f>J22</f>
        <v>21</v>
      </c>
      <c r="N22" s="21">
        <f t="shared" si="1"/>
        <v>0.23214285714285715</v>
      </c>
      <c r="O22" s="22"/>
    </row>
    <row r="23" spans="1:15">
      <c r="A23" s="11">
        <f t="shared" si="2"/>
        <v>22</v>
      </c>
      <c r="B23" s="12" t="s">
        <v>35</v>
      </c>
      <c r="C23" s="12" t="s">
        <v>47</v>
      </c>
      <c r="D23" s="12" t="s">
        <v>39</v>
      </c>
      <c r="E23" s="12" t="s">
        <v>38</v>
      </c>
      <c r="F23" s="13">
        <f t="shared" si="3"/>
        <v>0.56597222222222199</v>
      </c>
      <c r="G23" s="12">
        <v>2</v>
      </c>
      <c r="H23" s="11">
        <f t="shared" si="4"/>
        <v>22</v>
      </c>
      <c r="I23" s="12">
        <v>11</v>
      </c>
      <c r="J23" s="12">
        <v>32</v>
      </c>
      <c r="K23" s="14">
        <f t="shared" si="0"/>
        <v>-0.46666666666666667</v>
      </c>
      <c r="L23" s="12">
        <f>J23</f>
        <v>32</v>
      </c>
      <c r="M23" s="12">
        <f>I23</f>
        <v>11</v>
      </c>
      <c r="N23" s="14">
        <f t="shared" si="1"/>
        <v>0.46666666666666667</v>
      </c>
      <c r="O23" s="7"/>
    </row>
    <row r="24" spans="1:15">
      <c r="A24" s="11">
        <f t="shared" si="2"/>
        <v>23</v>
      </c>
      <c r="B24" s="12" t="s">
        <v>35</v>
      </c>
      <c r="C24" s="12" t="s">
        <v>47</v>
      </c>
      <c r="D24" s="12" t="s">
        <v>39</v>
      </c>
      <c r="E24" s="12" t="s">
        <v>37</v>
      </c>
      <c r="F24" s="13">
        <f t="shared" si="3"/>
        <v>0.5694444444444442</v>
      </c>
      <c r="G24" s="12">
        <v>1</v>
      </c>
      <c r="H24" s="11">
        <f t="shared" si="4"/>
        <v>23</v>
      </c>
      <c r="I24" s="12">
        <v>26</v>
      </c>
      <c r="J24" s="12">
        <v>20</v>
      </c>
      <c r="K24" s="14">
        <f t="shared" si="0"/>
        <v>0.1276595744680851</v>
      </c>
      <c r="L24" s="14">
        <f>I24</f>
        <v>26</v>
      </c>
      <c r="M24" s="14">
        <f>J24</f>
        <v>20</v>
      </c>
      <c r="N24" s="14">
        <f t="shared" si="1"/>
        <v>0.1276595744680851</v>
      </c>
      <c r="O24" s="7"/>
    </row>
    <row r="25" spans="1:15">
      <c r="A25" s="11">
        <f t="shared" si="2"/>
        <v>24</v>
      </c>
      <c r="B25" s="12" t="s">
        <v>35</v>
      </c>
      <c r="C25" s="12" t="s">
        <v>47</v>
      </c>
      <c r="D25" s="12" t="s">
        <v>39</v>
      </c>
      <c r="E25" s="12" t="s">
        <v>38</v>
      </c>
      <c r="F25" s="13">
        <f t="shared" si="3"/>
        <v>0.57291666666666641</v>
      </c>
      <c r="G25" s="12">
        <v>4</v>
      </c>
      <c r="H25" s="11">
        <f t="shared" si="4"/>
        <v>24</v>
      </c>
      <c r="I25" s="12">
        <v>9</v>
      </c>
      <c r="J25" s="12">
        <v>50</v>
      </c>
      <c r="K25" s="14">
        <f t="shared" si="0"/>
        <v>-0.65079365079365081</v>
      </c>
      <c r="L25" s="14">
        <f>J25</f>
        <v>50</v>
      </c>
      <c r="M25" s="14">
        <f>I25</f>
        <v>9</v>
      </c>
      <c r="N25" s="14">
        <f t="shared" si="1"/>
        <v>0.65079365079365081</v>
      </c>
      <c r="O25" s="7"/>
    </row>
    <row r="26" spans="1:15" s="25" customFormat="1">
      <c r="A26" s="16">
        <f>A25+1</f>
        <v>25</v>
      </c>
      <c r="B26" s="9" t="s">
        <v>35</v>
      </c>
      <c r="C26" s="9" t="s">
        <v>48</v>
      </c>
      <c r="D26" s="9" t="s">
        <v>39</v>
      </c>
      <c r="E26" s="24" t="s">
        <v>37</v>
      </c>
      <c r="F26" s="17">
        <f>F25+TIME(0,30,0)</f>
        <v>0.59374999999999978</v>
      </c>
      <c r="G26" s="24">
        <v>2</v>
      </c>
      <c r="H26" s="16">
        <f>H25+1</f>
        <v>25</v>
      </c>
      <c r="I26" s="24">
        <v>46</v>
      </c>
      <c r="J26" s="24">
        <v>5</v>
      </c>
      <c r="K26" s="24">
        <f t="shared" si="0"/>
        <v>0.77358490566037741</v>
      </c>
      <c r="L26" s="24">
        <f>I26</f>
        <v>46</v>
      </c>
      <c r="M26" s="24">
        <f>J26</f>
        <v>5</v>
      </c>
      <c r="N26" s="24">
        <f t="shared" si="1"/>
        <v>0.77358490566037741</v>
      </c>
      <c r="O26" s="18">
        <f>(N26+N27+N28+N29+N30+N31)/6</f>
        <v>0.51192367220104684</v>
      </c>
    </row>
    <row r="27" spans="1:15">
      <c r="A27" s="11">
        <f t="shared" si="2"/>
        <v>26</v>
      </c>
      <c r="B27" s="12" t="s">
        <v>35</v>
      </c>
      <c r="C27" s="12" t="s">
        <v>48</v>
      </c>
      <c r="D27" s="12" t="s">
        <v>39</v>
      </c>
      <c r="E27" s="12" t="s">
        <v>38</v>
      </c>
      <c r="F27" s="13">
        <f t="shared" si="3"/>
        <v>0.59722222222222199</v>
      </c>
      <c r="G27" s="12">
        <v>5</v>
      </c>
      <c r="H27" s="11">
        <f t="shared" si="4"/>
        <v>26</v>
      </c>
      <c r="I27" s="12">
        <v>17</v>
      </c>
      <c r="J27" s="12">
        <v>35</v>
      </c>
      <c r="K27" s="14">
        <f t="shared" si="0"/>
        <v>-0.31578947368421051</v>
      </c>
      <c r="L27" s="14">
        <f>J27</f>
        <v>35</v>
      </c>
      <c r="M27" s="14">
        <f>I27</f>
        <v>17</v>
      </c>
      <c r="N27" s="14">
        <f t="shared" si="1"/>
        <v>0.31578947368421051</v>
      </c>
      <c r="O27" s="7"/>
    </row>
    <row r="28" spans="1:15" s="23" customFormat="1">
      <c r="A28" s="20">
        <f t="shared" si="2"/>
        <v>27</v>
      </c>
      <c r="B28" s="14" t="s">
        <v>35</v>
      </c>
      <c r="C28" s="12" t="s">
        <v>48</v>
      </c>
      <c r="D28" s="12" t="s">
        <v>39</v>
      </c>
      <c r="E28" s="14" t="s">
        <v>37</v>
      </c>
      <c r="F28" s="13">
        <f t="shared" si="3"/>
        <v>0.6006944444444442</v>
      </c>
      <c r="G28" s="21">
        <v>4</v>
      </c>
      <c r="H28" s="20">
        <f t="shared" si="4"/>
        <v>27</v>
      </c>
      <c r="I28" s="21">
        <v>43</v>
      </c>
      <c r="J28" s="21">
        <v>15</v>
      </c>
      <c r="K28" s="21">
        <f t="shared" si="0"/>
        <v>0.45161290322580644</v>
      </c>
      <c r="L28" s="21">
        <f>I28</f>
        <v>43</v>
      </c>
      <c r="M28" s="21">
        <f>J28</f>
        <v>15</v>
      </c>
      <c r="N28" s="21">
        <f t="shared" si="1"/>
        <v>0.45161290322580644</v>
      </c>
      <c r="O28" s="22"/>
    </row>
    <row r="29" spans="1:15">
      <c r="A29" s="11">
        <f t="shared" si="2"/>
        <v>28</v>
      </c>
      <c r="B29" s="12" t="s">
        <v>35</v>
      </c>
      <c r="C29" s="12" t="s">
        <v>48</v>
      </c>
      <c r="D29" s="12" t="s">
        <v>39</v>
      </c>
      <c r="E29" s="12" t="s">
        <v>38</v>
      </c>
      <c r="F29" s="13">
        <f t="shared" si="3"/>
        <v>0.60416666666666641</v>
      </c>
      <c r="G29" s="12">
        <v>3</v>
      </c>
      <c r="H29" s="11">
        <f t="shared" si="4"/>
        <v>28</v>
      </c>
      <c r="I29" s="12">
        <v>15</v>
      </c>
      <c r="J29" s="12">
        <v>33</v>
      </c>
      <c r="K29" s="14">
        <f t="shared" si="0"/>
        <v>-0.35294117647058826</v>
      </c>
      <c r="L29" s="12">
        <f>J29</f>
        <v>33</v>
      </c>
      <c r="M29" s="12">
        <f>I29</f>
        <v>15</v>
      </c>
      <c r="N29" s="14">
        <f t="shared" si="1"/>
        <v>0.35294117647058826</v>
      </c>
      <c r="O29" s="7"/>
    </row>
    <row r="30" spans="1:15">
      <c r="A30" s="11">
        <f t="shared" si="2"/>
        <v>29</v>
      </c>
      <c r="B30" s="12" t="s">
        <v>35</v>
      </c>
      <c r="C30" s="12" t="s">
        <v>48</v>
      </c>
      <c r="D30" s="12" t="s">
        <v>39</v>
      </c>
      <c r="E30" s="12" t="s">
        <v>37</v>
      </c>
      <c r="F30" s="13">
        <f t="shared" si="3"/>
        <v>0.60763888888888862</v>
      </c>
      <c r="G30" s="12">
        <v>5</v>
      </c>
      <c r="H30" s="11">
        <f t="shared" si="4"/>
        <v>29</v>
      </c>
      <c r="I30" s="12">
        <v>45</v>
      </c>
      <c r="J30" s="12">
        <v>8</v>
      </c>
      <c r="K30" s="14">
        <f t="shared" si="0"/>
        <v>0.63793103448275867</v>
      </c>
      <c r="L30" s="14">
        <f>I30</f>
        <v>45</v>
      </c>
      <c r="M30" s="14">
        <f>J30</f>
        <v>8</v>
      </c>
      <c r="N30" s="14">
        <f t="shared" si="1"/>
        <v>0.63793103448275867</v>
      </c>
      <c r="O30" s="7"/>
    </row>
    <row r="31" spans="1:15">
      <c r="A31" s="11">
        <f t="shared" si="2"/>
        <v>30</v>
      </c>
      <c r="B31" s="12" t="s">
        <v>35</v>
      </c>
      <c r="C31" s="12" t="s">
        <v>48</v>
      </c>
      <c r="D31" s="12" t="s">
        <v>39</v>
      </c>
      <c r="E31" s="12" t="s">
        <v>38</v>
      </c>
      <c r="F31" s="13">
        <f t="shared" si="3"/>
        <v>0.61111111111111083</v>
      </c>
      <c r="G31" s="12">
        <v>1</v>
      </c>
      <c r="H31" s="11">
        <f t="shared" si="4"/>
        <v>30</v>
      </c>
      <c r="I31" s="12">
        <v>14</v>
      </c>
      <c r="J31" s="12">
        <v>48</v>
      </c>
      <c r="K31" s="14">
        <f t="shared" si="0"/>
        <v>-0.53968253968253965</v>
      </c>
      <c r="L31" s="14">
        <f>J31</f>
        <v>48</v>
      </c>
      <c r="M31" s="14">
        <f>I31</f>
        <v>14</v>
      </c>
      <c r="N31" s="14">
        <f t="shared" si="1"/>
        <v>0.53968253968253965</v>
      </c>
      <c r="O31" s="7"/>
    </row>
    <row r="32" spans="1:15">
      <c r="A32" s="16"/>
      <c r="B32" s="9"/>
      <c r="C32" s="9"/>
      <c r="D32" s="24"/>
      <c r="E32" s="9"/>
      <c r="F32" s="10"/>
      <c r="G32" s="9"/>
      <c r="H32" s="16"/>
      <c r="I32" s="9"/>
      <c r="J32" s="9"/>
      <c r="K32" s="9"/>
      <c r="L32" s="24"/>
      <c r="M32" s="24"/>
      <c r="N32" s="24"/>
      <c r="O32" s="18"/>
    </row>
    <row r="33" spans="1:15">
      <c r="A33" s="11"/>
      <c r="B33" s="12"/>
      <c r="C33" s="12"/>
      <c r="D33" s="12"/>
      <c r="E33" s="12"/>
      <c r="F33" s="13"/>
      <c r="G33" s="12"/>
      <c r="H33" s="11"/>
      <c r="I33" s="12"/>
      <c r="J33" s="12"/>
      <c r="K33" s="12"/>
      <c r="L33" s="14"/>
      <c r="M33" s="14"/>
      <c r="N33" s="14"/>
      <c r="O33" s="7"/>
    </row>
    <row r="34" spans="1:15">
      <c r="A34" s="20"/>
      <c r="B34" s="12"/>
      <c r="C34" s="12"/>
      <c r="D34" s="12"/>
      <c r="E34" s="12"/>
      <c r="F34" s="13"/>
      <c r="G34" s="15"/>
      <c r="H34" s="20"/>
      <c r="I34" s="12"/>
      <c r="J34" s="12"/>
      <c r="K34" s="15"/>
      <c r="L34" s="21"/>
      <c r="M34" s="21"/>
      <c r="N34" s="21"/>
      <c r="O34" s="7"/>
    </row>
    <row r="35" spans="1:15">
      <c r="A35" s="11"/>
      <c r="B35" s="12"/>
      <c r="C35" s="12"/>
      <c r="D35" s="12"/>
      <c r="E35" s="12"/>
      <c r="F35" s="13"/>
      <c r="G35" s="12"/>
      <c r="H35" s="11"/>
      <c r="I35" s="12"/>
      <c r="J35" s="12"/>
      <c r="K35" s="12"/>
      <c r="L35" s="12"/>
      <c r="M35" s="12"/>
      <c r="N35" s="14"/>
      <c r="O35" s="7"/>
    </row>
    <row r="36" spans="1:15">
      <c r="A36" s="11"/>
      <c r="B36" s="12"/>
      <c r="C36" s="12"/>
      <c r="D36" s="12"/>
      <c r="E36" s="12"/>
      <c r="F36" s="13"/>
      <c r="G36" s="12"/>
      <c r="H36" s="11"/>
      <c r="I36" s="15"/>
      <c r="J36" s="15"/>
      <c r="K36" s="12"/>
      <c r="L36" s="14"/>
      <c r="M36" s="14"/>
      <c r="N36" s="14"/>
      <c r="O36" s="7"/>
    </row>
    <row r="37" spans="1:15">
      <c r="A37" s="11"/>
      <c r="B37" s="12"/>
      <c r="C37" s="12"/>
      <c r="D37" s="12"/>
      <c r="E37" s="12"/>
      <c r="F37" s="13"/>
      <c r="G37" s="12"/>
      <c r="H37" s="11"/>
      <c r="I37" s="12"/>
      <c r="J37" s="12"/>
      <c r="K37" s="12"/>
      <c r="L37" s="14"/>
      <c r="M37" s="14"/>
      <c r="N37" s="14"/>
      <c r="O37" s="7"/>
    </row>
    <row r="38" spans="1:15">
      <c r="A38" s="16"/>
      <c r="B38" s="9"/>
      <c r="C38" s="9"/>
      <c r="D38" s="24"/>
      <c r="E38" s="9"/>
      <c r="F38" s="17"/>
      <c r="G38" s="9"/>
      <c r="H38" s="16"/>
      <c r="I38" s="9"/>
      <c r="J38" s="9"/>
      <c r="K38" s="9"/>
      <c r="L38" s="24"/>
      <c r="M38" s="24"/>
      <c r="N38" s="24"/>
      <c r="O38" s="18"/>
    </row>
    <row r="39" spans="1:15">
      <c r="A39" s="11"/>
      <c r="B39" s="12"/>
      <c r="C39" s="12"/>
      <c r="D39" s="12"/>
      <c r="E39" s="12"/>
      <c r="F39" s="13"/>
      <c r="G39" s="12"/>
      <c r="H39" s="11"/>
      <c r="I39" s="12"/>
      <c r="J39" s="12"/>
      <c r="K39" s="12"/>
      <c r="L39" s="14"/>
      <c r="M39" s="14"/>
      <c r="N39" s="14"/>
      <c r="O39" s="7"/>
    </row>
    <row r="40" spans="1:15">
      <c r="A40" s="20"/>
      <c r="B40" s="12"/>
      <c r="C40" s="12"/>
      <c r="D40" s="12"/>
      <c r="E40" s="12"/>
      <c r="F40" s="13"/>
      <c r="G40" s="15"/>
      <c r="H40" s="20"/>
      <c r="I40" s="12"/>
      <c r="J40" s="12"/>
      <c r="K40" s="15"/>
      <c r="L40" s="21"/>
      <c r="M40" s="21"/>
      <c r="N40" s="21"/>
      <c r="O40" s="7"/>
    </row>
    <row r="41" spans="1:15">
      <c r="A41" s="11"/>
      <c r="B41" s="12"/>
      <c r="C41" s="12"/>
      <c r="D41" s="12"/>
      <c r="E41" s="12"/>
      <c r="F41" s="13"/>
      <c r="G41" s="12"/>
      <c r="H41" s="11"/>
      <c r="I41" s="12"/>
      <c r="J41" s="12"/>
      <c r="K41" s="12"/>
      <c r="L41" s="12"/>
      <c r="M41" s="12"/>
      <c r="N41" s="14"/>
      <c r="O41" s="7"/>
    </row>
    <row r="42" spans="1:15">
      <c r="A42" s="11"/>
      <c r="B42" s="12"/>
      <c r="C42" s="12"/>
      <c r="D42" s="12"/>
      <c r="E42" s="12"/>
      <c r="F42" s="13"/>
      <c r="G42" s="12"/>
      <c r="H42" s="11"/>
      <c r="I42" s="15"/>
      <c r="J42" s="15"/>
      <c r="K42" s="12"/>
      <c r="L42" s="14"/>
      <c r="M42" s="14"/>
      <c r="N42" s="14"/>
      <c r="O42" s="7"/>
    </row>
    <row r="43" spans="1:15">
      <c r="A43" s="11"/>
      <c r="B43" s="12"/>
      <c r="C43" s="12"/>
      <c r="D43" s="12"/>
      <c r="E43" s="12"/>
      <c r="F43" s="13"/>
      <c r="G43" s="12"/>
      <c r="H43" s="11"/>
      <c r="I43" s="12"/>
      <c r="J43" s="12"/>
      <c r="K43" s="12"/>
      <c r="L43" s="14"/>
      <c r="M43" s="14"/>
      <c r="N43" s="14"/>
      <c r="O43" s="7"/>
    </row>
  </sheetData>
  <phoneticPr fontId="6" type="noConversion"/>
  <pageMargins left="0.75" right="0.75" top="1" bottom="1" header="0.5" footer="0.5"/>
  <pageSetup scale="5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9"/>
  <sheetViews>
    <sheetView topLeftCell="A22" workbookViewId="0">
      <selection activeCell="E14" sqref="E14:E19"/>
    </sheetView>
  </sheetViews>
  <sheetFormatPr baseColWidth="10" defaultRowHeight="15" x14ac:dyDescent="0"/>
  <cols>
    <col min="2" max="2" width="19.5" customWidth="1"/>
    <col min="3" max="3" width="32.83203125" customWidth="1"/>
    <col min="4" max="4" width="20.83203125" customWidth="1"/>
    <col min="6" max="6" width="11.83203125" bestFit="1" customWidth="1"/>
  </cols>
  <sheetData>
    <row r="1" spans="1:15">
      <c r="A1" s="4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6" t="s">
        <v>29</v>
      </c>
      <c r="G1" s="5" t="s">
        <v>30</v>
      </c>
      <c r="H1" s="4" t="s">
        <v>24</v>
      </c>
      <c r="I1" s="5" t="s">
        <v>31</v>
      </c>
      <c r="J1" s="5" t="s">
        <v>32</v>
      </c>
      <c r="K1" s="5" t="s">
        <v>33</v>
      </c>
      <c r="L1" s="5" t="s">
        <v>26</v>
      </c>
      <c r="M1" s="5" t="s">
        <v>27</v>
      </c>
      <c r="N1" s="5" t="s">
        <v>34</v>
      </c>
      <c r="O1" s="7"/>
    </row>
    <row r="2" spans="1:15">
      <c r="A2" s="8">
        <v>1</v>
      </c>
      <c r="B2" s="9" t="s">
        <v>35</v>
      </c>
      <c r="C2" s="9" t="s">
        <v>36</v>
      </c>
      <c r="D2" s="9" t="s">
        <v>36</v>
      </c>
      <c r="E2" s="9" t="s">
        <v>37</v>
      </c>
      <c r="F2" s="10">
        <f>TIME(9,,0)</f>
        <v>0.375</v>
      </c>
      <c r="G2" s="9">
        <v>7</v>
      </c>
      <c r="H2" s="8">
        <v>1</v>
      </c>
      <c r="I2" s="9">
        <v>24</v>
      </c>
      <c r="J2" s="9">
        <v>31</v>
      </c>
      <c r="K2" s="9">
        <f t="shared" ref="K2:K31" si="0">(I2-J2)/(G2+I2+J2)</f>
        <v>-0.11290322580645161</v>
      </c>
      <c r="L2" s="9">
        <f>I2</f>
        <v>24</v>
      </c>
      <c r="M2" s="9">
        <f>J2</f>
        <v>31</v>
      </c>
      <c r="N2" s="9">
        <f t="shared" ref="N2:N31" si="1">(L2-M2)/(G2+L2+M2)</f>
        <v>-0.11290322580645161</v>
      </c>
      <c r="O2" s="7">
        <f>(K2+K3+K4+K5)/6</f>
        <v>-2.7589134125636672E-2</v>
      </c>
    </row>
    <row r="3" spans="1:15">
      <c r="A3" s="11">
        <f t="shared" ref="A3:A49" si="2">A2+1</f>
        <v>2</v>
      </c>
      <c r="B3" s="12" t="s">
        <v>35</v>
      </c>
      <c r="C3" s="12" t="s">
        <v>36</v>
      </c>
      <c r="D3" s="12" t="s">
        <v>36</v>
      </c>
      <c r="E3" s="12" t="s">
        <v>38</v>
      </c>
      <c r="F3" s="13">
        <f t="shared" ref="F3:F49" si="3">F2+TIME(0,5,0)</f>
        <v>0.37847222222222221</v>
      </c>
      <c r="G3" s="12">
        <v>10</v>
      </c>
      <c r="H3" s="11">
        <f t="shared" ref="H3:H49" si="4">H2+1</f>
        <v>2</v>
      </c>
      <c r="I3" s="12">
        <v>25</v>
      </c>
      <c r="J3" s="12">
        <v>25</v>
      </c>
      <c r="K3" s="14">
        <f t="shared" si="0"/>
        <v>0</v>
      </c>
      <c r="L3" s="12">
        <f>J3</f>
        <v>25</v>
      </c>
      <c r="M3" s="12">
        <f>I3</f>
        <v>25</v>
      </c>
      <c r="N3" s="14">
        <f t="shared" si="1"/>
        <v>0</v>
      </c>
      <c r="O3" s="7">
        <f>(N2+N3+N4+N5+N6+N7)/6</f>
        <v>-5.4952318205238659E-2</v>
      </c>
    </row>
    <row r="4" spans="1:15">
      <c r="A4" s="11">
        <f t="shared" si="2"/>
        <v>3</v>
      </c>
      <c r="B4" s="12" t="s">
        <v>35</v>
      </c>
      <c r="C4" s="12" t="s">
        <v>36</v>
      </c>
      <c r="D4" s="12" t="s">
        <v>36</v>
      </c>
      <c r="E4" s="12" t="s">
        <v>37</v>
      </c>
      <c r="F4" s="13">
        <f t="shared" si="3"/>
        <v>0.38194444444444442</v>
      </c>
      <c r="G4" s="12">
        <v>4</v>
      </c>
      <c r="H4" s="11">
        <f t="shared" si="4"/>
        <v>3</v>
      </c>
      <c r="I4" s="12">
        <v>25</v>
      </c>
      <c r="J4" s="12">
        <v>28</v>
      </c>
      <c r="K4" s="14">
        <f t="shared" si="0"/>
        <v>-5.2631578947368418E-2</v>
      </c>
      <c r="L4" s="14">
        <f>I4</f>
        <v>25</v>
      </c>
      <c r="M4" s="14">
        <f>J4</f>
        <v>28</v>
      </c>
      <c r="N4" s="14">
        <f t="shared" si="1"/>
        <v>-5.2631578947368418E-2</v>
      </c>
      <c r="O4" s="7"/>
    </row>
    <row r="5" spans="1:15">
      <c r="A5" s="11">
        <f t="shared" si="2"/>
        <v>4</v>
      </c>
      <c r="B5" s="12" t="s">
        <v>35</v>
      </c>
      <c r="C5" s="12" t="s">
        <v>36</v>
      </c>
      <c r="D5" s="12" t="s">
        <v>36</v>
      </c>
      <c r="E5" s="12" t="s">
        <v>38</v>
      </c>
      <c r="F5" s="13">
        <f t="shared" si="3"/>
        <v>0.38541666666666663</v>
      </c>
      <c r="G5" s="12">
        <v>5</v>
      </c>
      <c r="H5" s="11">
        <f t="shared" si="4"/>
        <v>4</v>
      </c>
      <c r="I5" s="12">
        <v>27</v>
      </c>
      <c r="J5" s="12">
        <v>27</v>
      </c>
      <c r="K5" s="14">
        <f t="shared" si="0"/>
        <v>0</v>
      </c>
      <c r="L5" s="14">
        <f>J5</f>
        <v>27</v>
      </c>
      <c r="M5" s="14">
        <f>I5</f>
        <v>27</v>
      </c>
      <c r="N5" s="14">
        <f t="shared" si="1"/>
        <v>0</v>
      </c>
      <c r="O5" s="7"/>
    </row>
    <row r="6" spans="1:15">
      <c r="A6" s="11">
        <f t="shared" si="2"/>
        <v>5</v>
      </c>
      <c r="B6" s="12" t="s">
        <v>35</v>
      </c>
      <c r="C6" s="12" t="s">
        <v>36</v>
      </c>
      <c r="D6" s="12" t="s">
        <v>36</v>
      </c>
      <c r="E6" s="12" t="s">
        <v>37</v>
      </c>
      <c r="F6" s="13">
        <f t="shared" si="3"/>
        <v>0.38888888888888884</v>
      </c>
      <c r="G6" s="12">
        <v>8</v>
      </c>
      <c r="H6" s="11">
        <f t="shared" si="4"/>
        <v>5</v>
      </c>
      <c r="I6" s="15">
        <v>32</v>
      </c>
      <c r="J6" s="15">
        <v>32</v>
      </c>
      <c r="K6" s="14">
        <f t="shared" si="0"/>
        <v>0</v>
      </c>
      <c r="L6" s="14">
        <f>I6</f>
        <v>32</v>
      </c>
      <c r="M6" s="14">
        <f>J6</f>
        <v>32</v>
      </c>
      <c r="N6" s="14">
        <f t="shared" si="1"/>
        <v>0</v>
      </c>
      <c r="O6" s="7"/>
    </row>
    <row r="7" spans="1:15">
      <c r="A7" s="11">
        <f t="shared" si="2"/>
        <v>6</v>
      </c>
      <c r="B7" s="12" t="s">
        <v>35</v>
      </c>
      <c r="C7" s="12" t="s">
        <v>36</v>
      </c>
      <c r="D7" s="12" t="s">
        <v>36</v>
      </c>
      <c r="E7" s="12" t="s">
        <v>38</v>
      </c>
      <c r="F7" s="13">
        <f t="shared" si="3"/>
        <v>0.39236111111111105</v>
      </c>
      <c r="G7" s="12">
        <v>4</v>
      </c>
      <c r="H7" s="11">
        <f t="shared" si="4"/>
        <v>6</v>
      </c>
      <c r="I7" s="12">
        <v>37</v>
      </c>
      <c r="J7" s="12">
        <v>26</v>
      </c>
      <c r="K7" s="14">
        <f t="shared" si="0"/>
        <v>0.16417910447761194</v>
      </c>
      <c r="L7" s="14">
        <f>J7</f>
        <v>26</v>
      </c>
      <c r="M7" s="14">
        <f>I7</f>
        <v>37</v>
      </c>
      <c r="N7" s="14">
        <f t="shared" si="1"/>
        <v>-0.16417910447761194</v>
      </c>
      <c r="O7" s="7"/>
    </row>
    <row r="8" spans="1:15" s="19" customFormat="1">
      <c r="A8" s="16">
        <f>A7+1</f>
        <v>7</v>
      </c>
      <c r="B8" s="9" t="s">
        <v>35</v>
      </c>
      <c r="C8" s="9" t="s">
        <v>46</v>
      </c>
      <c r="D8" s="9" t="s">
        <v>39</v>
      </c>
      <c r="E8" s="9" t="s">
        <v>37</v>
      </c>
      <c r="F8" s="17">
        <f>F7+TIME(0,30,0)</f>
        <v>0.41319444444444436</v>
      </c>
      <c r="G8" s="9"/>
      <c r="H8" s="16">
        <f>H7+1</f>
        <v>7</v>
      </c>
      <c r="I8" s="9"/>
      <c r="J8" s="9"/>
      <c r="K8" s="9" t="e">
        <f>(I8-J8)/(G8+I8+J8)</f>
        <v>#DIV/0!</v>
      </c>
      <c r="L8" s="9">
        <f>I8</f>
        <v>0</v>
      </c>
      <c r="M8" s="9">
        <f>J8</f>
        <v>0</v>
      </c>
      <c r="N8" s="9" t="e">
        <f>(L8-M8)/(G8+L8+M8)</f>
        <v>#DIV/0!</v>
      </c>
      <c r="O8" s="18">
        <f>(N9+N10+N11+N12+N13)/5</f>
        <v>0.44892657079572479</v>
      </c>
    </row>
    <row r="9" spans="1:15">
      <c r="A9" s="11">
        <f>A8+1</f>
        <v>8</v>
      </c>
      <c r="B9" s="12" t="s">
        <v>35</v>
      </c>
      <c r="C9" s="12" t="s">
        <v>46</v>
      </c>
      <c r="D9" s="12" t="s">
        <v>39</v>
      </c>
      <c r="E9" s="12" t="s">
        <v>38</v>
      </c>
      <c r="F9" s="13">
        <f t="shared" si="3"/>
        <v>0.41666666666666657</v>
      </c>
      <c r="G9" s="12">
        <v>4</v>
      </c>
      <c r="H9" s="11">
        <f>H8+1</f>
        <v>8</v>
      </c>
      <c r="I9" s="12">
        <v>7</v>
      </c>
      <c r="J9" s="12">
        <v>37</v>
      </c>
      <c r="K9" s="14">
        <f>(I9-J9)/(G9+I9+J9)</f>
        <v>-0.625</v>
      </c>
      <c r="L9" s="12">
        <f>J9</f>
        <v>37</v>
      </c>
      <c r="M9" s="12">
        <f>I9</f>
        <v>7</v>
      </c>
      <c r="N9" s="14">
        <f>(L9-M9)/(G9+L9+M9)</f>
        <v>0.625</v>
      </c>
      <c r="O9" s="7"/>
    </row>
    <row r="10" spans="1:15">
      <c r="A10" s="11">
        <f>A9+1</f>
        <v>9</v>
      </c>
      <c r="B10" s="12" t="s">
        <v>35</v>
      </c>
      <c r="C10" s="12" t="s">
        <v>46</v>
      </c>
      <c r="D10" s="12" t="s">
        <v>39</v>
      </c>
      <c r="E10" s="12" t="s">
        <v>37</v>
      </c>
      <c r="F10" s="13">
        <f t="shared" si="3"/>
        <v>0.42013888888888878</v>
      </c>
      <c r="G10" s="12">
        <v>1</v>
      </c>
      <c r="H10" s="11">
        <f>H9+1</f>
        <v>9</v>
      </c>
      <c r="I10" s="12">
        <v>58</v>
      </c>
      <c r="J10" s="12">
        <v>20</v>
      </c>
      <c r="K10" s="14">
        <f>(I10-J10)/(G10+I10+J10)</f>
        <v>0.48101265822784811</v>
      </c>
      <c r="L10" s="14">
        <f>I10</f>
        <v>58</v>
      </c>
      <c r="M10" s="14">
        <f>J10</f>
        <v>20</v>
      </c>
      <c r="N10" s="14">
        <f>(L10-M10)/(G10+L10+M10)</f>
        <v>0.48101265822784811</v>
      </c>
      <c r="O10" s="7"/>
    </row>
    <row r="11" spans="1:15">
      <c r="A11" s="11">
        <f>A10+1</f>
        <v>10</v>
      </c>
      <c r="B11" s="12" t="s">
        <v>35</v>
      </c>
      <c r="C11" s="12" t="s">
        <v>46</v>
      </c>
      <c r="D11" s="12" t="s">
        <v>39</v>
      </c>
      <c r="E11" s="12" t="s">
        <v>38</v>
      </c>
      <c r="F11" s="13">
        <f t="shared" si="3"/>
        <v>0.42361111111111099</v>
      </c>
      <c r="G11" s="12">
        <v>2</v>
      </c>
      <c r="H11" s="11">
        <f>H10+1</f>
        <v>10</v>
      </c>
      <c r="I11" s="12">
        <v>20</v>
      </c>
      <c r="J11" s="12">
        <v>49</v>
      </c>
      <c r="K11" s="14">
        <f>(I11-J11)/(G11+I11+J11)</f>
        <v>-0.40845070422535212</v>
      </c>
      <c r="L11" s="14">
        <f>J11</f>
        <v>49</v>
      </c>
      <c r="M11" s="14">
        <f>I11</f>
        <v>20</v>
      </c>
      <c r="N11" s="14">
        <f>(L11-M11)/(G11+L11+M11)</f>
        <v>0.40845070422535212</v>
      </c>
      <c r="O11" s="7"/>
    </row>
    <row r="12" spans="1:15">
      <c r="A12" s="11">
        <f t="shared" si="2"/>
        <v>11</v>
      </c>
      <c r="B12" s="12" t="s">
        <v>35</v>
      </c>
      <c r="C12" s="12" t="s">
        <v>46</v>
      </c>
      <c r="D12" s="12" t="s">
        <v>39</v>
      </c>
      <c r="E12" s="12" t="s">
        <v>37</v>
      </c>
      <c r="F12" s="13">
        <f t="shared" si="3"/>
        <v>0.4270833333333332</v>
      </c>
      <c r="G12" s="12">
        <v>1</v>
      </c>
      <c r="H12" s="11">
        <f t="shared" si="4"/>
        <v>11</v>
      </c>
      <c r="I12" s="15">
        <v>47</v>
      </c>
      <c r="J12" s="15">
        <v>11</v>
      </c>
      <c r="K12" s="14">
        <f t="shared" ref="K12:K13" si="5">(I12-J12)/(G12+I12+J12)</f>
        <v>0.61016949152542377</v>
      </c>
      <c r="L12" s="14">
        <f>I12</f>
        <v>47</v>
      </c>
      <c r="M12" s="14">
        <f>J12</f>
        <v>11</v>
      </c>
      <c r="N12" s="14">
        <f t="shared" ref="N12:N13" si="6">(L12-M12)/(G12+L12+M12)</f>
        <v>0.61016949152542377</v>
      </c>
      <c r="O12" s="7"/>
    </row>
    <row r="13" spans="1:15">
      <c r="A13" s="11">
        <f t="shared" si="2"/>
        <v>12</v>
      </c>
      <c r="B13" s="12" t="s">
        <v>35</v>
      </c>
      <c r="C13" s="12" t="s">
        <v>46</v>
      </c>
      <c r="D13" s="12" t="s">
        <v>39</v>
      </c>
      <c r="E13" s="12" t="s">
        <v>38</v>
      </c>
      <c r="F13" s="13">
        <f t="shared" si="3"/>
        <v>0.43055555555555541</v>
      </c>
      <c r="G13" s="12">
        <v>4</v>
      </c>
      <c r="H13" s="11">
        <f t="shared" si="4"/>
        <v>12</v>
      </c>
      <c r="I13" s="12">
        <v>31</v>
      </c>
      <c r="J13" s="12">
        <v>40</v>
      </c>
      <c r="K13" s="14">
        <f t="shared" si="5"/>
        <v>-0.12</v>
      </c>
      <c r="L13" s="14">
        <f>J13</f>
        <v>40</v>
      </c>
      <c r="M13" s="14">
        <f>I13</f>
        <v>31</v>
      </c>
      <c r="N13" s="14">
        <f t="shared" si="6"/>
        <v>0.12</v>
      </c>
      <c r="O13" s="7"/>
    </row>
    <row r="14" spans="1:15" s="19" customFormat="1">
      <c r="A14" s="16">
        <f>A13+1</f>
        <v>13</v>
      </c>
      <c r="B14" s="9" t="s">
        <v>35</v>
      </c>
      <c r="C14" s="9" t="s">
        <v>53</v>
      </c>
      <c r="D14" s="9" t="s">
        <v>39</v>
      </c>
      <c r="E14" s="24" t="s">
        <v>37</v>
      </c>
      <c r="F14" s="17">
        <f>F13+TIME(0,30,0)</f>
        <v>0.45138888888888873</v>
      </c>
      <c r="G14" s="9">
        <v>6</v>
      </c>
      <c r="H14" s="16">
        <f>H13+1</f>
        <v>13</v>
      </c>
      <c r="I14" s="9">
        <v>37</v>
      </c>
      <c r="J14" s="9">
        <v>8</v>
      </c>
      <c r="K14" s="9">
        <f t="shared" si="0"/>
        <v>0.56862745098039214</v>
      </c>
      <c r="L14" s="9">
        <f>I14</f>
        <v>37</v>
      </c>
      <c r="M14" s="9">
        <f>J14</f>
        <v>8</v>
      </c>
      <c r="N14" s="9">
        <f t="shared" si="1"/>
        <v>0.56862745098039214</v>
      </c>
      <c r="O14" s="18">
        <f>(N14+N15+N16+N17+N18+N19)/6</f>
        <v>0.4490579706319961</v>
      </c>
    </row>
    <row r="15" spans="1:15">
      <c r="A15" s="11">
        <f t="shared" si="2"/>
        <v>14</v>
      </c>
      <c r="B15" s="12" t="s">
        <v>35</v>
      </c>
      <c r="C15" s="12" t="s">
        <v>53</v>
      </c>
      <c r="D15" s="12" t="s">
        <v>39</v>
      </c>
      <c r="E15" s="12" t="s">
        <v>38</v>
      </c>
      <c r="F15" s="13">
        <f t="shared" si="3"/>
        <v>0.45486111111111094</v>
      </c>
      <c r="G15" s="12">
        <v>0</v>
      </c>
      <c r="H15" s="11">
        <f t="shared" si="4"/>
        <v>14</v>
      </c>
      <c r="I15" s="12">
        <v>21</v>
      </c>
      <c r="J15" s="12">
        <v>40</v>
      </c>
      <c r="K15" s="14">
        <f t="shared" si="0"/>
        <v>-0.31147540983606559</v>
      </c>
      <c r="L15" s="12">
        <f>J15</f>
        <v>40</v>
      </c>
      <c r="M15" s="12">
        <f>I15</f>
        <v>21</v>
      </c>
      <c r="N15" s="14">
        <f t="shared" si="1"/>
        <v>0.31147540983606559</v>
      </c>
      <c r="O15" s="7"/>
    </row>
    <row r="16" spans="1:15" s="23" customFormat="1">
      <c r="A16" s="20">
        <f t="shared" si="2"/>
        <v>15</v>
      </c>
      <c r="B16" s="14" t="s">
        <v>35</v>
      </c>
      <c r="C16" s="12" t="s">
        <v>53</v>
      </c>
      <c r="D16" s="12" t="s">
        <v>39</v>
      </c>
      <c r="E16" s="14" t="s">
        <v>37</v>
      </c>
      <c r="F16" s="13">
        <f t="shared" si="3"/>
        <v>0.45833333333333315</v>
      </c>
      <c r="G16" s="21">
        <v>6</v>
      </c>
      <c r="H16" s="20">
        <f t="shared" si="4"/>
        <v>15</v>
      </c>
      <c r="I16" s="21">
        <v>29</v>
      </c>
      <c r="J16" s="21">
        <v>12</v>
      </c>
      <c r="K16" s="21">
        <f t="shared" si="0"/>
        <v>0.36170212765957449</v>
      </c>
      <c r="L16" s="21">
        <f>I16</f>
        <v>29</v>
      </c>
      <c r="M16" s="21">
        <f>J16</f>
        <v>12</v>
      </c>
      <c r="N16" s="21">
        <f t="shared" si="1"/>
        <v>0.36170212765957449</v>
      </c>
      <c r="O16" s="22"/>
    </row>
    <row r="17" spans="1:15">
      <c r="A17" s="11">
        <f t="shared" si="2"/>
        <v>16</v>
      </c>
      <c r="B17" s="12" t="s">
        <v>35</v>
      </c>
      <c r="C17" s="12" t="s">
        <v>53</v>
      </c>
      <c r="D17" s="12" t="s">
        <v>39</v>
      </c>
      <c r="E17" s="12" t="s">
        <v>38</v>
      </c>
      <c r="F17" s="13">
        <f t="shared" si="3"/>
        <v>0.46180555555555536</v>
      </c>
      <c r="G17" s="12">
        <v>3</v>
      </c>
      <c r="H17" s="11">
        <f t="shared" si="4"/>
        <v>16</v>
      </c>
      <c r="I17" s="12">
        <v>17</v>
      </c>
      <c r="J17" s="12">
        <v>48</v>
      </c>
      <c r="K17" s="14">
        <f t="shared" si="0"/>
        <v>-0.45588235294117646</v>
      </c>
      <c r="L17" s="12">
        <f>J17</f>
        <v>48</v>
      </c>
      <c r="M17" s="12">
        <f>I17</f>
        <v>17</v>
      </c>
      <c r="N17" s="14">
        <f t="shared" si="1"/>
        <v>0.45588235294117646</v>
      </c>
      <c r="O17" s="7"/>
    </row>
    <row r="18" spans="1:15">
      <c r="A18" s="11">
        <f t="shared" si="2"/>
        <v>17</v>
      </c>
      <c r="B18" s="12" t="s">
        <v>35</v>
      </c>
      <c r="C18" s="12" t="s">
        <v>53</v>
      </c>
      <c r="D18" s="12" t="s">
        <v>39</v>
      </c>
      <c r="E18" s="12" t="s">
        <v>37</v>
      </c>
      <c r="F18" s="13">
        <f t="shared" si="3"/>
        <v>0.46527777777777757</v>
      </c>
      <c r="G18" s="12">
        <v>4</v>
      </c>
      <c r="H18" s="11">
        <f t="shared" si="4"/>
        <v>17</v>
      </c>
      <c r="I18" s="12">
        <v>40</v>
      </c>
      <c r="J18" s="12">
        <v>11</v>
      </c>
      <c r="K18" s="14">
        <f t="shared" si="0"/>
        <v>0.52727272727272723</v>
      </c>
      <c r="L18" s="14">
        <f>I18</f>
        <v>40</v>
      </c>
      <c r="M18" s="14">
        <f>J18</f>
        <v>11</v>
      </c>
      <c r="N18" s="14">
        <f t="shared" si="1"/>
        <v>0.52727272727272723</v>
      </c>
      <c r="O18" s="7"/>
    </row>
    <row r="19" spans="1:15">
      <c r="A19" s="11">
        <f t="shared" si="2"/>
        <v>18</v>
      </c>
      <c r="B19" s="12" t="s">
        <v>35</v>
      </c>
      <c r="C19" s="12" t="s">
        <v>53</v>
      </c>
      <c r="D19" s="12" t="s">
        <v>39</v>
      </c>
      <c r="E19" s="12" t="s">
        <v>38</v>
      </c>
      <c r="F19" s="13">
        <f t="shared" si="3"/>
        <v>0.46874999999999978</v>
      </c>
      <c r="G19" s="12">
        <v>6</v>
      </c>
      <c r="H19" s="11">
        <f t="shared" si="4"/>
        <v>18</v>
      </c>
      <c r="I19" s="12">
        <v>10</v>
      </c>
      <c r="J19" s="12">
        <v>33</v>
      </c>
      <c r="K19" s="14">
        <f t="shared" si="0"/>
        <v>-0.46938775510204084</v>
      </c>
      <c r="L19" s="14">
        <f>J19</f>
        <v>33</v>
      </c>
      <c r="M19" s="14">
        <f>I19</f>
        <v>10</v>
      </c>
      <c r="N19" s="14">
        <f t="shared" si="1"/>
        <v>0.46938775510204084</v>
      </c>
      <c r="O19" s="7"/>
    </row>
    <row r="20" spans="1:15" s="25" customFormat="1">
      <c r="A20" s="16">
        <f>A19+1</f>
        <v>19</v>
      </c>
      <c r="B20" s="9" t="s">
        <v>35</v>
      </c>
      <c r="C20" s="9" t="s">
        <v>54</v>
      </c>
      <c r="D20" s="9" t="s">
        <v>39</v>
      </c>
      <c r="E20" s="24" t="s">
        <v>37</v>
      </c>
      <c r="F20" s="17">
        <f>F19+TIME(0,30,0)</f>
        <v>0.48958333333333309</v>
      </c>
      <c r="G20" s="24">
        <v>4</v>
      </c>
      <c r="H20" s="16">
        <f>H19+1</f>
        <v>19</v>
      </c>
      <c r="I20" s="24">
        <v>45</v>
      </c>
      <c r="J20" s="24">
        <v>19</v>
      </c>
      <c r="K20" s="24">
        <f t="shared" si="0"/>
        <v>0.38235294117647056</v>
      </c>
      <c r="L20" s="24">
        <f>I20</f>
        <v>45</v>
      </c>
      <c r="M20" s="24">
        <f>J20</f>
        <v>19</v>
      </c>
      <c r="N20" s="24">
        <f t="shared" si="1"/>
        <v>0.38235294117647056</v>
      </c>
      <c r="O20" s="18">
        <f>(N20+N21+N22+N23+N24+N25)/6</f>
        <v>0.47116311076986056</v>
      </c>
    </row>
    <row r="21" spans="1:15">
      <c r="A21" s="11">
        <f t="shared" si="2"/>
        <v>20</v>
      </c>
      <c r="B21" s="12" t="s">
        <v>35</v>
      </c>
      <c r="C21" s="12" t="s">
        <v>54</v>
      </c>
      <c r="D21" s="12" t="s">
        <v>39</v>
      </c>
      <c r="E21" s="12" t="s">
        <v>38</v>
      </c>
      <c r="F21" s="13">
        <f t="shared" si="3"/>
        <v>0.4930555555555553</v>
      </c>
      <c r="G21" s="12">
        <v>5</v>
      </c>
      <c r="H21" s="11">
        <f t="shared" si="4"/>
        <v>20</v>
      </c>
      <c r="I21" s="12">
        <v>17</v>
      </c>
      <c r="J21" s="12">
        <v>39</v>
      </c>
      <c r="K21" s="14">
        <f t="shared" si="0"/>
        <v>-0.36065573770491804</v>
      </c>
      <c r="L21" s="14">
        <f>J21</f>
        <v>39</v>
      </c>
      <c r="M21" s="14">
        <f>I21</f>
        <v>17</v>
      </c>
      <c r="N21" s="14">
        <f t="shared" si="1"/>
        <v>0.36065573770491804</v>
      </c>
      <c r="O21" s="7"/>
    </row>
    <row r="22" spans="1:15" s="23" customFormat="1">
      <c r="A22" s="20">
        <f t="shared" si="2"/>
        <v>21</v>
      </c>
      <c r="B22" s="14" t="s">
        <v>35</v>
      </c>
      <c r="C22" s="12" t="s">
        <v>54</v>
      </c>
      <c r="D22" s="12" t="s">
        <v>39</v>
      </c>
      <c r="E22" s="14" t="s">
        <v>37</v>
      </c>
      <c r="F22" s="13">
        <f t="shared" si="3"/>
        <v>0.49652777777777751</v>
      </c>
      <c r="G22" s="21">
        <v>6</v>
      </c>
      <c r="H22" s="20">
        <f t="shared" si="4"/>
        <v>21</v>
      </c>
      <c r="I22" s="21">
        <v>52</v>
      </c>
      <c r="J22" s="21">
        <v>9</v>
      </c>
      <c r="K22" s="21">
        <f t="shared" si="0"/>
        <v>0.64179104477611937</v>
      </c>
      <c r="L22" s="21">
        <f>I22</f>
        <v>52</v>
      </c>
      <c r="M22" s="21">
        <f>J22</f>
        <v>9</v>
      </c>
      <c r="N22" s="21">
        <f t="shared" si="1"/>
        <v>0.64179104477611937</v>
      </c>
      <c r="O22" s="22"/>
    </row>
    <row r="23" spans="1:15">
      <c r="A23" s="11">
        <f t="shared" si="2"/>
        <v>22</v>
      </c>
      <c r="B23" s="12" t="s">
        <v>35</v>
      </c>
      <c r="C23" s="12" t="s">
        <v>54</v>
      </c>
      <c r="D23" s="12" t="s">
        <v>39</v>
      </c>
      <c r="E23" s="12" t="s">
        <v>38</v>
      </c>
      <c r="F23" s="13">
        <f t="shared" si="3"/>
        <v>0.49999999999999972</v>
      </c>
      <c r="G23" s="12">
        <v>4</v>
      </c>
      <c r="H23" s="11">
        <f t="shared" si="4"/>
        <v>22</v>
      </c>
      <c r="I23" s="12">
        <v>11</v>
      </c>
      <c r="J23" s="12">
        <v>37</v>
      </c>
      <c r="K23" s="14">
        <f t="shared" si="0"/>
        <v>-0.5</v>
      </c>
      <c r="L23" s="12">
        <f>J23</f>
        <v>37</v>
      </c>
      <c r="M23" s="12">
        <f>I23</f>
        <v>11</v>
      </c>
      <c r="N23" s="14">
        <f t="shared" si="1"/>
        <v>0.5</v>
      </c>
      <c r="O23" s="7"/>
    </row>
    <row r="24" spans="1:15">
      <c r="A24" s="11">
        <f t="shared" si="2"/>
        <v>23</v>
      </c>
      <c r="B24" s="12" t="s">
        <v>35</v>
      </c>
      <c r="C24" s="12" t="s">
        <v>54</v>
      </c>
      <c r="D24" s="12" t="s">
        <v>39</v>
      </c>
      <c r="E24" s="12" t="s">
        <v>37</v>
      </c>
      <c r="F24" s="13">
        <f t="shared" si="3"/>
        <v>0.50347222222222199</v>
      </c>
      <c r="G24" s="12">
        <v>3</v>
      </c>
      <c r="H24" s="11">
        <f t="shared" si="4"/>
        <v>23</v>
      </c>
      <c r="I24" s="12">
        <v>38</v>
      </c>
      <c r="J24" s="12">
        <v>12</v>
      </c>
      <c r="K24" s="14">
        <f t="shared" si="0"/>
        <v>0.49056603773584906</v>
      </c>
      <c r="L24" s="14">
        <f>I24</f>
        <v>38</v>
      </c>
      <c r="M24" s="14">
        <f>J24</f>
        <v>12</v>
      </c>
      <c r="N24" s="14">
        <f t="shared" si="1"/>
        <v>0.49056603773584906</v>
      </c>
      <c r="O24" s="7"/>
    </row>
    <row r="25" spans="1:15">
      <c r="A25" s="11">
        <f t="shared" si="2"/>
        <v>24</v>
      </c>
      <c r="B25" s="12" t="s">
        <v>35</v>
      </c>
      <c r="C25" s="12" t="s">
        <v>54</v>
      </c>
      <c r="D25" s="12" t="s">
        <v>39</v>
      </c>
      <c r="E25" s="12" t="s">
        <v>38</v>
      </c>
      <c r="F25" s="13">
        <f t="shared" si="3"/>
        <v>0.5069444444444442</v>
      </c>
      <c r="G25" s="12">
        <v>2</v>
      </c>
      <c r="H25" s="11">
        <f t="shared" si="4"/>
        <v>24</v>
      </c>
      <c r="I25" s="12">
        <v>16</v>
      </c>
      <c r="J25" s="12">
        <v>44</v>
      </c>
      <c r="K25" s="14">
        <f t="shared" si="0"/>
        <v>-0.45161290322580644</v>
      </c>
      <c r="L25" s="14">
        <f>J25</f>
        <v>44</v>
      </c>
      <c r="M25" s="14">
        <f>I25</f>
        <v>16</v>
      </c>
      <c r="N25" s="14">
        <f t="shared" si="1"/>
        <v>0.45161290322580644</v>
      </c>
      <c r="O25" s="7"/>
    </row>
    <row r="26" spans="1:15" s="25" customFormat="1">
      <c r="A26" s="16">
        <f>A25+1</f>
        <v>25</v>
      </c>
      <c r="B26" s="9" t="s">
        <v>35</v>
      </c>
      <c r="C26" s="9" t="s">
        <v>55</v>
      </c>
      <c r="D26" s="9" t="s">
        <v>39</v>
      </c>
      <c r="E26" s="24" t="s">
        <v>37</v>
      </c>
      <c r="F26" s="17">
        <f>F25+TIME(0,30,0)</f>
        <v>0.52777777777777757</v>
      </c>
      <c r="G26" s="24">
        <v>4</v>
      </c>
      <c r="H26" s="16">
        <f>H25+1</f>
        <v>25</v>
      </c>
      <c r="I26" s="24">
        <v>46</v>
      </c>
      <c r="J26" s="24">
        <v>10</v>
      </c>
      <c r="K26" s="24">
        <f t="shared" si="0"/>
        <v>0.6</v>
      </c>
      <c r="L26" s="24">
        <f>I26</f>
        <v>46</v>
      </c>
      <c r="M26" s="24">
        <f>J26</f>
        <v>10</v>
      </c>
      <c r="N26" s="24">
        <f t="shared" si="1"/>
        <v>0.6</v>
      </c>
      <c r="O26" s="18">
        <f>(N26+N27+N28+N29+N30+N31)/6</f>
        <v>0.45142823278416494</v>
      </c>
    </row>
    <row r="27" spans="1:15">
      <c r="A27" s="11">
        <f t="shared" si="2"/>
        <v>26</v>
      </c>
      <c r="B27" s="12" t="s">
        <v>35</v>
      </c>
      <c r="C27" s="12" t="s">
        <v>55</v>
      </c>
      <c r="D27" s="12" t="s">
        <v>39</v>
      </c>
      <c r="E27" s="12" t="s">
        <v>38</v>
      </c>
      <c r="F27" s="13">
        <f t="shared" si="3"/>
        <v>0.53124999999999978</v>
      </c>
      <c r="G27" s="12">
        <v>7</v>
      </c>
      <c r="H27" s="11">
        <f t="shared" si="4"/>
        <v>26</v>
      </c>
      <c r="I27" s="12">
        <v>13</v>
      </c>
      <c r="J27" s="12">
        <v>35</v>
      </c>
      <c r="K27" s="14">
        <f t="shared" si="0"/>
        <v>-0.4</v>
      </c>
      <c r="L27" s="14">
        <f>J27</f>
        <v>35</v>
      </c>
      <c r="M27" s="14">
        <f>I27</f>
        <v>13</v>
      </c>
      <c r="N27" s="14">
        <f t="shared" si="1"/>
        <v>0.4</v>
      </c>
      <c r="O27" s="7"/>
    </row>
    <row r="28" spans="1:15" s="23" customFormat="1">
      <c r="A28" s="20">
        <f t="shared" si="2"/>
        <v>27</v>
      </c>
      <c r="B28" s="14" t="s">
        <v>35</v>
      </c>
      <c r="C28" s="12" t="s">
        <v>55</v>
      </c>
      <c r="D28" s="12" t="s">
        <v>39</v>
      </c>
      <c r="E28" s="14" t="s">
        <v>37</v>
      </c>
      <c r="F28" s="13">
        <f t="shared" si="3"/>
        <v>0.53472222222222199</v>
      </c>
      <c r="G28" s="21">
        <v>4</v>
      </c>
      <c r="H28" s="20">
        <f t="shared" si="4"/>
        <v>27</v>
      </c>
      <c r="I28" s="21">
        <v>38</v>
      </c>
      <c r="J28" s="21">
        <v>10</v>
      </c>
      <c r="K28" s="21">
        <f t="shared" si="0"/>
        <v>0.53846153846153844</v>
      </c>
      <c r="L28" s="21">
        <f>I28</f>
        <v>38</v>
      </c>
      <c r="M28" s="21">
        <f>J28</f>
        <v>10</v>
      </c>
      <c r="N28" s="21">
        <f t="shared" si="1"/>
        <v>0.53846153846153844</v>
      </c>
      <c r="O28" s="22"/>
    </row>
    <row r="29" spans="1:15">
      <c r="A29" s="11">
        <f t="shared" si="2"/>
        <v>28</v>
      </c>
      <c r="B29" s="12" t="s">
        <v>35</v>
      </c>
      <c r="C29" s="12" t="s">
        <v>55</v>
      </c>
      <c r="D29" s="12" t="s">
        <v>39</v>
      </c>
      <c r="E29" s="12" t="s">
        <v>38</v>
      </c>
      <c r="F29" s="13">
        <f t="shared" si="3"/>
        <v>0.5381944444444442</v>
      </c>
      <c r="G29" s="12">
        <v>1</v>
      </c>
      <c r="H29" s="11">
        <f t="shared" si="4"/>
        <v>28</v>
      </c>
      <c r="I29" s="12">
        <v>13</v>
      </c>
      <c r="J29" s="12">
        <v>41</v>
      </c>
      <c r="K29" s="14">
        <f t="shared" si="0"/>
        <v>-0.50909090909090904</v>
      </c>
      <c r="L29" s="12">
        <f>J29</f>
        <v>41</v>
      </c>
      <c r="M29" s="12">
        <f>I29</f>
        <v>13</v>
      </c>
      <c r="N29" s="14">
        <f t="shared" si="1"/>
        <v>0.50909090909090904</v>
      </c>
      <c r="O29" s="7"/>
    </row>
    <row r="30" spans="1:15">
      <c r="A30" s="11">
        <f t="shared" si="2"/>
        <v>29</v>
      </c>
      <c r="B30" s="12" t="s">
        <v>35</v>
      </c>
      <c r="C30" s="12" t="s">
        <v>55</v>
      </c>
      <c r="D30" s="12" t="s">
        <v>39</v>
      </c>
      <c r="E30" s="12" t="s">
        <v>37</v>
      </c>
      <c r="F30" s="13">
        <f t="shared" si="3"/>
        <v>0.54166666666666641</v>
      </c>
      <c r="G30" s="12">
        <v>4</v>
      </c>
      <c r="H30" s="11">
        <f t="shared" si="4"/>
        <v>29</v>
      </c>
      <c r="I30" s="12">
        <v>38</v>
      </c>
      <c r="J30" s="12">
        <v>17</v>
      </c>
      <c r="K30" s="14">
        <f t="shared" si="0"/>
        <v>0.3559322033898305</v>
      </c>
      <c r="L30" s="14">
        <f>I30</f>
        <v>38</v>
      </c>
      <c r="M30" s="14">
        <f>J30</f>
        <v>17</v>
      </c>
      <c r="N30" s="14">
        <f t="shared" si="1"/>
        <v>0.3559322033898305</v>
      </c>
      <c r="O30" s="7"/>
    </row>
    <row r="31" spans="1:15">
      <c r="A31" s="11">
        <f t="shared" si="2"/>
        <v>30</v>
      </c>
      <c r="B31" s="12" t="s">
        <v>35</v>
      </c>
      <c r="C31" s="12" t="s">
        <v>55</v>
      </c>
      <c r="D31" s="12" t="s">
        <v>39</v>
      </c>
      <c r="E31" s="12" t="s">
        <v>38</v>
      </c>
      <c r="F31" s="13">
        <f t="shared" si="3"/>
        <v>0.54513888888888862</v>
      </c>
      <c r="G31" s="12">
        <v>3</v>
      </c>
      <c r="H31" s="11">
        <f t="shared" si="4"/>
        <v>30</v>
      </c>
      <c r="I31" s="12">
        <v>19</v>
      </c>
      <c r="J31" s="12">
        <v>37</v>
      </c>
      <c r="K31" s="14">
        <f t="shared" si="0"/>
        <v>-0.30508474576271188</v>
      </c>
      <c r="L31" s="14">
        <f>J31</f>
        <v>37</v>
      </c>
      <c r="M31" s="14">
        <f>I31</f>
        <v>19</v>
      </c>
      <c r="N31" s="14">
        <f t="shared" si="1"/>
        <v>0.30508474576271188</v>
      </c>
      <c r="O31" s="7"/>
    </row>
    <row r="32" spans="1:15" s="25" customFormat="1">
      <c r="A32" s="16">
        <f>A31+1</f>
        <v>31</v>
      </c>
      <c r="B32" s="9" t="s">
        <v>35</v>
      </c>
      <c r="C32" s="9" t="s">
        <v>56</v>
      </c>
      <c r="D32" s="9" t="s">
        <v>39</v>
      </c>
      <c r="E32" s="24" t="s">
        <v>37</v>
      </c>
      <c r="F32" s="17">
        <f>F31+TIME(0,30,0)</f>
        <v>0.56597222222222199</v>
      </c>
      <c r="G32" s="24">
        <v>6</v>
      </c>
      <c r="H32" s="16">
        <f>H31+1</f>
        <v>31</v>
      </c>
      <c r="I32" s="24">
        <v>56</v>
      </c>
      <c r="J32" s="24">
        <v>5</v>
      </c>
      <c r="K32" s="24">
        <f t="shared" ref="K32:K49" si="7">(I32-J32)/(G32+I32+J32)</f>
        <v>0.76119402985074625</v>
      </c>
      <c r="L32" s="24">
        <f>I32</f>
        <v>56</v>
      </c>
      <c r="M32" s="24">
        <f>J32</f>
        <v>5</v>
      </c>
      <c r="N32" s="24">
        <f t="shared" ref="N32:N49" si="8">(L32-M32)/(G32+L32+M32)</f>
        <v>0.76119402985074625</v>
      </c>
      <c r="O32" s="18">
        <f>(N32+N33+N34+N35+N36+N37)/6</f>
        <v>0.55642800585929764</v>
      </c>
    </row>
    <row r="33" spans="1:15">
      <c r="A33" s="11">
        <f t="shared" si="2"/>
        <v>32</v>
      </c>
      <c r="B33" s="12" t="s">
        <v>35</v>
      </c>
      <c r="C33" s="12" t="s">
        <v>56</v>
      </c>
      <c r="D33" s="12" t="s">
        <v>39</v>
      </c>
      <c r="E33" s="12" t="s">
        <v>38</v>
      </c>
      <c r="F33" s="13">
        <f t="shared" si="3"/>
        <v>0.5694444444444442</v>
      </c>
      <c r="G33" s="12">
        <v>3</v>
      </c>
      <c r="H33" s="11">
        <f t="shared" si="4"/>
        <v>32</v>
      </c>
      <c r="I33" s="12">
        <v>4</v>
      </c>
      <c r="J33" s="12">
        <v>58</v>
      </c>
      <c r="K33" s="14">
        <f t="shared" si="7"/>
        <v>-0.83076923076923082</v>
      </c>
      <c r="L33" s="14">
        <f>J33</f>
        <v>58</v>
      </c>
      <c r="M33" s="14">
        <f>I33</f>
        <v>4</v>
      </c>
      <c r="N33" s="14">
        <f t="shared" si="8"/>
        <v>0.83076923076923082</v>
      </c>
      <c r="O33" s="7"/>
    </row>
    <row r="34" spans="1:15" s="23" customFormat="1">
      <c r="A34" s="20">
        <f t="shared" si="2"/>
        <v>33</v>
      </c>
      <c r="B34" s="14" t="s">
        <v>35</v>
      </c>
      <c r="C34" s="12" t="s">
        <v>56</v>
      </c>
      <c r="D34" s="12" t="s">
        <v>39</v>
      </c>
      <c r="E34" s="14" t="s">
        <v>37</v>
      </c>
      <c r="F34" s="13">
        <f t="shared" si="3"/>
        <v>0.57291666666666641</v>
      </c>
      <c r="G34" s="21">
        <v>4</v>
      </c>
      <c r="H34" s="20">
        <f t="shared" si="4"/>
        <v>33</v>
      </c>
      <c r="I34" s="21">
        <v>41</v>
      </c>
      <c r="J34" s="21">
        <v>13</v>
      </c>
      <c r="K34" s="21">
        <f t="shared" si="7"/>
        <v>0.48275862068965519</v>
      </c>
      <c r="L34" s="21">
        <f>I34</f>
        <v>41</v>
      </c>
      <c r="M34" s="21">
        <f>J34</f>
        <v>13</v>
      </c>
      <c r="N34" s="21">
        <f t="shared" si="8"/>
        <v>0.48275862068965519</v>
      </c>
      <c r="O34" s="22"/>
    </row>
    <row r="35" spans="1:15">
      <c r="A35" s="11">
        <f t="shared" si="2"/>
        <v>34</v>
      </c>
      <c r="B35" s="12" t="s">
        <v>35</v>
      </c>
      <c r="C35" s="12" t="s">
        <v>56</v>
      </c>
      <c r="D35" s="12" t="s">
        <v>39</v>
      </c>
      <c r="E35" s="12" t="s">
        <v>38</v>
      </c>
      <c r="F35" s="13">
        <f t="shared" si="3"/>
        <v>0.57638888888888862</v>
      </c>
      <c r="G35" s="12">
        <v>1</v>
      </c>
      <c r="H35" s="11">
        <f t="shared" si="4"/>
        <v>34</v>
      </c>
      <c r="I35" s="12">
        <v>15</v>
      </c>
      <c r="J35" s="12">
        <v>36</v>
      </c>
      <c r="K35" s="14">
        <f t="shared" si="7"/>
        <v>-0.40384615384615385</v>
      </c>
      <c r="L35" s="12">
        <f>J35</f>
        <v>36</v>
      </c>
      <c r="M35" s="12">
        <f>I35</f>
        <v>15</v>
      </c>
      <c r="N35" s="14">
        <f t="shared" si="8"/>
        <v>0.40384615384615385</v>
      </c>
      <c r="O35" s="7"/>
    </row>
    <row r="36" spans="1:15">
      <c r="A36" s="11">
        <f t="shared" si="2"/>
        <v>35</v>
      </c>
      <c r="B36" s="12" t="s">
        <v>35</v>
      </c>
      <c r="C36" s="12" t="s">
        <v>56</v>
      </c>
      <c r="D36" s="12" t="s">
        <v>39</v>
      </c>
      <c r="E36" s="12" t="s">
        <v>37</v>
      </c>
      <c r="F36" s="13">
        <f t="shared" si="3"/>
        <v>0.57986111111111083</v>
      </c>
      <c r="G36" s="12">
        <v>1</v>
      </c>
      <c r="H36" s="11">
        <f t="shared" si="4"/>
        <v>35</v>
      </c>
      <c r="I36" s="12">
        <v>33</v>
      </c>
      <c r="J36" s="12">
        <v>16</v>
      </c>
      <c r="K36" s="14">
        <f t="shared" si="7"/>
        <v>0.34</v>
      </c>
      <c r="L36" s="14">
        <f>I36</f>
        <v>33</v>
      </c>
      <c r="M36" s="14">
        <f>J36</f>
        <v>16</v>
      </c>
      <c r="N36" s="14">
        <f t="shared" si="8"/>
        <v>0.34</v>
      </c>
      <c r="O36" s="7"/>
    </row>
    <row r="37" spans="1:15">
      <c r="A37" s="11">
        <f t="shared" si="2"/>
        <v>36</v>
      </c>
      <c r="B37" s="12" t="s">
        <v>35</v>
      </c>
      <c r="C37" s="12" t="s">
        <v>56</v>
      </c>
      <c r="D37" s="12" t="s">
        <v>39</v>
      </c>
      <c r="E37" s="12" t="s">
        <v>38</v>
      </c>
      <c r="F37" s="13">
        <f t="shared" si="3"/>
        <v>0.58333333333333304</v>
      </c>
      <c r="G37" s="12">
        <v>6</v>
      </c>
      <c r="H37" s="11">
        <f t="shared" si="4"/>
        <v>36</v>
      </c>
      <c r="I37" s="12">
        <v>15</v>
      </c>
      <c r="J37" s="12">
        <v>54</v>
      </c>
      <c r="K37" s="14">
        <f t="shared" si="7"/>
        <v>-0.52</v>
      </c>
      <c r="L37" s="14">
        <f>J37</f>
        <v>54</v>
      </c>
      <c r="M37" s="14">
        <f>I37</f>
        <v>15</v>
      </c>
      <c r="N37" s="14">
        <f t="shared" si="8"/>
        <v>0.52</v>
      </c>
      <c r="O37" s="7"/>
    </row>
    <row r="38" spans="1:15" s="25" customFormat="1">
      <c r="A38" s="16">
        <f>A37+1</f>
        <v>37</v>
      </c>
      <c r="B38" s="9" t="s">
        <v>35</v>
      </c>
      <c r="C38" s="9" t="s">
        <v>57</v>
      </c>
      <c r="D38" s="9" t="s">
        <v>39</v>
      </c>
      <c r="E38" s="24" t="s">
        <v>37</v>
      </c>
      <c r="F38" s="17">
        <f>F37+TIME(0,30,0)</f>
        <v>0.60416666666666641</v>
      </c>
      <c r="G38" s="24">
        <v>6</v>
      </c>
      <c r="H38" s="16">
        <f>H37+1</f>
        <v>37</v>
      </c>
      <c r="I38" s="24">
        <v>54</v>
      </c>
      <c r="J38" s="24">
        <v>11</v>
      </c>
      <c r="K38" s="24">
        <f t="shared" si="7"/>
        <v>0.60563380281690138</v>
      </c>
      <c r="L38" s="24">
        <f>I38</f>
        <v>54</v>
      </c>
      <c r="M38" s="24">
        <f>J38</f>
        <v>11</v>
      </c>
      <c r="N38" s="24">
        <f t="shared" si="8"/>
        <v>0.60563380281690138</v>
      </c>
      <c r="O38" s="18">
        <f>(N38+N39+N40+N41+N42+N43)/6</f>
        <v>0.52586971271906979</v>
      </c>
    </row>
    <row r="39" spans="1:15">
      <c r="A39" s="11">
        <f t="shared" si="2"/>
        <v>38</v>
      </c>
      <c r="B39" s="12" t="s">
        <v>35</v>
      </c>
      <c r="C39" s="12" t="s">
        <v>57</v>
      </c>
      <c r="D39" s="12" t="s">
        <v>39</v>
      </c>
      <c r="E39" s="12" t="s">
        <v>38</v>
      </c>
      <c r="F39" s="13">
        <f t="shared" si="3"/>
        <v>0.60763888888888862</v>
      </c>
      <c r="G39" s="12">
        <v>3</v>
      </c>
      <c r="H39" s="11">
        <f t="shared" si="4"/>
        <v>38</v>
      </c>
      <c r="I39" s="12">
        <v>11</v>
      </c>
      <c r="J39" s="12">
        <v>46</v>
      </c>
      <c r="K39" s="14">
        <f t="shared" si="7"/>
        <v>-0.58333333333333337</v>
      </c>
      <c r="L39" s="14">
        <f>J39</f>
        <v>46</v>
      </c>
      <c r="M39" s="14">
        <f>I39</f>
        <v>11</v>
      </c>
      <c r="N39" s="14">
        <f t="shared" si="8"/>
        <v>0.58333333333333337</v>
      </c>
      <c r="O39" s="7"/>
    </row>
    <row r="40" spans="1:15" s="23" customFormat="1">
      <c r="A40" s="20">
        <f t="shared" si="2"/>
        <v>39</v>
      </c>
      <c r="B40" s="14" t="s">
        <v>35</v>
      </c>
      <c r="C40" s="12" t="s">
        <v>57</v>
      </c>
      <c r="D40" s="12" t="s">
        <v>39</v>
      </c>
      <c r="E40" s="14" t="s">
        <v>37</v>
      </c>
      <c r="F40" s="13">
        <f t="shared" si="3"/>
        <v>0.61111111111111083</v>
      </c>
      <c r="G40" s="21">
        <v>3</v>
      </c>
      <c r="H40" s="20">
        <f t="shared" si="4"/>
        <v>39</v>
      </c>
      <c r="I40" s="21">
        <v>42</v>
      </c>
      <c r="J40" s="21">
        <v>10</v>
      </c>
      <c r="K40" s="21">
        <f t="shared" si="7"/>
        <v>0.58181818181818179</v>
      </c>
      <c r="L40" s="21">
        <f>I40</f>
        <v>42</v>
      </c>
      <c r="M40" s="21">
        <f>J40</f>
        <v>10</v>
      </c>
      <c r="N40" s="21">
        <f t="shared" si="8"/>
        <v>0.58181818181818179</v>
      </c>
      <c r="O40" s="22"/>
    </row>
    <row r="41" spans="1:15">
      <c r="A41" s="11">
        <f t="shared" si="2"/>
        <v>40</v>
      </c>
      <c r="B41" s="12" t="s">
        <v>35</v>
      </c>
      <c r="C41" s="12" t="s">
        <v>57</v>
      </c>
      <c r="D41" s="12" t="s">
        <v>39</v>
      </c>
      <c r="E41" s="12" t="s">
        <v>38</v>
      </c>
      <c r="F41" s="13">
        <f t="shared" si="3"/>
        <v>0.61458333333333304</v>
      </c>
      <c r="G41" s="12">
        <v>3</v>
      </c>
      <c r="H41" s="11">
        <f t="shared" si="4"/>
        <v>40</v>
      </c>
      <c r="I41" s="12">
        <v>13</v>
      </c>
      <c r="J41" s="12">
        <v>39</v>
      </c>
      <c r="K41" s="14">
        <f t="shared" si="7"/>
        <v>-0.47272727272727272</v>
      </c>
      <c r="L41" s="12">
        <f>J41</f>
        <v>39</v>
      </c>
      <c r="M41" s="12">
        <f>I41</f>
        <v>13</v>
      </c>
      <c r="N41" s="14">
        <f t="shared" si="8"/>
        <v>0.47272727272727272</v>
      </c>
      <c r="O41" s="7"/>
    </row>
    <row r="42" spans="1:15">
      <c r="A42" s="11">
        <f t="shared" si="2"/>
        <v>41</v>
      </c>
      <c r="B42" s="12" t="s">
        <v>35</v>
      </c>
      <c r="C42" s="12" t="s">
        <v>57</v>
      </c>
      <c r="D42" s="12" t="s">
        <v>39</v>
      </c>
      <c r="E42" s="12" t="s">
        <v>37</v>
      </c>
      <c r="F42" s="13">
        <f t="shared" si="3"/>
        <v>0.61805555555555525</v>
      </c>
      <c r="G42" s="12">
        <v>2</v>
      </c>
      <c r="H42" s="11">
        <f t="shared" si="4"/>
        <v>41</v>
      </c>
      <c r="I42" s="12">
        <v>47</v>
      </c>
      <c r="J42" s="12">
        <v>16</v>
      </c>
      <c r="K42" s="14">
        <f t="shared" si="7"/>
        <v>0.47692307692307695</v>
      </c>
      <c r="L42" s="14">
        <f>I42</f>
        <v>47</v>
      </c>
      <c r="M42" s="14">
        <f>J42</f>
        <v>16</v>
      </c>
      <c r="N42" s="14">
        <f t="shared" si="8"/>
        <v>0.47692307692307695</v>
      </c>
      <c r="O42" s="7"/>
    </row>
    <row r="43" spans="1:15">
      <c r="A43" s="11">
        <f t="shared" si="2"/>
        <v>42</v>
      </c>
      <c r="B43" s="12" t="s">
        <v>35</v>
      </c>
      <c r="C43" s="12" t="s">
        <v>57</v>
      </c>
      <c r="D43" s="12" t="s">
        <v>39</v>
      </c>
      <c r="E43" s="12" t="s">
        <v>38</v>
      </c>
      <c r="F43" s="13">
        <f t="shared" si="3"/>
        <v>0.62152777777777746</v>
      </c>
      <c r="G43" s="12">
        <v>5</v>
      </c>
      <c r="H43" s="11">
        <f t="shared" si="4"/>
        <v>42</v>
      </c>
      <c r="I43" s="12">
        <v>17</v>
      </c>
      <c r="J43" s="12">
        <v>47</v>
      </c>
      <c r="K43" s="14">
        <f t="shared" si="7"/>
        <v>-0.43478260869565216</v>
      </c>
      <c r="L43" s="14">
        <f>J43</f>
        <v>47</v>
      </c>
      <c r="M43" s="14">
        <f>I43</f>
        <v>17</v>
      </c>
      <c r="N43" s="14">
        <f t="shared" si="8"/>
        <v>0.43478260869565216</v>
      </c>
      <c r="O43" s="7"/>
    </row>
    <row r="44" spans="1:15" s="25" customFormat="1">
      <c r="A44" s="16">
        <f>A43+1</f>
        <v>43</v>
      </c>
      <c r="B44" s="9" t="s">
        <v>35</v>
      </c>
      <c r="C44" s="9" t="s">
        <v>58</v>
      </c>
      <c r="D44" s="9" t="s">
        <v>39</v>
      </c>
      <c r="E44" s="24" t="s">
        <v>37</v>
      </c>
      <c r="F44" s="17">
        <f>F43+TIME(0,30,0)</f>
        <v>0.64236111111111083</v>
      </c>
      <c r="G44" s="24">
        <v>3</v>
      </c>
      <c r="H44" s="16">
        <f>H43+1</f>
        <v>43</v>
      </c>
      <c r="I44" s="24">
        <v>60</v>
      </c>
      <c r="J44" s="24">
        <v>7</v>
      </c>
      <c r="K44" s="24">
        <f t="shared" si="7"/>
        <v>0.75714285714285712</v>
      </c>
      <c r="L44" s="24">
        <f>I44</f>
        <v>60</v>
      </c>
      <c r="M44" s="24">
        <f>J44</f>
        <v>7</v>
      </c>
      <c r="N44" s="24">
        <f t="shared" si="8"/>
        <v>0.75714285714285712</v>
      </c>
      <c r="O44" s="18">
        <f>(N44+N45+N46+N47+N48+N49)/6</f>
        <v>0.50195367750108388</v>
      </c>
    </row>
    <row r="45" spans="1:15">
      <c r="A45" s="11">
        <f t="shared" si="2"/>
        <v>44</v>
      </c>
      <c r="B45" s="12" t="s">
        <v>35</v>
      </c>
      <c r="C45" s="12" t="s">
        <v>58</v>
      </c>
      <c r="D45" s="12" t="s">
        <v>39</v>
      </c>
      <c r="E45" s="12" t="s">
        <v>38</v>
      </c>
      <c r="F45" s="13">
        <f t="shared" si="3"/>
        <v>0.64583333333333304</v>
      </c>
      <c r="G45" s="12">
        <v>2</v>
      </c>
      <c r="H45" s="11">
        <f t="shared" si="4"/>
        <v>44</v>
      </c>
      <c r="I45" s="12">
        <v>16</v>
      </c>
      <c r="J45" s="12">
        <v>53</v>
      </c>
      <c r="K45" s="14">
        <f t="shared" si="7"/>
        <v>-0.52112676056338025</v>
      </c>
      <c r="L45" s="14">
        <f>J45</f>
        <v>53</v>
      </c>
      <c r="M45" s="14">
        <f>I45</f>
        <v>16</v>
      </c>
      <c r="N45" s="14">
        <f t="shared" si="8"/>
        <v>0.52112676056338025</v>
      </c>
      <c r="O45" s="7"/>
    </row>
    <row r="46" spans="1:15" s="23" customFormat="1">
      <c r="A46" s="20">
        <f t="shared" si="2"/>
        <v>45</v>
      </c>
      <c r="B46" s="14" t="s">
        <v>35</v>
      </c>
      <c r="C46" s="12" t="s">
        <v>58</v>
      </c>
      <c r="D46" s="12" t="s">
        <v>39</v>
      </c>
      <c r="E46" s="14" t="s">
        <v>37</v>
      </c>
      <c r="F46" s="13">
        <f t="shared" si="3"/>
        <v>0.64930555555555525</v>
      </c>
      <c r="G46" s="21">
        <v>2</v>
      </c>
      <c r="H46" s="20">
        <f t="shared" si="4"/>
        <v>45</v>
      </c>
      <c r="I46" s="21">
        <v>46</v>
      </c>
      <c r="J46" s="21">
        <v>11</v>
      </c>
      <c r="K46" s="21">
        <f t="shared" si="7"/>
        <v>0.59322033898305082</v>
      </c>
      <c r="L46" s="21">
        <f>I46</f>
        <v>46</v>
      </c>
      <c r="M46" s="21">
        <f>J46</f>
        <v>11</v>
      </c>
      <c r="N46" s="21">
        <f t="shared" si="8"/>
        <v>0.59322033898305082</v>
      </c>
      <c r="O46" s="22"/>
    </row>
    <row r="47" spans="1:15">
      <c r="A47" s="11">
        <f t="shared" si="2"/>
        <v>46</v>
      </c>
      <c r="B47" s="12" t="s">
        <v>35</v>
      </c>
      <c r="C47" s="12" t="s">
        <v>58</v>
      </c>
      <c r="D47" s="12" t="s">
        <v>39</v>
      </c>
      <c r="E47" s="12" t="s">
        <v>38</v>
      </c>
      <c r="F47" s="13">
        <f t="shared" si="3"/>
        <v>0.65277777777777746</v>
      </c>
      <c r="G47" s="12">
        <v>5</v>
      </c>
      <c r="H47" s="11">
        <f t="shared" si="4"/>
        <v>46</v>
      </c>
      <c r="I47" s="12">
        <v>15</v>
      </c>
      <c r="J47" s="12">
        <v>35</v>
      </c>
      <c r="K47" s="14">
        <f t="shared" si="7"/>
        <v>-0.36363636363636365</v>
      </c>
      <c r="L47" s="12">
        <f>J47</f>
        <v>35</v>
      </c>
      <c r="M47" s="12">
        <f>I47</f>
        <v>15</v>
      </c>
      <c r="N47" s="14">
        <f t="shared" si="8"/>
        <v>0.36363636363636365</v>
      </c>
      <c r="O47" s="7"/>
    </row>
    <row r="48" spans="1:15">
      <c r="A48" s="11">
        <f t="shared" si="2"/>
        <v>47</v>
      </c>
      <c r="B48" s="12" t="s">
        <v>35</v>
      </c>
      <c r="C48" s="12" t="s">
        <v>58</v>
      </c>
      <c r="D48" s="12" t="s">
        <v>39</v>
      </c>
      <c r="E48" s="12" t="s">
        <v>37</v>
      </c>
      <c r="F48" s="13">
        <f t="shared" si="3"/>
        <v>0.65624999999999967</v>
      </c>
      <c r="G48" s="12">
        <v>4</v>
      </c>
      <c r="H48" s="11">
        <f t="shared" si="4"/>
        <v>47</v>
      </c>
      <c r="I48" s="12">
        <v>28</v>
      </c>
      <c r="J48" s="12">
        <v>15</v>
      </c>
      <c r="K48" s="14">
        <f t="shared" si="7"/>
        <v>0.27659574468085107</v>
      </c>
      <c r="L48" s="14">
        <f>I48</f>
        <v>28</v>
      </c>
      <c r="M48" s="14">
        <f>J48</f>
        <v>15</v>
      </c>
      <c r="N48" s="14">
        <f t="shared" si="8"/>
        <v>0.27659574468085107</v>
      </c>
      <c r="O48" s="7"/>
    </row>
    <row r="49" spans="1:15">
      <c r="A49" s="11">
        <f t="shared" si="2"/>
        <v>48</v>
      </c>
      <c r="B49" s="12" t="s">
        <v>35</v>
      </c>
      <c r="C49" s="12" t="s">
        <v>58</v>
      </c>
      <c r="D49" s="12" t="s">
        <v>39</v>
      </c>
      <c r="E49" s="12" t="s">
        <v>38</v>
      </c>
      <c r="F49" s="13">
        <f t="shared" si="3"/>
        <v>0.65972222222222188</v>
      </c>
      <c r="G49" s="12">
        <v>3</v>
      </c>
      <c r="H49" s="11">
        <f t="shared" si="4"/>
        <v>48</v>
      </c>
      <c r="I49" s="12">
        <v>17</v>
      </c>
      <c r="J49" s="12">
        <v>54</v>
      </c>
      <c r="K49" s="14">
        <f t="shared" si="7"/>
        <v>-0.5</v>
      </c>
      <c r="L49" s="14">
        <f>J49</f>
        <v>54</v>
      </c>
      <c r="M49" s="14">
        <f>I49</f>
        <v>17</v>
      </c>
      <c r="N49" s="14">
        <f t="shared" si="8"/>
        <v>0.5</v>
      </c>
      <c r="O49" s="7"/>
    </row>
  </sheetData>
  <phoneticPr fontId="6" type="noConversion"/>
  <pageMargins left="0.75" right="0.75" top="1" bottom="1" header="0.5" footer="0.5"/>
  <pageSetup scale="5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9"/>
  <sheetViews>
    <sheetView workbookViewId="0">
      <selection activeCell="C49" sqref="C49"/>
    </sheetView>
  </sheetViews>
  <sheetFormatPr baseColWidth="10" defaultRowHeight="15" x14ac:dyDescent="0"/>
  <cols>
    <col min="2" max="2" width="19.5" customWidth="1"/>
    <col min="3" max="3" width="26.6640625" customWidth="1"/>
    <col min="4" max="4" width="20.83203125" customWidth="1"/>
    <col min="6" max="6" width="11.83203125" bestFit="1" customWidth="1"/>
    <col min="8" max="8" width="13" customWidth="1"/>
  </cols>
  <sheetData>
    <row r="1" spans="1:15">
      <c r="A1" s="4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6" t="s">
        <v>29</v>
      </c>
      <c r="G1" s="5" t="s">
        <v>30</v>
      </c>
      <c r="H1" s="4" t="s">
        <v>24</v>
      </c>
      <c r="I1" s="5" t="s">
        <v>31</v>
      </c>
      <c r="J1" s="5" t="s">
        <v>32</v>
      </c>
      <c r="K1" s="5" t="s">
        <v>33</v>
      </c>
      <c r="L1" s="5" t="s">
        <v>26</v>
      </c>
      <c r="M1" s="5" t="s">
        <v>27</v>
      </c>
      <c r="N1" s="5" t="s">
        <v>34</v>
      </c>
      <c r="O1" s="7"/>
    </row>
    <row r="2" spans="1:15">
      <c r="A2" s="8">
        <v>1</v>
      </c>
      <c r="B2" s="9" t="s">
        <v>35</v>
      </c>
      <c r="C2" s="9" t="s">
        <v>36</v>
      </c>
      <c r="D2" s="9" t="s">
        <v>36</v>
      </c>
      <c r="E2" s="9" t="s">
        <v>37</v>
      </c>
      <c r="F2" s="10">
        <f>TIME(9,,0)</f>
        <v>0.375</v>
      </c>
      <c r="G2" s="9">
        <v>7</v>
      </c>
      <c r="H2" s="8">
        <v>1</v>
      </c>
      <c r="I2" s="9">
        <v>31</v>
      </c>
      <c r="J2" s="9">
        <v>32</v>
      </c>
      <c r="K2" s="9">
        <f t="shared" ref="K2:K49" si="0">(I2-J2)/(G2+I2+J2)</f>
        <v>-1.4285714285714285E-2</v>
      </c>
      <c r="L2" s="9">
        <f>I2</f>
        <v>31</v>
      </c>
      <c r="M2" s="9">
        <f>J2</f>
        <v>32</v>
      </c>
      <c r="N2" s="9">
        <f t="shared" ref="N2:N49" si="1">(L2-M2)/(G2+L2+M2)</f>
        <v>-1.4285714285714285E-2</v>
      </c>
      <c r="O2" s="7">
        <f>(K2+K3+K4+K5)/6</f>
        <v>4.5743853096794275E-2</v>
      </c>
    </row>
    <row r="3" spans="1:15">
      <c r="A3" s="11">
        <f t="shared" ref="A3:A49" si="2">A2+1</f>
        <v>2</v>
      </c>
      <c r="B3" s="12" t="s">
        <v>35</v>
      </c>
      <c r="C3" s="12" t="s">
        <v>36</v>
      </c>
      <c r="D3" s="12" t="s">
        <v>36</v>
      </c>
      <c r="E3" s="12" t="s">
        <v>38</v>
      </c>
      <c r="F3" s="13">
        <f t="shared" ref="F3:F49" si="3">F2+TIME(0,5,0)</f>
        <v>0.37847222222222221</v>
      </c>
      <c r="G3" s="12">
        <v>7</v>
      </c>
      <c r="H3" s="11">
        <f t="shared" ref="H3:H49" si="4">H2+1</f>
        <v>2</v>
      </c>
      <c r="I3" s="12">
        <v>29</v>
      </c>
      <c r="J3" s="12">
        <v>29</v>
      </c>
      <c r="K3" s="14">
        <f t="shared" si="0"/>
        <v>0</v>
      </c>
      <c r="L3" s="12">
        <f>J3</f>
        <v>29</v>
      </c>
      <c r="M3" s="12">
        <f>I3</f>
        <v>29</v>
      </c>
      <c r="N3" s="14">
        <f t="shared" si="1"/>
        <v>0</v>
      </c>
      <c r="O3" s="7">
        <f>(N2+N3+N4+N5+N6+N7)/6</f>
        <v>-4.8986261171135095E-3</v>
      </c>
    </row>
    <row r="4" spans="1:15">
      <c r="A4" s="11">
        <f t="shared" si="2"/>
        <v>3</v>
      </c>
      <c r="B4" s="12" t="s">
        <v>35</v>
      </c>
      <c r="C4" s="12" t="s">
        <v>36</v>
      </c>
      <c r="D4" s="12" t="s">
        <v>36</v>
      </c>
      <c r="E4" s="12" t="s">
        <v>37</v>
      </c>
      <c r="F4" s="13">
        <f t="shared" si="3"/>
        <v>0.38194444444444442</v>
      </c>
      <c r="G4" s="12">
        <v>9</v>
      </c>
      <c r="H4" s="11">
        <f t="shared" si="4"/>
        <v>3</v>
      </c>
      <c r="I4" s="12">
        <v>35</v>
      </c>
      <c r="J4" s="12">
        <v>24</v>
      </c>
      <c r="K4" s="14">
        <f t="shared" si="0"/>
        <v>0.16176470588235295</v>
      </c>
      <c r="L4" s="14">
        <f>I4</f>
        <v>35</v>
      </c>
      <c r="M4" s="14">
        <f>J4</f>
        <v>24</v>
      </c>
      <c r="N4" s="14">
        <f t="shared" si="1"/>
        <v>0.16176470588235295</v>
      </c>
      <c r="O4" s="7"/>
    </row>
    <row r="5" spans="1:15">
      <c r="A5" s="11">
        <f t="shared" si="2"/>
        <v>4</v>
      </c>
      <c r="B5" s="12" t="s">
        <v>35</v>
      </c>
      <c r="C5" s="12" t="s">
        <v>36</v>
      </c>
      <c r="D5" s="12" t="s">
        <v>36</v>
      </c>
      <c r="E5" s="12" t="s">
        <v>38</v>
      </c>
      <c r="F5" s="13">
        <f t="shared" si="3"/>
        <v>0.38541666666666663</v>
      </c>
      <c r="G5" s="12">
        <v>13</v>
      </c>
      <c r="H5" s="11">
        <f t="shared" si="4"/>
        <v>4</v>
      </c>
      <c r="I5" s="12">
        <v>29</v>
      </c>
      <c r="J5" s="12">
        <v>21</v>
      </c>
      <c r="K5" s="14">
        <f t="shared" si="0"/>
        <v>0.12698412698412698</v>
      </c>
      <c r="L5" s="14">
        <f>J5</f>
        <v>21</v>
      </c>
      <c r="M5" s="14">
        <f>I5</f>
        <v>29</v>
      </c>
      <c r="N5" s="14">
        <f t="shared" si="1"/>
        <v>-0.12698412698412698</v>
      </c>
      <c r="O5" s="7"/>
    </row>
    <row r="6" spans="1:15">
      <c r="A6" s="11">
        <f t="shared" si="2"/>
        <v>5</v>
      </c>
      <c r="B6" s="12" t="s">
        <v>35</v>
      </c>
      <c r="C6" s="12" t="s">
        <v>36</v>
      </c>
      <c r="D6" s="12" t="s">
        <v>36</v>
      </c>
      <c r="E6" s="12" t="s">
        <v>37</v>
      </c>
      <c r="F6" s="13">
        <f t="shared" si="3"/>
        <v>0.38888888888888884</v>
      </c>
      <c r="G6" s="12">
        <v>8</v>
      </c>
      <c r="H6" s="11">
        <f t="shared" si="4"/>
        <v>5</v>
      </c>
      <c r="I6" s="15">
        <v>22</v>
      </c>
      <c r="J6" s="15">
        <v>19</v>
      </c>
      <c r="K6" s="14">
        <f t="shared" si="0"/>
        <v>6.1224489795918366E-2</v>
      </c>
      <c r="L6" s="14">
        <f>I6</f>
        <v>22</v>
      </c>
      <c r="M6" s="14">
        <f>J6</f>
        <v>19</v>
      </c>
      <c r="N6" s="14">
        <f t="shared" si="1"/>
        <v>6.1224489795918366E-2</v>
      </c>
      <c r="O6" s="7"/>
    </row>
    <row r="7" spans="1:15">
      <c r="A7" s="11">
        <f t="shared" si="2"/>
        <v>6</v>
      </c>
      <c r="B7" s="12" t="s">
        <v>35</v>
      </c>
      <c r="C7" s="12" t="s">
        <v>36</v>
      </c>
      <c r="D7" s="12" t="s">
        <v>36</v>
      </c>
      <c r="E7" s="12" t="s">
        <v>38</v>
      </c>
      <c r="F7" s="13">
        <f t="shared" si="3"/>
        <v>0.39236111111111105</v>
      </c>
      <c r="G7" s="12">
        <v>6</v>
      </c>
      <c r="H7" s="11">
        <f t="shared" si="4"/>
        <v>6</v>
      </c>
      <c r="I7" s="12">
        <v>32</v>
      </c>
      <c r="J7" s="12">
        <v>25</v>
      </c>
      <c r="K7" s="14">
        <f t="shared" si="0"/>
        <v>0.1111111111111111</v>
      </c>
      <c r="L7" s="14">
        <f>J7</f>
        <v>25</v>
      </c>
      <c r="M7" s="14">
        <f>I7</f>
        <v>32</v>
      </c>
      <c r="N7" s="14">
        <f t="shared" si="1"/>
        <v>-0.1111111111111111</v>
      </c>
      <c r="O7" s="7"/>
    </row>
    <row r="8" spans="1:15" s="19" customFormat="1">
      <c r="A8" s="16">
        <f>A7+1</f>
        <v>7</v>
      </c>
      <c r="B8" s="9" t="s">
        <v>35</v>
      </c>
      <c r="C8" s="9" t="s">
        <v>65</v>
      </c>
      <c r="D8" s="9" t="s">
        <v>39</v>
      </c>
      <c r="E8" s="9" t="s">
        <v>37</v>
      </c>
      <c r="F8" s="17">
        <f>F7+TIME(0,30,0)</f>
        <v>0.41319444444444436</v>
      </c>
      <c r="G8" s="9">
        <v>5</v>
      </c>
      <c r="H8" s="16">
        <f>H7+1</f>
        <v>7</v>
      </c>
      <c r="I8" s="9">
        <v>57</v>
      </c>
      <c r="J8" s="9">
        <v>8</v>
      </c>
      <c r="K8" s="9">
        <f>(I8-J8)/(G8+I8+J8)</f>
        <v>0.7</v>
      </c>
      <c r="L8" s="9">
        <f>I8</f>
        <v>57</v>
      </c>
      <c r="M8" s="9">
        <f>J8</f>
        <v>8</v>
      </c>
      <c r="N8" s="9">
        <f>(L8-M8)/(G8+L8+M8)</f>
        <v>0.7</v>
      </c>
      <c r="O8" s="18">
        <f>(N9+N10+N11+N12+N13)/5</f>
        <v>0.69418621799287183</v>
      </c>
    </row>
    <row r="9" spans="1:15">
      <c r="A9" s="11">
        <f>A8+1</f>
        <v>8</v>
      </c>
      <c r="B9" s="12" t="s">
        <v>35</v>
      </c>
      <c r="C9" s="12" t="s">
        <v>65</v>
      </c>
      <c r="D9" s="12" t="s">
        <v>39</v>
      </c>
      <c r="E9" s="12" t="s">
        <v>38</v>
      </c>
      <c r="F9" s="13">
        <f t="shared" si="3"/>
        <v>0.41666666666666657</v>
      </c>
      <c r="G9" s="12">
        <v>3</v>
      </c>
      <c r="H9" s="11">
        <f>H8+1</f>
        <v>8</v>
      </c>
      <c r="I9" s="12">
        <v>1</v>
      </c>
      <c r="J9" s="12">
        <v>47</v>
      </c>
      <c r="K9" s="14">
        <f>(I9-J9)/(G9+I9+J9)</f>
        <v>-0.90196078431372551</v>
      </c>
      <c r="L9" s="12">
        <f>J9</f>
        <v>47</v>
      </c>
      <c r="M9" s="12">
        <f>I9</f>
        <v>1</v>
      </c>
      <c r="N9" s="14">
        <f>(L9-M9)/(G9+L9+M9)</f>
        <v>0.90196078431372551</v>
      </c>
      <c r="O9" s="7"/>
    </row>
    <row r="10" spans="1:15">
      <c r="A10" s="11">
        <f>A9+1</f>
        <v>9</v>
      </c>
      <c r="B10" s="12" t="s">
        <v>35</v>
      </c>
      <c r="C10" s="12" t="s">
        <v>65</v>
      </c>
      <c r="D10" s="12" t="s">
        <v>39</v>
      </c>
      <c r="E10" s="12" t="s">
        <v>37</v>
      </c>
      <c r="F10" s="13">
        <f t="shared" si="3"/>
        <v>0.42013888888888878</v>
      </c>
      <c r="G10" s="12">
        <v>1</v>
      </c>
      <c r="H10" s="11">
        <f>H9+1</f>
        <v>9</v>
      </c>
      <c r="I10" s="12">
        <v>50</v>
      </c>
      <c r="J10" s="12">
        <v>10</v>
      </c>
      <c r="K10" s="14">
        <f>(I10-J10)/(G10+I10+J10)</f>
        <v>0.65573770491803274</v>
      </c>
      <c r="L10" s="14">
        <f>I10</f>
        <v>50</v>
      </c>
      <c r="M10" s="14">
        <f>J10</f>
        <v>10</v>
      </c>
      <c r="N10" s="14">
        <f>(L10-M10)/(G10+L10+M10)</f>
        <v>0.65573770491803274</v>
      </c>
      <c r="O10" s="7"/>
    </row>
    <row r="11" spans="1:15">
      <c r="A11" s="11">
        <f>A10+1</f>
        <v>10</v>
      </c>
      <c r="B11" s="12" t="s">
        <v>35</v>
      </c>
      <c r="C11" s="12" t="s">
        <v>65</v>
      </c>
      <c r="D11" s="12" t="s">
        <v>39</v>
      </c>
      <c r="E11" s="12" t="s">
        <v>38</v>
      </c>
      <c r="F11" s="13">
        <f t="shared" si="3"/>
        <v>0.42361111111111099</v>
      </c>
      <c r="G11" s="12">
        <v>1</v>
      </c>
      <c r="H11" s="11">
        <f>H10+1</f>
        <v>10</v>
      </c>
      <c r="I11" s="12">
        <v>6</v>
      </c>
      <c r="J11" s="12">
        <v>41</v>
      </c>
      <c r="K11" s="14">
        <f>(I11-J11)/(G11+I11+J11)</f>
        <v>-0.72916666666666663</v>
      </c>
      <c r="L11" s="14">
        <f>J11</f>
        <v>41</v>
      </c>
      <c r="M11" s="14">
        <f>I11</f>
        <v>6</v>
      </c>
      <c r="N11" s="14">
        <f>(L11-M11)/(G11+L11+M11)</f>
        <v>0.72916666666666663</v>
      </c>
      <c r="O11" s="7"/>
    </row>
    <row r="12" spans="1:15">
      <c r="A12" s="11">
        <f t="shared" si="2"/>
        <v>11</v>
      </c>
      <c r="B12" s="12" t="s">
        <v>35</v>
      </c>
      <c r="C12" s="12" t="s">
        <v>65</v>
      </c>
      <c r="D12" s="12" t="s">
        <v>39</v>
      </c>
      <c r="E12" s="12" t="s">
        <v>37</v>
      </c>
      <c r="F12" s="13">
        <f t="shared" si="3"/>
        <v>0.4270833333333332</v>
      </c>
      <c r="G12" s="12">
        <v>3</v>
      </c>
      <c r="H12" s="11">
        <f t="shared" si="4"/>
        <v>11</v>
      </c>
      <c r="I12" s="15">
        <v>44</v>
      </c>
      <c r="J12" s="15">
        <v>2</v>
      </c>
      <c r="K12" s="14">
        <f t="shared" ref="K12:K13" si="5">(I12-J12)/(G12+I12+J12)</f>
        <v>0.8571428571428571</v>
      </c>
      <c r="L12" s="14">
        <f>I12</f>
        <v>44</v>
      </c>
      <c r="M12" s="14">
        <f>J12</f>
        <v>2</v>
      </c>
      <c r="N12" s="14">
        <f t="shared" ref="N12:N13" si="6">(L12-M12)/(G12+L12+M12)</f>
        <v>0.8571428571428571</v>
      </c>
      <c r="O12" s="7"/>
    </row>
    <row r="13" spans="1:15">
      <c r="A13" s="11">
        <f t="shared" si="2"/>
        <v>12</v>
      </c>
      <c r="B13" s="12" t="s">
        <v>35</v>
      </c>
      <c r="C13" s="12" t="s">
        <v>65</v>
      </c>
      <c r="D13" s="12" t="s">
        <v>39</v>
      </c>
      <c r="E13" s="12" t="s">
        <v>38</v>
      </c>
      <c r="F13" s="13">
        <f t="shared" si="3"/>
        <v>0.43055555555555541</v>
      </c>
      <c r="G13" s="12">
        <v>1</v>
      </c>
      <c r="H13" s="11">
        <f t="shared" si="4"/>
        <v>12</v>
      </c>
      <c r="I13" s="12">
        <v>17</v>
      </c>
      <c r="J13" s="12">
        <v>34</v>
      </c>
      <c r="K13" s="14">
        <f t="shared" si="5"/>
        <v>-0.32692307692307693</v>
      </c>
      <c r="L13" s="14">
        <f>J13</f>
        <v>34</v>
      </c>
      <c r="M13" s="14">
        <f>I13</f>
        <v>17</v>
      </c>
      <c r="N13" s="14">
        <f t="shared" si="6"/>
        <v>0.32692307692307693</v>
      </c>
      <c r="O13" s="7"/>
    </row>
    <row r="14" spans="1:15" s="19" customFormat="1">
      <c r="A14" s="16">
        <f>A13+1</f>
        <v>13</v>
      </c>
      <c r="B14" s="9" t="s">
        <v>35</v>
      </c>
      <c r="C14" s="9" t="s">
        <v>66</v>
      </c>
      <c r="D14" s="9" t="s">
        <v>39</v>
      </c>
      <c r="E14" s="9" t="s">
        <v>37</v>
      </c>
      <c r="F14" s="17">
        <f>F13+TIME(0,30,0)</f>
        <v>0.45138888888888873</v>
      </c>
      <c r="G14" s="9">
        <v>4</v>
      </c>
      <c r="H14" s="16">
        <f>H13+1</f>
        <v>13</v>
      </c>
      <c r="I14" s="9">
        <v>47</v>
      </c>
      <c r="J14" s="9">
        <v>15</v>
      </c>
      <c r="K14" s="9">
        <f t="shared" si="0"/>
        <v>0.48484848484848486</v>
      </c>
      <c r="L14" s="9">
        <f>I14</f>
        <v>47</v>
      </c>
      <c r="M14" s="9">
        <f>J14</f>
        <v>15</v>
      </c>
      <c r="N14" s="9">
        <f t="shared" si="1"/>
        <v>0.48484848484848486</v>
      </c>
      <c r="O14" s="18">
        <f>(N14+N15+N16+N17+N18+N19)/6</f>
        <v>0.42406505817088463</v>
      </c>
    </row>
    <row r="15" spans="1:15">
      <c r="A15" s="11">
        <f t="shared" si="2"/>
        <v>14</v>
      </c>
      <c r="B15" s="12" t="s">
        <v>35</v>
      </c>
      <c r="C15" s="12" t="s">
        <v>66</v>
      </c>
      <c r="D15" s="12" t="s">
        <v>39</v>
      </c>
      <c r="E15" s="12" t="s">
        <v>38</v>
      </c>
      <c r="F15" s="13">
        <f t="shared" si="3"/>
        <v>0.45486111111111094</v>
      </c>
      <c r="G15" s="12">
        <v>3</v>
      </c>
      <c r="H15" s="11">
        <f t="shared" si="4"/>
        <v>14</v>
      </c>
      <c r="I15" s="12">
        <v>22</v>
      </c>
      <c r="J15" s="12">
        <v>37</v>
      </c>
      <c r="K15" s="14">
        <f t="shared" si="0"/>
        <v>-0.24193548387096775</v>
      </c>
      <c r="L15" s="12">
        <f>J15</f>
        <v>37</v>
      </c>
      <c r="M15" s="12">
        <f>I15</f>
        <v>22</v>
      </c>
      <c r="N15" s="14">
        <f t="shared" si="1"/>
        <v>0.24193548387096775</v>
      </c>
      <c r="O15" s="7"/>
    </row>
    <row r="16" spans="1:15" s="23" customFormat="1">
      <c r="A16" s="20">
        <f t="shared" si="2"/>
        <v>15</v>
      </c>
      <c r="B16" s="14" t="s">
        <v>35</v>
      </c>
      <c r="C16" s="12" t="s">
        <v>66</v>
      </c>
      <c r="D16" s="12" t="s">
        <v>39</v>
      </c>
      <c r="E16" s="21" t="s">
        <v>40</v>
      </c>
      <c r="F16" s="13">
        <f t="shared" si="3"/>
        <v>0.45833333333333315</v>
      </c>
      <c r="G16" s="21">
        <v>4</v>
      </c>
      <c r="H16" s="20">
        <f t="shared" si="4"/>
        <v>15</v>
      </c>
      <c r="I16" s="21">
        <v>42</v>
      </c>
      <c r="J16" s="21">
        <v>19</v>
      </c>
      <c r="K16" s="21">
        <f t="shared" si="0"/>
        <v>0.35384615384615387</v>
      </c>
      <c r="L16" s="21">
        <f>I16</f>
        <v>42</v>
      </c>
      <c r="M16" s="21">
        <f>J16</f>
        <v>19</v>
      </c>
      <c r="N16" s="21">
        <f t="shared" si="1"/>
        <v>0.35384615384615387</v>
      </c>
      <c r="O16" s="22"/>
    </row>
    <row r="17" spans="1:15">
      <c r="A17" s="11">
        <f t="shared" si="2"/>
        <v>16</v>
      </c>
      <c r="B17" s="12" t="s">
        <v>35</v>
      </c>
      <c r="C17" s="12" t="s">
        <v>66</v>
      </c>
      <c r="D17" s="12" t="s">
        <v>39</v>
      </c>
      <c r="E17" s="12" t="s">
        <v>38</v>
      </c>
      <c r="F17" s="13">
        <f t="shared" si="3"/>
        <v>0.46180555555555536</v>
      </c>
      <c r="G17" s="12">
        <v>5</v>
      </c>
      <c r="H17" s="11">
        <f t="shared" si="4"/>
        <v>16</v>
      </c>
      <c r="I17" s="12">
        <v>14</v>
      </c>
      <c r="J17" s="12">
        <v>42</v>
      </c>
      <c r="K17" s="14">
        <f t="shared" si="0"/>
        <v>-0.45901639344262296</v>
      </c>
      <c r="L17" s="12">
        <f>J17</f>
        <v>42</v>
      </c>
      <c r="M17" s="12">
        <f>I17</f>
        <v>14</v>
      </c>
      <c r="N17" s="14">
        <f t="shared" si="1"/>
        <v>0.45901639344262296</v>
      </c>
      <c r="O17" s="7"/>
    </row>
    <row r="18" spans="1:15">
      <c r="A18" s="11">
        <f t="shared" si="2"/>
        <v>17</v>
      </c>
      <c r="B18" s="12" t="s">
        <v>35</v>
      </c>
      <c r="C18" s="12" t="s">
        <v>66</v>
      </c>
      <c r="D18" s="12" t="s">
        <v>39</v>
      </c>
      <c r="E18" s="12" t="s">
        <v>37</v>
      </c>
      <c r="F18" s="13">
        <f t="shared" si="3"/>
        <v>0.46527777777777757</v>
      </c>
      <c r="G18" s="12">
        <v>4</v>
      </c>
      <c r="H18" s="11">
        <f t="shared" si="4"/>
        <v>17</v>
      </c>
      <c r="I18" s="12">
        <v>53</v>
      </c>
      <c r="J18" s="12">
        <v>11</v>
      </c>
      <c r="K18" s="14">
        <f t="shared" si="0"/>
        <v>0.61764705882352944</v>
      </c>
      <c r="L18" s="14">
        <f>I18</f>
        <v>53</v>
      </c>
      <c r="M18" s="14">
        <f>J18</f>
        <v>11</v>
      </c>
      <c r="N18" s="14">
        <f t="shared" si="1"/>
        <v>0.61764705882352944</v>
      </c>
      <c r="O18" s="7"/>
    </row>
    <row r="19" spans="1:15">
      <c r="A19" s="11">
        <f t="shared" si="2"/>
        <v>18</v>
      </c>
      <c r="B19" s="12" t="s">
        <v>35</v>
      </c>
      <c r="C19" s="12" t="s">
        <v>66</v>
      </c>
      <c r="D19" s="12" t="s">
        <v>39</v>
      </c>
      <c r="E19" s="12" t="s">
        <v>38</v>
      </c>
      <c r="F19" s="13">
        <f t="shared" si="3"/>
        <v>0.46874999999999978</v>
      </c>
      <c r="G19" s="12">
        <v>2</v>
      </c>
      <c r="H19" s="11">
        <f t="shared" si="4"/>
        <v>18</v>
      </c>
      <c r="I19" s="12">
        <v>18</v>
      </c>
      <c r="J19" s="12">
        <v>42</v>
      </c>
      <c r="K19" s="14">
        <f t="shared" si="0"/>
        <v>-0.38709677419354838</v>
      </c>
      <c r="L19" s="14">
        <f>J19</f>
        <v>42</v>
      </c>
      <c r="M19" s="14">
        <f>I19</f>
        <v>18</v>
      </c>
      <c r="N19" s="14">
        <f t="shared" si="1"/>
        <v>0.38709677419354838</v>
      </c>
      <c r="O19" s="7"/>
    </row>
    <row r="20" spans="1:15" s="25" customFormat="1">
      <c r="A20" s="16">
        <f>A19+1</f>
        <v>19</v>
      </c>
      <c r="B20" s="9" t="s">
        <v>35</v>
      </c>
      <c r="C20" s="9" t="s">
        <v>70</v>
      </c>
      <c r="D20" s="9" t="s">
        <v>39</v>
      </c>
      <c r="E20" s="24" t="s">
        <v>37</v>
      </c>
      <c r="F20" s="17">
        <f>F19+TIME(0,30,0)</f>
        <v>0.48958333333333309</v>
      </c>
      <c r="G20" s="24">
        <v>3</v>
      </c>
      <c r="H20" s="16">
        <f>H19+1</f>
        <v>19</v>
      </c>
      <c r="I20" s="24">
        <v>37</v>
      </c>
      <c r="J20" s="24">
        <v>16</v>
      </c>
      <c r="K20" s="24">
        <f t="shared" si="0"/>
        <v>0.375</v>
      </c>
      <c r="L20" s="24">
        <f>I20</f>
        <v>37</v>
      </c>
      <c r="M20" s="24">
        <f>J20</f>
        <v>16</v>
      </c>
      <c r="N20" s="24">
        <f t="shared" si="1"/>
        <v>0.375</v>
      </c>
      <c r="O20" s="18">
        <f>(N20+N21+N22+N23+N24+N25)/6</f>
        <v>0.41881979734192631</v>
      </c>
    </row>
    <row r="21" spans="1:15">
      <c r="A21" s="11">
        <f t="shared" si="2"/>
        <v>20</v>
      </c>
      <c r="B21" s="12" t="s">
        <v>35</v>
      </c>
      <c r="C21" s="12" t="s">
        <v>70</v>
      </c>
      <c r="D21" s="12" t="s">
        <v>39</v>
      </c>
      <c r="E21" s="12" t="s">
        <v>38</v>
      </c>
      <c r="F21" s="13">
        <f t="shared" si="3"/>
        <v>0.4930555555555553</v>
      </c>
      <c r="G21" s="12">
        <v>3</v>
      </c>
      <c r="H21" s="11">
        <f t="shared" si="4"/>
        <v>20</v>
      </c>
      <c r="I21" s="12">
        <v>19</v>
      </c>
      <c r="J21" s="12">
        <v>49</v>
      </c>
      <c r="K21" s="14">
        <f t="shared" si="0"/>
        <v>-0.42253521126760563</v>
      </c>
      <c r="L21" s="14">
        <f>J21</f>
        <v>49</v>
      </c>
      <c r="M21" s="14">
        <f>I21</f>
        <v>19</v>
      </c>
      <c r="N21" s="14">
        <f t="shared" si="1"/>
        <v>0.42253521126760563</v>
      </c>
      <c r="O21" s="7"/>
    </row>
    <row r="22" spans="1:15" s="23" customFormat="1">
      <c r="A22" s="20">
        <f t="shared" si="2"/>
        <v>21</v>
      </c>
      <c r="B22" s="14" t="s">
        <v>35</v>
      </c>
      <c r="C22" s="12" t="s">
        <v>70</v>
      </c>
      <c r="D22" s="12" t="s">
        <v>39</v>
      </c>
      <c r="E22" s="14" t="s">
        <v>37</v>
      </c>
      <c r="F22" s="13">
        <f t="shared" si="3"/>
        <v>0.49652777777777751</v>
      </c>
      <c r="G22" s="21">
        <v>4</v>
      </c>
      <c r="H22" s="20">
        <f t="shared" si="4"/>
        <v>21</v>
      </c>
      <c r="I22" s="21">
        <v>44</v>
      </c>
      <c r="J22" s="21">
        <v>14</v>
      </c>
      <c r="K22" s="21">
        <f t="shared" si="0"/>
        <v>0.4838709677419355</v>
      </c>
      <c r="L22" s="21">
        <f>I22</f>
        <v>44</v>
      </c>
      <c r="M22" s="21">
        <f>J22</f>
        <v>14</v>
      </c>
      <c r="N22" s="21">
        <f t="shared" si="1"/>
        <v>0.4838709677419355</v>
      </c>
      <c r="O22" s="22"/>
    </row>
    <row r="23" spans="1:15">
      <c r="A23" s="11">
        <f t="shared" si="2"/>
        <v>22</v>
      </c>
      <c r="B23" s="12" t="s">
        <v>35</v>
      </c>
      <c r="C23" s="12" t="s">
        <v>70</v>
      </c>
      <c r="D23" s="12" t="s">
        <v>39</v>
      </c>
      <c r="E23" s="12" t="s">
        <v>38</v>
      </c>
      <c r="F23" s="13">
        <f t="shared" si="3"/>
        <v>0.49999999999999972</v>
      </c>
      <c r="G23" s="12">
        <v>6</v>
      </c>
      <c r="H23" s="11">
        <f t="shared" si="4"/>
        <v>22</v>
      </c>
      <c r="I23" s="12">
        <v>26</v>
      </c>
      <c r="J23" s="12">
        <v>38</v>
      </c>
      <c r="K23" s="14">
        <f t="shared" si="0"/>
        <v>-0.17142857142857143</v>
      </c>
      <c r="L23" s="12">
        <f>J23</f>
        <v>38</v>
      </c>
      <c r="M23" s="12">
        <f>I23</f>
        <v>26</v>
      </c>
      <c r="N23" s="14">
        <f t="shared" si="1"/>
        <v>0.17142857142857143</v>
      </c>
      <c r="O23" s="7"/>
    </row>
    <row r="24" spans="1:15">
      <c r="A24" s="11">
        <f t="shared" si="2"/>
        <v>23</v>
      </c>
      <c r="B24" s="12" t="s">
        <v>35</v>
      </c>
      <c r="C24" s="12" t="s">
        <v>70</v>
      </c>
      <c r="D24" s="12" t="s">
        <v>39</v>
      </c>
      <c r="E24" s="12" t="s">
        <v>37</v>
      </c>
      <c r="F24" s="13">
        <f t="shared" si="3"/>
        <v>0.50347222222222199</v>
      </c>
      <c r="G24" s="12">
        <v>4</v>
      </c>
      <c r="H24" s="11">
        <f t="shared" si="4"/>
        <v>23</v>
      </c>
      <c r="I24" s="12">
        <v>49</v>
      </c>
      <c r="J24" s="12">
        <v>17</v>
      </c>
      <c r="K24" s="14">
        <f t="shared" si="0"/>
        <v>0.45714285714285713</v>
      </c>
      <c r="L24" s="14">
        <f>I24</f>
        <v>49</v>
      </c>
      <c r="M24" s="14">
        <f>J24</f>
        <v>17</v>
      </c>
      <c r="N24" s="14">
        <f t="shared" si="1"/>
        <v>0.45714285714285713</v>
      </c>
      <c r="O24" s="7"/>
    </row>
    <row r="25" spans="1:15">
      <c r="A25" s="11">
        <f t="shared" si="2"/>
        <v>24</v>
      </c>
      <c r="B25" s="12" t="s">
        <v>35</v>
      </c>
      <c r="C25" s="12" t="s">
        <v>70</v>
      </c>
      <c r="D25" s="12" t="s">
        <v>39</v>
      </c>
      <c r="E25" s="12" t="s">
        <v>38</v>
      </c>
      <c r="F25" s="13">
        <f t="shared" si="3"/>
        <v>0.5069444444444442</v>
      </c>
      <c r="G25" s="12">
        <v>3</v>
      </c>
      <c r="H25" s="11">
        <f t="shared" si="4"/>
        <v>24</v>
      </c>
      <c r="I25" s="12">
        <v>12</v>
      </c>
      <c r="J25" s="12">
        <v>53</v>
      </c>
      <c r="K25" s="14">
        <f t="shared" si="0"/>
        <v>-0.6029411764705882</v>
      </c>
      <c r="L25" s="14">
        <f>J25</f>
        <v>53</v>
      </c>
      <c r="M25" s="14">
        <f>I25</f>
        <v>12</v>
      </c>
      <c r="N25" s="14">
        <f t="shared" si="1"/>
        <v>0.6029411764705882</v>
      </c>
      <c r="O25" s="7"/>
    </row>
    <row r="26" spans="1:15" s="25" customFormat="1">
      <c r="A26" s="16">
        <f>A25+1</f>
        <v>25</v>
      </c>
      <c r="B26" s="9" t="s">
        <v>35</v>
      </c>
      <c r="C26" s="9" t="s">
        <v>71</v>
      </c>
      <c r="D26" s="9" t="s">
        <v>39</v>
      </c>
      <c r="E26" s="24" t="s">
        <v>37</v>
      </c>
      <c r="F26" s="17">
        <f>F25+TIME(0,30,0)</f>
        <v>0.52777777777777757</v>
      </c>
      <c r="G26" s="24">
        <v>4</v>
      </c>
      <c r="H26" s="16">
        <f>H25+1</f>
        <v>25</v>
      </c>
      <c r="I26" s="24">
        <v>51</v>
      </c>
      <c r="J26" s="24">
        <v>16</v>
      </c>
      <c r="K26" s="24">
        <f t="shared" si="0"/>
        <v>0.49295774647887325</v>
      </c>
      <c r="L26" s="24">
        <f>I26</f>
        <v>51</v>
      </c>
      <c r="M26" s="24">
        <f>J26</f>
        <v>16</v>
      </c>
      <c r="N26" s="24">
        <f t="shared" si="1"/>
        <v>0.49295774647887325</v>
      </c>
      <c r="O26" s="18">
        <f>(N26+N27+N28+N29)/4</f>
        <v>0.44015366928414734</v>
      </c>
    </row>
    <row r="27" spans="1:15">
      <c r="A27" s="11">
        <f t="shared" si="2"/>
        <v>26</v>
      </c>
      <c r="B27" s="12" t="s">
        <v>35</v>
      </c>
      <c r="C27" s="12" t="s">
        <v>71</v>
      </c>
      <c r="D27" s="12" t="s">
        <v>39</v>
      </c>
      <c r="E27" s="12" t="s">
        <v>38</v>
      </c>
      <c r="F27" s="13">
        <f t="shared" si="3"/>
        <v>0.53124999999999978</v>
      </c>
      <c r="G27" s="12">
        <v>5</v>
      </c>
      <c r="H27" s="11">
        <f t="shared" si="4"/>
        <v>26</v>
      </c>
      <c r="I27" s="12">
        <v>16</v>
      </c>
      <c r="J27" s="12">
        <v>36</v>
      </c>
      <c r="K27" s="14">
        <f t="shared" si="0"/>
        <v>-0.35087719298245612</v>
      </c>
      <c r="L27" s="14">
        <f>J27</f>
        <v>36</v>
      </c>
      <c r="M27" s="14">
        <f>I27</f>
        <v>16</v>
      </c>
      <c r="N27" s="14">
        <f t="shared" si="1"/>
        <v>0.35087719298245612</v>
      </c>
      <c r="O27" s="7"/>
    </row>
    <row r="28" spans="1:15" s="23" customFormat="1">
      <c r="A28" s="20">
        <f t="shared" si="2"/>
        <v>27</v>
      </c>
      <c r="B28" s="14" t="s">
        <v>35</v>
      </c>
      <c r="C28" s="12" t="s">
        <v>71</v>
      </c>
      <c r="D28" s="12" t="s">
        <v>39</v>
      </c>
      <c r="E28" s="14" t="s">
        <v>37</v>
      </c>
      <c r="F28" s="13">
        <f t="shared" si="3"/>
        <v>0.53472222222222199</v>
      </c>
      <c r="G28" s="21">
        <v>2</v>
      </c>
      <c r="H28" s="20">
        <f t="shared" si="4"/>
        <v>27</v>
      </c>
      <c r="I28" s="21">
        <v>46</v>
      </c>
      <c r="J28" s="21">
        <v>18</v>
      </c>
      <c r="K28" s="21">
        <f t="shared" si="0"/>
        <v>0.42424242424242425</v>
      </c>
      <c r="L28" s="21">
        <f>I28</f>
        <v>46</v>
      </c>
      <c r="M28" s="21">
        <f>J28</f>
        <v>18</v>
      </c>
      <c r="N28" s="21">
        <f t="shared" si="1"/>
        <v>0.42424242424242425</v>
      </c>
      <c r="O28" s="22"/>
    </row>
    <row r="29" spans="1:15">
      <c r="A29" s="11">
        <f t="shared" si="2"/>
        <v>28</v>
      </c>
      <c r="B29" s="12" t="s">
        <v>35</v>
      </c>
      <c r="C29" s="12" t="s">
        <v>71</v>
      </c>
      <c r="D29" s="12" t="s">
        <v>39</v>
      </c>
      <c r="E29" s="12" t="s">
        <v>38</v>
      </c>
      <c r="F29" s="13">
        <f t="shared" si="3"/>
        <v>0.5381944444444442</v>
      </c>
      <c r="G29" s="12">
        <v>4</v>
      </c>
      <c r="H29" s="11">
        <f t="shared" si="4"/>
        <v>28</v>
      </c>
      <c r="I29" s="12">
        <v>15</v>
      </c>
      <c r="J29" s="12">
        <v>48</v>
      </c>
      <c r="K29" s="14">
        <f t="shared" si="0"/>
        <v>-0.4925373134328358</v>
      </c>
      <c r="L29" s="12">
        <f>J29</f>
        <v>48</v>
      </c>
      <c r="M29" s="12">
        <f>I29</f>
        <v>15</v>
      </c>
      <c r="N29" s="14">
        <f t="shared" si="1"/>
        <v>0.4925373134328358</v>
      </c>
      <c r="O29" s="7"/>
    </row>
    <row r="30" spans="1:15">
      <c r="A30" s="11">
        <f t="shared" si="2"/>
        <v>29</v>
      </c>
      <c r="B30" s="12" t="s">
        <v>35</v>
      </c>
      <c r="C30" s="12" t="s">
        <v>71</v>
      </c>
      <c r="D30" s="12" t="s">
        <v>39</v>
      </c>
      <c r="E30" s="12" t="s">
        <v>37</v>
      </c>
      <c r="F30" s="13">
        <f t="shared" si="3"/>
        <v>0.54166666666666641</v>
      </c>
      <c r="G30" s="12"/>
      <c r="H30" s="11">
        <f t="shared" si="4"/>
        <v>29</v>
      </c>
      <c r="I30" s="12"/>
      <c r="J30" s="12"/>
      <c r="K30" s="14" t="e">
        <f t="shared" si="0"/>
        <v>#DIV/0!</v>
      </c>
      <c r="L30" s="14">
        <f>I30</f>
        <v>0</v>
      </c>
      <c r="M30" s="14">
        <f>J30</f>
        <v>0</v>
      </c>
      <c r="N30" s="14" t="e">
        <f t="shared" si="1"/>
        <v>#DIV/0!</v>
      </c>
      <c r="O30" s="7"/>
    </row>
    <row r="31" spans="1:15">
      <c r="A31" s="11">
        <f t="shared" si="2"/>
        <v>30</v>
      </c>
      <c r="B31" s="12" t="s">
        <v>35</v>
      </c>
      <c r="C31" s="12" t="s">
        <v>71</v>
      </c>
      <c r="D31" s="12" t="s">
        <v>39</v>
      </c>
      <c r="E31" s="12" t="s">
        <v>38</v>
      </c>
      <c r="F31" s="13">
        <f t="shared" si="3"/>
        <v>0.54513888888888862</v>
      </c>
      <c r="G31" s="12"/>
      <c r="H31" s="11">
        <f t="shared" si="4"/>
        <v>30</v>
      </c>
      <c r="I31" s="12"/>
      <c r="J31" s="12"/>
      <c r="K31" s="14" t="e">
        <f t="shared" si="0"/>
        <v>#DIV/0!</v>
      </c>
      <c r="L31" s="14">
        <f>J31</f>
        <v>0</v>
      </c>
      <c r="M31" s="14">
        <f>I31</f>
        <v>0</v>
      </c>
      <c r="N31" s="14" t="e">
        <f t="shared" si="1"/>
        <v>#DIV/0!</v>
      </c>
      <c r="O31" s="7"/>
    </row>
    <row r="32" spans="1:15" s="25" customFormat="1">
      <c r="A32" s="16">
        <f>A31+1</f>
        <v>31</v>
      </c>
      <c r="B32" s="9" t="s">
        <v>35</v>
      </c>
      <c r="C32" s="9" t="s">
        <v>72</v>
      </c>
      <c r="D32" s="9" t="s">
        <v>39</v>
      </c>
      <c r="E32" s="24" t="s">
        <v>37</v>
      </c>
      <c r="F32" s="17">
        <f>F31+TIME(0,30,0)</f>
        <v>0.56597222222222199</v>
      </c>
      <c r="G32" s="24">
        <v>3</v>
      </c>
      <c r="H32" s="16">
        <f>H31+1</f>
        <v>31</v>
      </c>
      <c r="I32" s="24">
        <v>52</v>
      </c>
      <c r="J32" s="24">
        <v>13</v>
      </c>
      <c r="K32" s="24">
        <f t="shared" si="0"/>
        <v>0.57352941176470584</v>
      </c>
      <c r="L32" s="24">
        <f>I32</f>
        <v>52</v>
      </c>
      <c r="M32" s="24">
        <f>J32</f>
        <v>13</v>
      </c>
      <c r="N32" s="24">
        <f t="shared" si="1"/>
        <v>0.57352941176470584</v>
      </c>
      <c r="O32" s="18">
        <f>(N32+N33+N34+N35)/4</f>
        <v>0.55362474161666375</v>
      </c>
    </row>
    <row r="33" spans="1:15">
      <c r="A33" s="11">
        <f t="shared" si="2"/>
        <v>32</v>
      </c>
      <c r="B33" s="12" t="s">
        <v>35</v>
      </c>
      <c r="C33" s="12" t="s">
        <v>72</v>
      </c>
      <c r="D33" s="12" t="s">
        <v>39</v>
      </c>
      <c r="E33" s="12" t="s">
        <v>38</v>
      </c>
      <c r="F33" s="13">
        <f t="shared" si="3"/>
        <v>0.5694444444444442</v>
      </c>
      <c r="G33" s="12">
        <v>5</v>
      </c>
      <c r="H33" s="11">
        <f t="shared" si="4"/>
        <v>32</v>
      </c>
      <c r="I33" s="12">
        <v>18</v>
      </c>
      <c r="J33" s="12">
        <v>48</v>
      </c>
      <c r="K33" s="14">
        <f t="shared" si="0"/>
        <v>-0.42253521126760563</v>
      </c>
      <c r="L33" s="14">
        <f>J33</f>
        <v>48</v>
      </c>
      <c r="M33" s="14">
        <f>I33</f>
        <v>18</v>
      </c>
      <c r="N33" s="14">
        <f t="shared" si="1"/>
        <v>0.42253521126760563</v>
      </c>
      <c r="O33" s="7"/>
    </row>
    <row r="34" spans="1:15" s="23" customFormat="1">
      <c r="A34" s="20">
        <f t="shared" si="2"/>
        <v>33</v>
      </c>
      <c r="B34" s="14" t="s">
        <v>35</v>
      </c>
      <c r="C34" s="12" t="s">
        <v>72</v>
      </c>
      <c r="D34" s="12" t="s">
        <v>39</v>
      </c>
      <c r="E34" s="14" t="s">
        <v>37</v>
      </c>
      <c r="F34" s="13">
        <f t="shared" si="3"/>
        <v>0.57291666666666641</v>
      </c>
      <c r="G34" s="21">
        <v>4</v>
      </c>
      <c r="H34" s="20">
        <f t="shared" si="4"/>
        <v>33</v>
      </c>
      <c r="I34" s="21">
        <v>46</v>
      </c>
      <c r="J34" s="21">
        <v>16</v>
      </c>
      <c r="K34" s="21">
        <f t="shared" si="0"/>
        <v>0.45454545454545453</v>
      </c>
      <c r="L34" s="21">
        <f>I34</f>
        <v>46</v>
      </c>
      <c r="M34" s="21">
        <f>J34</f>
        <v>16</v>
      </c>
      <c r="N34" s="21">
        <f t="shared" si="1"/>
        <v>0.45454545454545453</v>
      </c>
      <c r="O34" s="22"/>
    </row>
    <row r="35" spans="1:15">
      <c r="A35" s="11">
        <f t="shared" si="2"/>
        <v>34</v>
      </c>
      <c r="B35" s="12" t="s">
        <v>35</v>
      </c>
      <c r="C35" s="12" t="s">
        <v>72</v>
      </c>
      <c r="D35" s="12" t="s">
        <v>39</v>
      </c>
      <c r="E35" s="12" t="s">
        <v>38</v>
      </c>
      <c r="F35" s="13">
        <f t="shared" si="3"/>
        <v>0.57638888888888862</v>
      </c>
      <c r="G35" s="12">
        <v>5</v>
      </c>
      <c r="H35" s="11">
        <f t="shared" si="4"/>
        <v>34</v>
      </c>
      <c r="I35" s="12">
        <v>6</v>
      </c>
      <c r="J35" s="12">
        <v>61</v>
      </c>
      <c r="K35" s="14">
        <f t="shared" si="0"/>
        <v>-0.76388888888888884</v>
      </c>
      <c r="L35" s="12">
        <f>J35</f>
        <v>61</v>
      </c>
      <c r="M35" s="12">
        <f>I35</f>
        <v>6</v>
      </c>
      <c r="N35" s="14">
        <f t="shared" si="1"/>
        <v>0.76388888888888884</v>
      </c>
      <c r="O35" s="7"/>
    </row>
    <row r="36" spans="1:15">
      <c r="A36" s="11">
        <f t="shared" si="2"/>
        <v>35</v>
      </c>
      <c r="B36" s="12" t="s">
        <v>35</v>
      </c>
      <c r="C36" s="12" t="s">
        <v>72</v>
      </c>
      <c r="D36" s="12" t="s">
        <v>39</v>
      </c>
      <c r="E36" s="12" t="s">
        <v>37</v>
      </c>
      <c r="F36" s="13">
        <f t="shared" si="3"/>
        <v>0.57986111111111083</v>
      </c>
      <c r="G36" s="12"/>
      <c r="H36" s="11">
        <f t="shared" si="4"/>
        <v>35</v>
      </c>
      <c r="I36" s="12"/>
      <c r="J36" s="12"/>
      <c r="K36" s="14" t="e">
        <f t="shared" si="0"/>
        <v>#DIV/0!</v>
      </c>
      <c r="L36" s="14">
        <f>I36</f>
        <v>0</v>
      </c>
      <c r="M36" s="14">
        <f>J36</f>
        <v>0</v>
      </c>
      <c r="N36" s="14" t="e">
        <f t="shared" si="1"/>
        <v>#DIV/0!</v>
      </c>
      <c r="O36" s="7"/>
    </row>
    <row r="37" spans="1:15">
      <c r="A37" s="11">
        <f t="shared" si="2"/>
        <v>36</v>
      </c>
      <c r="B37" s="12" t="s">
        <v>35</v>
      </c>
      <c r="C37" s="12" t="s">
        <v>72</v>
      </c>
      <c r="D37" s="12" t="s">
        <v>39</v>
      </c>
      <c r="E37" s="12" t="s">
        <v>38</v>
      </c>
      <c r="F37" s="13">
        <f t="shared" si="3"/>
        <v>0.58333333333333304</v>
      </c>
      <c r="G37" s="12"/>
      <c r="H37" s="11">
        <f t="shared" si="4"/>
        <v>36</v>
      </c>
      <c r="I37" s="12"/>
      <c r="J37" s="12"/>
      <c r="K37" s="14" t="e">
        <f t="shared" si="0"/>
        <v>#DIV/0!</v>
      </c>
      <c r="L37" s="14">
        <f>J37</f>
        <v>0</v>
      </c>
      <c r="M37" s="14">
        <f>I37</f>
        <v>0</v>
      </c>
      <c r="N37" s="14" t="e">
        <f t="shared" si="1"/>
        <v>#DIV/0!</v>
      </c>
      <c r="O37" s="7"/>
    </row>
    <row r="38" spans="1:15" s="25" customFormat="1">
      <c r="A38" s="16">
        <f>A37+1</f>
        <v>37</v>
      </c>
      <c r="B38" s="9" t="s">
        <v>35</v>
      </c>
      <c r="C38" s="9" t="s">
        <v>73</v>
      </c>
      <c r="D38" s="9" t="s">
        <v>39</v>
      </c>
      <c r="E38" s="24" t="s">
        <v>37</v>
      </c>
      <c r="F38" s="17">
        <f>F37+TIME(0,30,0)</f>
        <v>0.60416666666666641</v>
      </c>
      <c r="G38" s="24">
        <v>1</v>
      </c>
      <c r="H38" s="16">
        <f>H37+1</f>
        <v>37</v>
      </c>
      <c r="I38" s="24">
        <v>58</v>
      </c>
      <c r="J38" s="24">
        <v>5</v>
      </c>
      <c r="K38" s="24">
        <f t="shared" si="0"/>
        <v>0.828125</v>
      </c>
      <c r="L38" s="24">
        <f>I38</f>
        <v>58</v>
      </c>
      <c r="M38" s="24">
        <f>J38</f>
        <v>5</v>
      </c>
      <c r="N38" s="24">
        <f t="shared" si="1"/>
        <v>0.828125</v>
      </c>
      <c r="O38" s="18">
        <f>(N38+N39+N40+N41+N42+N43)/6</f>
        <v>0.64730465296198048</v>
      </c>
    </row>
    <row r="39" spans="1:15">
      <c r="A39" s="11">
        <f t="shared" si="2"/>
        <v>38</v>
      </c>
      <c r="B39" s="12" t="s">
        <v>35</v>
      </c>
      <c r="C39" s="12" t="s">
        <v>73</v>
      </c>
      <c r="D39" s="12" t="s">
        <v>39</v>
      </c>
      <c r="E39" s="12" t="s">
        <v>38</v>
      </c>
      <c r="F39" s="13">
        <f t="shared" si="3"/>
        <v>0.60763888888888862</v>
      </c>
      <c r="G39" s="12">
        <v>2</v>
      </c>
      <c r="H39" s="11">
        <f t="shared" si="4"/>
        <v>38</v>
      </c>
      <c r="I39" s="12">
        <v>14</v>
      </c>
      <c r="J39" s="12">
        <v>49</v>
      </c>
      <c r="K39" s="14">
        <f t="shared" si="0"/>
        <v>-0.53846153846153844</v>
      </c>
      <c r="L39" s="14">
        <f>J39</f>
        <v>49</v>
      </c>
      <c r="M39" s="14">
        <f>I39</f>
        <v>14</v>
      </c>
      <c r="N39" s="14">
        <f t="shared" si="1"/>
        <v>0.53846153846153844</v>
      </c>
      <c r="O39" s="7"/>
    </row>
    <row r="40" spans="1:15" s="23" customFormat="1">
      <c r="A40" s="20">
        <f t="shared" si="2"/>
        <v>39</v>
      </c>
      <c r="B40" s="14" t="s">
        <v>35</v>
      </c>
      <c r="C40" s="12" t="s">
        <v>73</v>
      </c>
      <c r="D40" s="12" t="s">
        <v>39</v>
      </c>
      <c r="E40" s="14" t="s">
        <v>37</v>
      </c>
      <c r="F40" s="13">
        <f t="shared" si="3"/>
        <v>0.61111111111111083</v>
      </c>
      <c r="G40" s="21">
        <v>3</v>
      </c>
      <c r="H40" s="20">
        <f t="shared" si="4"/>
        <v>39</v>
      </c>
      <c r="I40" s="21">
        <v>56</v>
      </c>
      <c r="J40" s="21">
        <v>10</v>
      </c>
      <c r="K40" s="21">
        <f t="shared" si="0"/>
        <v>0.66666666666666663</v>
      </c>
      <c r="L40" s="21">
        <f>I40</f>
        <v>56</v>
      </c>
      <c r="M40" s="21">
        <f>J40</f>
        <v>10</v>
      </c>
      <c r="N40" s="21">
        <f t="shared" si="1"/>
        <v>0.66666666666666663</v>
      </c>
      <c r="O40" s="22"/>
    </row>
    <row r="41" spans="1:15">
      <c r="A41" s="11">
        <f t="shared" si="2"/>
        <v>40</v>
      </c>
      <c r="B41" s="12" t="s">
        <v>35</v>
      </c>
      <c r="C41" s="12" t="s">
        <v>73</v>
      </c>
      <c r="D41" s="12" t="s">
        <v>39</v>
      </c>
      <c r="E41" s="12" t="s">
        <v>38</v>
      </c>
      <c r="F41" s="13">
        <f t="shared" si="3"/>
        <v>0.61458333333333304</v>
      </c>
      <c r="G41" s="12">
        <v>2</v>
      </c>
      <c r="H41" s="11">
        <f t="shared" si="4"/>
        <v>40</v>
      </c>
      <c r="I41" s="12">
        <v>13</v>
      </c>
      <c r="J41" s="12">
        <v>43</v>
      </c>
      <c r="K41" s="14">
        <f t="shared" si="0"/>
        <v>-0.51724137931034486</v>
      </c>
      <c r="L41" s="12">
        <f>J41</f>
        <v>43</v>
      </c>
      <c r="M41" s="12">
        <f>I41</f>
        <v>13</v>
      </c>
      <c r="N41" s="14">
        <f t="shared" si="1"/>
        <v>0.51724137931034486</v>
      </c>
      <c r="O41" s="7"/>
    </row>
    <row r="42" spans="1:15">
      <c r="A42" s="11">
        <f t="shared" si="2"/>
        <v>41</v>
      </c>
      <c r="B42" s="12" t="s">
        <v>35</v>
      </c>
      <c r="C42" s="12" t="s">
        <v>73</v>
      </c>
      <c r="D42" s="12" t="s">
        <v>39</v>
      </c>
      <c r="E42" s="12" t="s">
        <v>37</v>
      </c>
      <c r="F42" s="13">
        <f t="shared" si="3"/>
        <v>0.61805555555555525</v>
      </c>
      <c r="G42" s="12">
        <v>6</v>
      </c>
      <c r="H42" s="11">
        <f t="shared" si="4"/>
        <v>41</v>
      </c>
      <c r="I42" s="12">
        <v>49</v>
      </c>
      <c r="J42" s="12">
        <v>5</v>
      </c>
      <c r="K42" s="14">
        <f t="shared" si="0"/>
        <v>0.73333333333333328</v>
      </c>
      <c r="L42" s="14">
        <f>I42</f>
        <v>49</v>
      </c>
      <c r="M42" s="14">
        <f>J42</f>
        <v>5</v>
      </c>
      <c r="N42" s="14">
        <f t="shared" si="1"/>
        <v>0.73333333333333328</v>
      </c>
      <c r="O42" s="7"/>
    </row>
    <row r="43" spans="1:15">
      <c r="A43" s="11">
        <f t="shared" si="2"/>
        <v>42</v>
      </c>
      <c r="B43" s="12" t="s">
        <v>35</v>
      </c>
      <c r="C43" s="12" t="s">
        <v>73</v>
      </c>
      <c r="D43" s="12" t="s">
        <v>39</v>
      </c>
      <c r="E43" s="12" t="s">
        <v>38</v>
      </c>
      <c r="F43" s="13">
        <f t="shared" si="3"/>
        <v>0.62152777777777746</v>
      </c>
      <c r="G43" s="12">
        <v>2</v>
      </c>
      <c r="H43" s="11">
        <f t="shared" si="4"/>
        <v>42</v>
      </c>
      <c r="I43" s="12">
        <v>12</v>
      </c>
      <c r="J43" s="12">
        <v>51</v>
      </c>
      <c r="K43" s="14">
        <f t="shared" si="0"/>
        <v>-0.6</v>
      </c>
      <c r="L43" s="14">
        <f>J43</f>
        <v>51</v>
      </c>
      <c r="M43" s="14">
        <f>I43</f>
        <v>12</v>
      </c>
      <c r="N43" s="14">
        <f t="shared" si="1"/>
        <v>0.6</v>
      </c>
      <c r="O43" s="7"/>
    </row>
    <row r="44" spans="1:15" s="25" customFormat="1">
      <c r="A44" s="16">
        <f>A43+1</f>
        <v>43</v>
      </c>
      <c r="B44" s="9" t="s">
        <v>35</v>
      </c>
      <c r="C44" s="9" t="s">
        <v>75</v>
      </c>
      <c r="D44" s="9" t="s">
        <v>39</v>
      </c>
      <c r="E44" s="24" t="s">
        <v>37</v>
      </c>
      <c r="F44" s="17">
        <f>F43+TIME(0,30,0)</f>
        <v>0.64236111111111083</v>
      </c>
      <c r="G44" s="24">
        <v>0</v>
      </c>
      <c r="H44" s="16">
        <f>H43+1</f>
        <v>43</v>
      </c>
      <c r="I44" s="24">
        <v>66</v>
      </c>
      <c r="J44" s="24">
        <v>9</v>
      </c>
      <c r="K44" s="24">
        <f t="shared" si="0"/>
        <v>0.76</v>
      </c>
      <c r="L44" s="24">
        <f>I44</f>
        <v>66</v>
      </c>
      <c r="M44" s="24">
        <f>J44</f>
        <v>9</v>
      </c>
      <c r="N44" s="24">
        <f t="shared" si="1"/>
        <v>0.76</v>
      </c>
      <c r="O44" s="18">
        <f>(N44+N45+N46+N47+N48+N49)/6</f>
        <v>0.75040400873148894</v>
      </c>
    </row>
    <row r="45" spans="1:15">
      <c r="A45" s="11">
        <f t="shared" si="2"/>
        <v>44</v>
      </c>
      <c r="B45" s="12" t="s">
        <v>35</v>
      </c>
      <c r="C45" s="12" t="s">
        <v>75</v>
      </c>
      <c r="D45" s="12" t="s">
        <v>39</v>
      </c>
      <c r="E45" s="12" t="s">
        <v>38</v>
      </c>
      <c r="F45" s="13">
        <f t="shared" si="3"/>
        <v>0.64583333333333304</v>
      </c>
      <c r="G45" s="12">
        <v>4</v>
      </c>
      <c r="H45" s="11">
        <f t="shared" si="4"/>
        <v>44</v>
      </c>
      <c r="I45" s="12">
        <v>7</v>
      </c>
      <c r="J45" s="12">
        <v>57</v>
      </c>
      <c r="K45" s="14">
        <f t="shared" si="0"/>
        <v>-0.73529411764705888</v>
      </c>
      <c r="L45" s="14">
        <f>J45</f>
        <v>57</v>
      </c>
      <c r="M45" s="14">
        <f>I45</f>
        <v>7</v>
      </c>
      <c r="N45" s="14">
        <f t="shared" si="1"/>
        <v>0.73529411764705888</v>
      </c>
      <c r="O45" s="7"/>
    </row>
    <row r="46" spans="1:15" s="23" customFormat="1">
      <c r="A46" s="20">
        <f t="shared" si="2"/>
        <v>45</v>
      </c>
      <c r="B46" s="14" t="s">
        <v>35</v>
      </c>
      <c r="C46" s="12" t="s">
        <v>75</v>
      </c>
      <c r="D46" s="12" t="s">
        <v>39</v>
      </c>
      <c r="E46" s="14" t="s">
        <v>37</v>
      </c>
      <c r="F46" s="13">
        <f t="shared" si="3"/>
        <v>0.64930555555555525</v>
      </c>
      <c r="G46" s="21">
        <v>3</v>
      </c>
      <c r="H46" s="20">
        <f t="shared" si="4"/>
        <v>45</v>
      </c>
      <c r="I46" s="21">
        <v>43</v>
      </c>
      <c r="J46" s="21">
        <v>9</v>
      </c>
      <c r="K46" s="21">
        <f t="shared" si="0"/>
        <v>0.61818181818181817</v>
      </c>
      <c r="L46" s="21">
        <f>I46</f>
        <v>43</v>
      </c>
      <c r="M46" s="21">
        <f>J46</f>
        <v>9</v>
      </c>
      <c r="N46" s="21">
        <f t="shared" si="1"/>
        <v>0.61818181818181817</v>
      </c>
      <c r="O46" s="22"/>
    </row>
    <row r="47" spans="1:15">
      <c r="A47" s="11">
        <f t="shared" si="2"/>
        <v>46</v>
      </c>
      <c r="B47" s="12" t="s">
        <v>35</v>
      </c>
      <c r="C47" s="12" t="s">
        <v>75</v>
      </c>
      <c r="D47" s="12" t="s">
        <v>39</v>
      </c>
      <c r="E47" s="12" t="s">
        <v>38</v>
      </c>
      <c r="F47" s="13">
        <f t="shared" si="3"/>
        <v>0.65277777777777746</v>
      </c>
      <c r="G47" s="12">
        <v>0</v>
      </c>
      <c r="H47" s="11">
        <f t="shared" si="4"/>
        <v>46</v>
      </c>
      <c r="I47" s="12">
        <v>5</v>
      </c>
      <c r="J47" s="12">
        <v>67</v>
      </c>
      <c r="K47" s="14">
        <f t="shared" si="0"/>
        <v>-0.86111111111111116</v>
      </c>
      <c r="L47" s="12">
        <f>J47</f>
        <v>67</v>
      </c>
      <c r="M47" s="12">
        <f>I47</f>
        <v>5</v>
      </c>
      <c r="N47" s="14">
        <f t="shared" si="1"/>
        <v>0.86111111111111116</v>
      </c>
      <c r="O47" s="7"/>
    </row>
    <row r="48" spans="1:15">
      <c r="A48" s="11">
        <f t="shared" si="2"/>
        <v>47</v>
      </c>
      <c r="B48" s="12" t="s">
        <v>35</v>
      </c>
      <c r="C48" s="12" t="s">
        <v>75</v>
      </c>
      <c r="D48" s="12" t="s">
        <v>39</v>
      </c>
      <c r="E48" s="12" t="s">
        <v>37</v>
      </c>
      <c r="F48" s="13">
        <f t="shared" si="3"/>
        <v>0.65624999999999967</v>
      </c>
      <c r="G48" s="12">
        <v>2</v>
      </c>
      <c r="H48" s="11">
        <f t="shared" si="4"/>
        <v>47</v>
      </c>
      <c r="I48" s="12">
        <v>57</v>
      </c>
      <c r="J48" s="12">
        <v>4</v>
      </c>
      <c r="K48" s="14">
        <f t="shared" si="0"/>
        <v>0.84126984126984128</v>
      </c>
      <c r="L48" s="14">
        <f>I48</f>
        <v>57</v>
      </c>
      <c r="M48" s="14">
        <f>J48</f>
        <v>4</v>
      </c>
      <c r="N48" s="14">
        <f t="shared" si="1"/>
        <v>0.84126984126984128</v>
      </c>
      <c r="O48" s="7"/>
    </row>
    <row r="49" spans="1:15">
      <c r="A49" s="11">
        <f t="shared" si="2"/>
        <v>48</v>
      </c>
      <c r="B49" s="12" t="s">
        <v>35</v>
      </c>
      <c r="C49" s="12" t="s">
        <v>75</v>
      </c>
      <c r="D49" s="12" t="s">
        <v>39</v>
      </c>
      <c r="E49" s="12" t="s">
        <v>38</v>
      </c>
      <c r="F49" s="13">
        <f t="shared" si="3"/>
        <v>0.65972222222222188</v>
      </c>
      <c r="G49" s="12">
        <v>1</v>
      </c>
      <c r="H49" s="11">
        <f t="shared" si="4"/>
        <v>48</v>
      </c>
      <c r="I49" s="12">
        <v>10</v>
      </c>
      <c r="J49" s="12">
        <v>56</v>
      </c>
      <c r="K49" s="14">
        <f t="shared" si="0"/>
        <v>-0.68656716417910446</v>
      </c>
      <c r="L49" s="14">
        <f>J49</f>
        <v>56</v>
      </c>
      <c r="M49" s="14">
        <f>I49</f>
        <v>10</v>
      </c>
      <c r="N49" s="14">
        <f t="shared" si="1"/>
        <v>0.68656716417910446</v>
      </c>
      <c r="O49" s="7"/>
    </row>
  </sheetData>
  <phoneticPr fontId="6" type="noConversion"/>
  <pageMargins left="0.75" right="0.75" top="1" bottom="1" header="0.5" footer="0.5"/>
  <pageSetup scale="5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9"/>
  <sheetViews>
    <sheetView topLeftCell="A9" workbookViewId="0">
      <selection sqref="A1:XFD1048576"/>
    </sheetView>
  </sheetViews>
  <sheetFormatPr baseColWidth="10" defaultRowHeight="15" x14ac:dyDescent="0"/>
  <cols>
    <col min="2" max="2" width="19.5" customWidth="1"/>
    <col min="3" max="3" width="54.1640625" customWidth="1"/>
    <col min="4" max="4" width="20.83203125" customWidth="1"/>
    <col min="6" max="6" width="11.83203125" bestFit="1" customWidth="1"/>
    <col min="8" max="8" width="13" customWidth="1"/>
  </cols>
  <sheetData>
    <row r="1" spans="1:15">
      <c r="A1" s="4" t="s">
        <v>24</v>
      </c>
      <c r="B1" s="5" t="s">
        <v>25</v>
      </c>
      <c r="C1" s="5" t="s">
        <v>26</v>
      </c>
      <c r="D1" s="5" t="s">
        <v>27</v>
      </c>
      <c r="E1" s="5" t="s">
        <v>28</v>
      </c>
      <c r="F1" s="6" t="s">
        <v>29</v>
      </c>
      <c r="G1" s="5" t="s">
        <v>30</v>
      </c>
      <c r="H1" s="4" t="s">
        <v>24</v>
      </c>
      <c r="I1" s="5" t="s">
        <v>31</v>
      </c>
      <c r="J1" s="5" t="s">
        <v>32</v>
      </c>
      <c r="K1" s="5" t="s">
        <v>33</v>
      </c>
      <c r="L1" s="5" t="s">
        <v>26</v>
      </c>
      <c r="M1" s="5" t="s">
        <v>27</v>
      </c>
      <c r="N1" s="5" t="s">
        <v>34</v>
      </c>
      <c r="O1" s="7"/>
    </row>
    <row r="2" spans="1:15">
      <c r="A2" s="8">
        <v>1</v>
      </c>
      <c r="B2" s="9" t="s">
        <v>35</v>
      </c>
      <c r="C2" s="9" t="s">
        <v>36</v>
      </c>
      <c r="D2" s="9" t="s">
        <v>36</v>
      </c>
      <c r="E2" s="9" t="s">
        <v>37</v>
      </c>
      <c r="F2" s="10">
        <f>TIME(9,,0)</f>
        <v>0.375</v>
      </c>
      <c r="G2" s="9">
        <v>8</v>
      </c>
      <c r="H2" s="8">
        <v>1</v>
      </c>
      <c r="I2" s="9">
        <v>38</v>
      </c>
      <c r="J2" s="9">
        <v>24</v>
      </c>
      <c r="K2" s="9">
        <f t="shared" ref="K2:K49" si="0">(I2-J2)/(G2+I2+J2)</f>
        <v>0.2</v>
      </c>
      <c r="L2" s="9">
        <f>I2</f>
        <v>38</v>
      </c>
      <c r="M2" s="9">
        <f>J2</f>
        <v>24</v>
      </c>
      <c r="N2" s="9">
        <f t="shared" ref="N2:N49" si="1">(L2-M2)/(G2+L2+M2)</f>
        <v>0.2</v>
      </c>
      <c r="O2" s="7">
        <f>(K2+K3+K4+K5)/6</f>
        <v>8.9085285019885108E-2</v>
      </c>
    </row>
    <row r="3" spans="1:15">
      <c r="A3" s="11">
        <f t="shared" ref="A3:A49" si="2">A2+1</f>
        <v>2</v>
      </c>
      <c r="B3" s="12" t="s">
        <v>35</v>
      </c>
      <c r="C3" s="12" t="s">
        <v>36</v>
      </c>
      <c r="D3" s="12" t="s">
        <v>36</v>
      </c>
      <c r="E3" s="12" t="s">
        <v>38</v>
      </c>
      <c r="F3" s="13">
        <f t="shared" ref="F3:F49" si="3">F2+TIME(0,5,0)</f>
        <v>0.37847222222222221</v>
      </c>
      <c r="G3" s="12">
        <v>13</v>
      </c>
      <c r="H3" s="11">
        <f t="shared" ref="H3:H49" si="4">H2+1</f>
        <v>2</v>
      </c>
      <c r="I3" s="12">
        <v>36</v>
      </c>
      <c r="J3" s="12">
        <v>24</v>
      </c>
      <c r="K3" s="14">
        <f t="shared" si="0"/>
        <v>0.16438356164383561</v>
      </c>
      <c r="L3" s="12">
        <f>J3</f>
        <v>24</v>
      </c>
      <c r="M3" s="12">
        <f>I3</f>
        <v>36</v>
      </c>
      <c r="N3" s="14">
        <f t="shared" si="1"/>
        <v>-0.16438356164383561</v>
      </c>
      <c r="O3" s="7">
        <f>(N2+N3+N4+N5+N6+N7)/6</f>
        <v>-2.3331534901905693E-2</v>
      </c>
    </row>
    <row r="4" spans="1:15">
      <c r="A4" s="11">
        <f t="shared" si="2"/>
        <v>3</v>
      </c>
      <c r="B4" s="12" t="s">
        <v>35</v>
      </c>
      <c r="C4" s="12" t="s">
        <v>36</v>
      </c>
      <c r="D4" s="12" t="s">
        <v>36</v>
      </c>
      <c r="E4" s="12" t="s">
        <v>37</v>
      </c>
      <c r="F4" s="13">
        <f t="shared" si="3"/>
        <v>0.38194444444444442</v>
      </c>
      <c r="G4" s="12">
        <v>8</v>
      </c>
      <c r="H4" s="11">
        <f t="shared" si="4"/>
        <v>3</v>
      </c>
      <c r="I4" s="12">
        <v>34</v>
      </c>
      <c r="J4" s="12">
        <v>31</v>
      </c>
      <c r="K4" s="14">
        <f t="shared" si="0"/>
        <v>4.1095890410958902E-2</v>
      </c>
      <c r="L4" s="14">
        <f>I4</f>
        <v>34</v>
      </c>
      <c r="M4" s="14">
        <f>J4</f>
        <v>31</v>
      </c>
      <c r="N4" s="14">
        <f t="shared" si="1"/>
        <v>4.1095890410958902E-2</v>
      </c>
      <c r="O4" s="7"/>
    </row>
    <row r="5" spans="1:15">
      <c r="A5" s="11">
        <f t="shared" si="2"/>
        <v>4</v>
      </c>
      <c r="B5" s="12" t="s">
        <v>35</v>
      </c>
      <c r="C5" s="12" t="s">
        <v>36</v>
      </c>
      <c r="D5" s="12" t="s">
        <v>36</v>
      </c>
      <c r="E5" s="12" t="s">
        <v>38</v>
      </c>
      <c r="F5" s="13">
        <f t="shared" si="3"/>
        <v>0.38541666666666663</v>
      </c>
      <c r="G5" s="12">
        <v>8</v>
      </c>
      <c r="H5" s="11">
        <f t="shared" si="4"/>
        <v>4</v>
      </c>
      <c r="I5" s="12">
        <v>31</v>
      </c>
      <c r="J5" s="12">
        <v>23</v>
      </c>
      <c r="K5" s="14">
        <f t="shared" si="0"/>
        <v>0.12903225806451613</v>
      </c>
      <c r="L5" s="14">
        <f>J5</f>
        <v>23</v>
      </c>
      <c r="M5" s="14">
        <f>I5</f>
        <v>31</v>
      </c>
      <c r="N5" s="14">
        <f t="shared" si="1"/>
        <v>-0.12903225806451613</v>
      </c>
      <c r="O5" s="7"/>
    </row>
    <row r="6" spans="1:15">
      <c r="A6" s="11">
        <f t="shared" si="2"/>
        <v>5</v>
      </c>
      <c r="B6" s="12" t="s">
        <v>35</v>
      </c>
      <c r="C6" s="12" t="s">
        <v>36</v>
      </c>
      <c r="D6" s="12" t="s">
        <v>36</v>
      </c>
      <c r="E6" s="12" t="s">
        <v>37</v>
      </c>
      <c r="F6" s="13">
        <f t="shared" si="3"/>
        <v>0.38888888888888884</v>
      </c>
      <c r="G6" s="12">
        <v>6</v>
      </c>
      <c r="H6" s="11">
        <f t="shared" si="4"/>
        <v>5</v>
      </c>
      <c r="I6" s="15">
        <v>33</v>
      </c>
      <c r="J6" s="15">
        <v>30</v>
      </c>
      <c r="K6" s="14">
        <f t="shared" si="0"/>
        <v>4.3478260869565216E-2</v>
      </c>
      <c r="L6" s="14">
        <f>I6</f>
        <v>33</v>
      </c>
      <c r="M6" s="14">
        <f>J6</f>
        <v>30</v>
      </c>
      <c r="N6" s="14">
        <f t="shared" si="1"/>
        <v>4.3478260869565216E-2</v>
      </c>
      <c r="O6" s="7"/>
    </row>
    <row r="7" spans="1:15">
      <c r="A7" s="11">
        <f t="shared" si="2"/>
        <v>6</v>
      </c>
      <c r="B7" s="12" t="s">
        <v>35</v>
      </c>
      <c r="C7" s="12" t="s">
        <v>36</v>
      </c>
      <c r="D7" s="12" t="s">
        <v>36</v>
      </c>
      <c r="E7" s="12" t="s">
        <v>38</v>
      </c>
      <c r="F7" s="13">
        <f t="shared" si="3"/>
        <v>0.39236111111111105</v>
      </c>
      <c r="G7" s="12">
        <v>5</v>
      </c>
      <c r="H7" s="11">
        <f t="shared" si="4"/>
        <v>6</v>
      </c>
      <c r="I7" s="12">
        <v>32</v>
      </c>
      <c r="J7" s="12">
        <v>24</v>
      </c>
      <c r="K7" s="14">
        <f t="shared" si="0"/>
        <v>0.13114754098360656</v>
      </c>
      <c r="L7" s="14">
        <f>J7</f>
        <v>24</v>
      </c>
      <c r="M7" s="14">
        <f>I7</f>
        <v>32</v>
      </c>
      <c r="N7" s="14">
        <f t="shared" si="1"/>
        <v>-0.13114754098360656</v>
      </c>
      <c r="O7" s="7"/>
    </row>
    <row r="8" spans="1:15" s="19" customFormat="1">
      <c r="A8" s="16">
        <f>A7+1</f>
        <v>7</v>
      </c>
      <c r="B8" s="9" t="s">
        <v>35</v>
      </c>
      <c r="C8" s="9" t="s">
        <v>65</v>
      </c>
      <c r="D8" s="9" t="s">
        <v>39</v>
      </c>
      <c r="E8" s="9" t="s">
        <v>37</v>
      </c>
      <c r="F8" s="17">
        <f>F7+TIME(0,30,0)</f>
        <v>0.41319444444444436</v>
      </c>
      <c r="G8" s="9">
        <v>4</v>
      </c>
      <c r="H8" s="16">
        <f>H7+1</f>
        <v>7</v>
      </c>
      <c r="I8" s="9">
        <v>56</v>
      </c>
      <c r="J8" s="9">
        <v>9</v>
      </c>
      <c r="K8" s="9">
        <f>(I8-J8)/(G8+I8+J8)</f>
        <v>0.6811594202898551</v>
      </c>
      <c r="L8" s="9">
        <f>I8</f>
        <v>56</v>
      </c>
      <c r="M8" s="9">
        <f>J8</f>
        <v>9</v>
      </c>
      <c r="N8" s="9">
        <f>(L8-M8)/(G8+L8+M8)</f>
        <v>0.6811594202898551</v>
      </c>
      <c r="O8" s="18">
        <f>(N9+N10+N11+N12+N13)/5</f>
        <v>0.66374163934906272</v>
      </c>
    </row>
    <row r="9" spans="1:15">
      <c r="A9" s="11">
        <f>A8+1</f>
        <v>8</v>
      </c>
      <c r="B9" s="12" t="s">
        <v>35</v>
      </c>
      <c r="C9" s="12" t="s">
        <v>65</v>
      </c>
      <c r="D9" s="12" t="s">
        <v>39</v>
      </c>
      <c r="E9" s="12" t="s">
        <v>38</v>
      </c>
      <c r="F9" s="13">
        <f t="shared" si="3"/>
        <v>0.41666666666666657</v>
      </c>
      <c r="G9" s="12">
        <v>2</v>
      </c>
      <c r="H9" s="11">
        <f>H8+1</f>
        <v>8</v>
      </c>
      <c r="I9" s="12">
        <v>11</v>
      </c>
      <c r="J9" s="12">
        <v>54</v>
      </c>
      <c r="K9" s="14">
        <f>(I9-J9)/(G9+I9+J9)</f>
        <v>-0.64179104477611937</v>
      </c>
      <c r="L9" s="12">
        <f>J9</f>
        <v>54</v>
      </c>
      <c r="M9" s="12">
        <f>I9</f>
        <v>11</v>
      </c>
      <c r="N9" s="14">
        <f>(L9-M9)/(G9+L9+M9)</f>
        <v>0.64179104477611937</v>
      </c>
      <c r="O9" s="7"/>
    </row>
    <row r="10" spans="1:15">
      <c r="A10" s="11">
        <f>A9+1</f>
        <v>9</v>
      </c>
      <c r="B10" s="12" t="s">
        <v>35</v>
      </c>
      <c r="C10" s="12" t="s">
        <v>65</v>
      </c>
      <c r="D10" s="12" t="s">
        <v>39</v>
      </c>
      <c r="E10" s="12" t="s">
        <v>37</v>
      </c>
      <c r="F10" s="13">
        <f t="shared" si="3"/>
        <v>0.42013888888888878</v>
      </c>
      <c r="G10" s="12">
        <v>6</v>
      </c>
      <c r="H10" s="11">
        <f>H9+1</f>
        <v>9</v>
      </c>
      <c r="I10" s="12">
        <v>56</v>
      </c>
      <c r="J10" s="12">
        <v>6</v>
      </c>
      <c r="K10" s="14">
        <f>(I10-J10)/(G10+I10+J10)</f>
        <v>0.73529411764705888</v>
      </c>
      <c r="L10" s="14">
        <f>I10</f>
        <v>56</v>
      </c>
      <c r="M10" s="14">
        <f>J10</f>
        <v>6</v>
      </c>
      <c r="N10" s="14">
        <f>(L10-M10)/(G10+L10+M10)</f>
        <v>0.73529411764705888</v>
      </c>
      <c r="O10" s="7"/>
    </row>
    <row r="11" spans="1:15">
      <c r="A11" s="11">
        <f>A10+1</f>
        <v>10</v>
      </c>
      <c r="B11" s="12" t="s">
        <v>35</v>
      </c>
      <c r="C11" s="12" t="s">
        <v>65</v>
      </c>
      <c r="D11" s="12" t="s">
        <v>39</v>
      </c>
      <c r="E11" s="12" t="s">
        <v>38</v>
      </c>
      <c r="F11" s="13">
        <f t="shared" si="3"/>
        <v>0.42361111111111099</v>
      </c>
      <c r="G11" s="12">
        <v>5</v>
      </c>
      <c r="H11" s="11">
        <f>H10+1</f>
        <v>10</v>
      </c>
      <c r="I11" s="12">
        <v>11</v>
      </c>
      <c r="J11" s="12">
        <v>57</v>
      </c>
      <c r="K11" s="14">
        <f>(I11-J11)/(G11+I11+J11)</f>
        <v>-0.63013698630136983</v>
      </c>
      <c r="L11" s="14">
        <f>J11</f>
        <v>57</v>
      </c>
      <c r="M11" s="14">
        <f>I11</f>
        <v>11</v>
      </c>
      <c r="N11" s="14">
        <f>(L11-M11)/(G11+L11+M11)</f>
        <v>0.63013698630136983</v>
      </c>
      <c r="O11" s="7"/>
    </row>
    <row r="12" spans="1:15">
      <c r="A12" s="11">
        <f t="shared" si="2"/>
        <v>11</v>
      </c>
      <c r="B12" s="12" t="s">
        <v>35</v>
      </c>
      <c r="C12" s="12" t="s">
        <v>65</v>
      </c>
      <c r="D12" s="12" t="s">
        <v>39</v>
      </c>
      <c r="E12" s="12" t="s">
        <v>37</v>
      </c>
      <c r="F12" s="13">
        <f t="shared" si="3"/>
        <v>0.4270833333333332</v>
      </c>
      <c r="G12" s="12">
        <v>1</v>
      </c>
      <c r="H12" s="11">
        <f t="shared" si="4"/>
        <v>11</v>
      </c>
      <c r="I12" s="15">
        <v>58</v>
      </c>
      <c r="J12" s="15">
        <v>8</v>
      </c>
      <c r="K12" s="14">
        <f t="shared" ref="K12:K13" si="5">(I12-J12)/(G12+I12+J12)</f>
        <v>0.74626865671641796</v>
      </c>
      <c r="L12" s="14">
        <f>I12</f>
        <v>58</v>
      </c>
      <c r="M12" s="14">
        <f>J12</f>
        <v>8</v>
      </c>
      <c r="N12" s="14">
        <f t="shared" ref="N12:N13" si="6">(L12-M12)/(G12+L12+M12)</f>
        <v>0.74626865671641796</v>
      </c>
      <c r="O12" s="7"/>
    </row>
    <row r="13" spans="1:15">
      <c r="A13" s="11">
        <f t="shared" si="2"/>
        <v>12</v>
      </c>
      <c r="B13" s="12" t="s">
        <v>35</v>
      </c>
      <c r="C13" s="12" t="s">
        <v>65</v>
      </c>
      <c r="D13" s="12" t="s">
        <v>39</v>
      </c>
      <c r="E13" s="12" t="s">
        <v>38</v>
      </c>
      <c r="F13" s="13">
        <f t="shared" si="3"/>
        <v>0.43055555555555541</v>
      </c>
      <c r="G13" s="12">
        <v>4</v>
      </c>
      <c r="H13" s="11">
        <f t="shared" si="4"/>
        <v>12</v>
      </c>
      <c r="I13" s="12">
        <v>13</v>
      </c>
      <c r="J13" s="12">
        <v>52</v>
      </c>
      <c r="K13" s="14">
        <f t="shared" si="5"/>
        <v>-0.56521739130434778</v>
      </c>
      <c r="L13" s="14">
        <f>J13</f>
        <v>52</v>
      </c>
      <c r="M13" s="14">
        <f>I13</f>
        <v>13</v>
      </c>
      <c r="N13" s="14">
        <f t="shared" si="6"/>
        <v>0.56521739130434778</v>
      </c>
      <c r="O13" s="7"/>
    </row>
    <row r="14" spans="1:15" s="19" customFormat="1">
      <c r="A14" s="16">
        <f>A13+1</f>
        <v>13</v>
      </c>
      <c r="B14" s="9" t="s">
        <v>35</v>
      </c>
      <c r="C14" s="9" t="s">
        <v>75</v>
      </c>
      <c r="D14" s="9" t="s">
        <v>39</v>
      </c>
      <c r="E14" s="9" t="s">
        <v>37</v>
      </c>
      <c r="F14" s="17">
        <f>F13+TIME(0,30,0)</f>
        <v>0.45138888888888873</v>
      </c>
      <c r="G14" s="9">
        <v>3</v>
      </c>
      <c r="H14" s="16">
        <f>H13+1</f>
        <v>13</v>
      </c>
      <c r="I14" s="9">
        <v>64</v>
      </c>
      <c r="J14" s="9">
        <v>6</v>
      </c>
      <c r="K14" s="9">
        <f t="shared" si="0"/>
        <v>0.79452054794520544</v>
      </c>
      <c r="L14" s="9">
        <f>I14</f>
        <v>64</v>
      </c>
      <c r="M14" s="9">
        <f>J14</f>
        <v>6</v>
      </c>
      <c r="N14" s="9">
        <f t="shared" si="1"/>
        <v>0.79452054794520544</v>
      </c>
      <c r="O14" s="18">
        <f>(N14+N15+N16+N17+N18+N19)/6</f>
        <v>0.68821698918203422</v>
      </c>
    </row>
    <row r="15" spans="1:15">
      <c r="A15" s="11">
        <f t="shared" si="2"/>
        <v>14</v>
      </c>
      <c r="B15" s="12" t="s">
        <v>35</v>
      </c>
      <c r="C15" s="12" t="s">
        <v>75</v>
      </c>
      <c r="D15" s="12" t="s">
        <v>39</v>
      </c>
      <c r="E15" s="12" t="s">
        <v>38</v>
      </c>
      <c r="F15" s="13">
        <f t="shared" si="3"/>
        <v>0.45486111111111094</v>
      </c>
      <c r="G15" s="12">
        <v>7</v>
      </c>
      <c r="H15" s="11">
        <f t="shared" si="4"/>
        <v>14</v>
      </c>
      <c r="I15" s="12">
        <v>8</v>
      </c>
      <c r="J15" s="12">
        <v>52</v>
      </c>
      <c r="K15" s="14">
        <f t="shared" si="0"/>
        <v>-0.65671641791044777</v>
      </c>
      <c r="L15" s="12">
        <f>J15</f>
        <v>52</v>
      </c>
      <c r="M15" s="12">
        <f>I15</f>
        <v>8</v>
      </c>
      <c r="N15" s="14">
        <f t="shared" si="1"/>
        <v>0.65671641791044777</v>
      </c>
      <c r="O15" s="7"/>
    </row>
    <row r="16" spans="1:15" s="23" customFormat="1">
      <c r="A16" s="20">
        <f t="shared" si="2"/>
        <v>15</v>
      </c>
      <c r="B16" s="14" t="s">
        <v>35</v>
      </c>
      <c r="C16" s="12" t="s">
        <v>75</v>
      </c>
      <c r="D16" s="12" t="s">
        <v>39</v>
      </c>
      <c r="E16" s="21" t="s">
        <v>40</v>
      </c>
      <c r="F16" s="13">
        <f t="shared" si="3"/>
        <v>0.45833333333333315</v>
      </c>
      <c r="G16" s="21">
        <v>3</v>
      </c>
      <c r="H16" s="20">
        <f t="shared" si="4"/>
        <v>15</v>
      </c>
      <c r="I16" s="21">
        <v>68</v>
      </c>
      <c r="J16" s="21">
        <v>12</v>
      </c>
      <c r="K16" s="21">
        <f t="shared" si="0"/>
        <v>0.67469879518072284</v>
      </c>
      <c r="L16" s="21">
        <f>I16</f>
        <v>68</v>
      </c>
      <c r="M16" s="21">
        <f>J16</f>
        <v>12</v>
      </c>
      <c r="N16" s="21">
        <f t="shared" si="1"/>
        <v>0.67469879518072284</v>
      </c>
      <c r="O16" s="22"/>
    </row>
    <row r="17" spans="1:15">
      <c r="A17" s="11">
        <f t="shared" si="2"/>
        <v>16</v>
      </c>
      <c r="B17" s="12" t="s">
        <v>35</v>
      </c>
      <c r="C17" s="12" t="s">
        <v>75</v>
      </c>
      <c r="D17" s="12" t="s">
        <v>39</v>
      </c>
      <c r="E17" s="12" t="s">
        <v>38</v>
      </c>
      <c r="F17" s="13">
        <f t="shared" si="3"/>
        <v>0.46180555555555536</v>
      </c>
      <c r="G17" s="12">
        <v>5</v>
      </c>
      <c r="H17" s="11">
        <f t="shared" si="4"/>
        <v>16</v>
      </c>
      <c r="I17" s="12">
        <v>9</v>
      </c>
      <c r="J17" s="12">
        <v>46</v>
      </c>
      <c r="K17" s="14">
        <f t="shared" si="0"/>
        <v>-0.6166666666666667</v>
      </c>
      <c r="L17" s="12">
        <f>J17</f>
        <v>46</v>
      </c>
      <c r="M17" s="12">
        <f>I17</f>
        <v>9</v>
      </c>
      <c r="N17" s="14">
        <f t="shared" si="1"/>
        <v>0.6166666666666667</v>
      </c>
      <c r="O17" s="7"/>
    </row>
    <row r="18" spans="1:15">
      <c r="A18" s="11">
        <f t="shared" si="2"/>
        <v>17</v>
      </c>
      <c r="B18" s="12" t="s">
        <v>35</v>
      </c>
      <c r="C18" s="12" t="s">
        <v>75</v>
      </c>
      <c r="D18" s="12" t="s">
        <v>39</v>
      </c>
      <c r="E18" s="12" t="s">
        <v>37</v>
      </c>
      <c r="F18" s="13">
        <f t="shared" si="3"/>
        <v>0.46527777777777757</v>
      </c>
      <c r="G18" s="12">
        <v>4</v>
      </c>
      <c r="H18" s="11">
        <f t="shared" si="4"/>
        <v>17</v>
      </c>
      <c r="I18" s="12">
        <v>58</v>
      </c>
      <c r="J18" s="12">
        <v>8</v>
      </c>
      <c r="K18" s="14">
        <f t="shared" si="0"/>
        <v>0.7142857142857143</v>
      </c>
      <c r="L18" s="14">
        <f>I18</f>
        <v>58</v>
      </c>
      <c r="M18" s="14">
        <f>J18</f>
        <v>8</v>
      </c>
      <c r="N18" s="14">
        <f t="shared" si="1"/>
        <v>0.7142857142857143</v>
      </c>
      <c r="O18" s="7"/>
    </row>
    <row r="19" spans="1:15">
      <c r="A19" s="11">
        <f t="shared" si="2"/>
        <v>18</v>
      </c>
      <c r="B19" s="12" t="s">
        <v>35</v>
      </c>
      <c r="C19" s="12" t="s">
        <v>75</v>
      </c>
      <c r="D19" s="12" t="s">
        <v>39</v>
      </c>
      <c r="E19" s="12" t="s">
        <v>38</v>
      </c>
      <c r="F19" s="13">
        <f t="shared" si="3"/>
        <v>0.46874999999999978</v>
      </c>
      <c r="G19" s="12">
        <v>5</v>
      </c>
      <c r="H19" s="11">
        <f t="shared" si="4"/>
        <v>18</v>
      </c>
      <c r="I19" s="12">
        <v>7</v>
      </c>
      <c r="J19" s="12">
        <v>46</v>
      </c>
      <c r="K19" s="14">
        <f t="shared" si="0"/>
        <v>-0.67241379310344829</v>
      </c>
      <c r="L19" s="14">
        <f>J19</f>
        <v>46</v>
      </c>
      <c r="M19" s="14">
        <f>I19</f>
        <v>7</v>
      </c>
      <c r="N19" s="14">
        <f t="shared" si="1"/>
        <v>0.67241379310344829</v>
      </c>
      <c r="O19" s="7"/>
    </row>
    <row r="20" spans="1:15" s="25" customFormat="1">
      <c r="A20" s="16">
        <f>A19+1</f>
        <v>19</v>
      </c>
      <c r="B20" s="9" t="s">
        <v>35</v>
      </c>
      <c r="C20" s="9" t="s">
        <v>65</v>
      </c>
      <c r="D20" s="9" t="s">
        <v>75</v>
      </c>
      <c r="E20" s="24" t="s">
        <v>37</v>
      </c>
      <c r="F20" s="17">
        <f>F19+TIME(0,30,0)</f>
        <v>0.48958333333333309</v>
      </c>
      <c r="G20" s="24">
        <v>8</v>
      </c>
      <c r="H20" s="16">
        <f>H19+1</f>
        <v>19</v>
      </c>
      <c r="I20" s="24">
        <v>25</v>
      </c>
      <c r="J20" s="24">
        <v>29</v>
      </c>
      <c r="K20" s="24">
        <f t="shared" si="0"/>
        <v>-6.4516129032258063E-2</v>
      </c>
      <c r="L20" s="24">
        <f>I20</f>
        <v>25</v>
      </c>
      <c r="M20" s="24">
        <f>J20</f>
        <v>29</v>
      </c>
      <c r="N20" s="24">
        <f t="shared" si="1"/>
        <v>-6.4516129032258063E-2</v>
      </c>
      <c r="O20" s="18">
        <f>(N20+N21+N22+N23+N24+N25)/6</f>
        <v>-8.3443873148199288E-2</v>
      </c>
    </row>
    <row r="21" spans="1:15">
      <c r="A21" s="11">
        <f t="shared" si="2"/>
        <v>20</v>
      </c>
      <c r="B21" s="12" t="s">
        <v>35</v>
      </c>
      <c r="C21" s="12" t="s">
        <v>65</v>
      </c>
      <c r="D21" s="12" t="s">
        <v>75</v>
      </c>
      <c r="E21" s="12" t="s">
        <v>38</v>
      </c>
      <c r="F21" s="13">
        <f t="shared" si="3"/>
        <v>0.4930555555555553</v>
      </c>
      <c r="G21" s="12">
        <v>6</v>
      </c>
      <c r="H21" s="11">
        <f t="shared" si="4"/>
        <v>20</v>
      </c>
      <c r="I21" s="12">
        <v>39</v>
      </c>
      <c r="J21" s="12">
        <v>24</v>
      </c>
      <c r="K21" s="14">
        <f t="shared" si="0"/>
        <v>0.21739130434782608</v>
      </c>
      <c r="L21" s="14">
        <f>J21</f>
        <v>24</v>
      </c>
      <c r="M21" s="14">
        <f>I21</f>
        <v>39</v>
      </c>
      <c r="N21" s="14">
        <f t="shared" si="1"/>
        <v>-0.21739130434782608</v>
      </c>
      <c r="O21" s="7"/>
    </row>
    <row r="22" spans="1:15" s="23" customFormat="1">
      <c r="A22" s="20">
        <f t="shared" si="2"/>
        <v>21</v>
      </c>
      <c r="B22" s="14" t="s">
        <v>35</v>
      </c>
      <c r="C22" s="12" t="s">
        <v>65</v>
      </c>
      <c r="D22" s="12" t="s">
        <v>75</v>
      </c>
      <c r="E22" s="14" t="s">
        <v>37</v>
      </c>
      <c r="F22" s="13">
        <f t="shared" si="3"/>
        <v>0.49652777777777751</v>
      </c>
      <c r="G22" s="21">
        <v>2</v>
      </c>
      <c r="H22" s="20">
        <f t="shared" si="4"/>
        <v>21</v>
      </c>
      <c r="I22" s="21">
        <v>43</v>
      </c>
      <c r="J22" s="21">
        <v>41</v>
      </c>
      <c r="K22" s="21">
        <f t="shared" si="0"/>
        <v>2.3255813953488372E-2</v>
      </c>
      <c r="L22" s="21">
        <f>I22</f>
        <v>43</v>
      </c>
      <c r="M22" s="21">
        <f>J22</f>
        <v>41</v>
      </c>
      <c r="N22" s="21">
        <f t="shared" si="1"/>
        <v>2.3255813953488372E-2</v>
      </c>
      <c r="O22" s="22"/>
    </row>
    <row r="23" spans="1:15">
      <c r="A23" s="11">
        <f t="shared" si="2"/>
        <v>22</v>
      </c>
      <c r="B23" s="12" t="s">
        <v>35</v>
      </c>
      <c r="C23" s="12" t="s">
        <v>65</v>
      </c>
      <c r="D23" s="12" t="s">
        <v>75</v>
      </c>
      <c r="E23" s="12" t="s">
        <v>38</v>
      </c>
      <c r="F23" s="13">
        <f t="shared" si="3"/>
        <v>0.49999999999999972</v>
      </c>
      <c r="G23" s="12">
        <v>4</v>
      </c>
      <c r="H23" s="11">
        <f t="shared" si="4"/>
        <v>22</v>
      </c>
      <c r="I23" s="12">
        <v>41</v>
      </c>
      <c r="J23" s="12">
        <v>27</v>
      </c>
      <c r="K23" s="14">
        <f t="shared" si="0"/>
        <v>0.19444444444444445</v>
      </c>
      <c r="L23" s="12">
        <f>J23</f>
        <v>27</v>
      </c>
      <c r="M23" s="12">
        <f>I23</f>
        <v>41</v>
      </c>
      <c r="N23" s="14">
        <f t="shared" si="1"/>
        <v>-0.19444444444444445</v>
      </c>
      <c r="O23" s="7"/>
    </row>
    <row r="24" spans="1:15">
      <c r="A24" s="11">
        <f t="shared" si="2"/>
        <v>23</v>
      </c>
      <c r="B24" s="12" t="s">
        <v>35</v>
      </c>
      <c r="C24" s="12" t="s">
        <v>65</v>
      </c>
      <c r="D24" s="12" t="s">
        <v>75</v>
      </c>
      <c r="E24" s="12" t="s">
        <v>37</v>
      </c>
      <c r="F24" s="13">
        <f t="shared" si="3"/>
        <v>0.50347222222222199</v>
      </c>
      <c r="G24" s="12">
        <v>4</v>
      </c>
      <c r="H24" s="11">
        <f t="shared" si="4"/>
        <v>23</v>
      </c>
      <c r="I24" s="12">
        <v>33</v>
      </c>
      <c r="J24" s="12">
        <v>44</v>
      </c>
      <c r="K24" s="14">
        <f t="shared" si="0"/>
        <v>-0.13580246913580246</v>
      </c>
      <c r="L24" s="14">
        <f>I24</f>
        <v>33</v>
      </c>
      <c r="M24" s="14">
        <f>J24</f>
        <v>44</v>
      </c>
      <c r="N24" s="14">
        <f t="shared" si="1"/>
        <v>-0.13580246913580246</v>
      </c>
      <c r="O24" s="7"/>
    </row>
    <row r="25" spans="1:15">
      <c r="A25" s="11">
        <f t="shared" si="2"/>
        <v>24</v>
      </c>
      <c r="B25" s="12" t="s">
        <v>35</v>
      </c>
      <c r="C25" s="12" t="s">
        <v>65</v>
      </c>
      <c r="D25" s="12" t="s">
        <v>75</v>
      </c>
      <c r="E25" s="12" t="s">
        <v>38</v>
      </c>
      <c r="F25" s="13">
        <f t="shared" si="3"/>
        <v>0.5069444444444442</v>
      </c>
      <c r="G25" s="12">
        <v>6</v>
      </c>
      <c r="H25" s="11">
        <f t="shared" si="4"/>
        <v>24</v>
      </c>
      <c r="I25" s="12">
        <v>28</v>
      </c>
      <c r="J25" s="12">
        <v>34</v>
      </c>
      <c r="K25" s="14">
        <f t="shared" si="0"/>
        <v>-8.8235294117647065E-2</v>
      </c>
      <c r="L25" s="14">
        <f>J25</f>
        <v>34</v>
      </c>
      <c r="M25" s="14">
        <f>I25</f>
        <v>28</v>
      </c>
      <c r="N25" s="14">
        <f t="shared" si="1"/>
        <v>8.8235294117647065E-2</v>
      </c>
      <c r="O25" s="7"/>
    </row>
    <row r="26" spans="1:15" s="25" customFormat="1">
      <c r="A26" s="16">
        <f>A25+1</f>
        <v>25</v>
      </c>
      <c r="B26" s="9" t="s">
        <v>35</v>
      </c>
      <c r="C26" s="9" t="s">
        <v>83</v>
      </c>
      <c r="D26" s="9" t="s">
        <v>39</v>
      </c>
      <c r="E26" s="24" t="s">
        <v>37</v>
      </c>
      <c r="F26" s="17">
        <f>F25+TIME(0,30,0)</f>
        <v>0.52777777777777757</v>
      </c>
      <c r="G26" s="24">
        <v>5</v>
      </c>
      <c r="H26" s="16">
        <f>H25+1</f>
        <v>25</v>
      </c>
      <c r="I26" s="24">
        <v>45</v>
      </c>
      <c r="J26" s="24">
        <v>6</v>
      </c>
      <c r="K26" s="24">
        <f t="shared" si="0"/>
        <v>0.6964285714285714</v>
      </c>
      <c r="L26" s="24">
        <f>I26</f>
        <v>45</v>
      </c>
      <c r="M26" s="24">
        <f>J26</f>
        <v>6</v>
      </c>
      <c r="N26" s="24">
        <f t="shared" si="1"/>
        <v>0.6964285714285714</v>
      </c>
      <c r="O26" s="18">
        <f>(N26+N27+N28+N29+N30+N31)/6</f>
        <v>0.66253369429598929</v>
      </c>
    </row>
    <row r="27" spans="1:15">
      <c r="A27" s="11">
        <f t="shared" si="2"/>
        <v>26</v>
      </c>
      <c r="B27" s="12" t="s">
        <v>35</v>
      </c>
      <c r="C27" s="12" t="s">
        <v>84</v>
      </c>
      <c r="D27" s="12" t="s">
        <v>39</v>
      </c>
      <c r="E27" s="12" t="s">
        <v>38</v>
      </c>
      <c r="F27" s="13">
        <f t="shared" si="3"/>
        <v>0.53124999999999978</v>
      </c>
      <c r="G27" s="12">
        <v>8</v>
      </c>
      <c r="H27" s="11">
        <f t="shared" si="4"/>
        <v>26</v>
      </c>
      <c r="I27" s="12">
        <v>9</v>
      </c>
      <c r="J27" s="12">
        <v>55</v>
      </c>
      <c r="K27" s="14">
        <f t="shared" si="0"/>
        <v>-0.63888888888888884</v>
      </c>
      <c r="L27" s="14">
        <f>J27</f>
        <v>55</v>
      </c>
      <c r="M27" s="14">
        <f>I27</f>
        <v>9</v>
      </c>
      <c r="N27" s="14">
        <f t="shared" si="1"/>
        <v>0.63888888888888884</v>
      </c>
      <c r="O27" s="7"/>
    </row>
    <row r="28" spans="1:15" s="23" customFormat="1">
      <c r="A28" s="20">
        <f t="shared" si="2"/>
        <v>27</v>
      </c>
      <c r="B28" s="14" t="s">
        <v>35</v>
      </c>
      <c r="C28" s="12" t="s">
        <v>84</v>
      </c>
      <c r="D28" s="12" t="s">
        <v>39</v>
      </c>
      <c r="E28" s="14" t="s">
        <v>37</v>
      </c>
      <c r="F28" s="13">
        <f t="shared" si="3"/>
        <v>0.53472222222222199</v>
      </c>
      <c r="G28" s="21">
        <v>4</v>
      </c>
      <c r="H28" s="20">
        <f t="shared" si="4"/>
        <v>27</v>
      </c>
      <c r="I28" s="21">
        <v>65</v>
      </c>
      <c r="J28" s="21">
        <v>9</v>
      </c>
      <c r="K28" s="21">
        <f t="shared" si="0"/>
        <v>0.71794871794871795</v>
      </c>
      <c r="L28" s="21">
        <f>I28</f>
        <v>65</v>
      </c>
      <c r="M28" s="21">
        <f>J28</f>
        <v>9</v>
      </c>
      <c r="N28" s="21">
        <f t="shared" si="1"/>
        <v>0.71794871794871795</v>
      </c>
      <c r="O28" s="22"/>
    </row>
    <row r="29" spans="1:15">
      <c r="A29" s="11">
        <f t="shared" si="2"/>
        <v>28</v>
      </c>
      <c r="B29" s="12" t="s">
        <v>35</v>
      </c>
      <c r="C29" s="12" t="s">
        <v>84</v>
      </c>
      <c r="D29" s="12" t="s">
        <v>39</v>
      </c>
      <c r="E29" s="12" t="s">
        <v>38</v>
      </c>
      <c r="F29" s="13">
        <f t="shared" si="3"/>
        <v>0.5381944444444442</v>
      </c>
      <c r="G29" s="12">
        <v>6</v>
      </c>
      <c r="H29" s="11">
        <f t="shared" si="4"/>
        <v>28</v>
      </c>
      <c r="I29" s="12">
        <v>11</v>
      </c>
      <c r="J29" s="12">
        <v>44</v>
      </c>
      <c r="K29" s="14">
        <f t="shared" si="0"/>
        <v>-0.54098360655737709</v>
      </c>
      <c r="L29" s="12">
        <f>J29</f>
        <v>44</v>
      </c>
      <c r="M29" s="12">
        <f>I29</f>
        <v>11</v>
      </c>
      <c r="N29" s="14">
        <f t="shared" si="1"/>
        <v>0.54098360655737709</v>
      </c>
      <c r="O29" s="7"/>
    </row>
    <row r="30" spans="1:15">
      <c r="A30" s="11">
        <f t="shared" si="2"/>
        <v>29</v>
      </c>
      <c r="B30" s="12" t="s">
        <v>35</v>
      </c>
      <c r="C30" s="12" t="s">
        <v>84</v>
      </c>
      <c r="D30" s="12" t="s">
        <v>39</v>
      </c>
      <c r="E30" s="12" t="s">
        <v>37</v>
      </c>
      <c r="F30" s="13">
        <f t="shared" si="3"/>
        <v>0.54166666666666641</v>
      </c>
      <c r="G30" s="12">
        <v>4</v>
      </c>
      <c r="H30" s="11">
        <f t="shared" si="4"/>
        <v>29</v>
      </c>
      <c r="I30" s="12">
        <v>52</v>
      </c>
      <c r="J30" s="12">
        <v>7</v>
      </c>
      <c r="K30" s="14">
        <f t="shared" si="0"/>
        <v>0.7142857142857143</v>
      </c>
      <c r="L30" s="14">
        <f>I30</f>
        <v>52</v>
      </c>
      <c r="M30" s="14">
        <f>J30</f>
        <v>7</v>
      </c>
      <c r="N30" s="14">
        <f t="shared" si="1"/>
        <v>0.7142857142857143</v>
      </c>
      <c r="O30" s="7"/>
    </row>
    <row r="31" spans="1:15">
      <c r="A31" s="11">
        <f t="shared" si="2"/>
        <v>30</v>
      </c>
      <c r="B31" s="12" t="s">
        <v>35</v>
      </c>
      <c r="C31" s="12" t="s">
        <v>84</v>
      </c>
      <c r="D31" s="12" t="s">
        <v>39</v>
      </c>
      <c r="E31" s="12" t="s">
        <v>38</v>
      </c>
      <c r="F31" s="13">
        <f t="shared" si="3"/>
        <v>0.54513888888888862</v>
      </c>
      <c r="G31" s="12">
        <v>1</v>
      </c>
      <c r="H31" s="11">
        <f t="shared" si="4"/>
        <v>30</v>
      </c>
      <c r="I31" s="12">
        <v>9</v>
      </c>
      <c r="J31" s="12">
        <v>47</v>
      </c>
      <c r="K31" s="14">
        <f t="shared" si="0"/>
        <v>-0.66666666666666663</v>
      </c>
      <c r="L31" s="14">
        <f>J31</f>
        <v>47</v>
      </c>
      <c r="M31" s="14">
        <f>I31</f>
        <v>9</v>
      </c>
      <c r="N31" s="14">
        <f t="shared" si="1"/>
        <v>0.66666666666666663</v>
      </c>
      <c r="O31" s="7"/>
    </row>
    <row r="32" spans="1:15" s="25" customFormat="1">
      <c r="A32" s="16">
        <f>A31+1</f>
        <v>31</v>
      </c>
      <c r="B32" s="9" t="s">
        <v>35</v>
      </c>
      <c r="C32" s="9" t="s">
        <v>85</v>
      </c>
      <c r="D32" s="9" t="s">
        <v>39</v>
      </c>
      <c r="E32" s="24" t="s">
        <v>37</v>
      </c>
      <c r="F32" s="17">
        <f>F31+TIME(0,30,0)</f>
        <v>0.56597222222222199</v>
      </c>
      <c r="G32" s="24">
        <v>4</v>
      </c>
      <c r="H32" s="16">
        <f>H31+1</f>
        <v>31</v>
      </c>
      <c r="I32" s="24">
        <v>51</v>
      </c>
      <c r="J32" s="24">
        <v>18</v>
      </c>
      <c r="K32" s="24">
        <f t="shared" si="0"/>
        <v>0.45205479452054792</v>
      </c>
      <c r="L32" s="24">
        <f>I32</f>
        <v>51</v>
      </c>
      <c r="M32" s="24">
        <f>J32</f>
        <v>18</v>
      </c>
      <c r="N32" s="24">
        <f t="shared" si="1"/>
        <v>0.45205479452054792</v>
      </c>
      <c r="O32" s="18">
        <f>(N32+N33+N34+N35+N36+N37)/6</f>
        <v>0.36969009948494369</v>
      </c>
    </row>
    <row r="33" spans="1:15">
      <c r="A33" s="11">
        <f t="shared" si="2"/>
        <v>32</v>
      </c>
      <c r="B33" s="12" t="s">
        <v>35</v>
      </c>
      <c r="C33" s="12" t="s">
        <v>85</v>
      </c>
      <c r="D33" s="12" t="s">
        <v>39</v>
      </c>
      <c r="E33" s="12" t="s">
        <v>38</v>
      </c>
      <c r="F33" s="13">
        <f t="shared" si="3"/>
        <v>0.5694444444444442</v>
      </c>
      <c r="G33" s="12">
        <v>4</v>
      </c>
      <c r="H33" s="11">
        <f t="shared" si="4"/>
        <v>32</v>
      </c>
      <c r="I33" s="12">
        <v>17</v>
      </c>
      <c r="J33" s="12">
        <v>33</v>
      </c>
      <c r="K33" s="14">
        <f t="shared" si="0"/>
        <v>-0.29629629629629628</v>
      </c>
      <c r="L33" s="14">
        <f>J33</f>
        <v>33</v>
      </c>
      <c r="M33" s="14">
        <f>I33</f>
        <v>17</v>
      </c>
      <c r="N33" s="14">
        <f t="shared" si="1"/>
        <v>0.29629629629629628</v>
      </c>
      <c r="O33" s="7"/>
    </row>
    <row r="34" spans="1:15" s="23" customFormat="1">
      <c r="A34" s="20">
        <f t="shared" si="2"/>
        <v>33</v>
      </c>
      <c r="B34" s="14" t="s">
        <v>35</v>
      </c>
      <c r="C34" s="12" t="s">
        <v>85</v>
      </c>
      <c r="D34" s="12" t="s">
        <v>39</v>
      </c>
      <c r="E34" s="14" t="s">
        <v>37</v>
      </c>
      <c r="F34" s="13">
        <f t="shared" si="3"/>
        <v>0.57291666666666641</v>
      </c>
      <c r="G34" s="21">
        <v>7</v>
      </c>
      <c r="H34" s="20">
        <f t="shared" si="4"/>
        <v>33</v>
      </c>
      <c r="I34" s="21">
        <v>39</v>
      </c>
      <c r="J34" s="21">
        <v>18</v>
      </c>
      <c r="K34" s="21">
        <f t="shared" si="0"/>
        <v>0.328125</v>
      </c>
      <c r="L34" s="21">
        <f>I34</f>
        <v>39</v>
      </c>
      <c r="M34" s="21">
        <f>J34</f>
        <v>18</v>
      </c>
      <c r="N34" s="21">
        <f t="shared" si="1"/>
        <v>0.328125</v>
      </c>
      <c r="O34" s="22"/>
    </row>
    <row r="35" spans="1:15">
      <c r="A35" s="11">
        <f t="shared" si="2"/>
        <v>34</v>
      </c>
      <c r="B35" s="12" t="s">
        <v>35</v>
      </c>
      <c r="C35" s="12" t="s">
        <v>85</v>
      </c>
      <c r="D35" s="12" t="s">
        <v>39</v>
      </c>
      <c r="E35" s="12" t="s">
        <v>38</v>
      </c>
      <c r="F35" s="13">
        <f t="shared" si="3"/>
        <v>0.57638888888888862</v>
      </c>
      <c r="G35" s="12">
        <v>7</v>
      </c>
      <c r="H35" s="11">
        <f t="shared" si="4"/>
        <v>34</v>
      </c>
      <c r="I35" s="12">
        <v>22</v>
      </c>
      <c r="J35" s="12">
        <v>41</v>
      </c>
      <c r="K35" s="14">
        <f t="shared" si="0"/>
        <v>-0.27142857142857141</v>
      </c>
      <c r="L35" s="12">
        <f>J35</f>
        <v>41</v>
      </c>
      <c r="M35" s="12">
        <f>I35</f>
        <v>22</v>
      </c>
      <c r="N35" s="14">
        <f t="shared" si="1"/>
        <v>0.27142857142857141</v>
      </c>
      <c r="O35" s="7"/>
    </row>
    <row r="36" spans="1:15">
      <c r="A36" s="11">
        <f t="shared" si="2"/>
        <v>35</v>
      </c>
      <c r="B36" s="12" t="s">
        <v>35</v>
      </c>
      <c r="C36" s="12" t="s">
        <v>85</v>
      </c>
      <c r="D36" s="12" t="s">
        <v>39</v>
      </c>
      <c r="E36" s="12" t="s">
        <v>37</v>
      </c>
      <c r="F36" s="13">
        <f t="shared" si="3"/>
        <v>0.57986111111111083</v>
      </c>
      <c r="G36" s="12">
        <v>4</v>
      </c>
      <c r="H36" s="11">
        <f t="shared" si="4"/>
        <v>35</v>
      </c>
      <c r="I36" s="12">
        <v>54</v>
      </c>
      <c r="J36" s="12">
        <v>18</v>
      </c>
      <c r="K36" s="14">
        <f t="shared" si="0"/>
        <v>0.47368421052631576</v>
      </c>
      <c r="L36" s="14">
        <f>I36</f>
        <v>54</v>
      </c>
      <c r="M36" s="14">
        <f>J36</f>
        <v>18</v>
      </c>
      <c r="N36" s="14">
        <f t="shared" si="1"/>
        <v>0.47368421052631576</v>
      </c>
      <c r="O36" s="7"/>
    </row>
    <row r="37" spans="1:15">
      <c r="A37" s="11">
        <f t="shared" si="2"/>
        <v>36</v>
      </c>
      <c r="B37" s="12" t="s">
        <v>35</v>
      </c>
      <c r="C37" s="12" t="s">
        <v>85</v>
      </c>
      <c r="D37" s="12" t="s">
        <v>39</v>
      </c>
      <c r="E37" s="12" t="s">
        <v>38</v>
      </c>
      <c r="F37" s="13">
        <f t="shared" si="3"/>
        <v>0.58333333333333304</v>
      </c>
      <c r="G37" s="12">
        <v>5</v>
      </c>
      <c r="H37" s="11">
        <f t="shared" si="4"/>
        <v>36</v>
      </c>
      <c r="I37" s="12">
        <v>15</v>
      </c>
      <c r="J37" s="12">
        <v>38</v>
      </c>
      <c r="K37" s="14">
        <f t="shared" si="0"/>
        <v>-0.39655172413793105</v>
      </c>
      <c r="L37" s="14">
        <f>J37</f>
        <v>38</v>
      </c>
      <c r="M37" s="14">
        <f>I37</f>
        <v>15</v>
      </c>
      <c r="N37" s="14">
        <f t="shared" si="1"/>
        <v>0.39655172413793105</v>
      </c>
      <c r="O37" s="7"/>
    </row>
    <row r="38" spans="1:15" s="25" customFormat="1">
      <c r="A38" s="16">
        <f>A37+1</f>
        <v>37</v>
      </c>
      <c r="B38" s="9" t="s">
        <v>35</v>
      </c>
      <c r="C38" s="9" t="s">
        <v>86</v>
      </c>
      <c r="D38" s="9" t="s">
        <v>39</v>
      </c>
      <c r="E38" s="24" t="s">
        <v>37</v>
      </c>
      <c r="F38" s="17">
        <f>F37+TIME(0,30,0)</f>
        <v>0.60416666666666641</v>
      </c>
      <c r="G38" s="24">
        <v>3</v>
      </c>
      <c r="H38" s="16">
        <f>H37+1</f>
        <v>37</v>
      </c>
      <c r="I38" s="24">
        <v>62</v>
      </c>
      <c r="J38" s="24">
        <v>5</v>
      </c>
      <c r="K38" s="24">
        <f t="shared" si="0"/>
        <v>0.81428571428571428</v>
      </c>
      <c r="L38" s="24">
        <f>I38</f>
        <v>62</v>
      </c>
      <c r="M38" s="24">
        <f>J38</f>
        <v>5</v>
      </c>
      <c r="N38" s="24">
        <f t="shared" si="1"/>
        <v>0.81428571428571428</v>
      </c>
      <c r="O38" s="18">
        <f>(N38+N39+N40+N41+N42+N43)/6</f>
        <v>0.70350495249033396</v>
      </c>
    </row>
    <row r="39" spans="1:15">
      <c r="A39" s="11">
        <f t="shared" si="2"/>
        <v>38</v>
      </c>
      <c r="B39" s="12" t="s">
        <v>35</v>
      </c>
      <c r="C39" s="12" t="s">
        <v>86</v>
      </c>
      <c r="D39" s="12" t="s">
        <v>39</v>
      </c>
      <c r="E39" s="12" t="s">
        <v>38</v>
      </c>
      <c r="F39" s="13">
        <f t="shared" si="3"/>
        <v>0.60763888888888862</v>
      </c>
      <c r="G39" s="12">
        <v>4</v>
      </c>
      <c r="H39" s="11">
        <f t="shared" si="4"/>
        <v>38</v>
      </c>
      <c r="I39" s="12">
        <v>13</v>
      </c>
      <c r="J39" s="12">
        <v>47</v>
      </c>
      <c r="K39" s="14">
        <f t="shared" si="0"/>
        <v>-0.53125</v>
      </c>
      <c r="L39" s="14">
        <f>J39</f>
        <v>47</v>
      </c>
      <c r="M39" s="14">
        <f>I39</f>
        <v>13</v>
      </c>
      <c r="N39" s="14">
        <f t="shared" si="1"/>
        <v>0.53125</v>
      </c>
      <c r="O39" s="7"/>
    </row>
    <row r="40" spans="1:15" s="23" customFormat="1">
      <c r="A40" s="20">
        <f t="shared" si="2"/>
        <v>39</v>
      </c>
      <c r="B40" s="14" t="s">
        <v>35</v>
      </c>
      <c r="C40" s="12" t="s">
        <v>86</v>
      </c>
      <c r="D40" s="12" t="s">
        <v>39</v>
      </c>
      <c r="E40" s="14" t="s">
        <v>37</v>
      </c>
      <c r="F40" s="13">
        <f t="shared" si="3"/>
        <v>0.61111111111111083</v>
      </c>
      <c r="G40" s="21">
        <v>0</v>
      </c>
      <c r="H40" s="20">
        <f t="shared" si="4"/>
        <v>39</v>
      </c>
      <c r="I40" s="21">
        <v>65</v>
      </c>
      <c r="J40" s="21">
        <v>5</v>
      </c>
      <c r="K40" s="21">
        <f t="shared" si="0"/>
        <v>0.8571428571428571</v>
      </c>
      <c r="L40" s="21">
        <f>I40</f>
        <v>65</v>
      </c>
      <c r="M40" s="21">
        <f>J40</f>
        <v>5</v>
      </c>
      <c r="N40" s="21">
        <f t="shared" si="1"/>
        <v>0.8571428571428571</v>
      </c>
      <c r="O40" s="22"/>
    </row>
    <row r="41" spans="1:15">
      <c r="A41" s="11">
        <f t="shared" si="2"/>
        <v>40</v>
      </c>
      <c r="B41" s="12" t="s">
        <v>35</v>
      </c>
      <c r="C41" s="12" t="s">
        <v>86</v>
      </c>
      <c r="D41" s="12" t="s">
        <v>39</v>
      </c>
      <c r="E41" s="12" t="s">
        <v>38</v>
      </c>
      <c r="F41" s="13">
        <f t="shared" si="3"/>
        <v>0.61458333333333304</v>
      </c>
      <c r="G41" s="12">
        <v>5</v>
      </c>
      <c r="H41" s="11">
        <f t="shared" si="4"/>
        <v>40</v>
      </c>
      <c r="I41" s="12">
        <v>9</v>
      </c>
      <c r="J41" s="12">
        <v>48</v>
      </c>
      <c r="K41" s="14">
        <f t="shared" si="0"/>
        <v>-0.62903225806451613</v>
      </c>
      <c r="L41" s="12">
        <f>J41</f>
        <v>48</v>
      </c>
      <c r="M41" s="12">
        <f>I41</f>
        <v>9</v>
      </c>
      <c r="N41" s="14">
        <f t="shared" si="1"/>
        <v>0.62903225806451613</v>
      </c>
      <c r="O41" s="7"/>
    </row>
    <row r="42" spans="1:15">
      <c r="A42" s="11">
        <f t="shared" si="2"/>
        <v>41</v>
      </c>
      <c r="B42" s="12" t="s">
        <v>35</v>
      </c>
      <c r="C42" s="12" t="s">
        <v>86</v>
      </c>
      <c r="D42" s="12" t="s">
        <v>39</v>
      </c>
      <c r="E42" s="12" t="s">
        <v>37</v>
      </c>
      <c r="F42" s="13">
        <f t="shared" si="3"/>
        <v>0.61805555555555525</v>
      </c>
      <c r="G42" s="12">
        <v>3</v>
      </c>
      <c r="H42" s="11">
        <f t="shared" si="4"/>
        <v>41</v>
      </c>
      <c r="I42" s="12">
        <v>45</v>
      </c>
      <c r="J42" s="12">
        <v>3</v>
      </c>
      <c r="K42" s="14">
        <f t="shared" si="0"/>
        <v>0.82352941176470584</v>
      </c>
      <c r="L42" s="14">
        <f>I42</f>
        <v>45</v>
      </c>
      <c r="M42" s="14">
        <f>J42</f>
        <v>3</v>
      </c>
      <c r="N42" s="14">
        <f t="shared" si="1"/>
        <v>0.82352941176470584</v>
      </c>
      <c r="O42" s="7"/>
    </row>
    <row r="43" spans="1:15">
      <c r="A43" s="11">
        <f t="shared" si="2"/>
        <v>42</v>
      </c>
      <c r="B43" s="12" t="s">
        <v>35</v>
      </c>
      <c r="C43" s="12" t="s">
        <v>86</v>
      </c>
      <c r="D43" s="12" t="s">
        <v>39</v>
      </c>
      <c r="E43" s="12" t="s">
        <v>38</v>
      </c>
      <c r="F43" s="13">
        <f t="shared" si="3"/>
        <v>0.62152777777777746</v>
      </c>
      <c r="G43" s="12">
        <v>3</v>
      </c>
      <c r="H43" s="11">
        <f t="shared" si="4"/>
        <v>42</v>
      </c>
      <c r="I43" s="12">
        <v>15</v>
      </c>
      <c r="J43" s="12">
        <v>58</v>
      </c>
      <c r="K43" s="14">
        <f t="shared" si="0"/>
        <v>-0.56578947368421051</v>
      </c>
      <c r="L43" s="14">
        <f>J43</f>
        <v>58</v>
      </c>
      <c r="M43" s="14">
        <f>I43</f>
        <v>15</v>
      </c>
      <c r="N43" s="14">
        <f t="shared" si="1"/>
        <v>0.56578947368421051</v>
      </c>
      <c r="O43" s="7"/>
    </row>
    <row r="44" spans="1:15" s="25" customFormat="1">
      <c r="A44" s="16">
        <f>A43+1</f>
        <v>43</v>
      </c>
      <c r="B44" s="9" t="s">
        <v>35</v>
      </c>
      <c r="C44" s="9" t="s">
        <v>87</v>
      </c>
      <c r="D44" s="9" t="s">
        <v>39</v>
      </c>
      <c r="E44" s="24" t="s">
        <v>37</v>
      </c>
      <c r="F44" s="17">
        <f>F43+TIME(0,30,0)</f>
        <v>0.64236111111111083</v>
      </c>
      <c r="G44" s="24">
        <v>2</v>
      </c>
      <c r="H44" s="16">
        <f>H43+1</f>
        <v>43</v>
      </c>
      <c r="I44" s="24">
        <v>66</v>
      </c>
      <c r="J44" s="24">
        <v>9</v>
      </c>
      <c r="K44" s="24">
        <f t="shared" si="0"/>
        <v>0.74025974025974028</v>
      </c>
      <c r="L44" s="24">
        <f>I44</f>
        <v>66</v>
      </c>
      <c r="M44" s="24">
        <f>J44</f>
        <v>9</v>
      </c>
      <c r="N44" s="24">
        <f t="shared" si="1"/>
        <v>0.74025974025974028</v>
      </c>
      <c r="O44" s="18">
        <f>(N44+N45+N46+N47+N48+N49)/6</f>
        <v>0.7472322166506542</v>
      </c>
    </row>
    <row r="45" spans="1:15">
      <c r="A45" s="11">
        <f t="shared" si="2"/>
        <v>44</v>
      </c>
      <c r="B45" s="12" t="s">
        <v>35</v>
      </c>
      <c r="C45" s="12" t="s">
        <v>87</v>
      </c>
      <c r="D45" s="12" t="s">
        <v>39</v>
      </c>
      <c r="E45" s="12" t="s">
        <v>38</v>
      </c>
      <c r="F45" s="13">
        <f t="shared" si="3"/>
        <v>0.64583333333333304</v>
      </c>
      <c r="G45" s="12">
        <v>3</v>
      </c>
      <c r="H45" s="11">
        <f t="shared" si="4"/>
        <v>44</v>
      </c>
      <c r="I45" s="12">
        <v>3</v>
      </c>
      <c r="J45" s="12">
        <v>53</v>
      </c>
      <c r="K45" s="14">
        <f t="shared" si="0"/>
        <v>-0.84745762711864403</v>
      </c>
      <c r="L45" s="14">
        <f>J45</f>
        <v>53</v>
      </c>
      <c r="M45" s="14">
        <f>I45</f>
        <v>3</v>
      </c>
      <c r="N45" s="14">
        <f t="shared" si="1"/>
        <v>0.84745762711864403</v>
      </c>
      <c r="O45" s="7"/>
    </row>
    <row r="46" spans="1:15" s="23" customFormat="1">
      <c r="A46" s="20">
        <f t="shared" si="2"/>
        <v>45</v>
      </c>
      <c r="B46" s="14" t="s">
        <v>35</v>
      </c>
      <c r="C46" s="12" t="s">
        <v>87</v>
      </c>
      <c r="D46" s="12" t="s">
        <v>39</v>
      </c>
      <c r="E46" s="14" t="s">
        <v>37</v>
      </c>
      <c r="F46" s="13">
        <f t="shared" si="3"/>
        <v>0.64930555555555525</v>
      </c>
      <c r="G46" s="21">
        <v>4</v>
      </c>
      <c r="H46" s="20">
        <f t="shared" si="4"/>
        <v>45</v>
      </c>
      <c r="I46" s="21">
        <v>53</v>
      </c>
      <c r="J46" s="21">
        <v>3</v>
      </c>
      <c r="K46" s="21">
        <f t="shared" si="0"/>
        <v>0.83333333333333337</v>
      </c>
      <c r="L46" s="21">
        <f>I46</f>
        <v>53</v>
      </c>
      <c r="M46" s="21">
        <f>J46</f>
        <v>3</v>
      </c>
      <c r="N46" s="21">
        <f t="shared" si="1"/>
        <v>0.83333333333333337</v>
      </c>
      <c r="O46" s="22"/>
    </row>
    <row r="47" spans="1:15">
      <c r="A47" s="11">
        <f t="shared" si="2"/>
        <v>46</v>
      </c>
      <c r="B47" s="12" t="s">
        <v>35</v>
      </c>
      <c r="C47" s="12" t="s">
        <v>87</v>
      </c>
      <c r="D47" s="12" t="s">
        <v>39</v>
      </c>
      <c r="E47" s="12" t="s">
        <v>38</v>
      </c>
      <c r="F47" s="13">
        <f t="shared" si="3"/>
        <v>0.65277777777777746</v>
      </c>
      <c r="G47" s="12">
        <v>6</v>
      </c>
      <c r="H47" s="11">
        <f t="shared" si="4"/>
        <v>46</v>
      </c>
      <c r="I47" s="12">
        <v>11</v>
      </c>
      <c r="J47" s="12">
        <v>53</v>
      </c>
      <c r="K47" s="14">
        <f t="shared" si="0"/>
        <v>-0.6</v>
      </c>
      <c r="L47" s="12">
        <f>J47</f>
        <v>53</v>
      </c>
      <c r="M47" s="12">
        <f>I47</f>
        <v>11</v>
      </c>
      <c r="N47" s="14">
        <f t="shared" si="1"/>
        <v>0.6</v>
      </c>
      <c r="O47" s="7"/>
    </row>
    <row r="48" spans="1:15">
      <c r="A48" s="11">
        <f t="shared" si="2"/>
        <v>47</v>
      </c>
      <c r="B48" s="12" t="s">
        <v>35</v>
      </c>
      <c r="C48" s="12" t="s">
        <v>87</v>
      </c>
      <c r="D48" s="12" t="s">
        <v>39</v>
      </c>
      <c r="E48" s="12" t="s">
        <v>37</v>
      </c>
      <c r="F48" s="13">
        <f t="shared" si="3"/>
        <v>0.65624999999999967</v>
      </c>
      <c r="G48" s="12">
        <v>5</v>
      </c>
      <c r="H48" s="11">
        <f t="shared" si="4"/>
        <v>47</v>
      </c>
      <c r="I48" s="12">
        <v>57</v>
      </c>
      <c r="J48" s="12">
        <v>7</v>
      </c>
      <c r="K48" s="14">
        <f t="shared" si="0"/>
        <v>0.72463768115942029</v>
      </c>
      <c r="L48" s="14">
        <f>I48</f>
        <v>57</v>
      </c>
      <c r="M48" s="14">
        <f>J48</f>
        <v>7</v>
      </c>
      <c r="N48" s="14">
        <f t="shared" si="1"/>
        <v>0.72463768115942029</v>
      </c>
      <c r="O48" s="7"/>
    </row>
    <row r="49" spans="1:15">
      <c r="A49" s="11">
        <f t="shared" si="2"/>
        <v>48</v>
      </c>
      <c r="B49" s="12" t="s">
        <v>35</v>
      </c>
      <c r="C49" s="12" t="s">
        <v>87</v>
      </c>
      <c r="D49" s="12" t="s">
        <v>39</v>
      </c>
      <c r="E49" s="12" t="s">
        <v>38</v>
      </c>
      <c r="F49" s="13">
        <f t="shared" si="3"/>
        <v>0.65972222222222188</v>
      </c>
      <c r="G49" s="12">
        <v>6</v>
      </c>
      <c r="H49" s="11">
        <f t="shared" si="4"/>
        <v>48</v>
      </c>
      <c r="I49" s="12">
        <v>5</v>
      </c>
      <c r="J49" s="12">
        <v>50</v>
      </c>
      <c r="K49" s="14">
        <f t="shared" si="0"/>
        <v>-0.73770491803278693</v>
      </c>
      <c r="L49" s="14">
        <f>J49</f>
        <v>50</v>
      </c>
      <c r="M49" s="14">
        <f>I49</f>
        <v>5</v>
      </c>
      <c r="N49" s="14">
        <f t="shared" si="1"/>
        <v>0.73770491803278693</v>
      </c>
      <c r="O49" s="7"/>
    </row>
  </sheetData>
  <phoneticPr fontId="6" type="noConversion"/>
  <pageMargins left="0.75" right="0.75" top="1" bottom="1" header="0.5" footer="0.5"/>
  <pageSetup scale="4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mm_#1_21_concentrations</vt:lpstr>
      <vt:lpstr>Calcs_#21_necessity</vt:lpstr>
      <vt:lpstr>Calcs_#21_sufficiency</vt:lpstr>
      <vt:lpstr>10_6_mm_1_5</vt:lpstr>
      <vt:lpstr>10_12_15_mm_6</vt:lpstr>
      <vt:lpstr>10_19_mm_7_9</vt:lpstr>
      <vt:lpstr>10_20_mm_10_15</vt:lpstr>
      <vt:lpstr>M_10_26_15_mm_16_21</vt:lpstr>
      <vt:lpstr>T_10_27_15</vt:lpstr>
      <vt:lpstr>W_10_28_15</vt:lpstr>
      <vt:lpstr>R_10_29_15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2015-11-03T13:20:11Z</cp:lastPrinted>
  <dcterms:created xsi:type="dcterms:W3CDTF">2015-10-16T21:04:08Z</dcterms:created>
  <dcterms:modified xsi:type="dcterms:W3CDTF">2016-01-05T11:28:17Z</dcterms:modified>
</cp:coreProperties>
</file>