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blairbenham-pyle/Dropbox/Submission/Submission_Full/SourceData/"/>
    </mc:Choice>
  </mc:AlternateContent>
  <bookViews>
    <workbookView xWindow="0" yWindow="460" windowWidth="26600" windowHeight="14080" tabRatio="500"/>
  </bookViews>
  <sheets>
    <sheet name="Figure 5B" sheetId="3" r:id="rId1"/>
    <sheet name="Figure 5C" sheetId="2" r:id="rId2"/>
    <sheet name="Figure 5D" sheetId="1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3" i="1" l="1"/>
  <c r="D94" i="1"/>
  <c r="D93" i="1"/>
  <c r="D79" i="1"/>
  <c r="D78" i="1"/>
  <c r="D64" i="1"/>
  <c r="D49" i="1"/>
  <c r="D48" i="1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D44" i="2"/>
  <c r="D43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D29" i="2"/>
  <c r="D28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D53" i="3"/>
  <c r="D52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D31" i="1"/>
  <c r="D30" i="1"/>
  <c r="D22" i="1"/>
  <c r="D21" i="1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</calcChain>
</file>

<file path=xl/sharedStrings.xml><?xml version="1.0" encoding="utf-8"?>
<sst xmlns="http://schemas.openxmlformats.org/spreadsheetml/2006/main" count="235" uniqueCount="108">
  <si>
    <t>Condition</t>
  </si>
  <si>
    <t>Average # of Cells detected per movie frame</t>
  </si>
  <si>
    <t>0 Hour</t>
  </si>
  <si>
    <t>1 Hour</t>
  </si>
  <si>
    <t>2 Hours</t>
  </si>
  <si>
    <t>3 Hours</t>
  </si>
  <si>
    <t>4 Hours</t>
  </si>
  <si>
    <t>5 Hours</t>
  </si>
  <si>
    <t>6 Hours</t>
  </si>
  <si>
    <t>7 Hours</t>
  </si>
  <si>
    <t>8 Hours</t>
  </si>
  <si>
    <t>9 Hours</t>
  </si>
  <si>
    <t>10 Hours</t>
  </si>
  <si>
    <t>11 Hours</t>
  </si>
  <si>
    <t>12 Hours</t>
  </si>
  <si>
    <t>13 Hours</t>
  </si>
  <si>
    <t>14 Hours</t>
  </si>
  <si>
    <t>15 Hours</t>
  </si>
  <si>
    <t>16 Hours</t>
  </si>
  <si>
    <t>17 Hours</t>
  </si>
  <si>
    <t>18 Hours</t>
  </si>
  <si>
    <t>19 Hours</t>
  </si>
  <si>
    <t>20 Hours</t>
  </si>
  <si>
    <t>21 Hours</t>
  </si>
  <si>
    <t>22 Hours</t>
  </si>
  <si>
    <t>23 Hours</t>
  </si>
  <si>
    <t>24 Hours</t>
  </si>
  <si>
    <t>DMSO - No Strain - 1</t>
  </si>
  <si>
    <t>DMSO - No Strain - 2</t>
  </si>
  <si>
    <t>DMSO - No Strain - 3</t>
  </si>
  <si>
    <t>DMSO - No Strain - 4</t>
  </si>
  <si>
    <t>DMSO - No Strain - 5</t>
  </si>
  <si>
    <t>DMSO - No Strain - 6</t>
  </si>
  <si>
    <t>DMSO - No Strain - 7</t>
  </si>
  <si>
    <t>DMSO - No Strain - 8</t>
  </si>
  <si>
    <t>DMSO - No Strain - 9</t>
  </si>
  <si>
    <t>DMSO - No Strain - 10</t>
  </si>
  <si>
    <t>DMSO - No Strain - 11</t>
  </si>
  <si>
    <t>DMSO - No Strain - 12</t>
  </si>
  <si>
    <t>DMSO - No Strain - 13</t>
  </si>
  <si>
    <t>DMSO - No Strain - 14</t>
  </si>
  <si>
    <t>Average</t>
  </si>
  <si>
    <t>SEM</t>
  </si>
  <si>
    <t>DMSO - High Strain - 1</t>
  </si>
  <si>
    <t>DMSO - High Strain - 2</t>
  </si>
  <si>
    <t>DMSO - High Strain - 3</t>
  </si>
  <si>
    <t>DMSO - High Strain - 4</t>
  </si>
  <si>
    <t>DMSO - High Strain - 5</t>
  </si>
  <si>
    <t>DMSO - High Strain - 6</t>
  </si>
  <si>
    <t>% Cells Geminin Positive (No Strain)</t>
  </si>
  <si>
    <t>Figure 5B</t>
  </si>
  <si>
    <t>% Cells Geminin Positive (High Strain)</t>
  </si>
  <si>
    <t>Single Cell Tracking of Geminin Positive Cells</t>
  </si>
  <si>
    <t>Number of Geminin-Positive Objects Detected</t>
  </si>
  <si>
    <t>G1 to S Objects</t>
  </si>
  <si>
    <t>&lt;= # of Objects was normalized to number of geminin-positive objects in first frame of movie</t>
  </si>
  <si>
    <t>Figure 5D</t>
  </si>
  <si>
    <t>D4476 - No Strain - 1</t>
  </si>
  <si>
    <t>D4476 - No Strain - 2</t>
  </si>
  <si>
    <t>D4476 - No Strain - 3</t>
  </si>
  <si>
    <t>D4476 - No Strain - 4</t>
  </si>
  <si>
    <t>D4476 - No Strain - 5</t>
  </si>
  <si>
    <t>D4476 - No Strain - 6</t>
  </si>
  <si>
    <t>D4476 - No Strain - 7</t>
  </si>
  <si>
    <t>D4476 - No Strain - 8</t>
  </si>
  <si>
    <t>D4476 - No Strain - 9</t>
  </si>
  <si>
    <t>D4476 - No Strain - 10</t>
  </si>
  <si>
    <t>D4476 - No Strain - 11</t>
  </si>
  <si>
    <t>D4476 - No Strain - 12</t>
  </si>
  <si>
    <t>D4476 - No Strain - 13</t>
  </si>
  <si>
    <t>D4476 - No Strain - 14</t>
  </si>
  <si>
    <t>D4476 + iCRT3 - NS - 1</t>
  </si>
  <si>
    <t>D4476 + iCRT3 - NS - 2</t>
  </si>
  <si>
    <t>D4476 + iCRT3 - NS - 3</t>
  </si>
  <si>
    <t>D4476 + iCRT3 - NS - 4</t>
  </si>
  <si>
    <t>D4476 + iCRT3 - NS - 5</t>
  </si>
  <si>
    <t>D4476 + iCRT3 - NS - 6</t>
  </si>
  <si>
    <t>D4476 + iCRT3 - NS - 7</t>
  </si>
  <si>
    <t>D4476 + iCRT3 - NS - 8</t>
  </si>
  <si>
    <t>D4476 + iCRT3 - NS - 9</t>
  </si>
  <si>
    <t>D4476 + iCRT3 - NS - 10</t>
  </si>
  <si>
    <t>D4476 + iCRT3 - NS - 11</t>
  </si>
  <si>
    <t>D4476 - High Strain - 1</t>
  </si>
  <si>
    <t>D4476 - High Strain - 2</t>
  </si>
  <si>
    <t>D4476 - High Strain - 3</t>
  </si>
  <si>
    <t>D4476 - High Strain - 4</t>
  </si>
  <si>
    <t>D4476 - High Strain - 5</t>
  </si>
  <si>
    <t>D4476 - High Strain - 6</t>
  </si>
  <si>
    <t>D4476 - High Strain - 7</t>
  </si>
  <si>
    <t>D4476 - High Strain - 8</t>
  </si>
  <si>
    <t>D4476 - High Strain - 9</t>
  </si>
  <si>
    <t>D4476 - High Strain - 10</t>
  </si>
  <si>
    <t>D4476 - High Strain - 11</t>
  </si>
  <si>
    <t>D4476 - High Strain - 12</t>
  </si>
  <si>
    <t>D4476+iCRT3 - HS - 1</t>
  </si>
  <si>
    <t>D4476+iCRT3 - HS - 2</t>
  </si>
  <si>
    <t>D4476+iCRT3 - HS - 3</t>
  </si>
  <si>
    <t>D4476+iCRT3 - HS - 4</t>
  </si>
  <si>
    <t>D4476+iCRT3 - HS - 5</t>
  </si>
  <si>
    <t>D4476+iCRT3 - HS - 6</t>
  </si>
  <si>
    <t>D4476+iCRT3 - HS - 7</t>
  </si>
  <si>
    <t>D4476+iCRT3 - HS - 8</t>
  </si>
  <si>
    <t>D4476+iCRT3 - HS - 9</t>
  </si>
  <si>
    <t>D4476+iCRT3 - HS - 10</t>
  </si>
  <si>
    <t>D4476+iCRT3 - HS - 11</t>
  </si>
  <si>
    <t>D4476+iCRT3 - HS - 12</t>
  </si>
  <si>
    <t>Collected from 2-3 Independent Experiments per condition (multiple movie fields per experiment)</t>
  </si>
  <si>
    <t>Figure 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</si>
</sst>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0" fillId="0" borderId="0" xfId="0" applyFont="1" applyAlignment="1"/>
    <xf numFmtId="2" fontId="0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tabSelected="1" zoomScale="68" zoomScaleNormal="68" zoomScalePageLayoutView="68" workbookViewId="0">
      <selection activeCell="A6" sqref="A6"/>
    </sheetView>
  </sheetViews>
  <sheetFormatPr baseColWidth="10" defaultRowHeight="16" x14ac:dyDescent="0.2"/>
  <cols>
    <col min="1" max="1" width="10.83203125" style="2"/>
    <col min="2" max="2" width="21.1640625" style="2" customWidth="1"/>
    <col min="3" max="3" width="10.83203125" style="2"/>
    <col min="4" max="4" width="11.83203125" style="2" bestFit="1" customWidth="1"/>
    <col min="5" max="28" width="11.6640625" style="2" bestFit="1" customWidth="1"/>
    <col min="29" max="16384" width="10.83203125" style="2"/>
  </cols>
  <sheetData>
    <row r="1" spans="1:28" ht="19" x14ac:dyDescent="0.25">
      <c r="A1" s="1" t="s">
        <v>49</v>
      </c>
      <c r="B1"/>
      <c r="C1"/>
    </row>
    <row r="2" spans="1:28" ht="19" x14ac:dyDescent="0.25">
      <c r="A2" s="1" t="s">
        <v>50</v>
      </c>
      <c r="B2"/>
      <c r="C2"/>
    </row>
    <row r="3" spans="1:28" ht="19" x14ac:dyDescent="0.25">
      <c r="A3" s="1" t="s">
        <v>106</v>
      </c>
      <c r="B3"/>
      <c r="C3"/>
    </row>
    <row r="6" spans="1:28" s="3" customFormat="1" ht="80" x14ac:dyDescent="0.2">
      <c r="B6" s="3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  <c r="M6" s="3" t="s">
        <v>11</v>
      </c>
      <c r="N6" s="3" t="s">
        <v>12</v>
      </c>
      <c r="O6" s="3" t="s">
        <v>13</v>
      </c>
      <c r="P6" s="3" t="s">
        <v>14</v>
      </c>
      <c r="Q6" s="3" t="s">
        <v>15</v>
      </c>
      <c r="R6" s="3" t="s">
        <v>16</v>
      </c>
      <c r="S6" s="3" t="s">
        <v>17</v>
      </c>
      <c r="T6" s="3" t="s">
        <v>18</v>
      </c>
      <c r="U6" s="3" t="s">
        <v>19</v>
      </c>
      <c r="V6" s="3" t="s">
        <v>20</v>
      </c>
      <c r="W6" s="3" t="s">
        <v>21</v>
      </c>
      <c r="X6" s="3" t="s">
        <v>22</v>
      </c>
      <c r="Y6" s="3" t="s">
        <v>23</v>
      </c>
      <c r="Z6" s="3" t="s">
        <v>24</v>
      </c>
      <c r="AA6" s="3" t="s">
        <v>25</v>
      </c>
      <c r="AB6" s="3" t="s">
        <v>26</v>
      </c>
    </row>
    <row r="7" spans="1:28" x14ac:dyDescent="0.2">
      <c r="B7" s="2" t="s">
        <v>27</v>
      </c>
      <c r="C7" s="2">
        <v>2021.3</v>
      </c>
      <c r="D7" s="4">
        <v>10.551558752997602</v>
      </c>
      <c r="E7" s="4">
        <v>11.608154020385051</v>
      </c>
      <c r="F7" s="4">
        <v>12.313638873550524</v>
      </c>
      <c r="G7" s="4">
        <v>12.534059945504087</v>
      </c>
      <c r="H7" s="4">
        <v>12.922252010723861</v>
      </c>
      <c r="I7" s="4">
        <v>11.917372881355933</v>
      </c>
      <c r="J7" s="4">
        <v>11.508553654743391</v>
      </c>
      <c r="K7" s="4">
        <v>11.526639344262295</v>
      </c>
      <c r="L7" s="4">
        <v>11.551983927674534</v>
      </c>
      <c r="M7" s="4">
        <v>10.954063604240282</v>
      </c>
      <c r="N7" s="4">
        <v>10.739614994934144</v>
      </c>
      <c r="O7" s="4">
        <v>10.797174571140262</v>
      </c>
      <c r="P7" s="4">
        <v>10.575504181013279</v>
      </c>
      <c r="Q7" s="4">
        <v>10.801564027370478</v>
      </c>
      <c r="R7" s="4">
        <v>11.067771818625062</v>
      </c>
      <c r="S7" s="4">
        <v>11.127029608404966</v>
      </c>
      <c r="T7" s="4">
        <v>10.644257703081232</v>
      </c>
      <c r="U7" s="4">
        <v>11.03448275862069</v>
      </c>
      <c r="V7" s="4">
        <v>10.871559633027523</v>
      </c>
      <c r="W7" s="4">
        <v>10.126012601260125</v>
      </c>
      <c r="X7" s="4">
        <v>10.039805395842547</v>
      </c>
      <c r="Y7" s="4">
        <v>9.7868638538494999</v>
      </c>
      <c r="Z7" s="4">
        <v>10.144927536231885</v>
      </c>
      <c r="AA7" s="4">
        <v>10.09</v>
      </c>
      <c r="AB7" s="4">
        <v>10.01</v>
      </c>
    </row>
    <row r="8" spans="1:28" x14ac:dyDescent="0.2">
      <c r="B8" s="2" t="s">
        <v>28</v>
      </c>
      <c r="C8" s="2">
        <v>1480</v>
      </c>
      <c r="D8" s="4">
        <v>9.3729372937293736</v>
      </c>
      <c r="E8" s="4">
        <v>8.7484811664641562</v>
      </c>
      <c r="F8" s="4">
        <v>8.9578454332552688</v>
      </c>
      <c r="G8" s="4">
        <v>8.2592121982210926</v>
      </c>
      <c r="H8" s="4">
        <v>8.9765100671140932</v>
      </c>
      <c r="I8" s="4">
        <v>10.10752688172043</v>
      </c>
      <c r="J8" s="4">
        <v>11.033519553072626</v>
      </c>
      <c r="K8" s="4">
        <v>9.7392229909526336</v>
      </c>
      <c r="L8" s="4">
        <v>10.33503691084611</v>
      </c>
      <c r="M8" s="4">
        <v>10.901162790697674</v>
      </c>
      <c r="N8" s="4">
        <v>9.183673469387756</v>
      </c>
      <c r="O8" s="4">
        <v>10.686528497409327</v>
      </c>
      <c r="P8" s="4">
        <v>10.606060606060606</v>
      </c>
      <c r="Q8" s="4">
        <v>10.045924225028703</v>
      </c>
      <c r="R8" s="4">
        <v>10.827168796234028</v>
      </c>
      <c r="S8" s="4">
        <v>10.746460746460746</v>
      </c>
      <c r="T8" s="4">
        <v>10.526315789473683</v>
      </c>
      <c r="U8" s="4">
        <v>10.70931849791377</v>
      </c>
      <c r="V8" s="4">
        <v>10.67463706233988</v>
      </c>
      <c r="W8" s="4">
        <v>9.6581196581196593</v>
      </c>
      <c r="X8" s="4">
        <v>8.6419753086419746</v>
      </c>
      <c r="Y8" s="4">
        <v>7.4143594556546217</v>
      </c>
      <c r="Z8" s="4">
        <v>7.4918566775244306</v>
      </c>
      <c r="AA8" s="4">
        <v>7.083333333333333</v>
      </c>
      <c r="AB8" s="4">
        <v>7.0370370370370372</v>
      </c>
    </row>
    <row r="9" spans="1:28" x14ac:dyDescent="0.2">
      <c r="B9" s="2" t="s">
        <v>29</v>
      </c>
      <c r="C9" s="2">
        <v>1667.4</v>
      </c>
      <c r="D9" s="4">
        <v>10.496338486574452</v>
      </c>
      <c r="E9" s="4">
        <v>10.647010647010648</v>
      </c>
      <c r="F9" s="4">
        <v>10.07311129163282</v>
      </c>
      <c r="G9" s="4">
        <v>10.250201775625504</v>
      </c>
      <c r="H9" s="4">
        <v>11.479385610347617</v>
      </c>
      <c r="I9" s="4">
        <v>10.78669910786699</v>
      </c>
      <c r="J9" s="4">
        <v>9.5907928388746804</v>
      </c>
      <c r="K9" s="4">
        <v>9.4155844155844157</v>
      </c>
      <c r="L9" s="4">
        <v>9.113924050632912</v>
      </c>
      <c r="M9" s="4">
        <v>8.6397058823529402</v>
      </c>
      <c r="N9" s="4">
        <v>8.6313193588162758</v>
      </c>
      <c r="O9" s="4">
        <v>9.2627599243856338</v>
      </c>
      <c r="P9" s="4">
        <v>9.1428571428571423</v>
      </c>
      <c r="Q9" s="4">
        <v>9.7514340344168247</v>
      </c>
      <c r="R9" s="4">
        <v>9.8196392785571138</v>
      </c>
      <c r="S9" s="4">
        <v>9.3423019431988035</v>
      </c>
      <c r="T9" s="4">
        <v>9.5461658841940533</v>
      </c>
      <c r="U9" s="4">
        <v>9.1269841269841265</v>
      </c>
      <c r="V9" s="4">
        <v>9.9279423538831075</v>
      </c>
      <c r="W9" s="4">
        <v>10.105092966855295</v>
      </c>
      <c r="X9" s="4">
        <v>9.94475138121547</v>
      </c>
      <c r="Y9" s="4">
        <v>10.63993831919815</v>
      </c>
      <c r="Z9" s="4">
        <v>10.784313725490197</v>
      </c>
      <c r="AA9" s="4">
        <v>11.873554356206631</v>
      </c>
      <c r="AB9" s="4">
        <v>12.144504227517295</v>
      </c>
    </row>
    <row r="10" spans="1:28" x14ac:dyDescent="0.2">
      <c r="B10" s="2" t="s">
        <v>30</v>
      </c>
      <c r="C10" s="2">
        <v>1879.6</v>
      </c>
      <c r="D10" s="4">
        <v>8.8341781317885584</v>
      </c>
      <c r="E10" s="4">
        <v>7.8706957132817985</v>
      </c>
      <c r="F10" s="4">
        <v>8.0842391304347831</v>
      </c>
      <c r="G10" s="4">
        <v>7.1527777777777777</v>
      </c>
      <c r="H10" s="4">
        <v>7.1428571428571423</v>
      </c>
      <c r="I10" s="4">
        <v>6.8031704095112291</v>
      </c>
      <c r="J10" s="4">
        <v>6.6550925925925934</v>
      </c>
      <c r="K10" s="4">
        <v>7.3170731707317067</v>
      </c>
      <c r="L10" s="4">
        <v>7.8183172002978401</v>
      </c>
      <c r="M10" s="4">
        <v>6.7340067340067336</v>
      </c>
      <c r="N10" s="4">
        <v>6.8648266100495405</v>
      </c>
      <c r="O10" s="4">
        <v>6.6886870355078454</v>
      </c>
      <c r="P10" s="4">
        <v>7.6406381192275399</v>
      </c>
      <c r="Q10" s="4">
        <v>7.4554294975688817</v>
      </c>
      <c r="R10" s="4">
        <v>7.2181670721816706</v>
      </c>
      <c r="S10" s="4">
        <v>6.2898089171974521</v>
      </c>
      <c r="T10" s="4">
        <v>7.0796460176991154</v>
      </c>
      <c r="U10" s="4">
        <v>7.6051779935275077</v>
      </c>
      <c r="V10" s="4">
        <v>7.6095947063688998</v>
      </c>
      <c r="W10" s="4">
        <v>7.8052550231839257</v>
      </c>
      <c r="X10" s="4">
        <v>7.5268817204301079</v>
      </c>
      <c r="Y10" s="4">
        <v>8.0866425992779778</v>
      </c>
      <c r="Z10" s="4">
        <v>7.8125</v>
      </c>
      <c r="AA10" s="4">
        <v>8.0527086383601763</v>
      </c>
      <c r="AB10" s="4">
        <v>7.6163610719322996</v>
      </c>
    </row>
    <row r="11" spans="1:28" x14ac:dyDescent="0.2">
      <c r="B11" s="2" t="s">
        <v>31</v>
      </c>
      <c r="C11" s="2">
        <v>1920.64</v>
      </c>
      <c r="D11" s="4">
        <v>8.8715953307393001</v>
      </c>
      <c r="E11" s="4">
        <v>8.8328075709779181</v>
      </c>
      <c r="F11" s="4">
        <v>8.346213292117465</v>
      </c>
      <c r="G11" s="4">
        <v>8.4876543209876552</v>
      </c>
      <c r="H11" s="4">
        <v>8.3333333333333321</v>
      </c>
      <c r="I11" s="4">
        <v>7.9435783221974754</v>
      </c>
      <c r="J11" s="4">
        <v>8.8122605363984672</v>
      </c>
      <c r="K11" s="4">
        <v>9.2448835568101622</v>
      </c>
      <c r="L11" s="4">
        <v>8.7372448979591848</v>
      </c>
      <c r="M11" s="4">
        <v>9.4614264919941782</v>
      </c>
      <c r="N11" s="4">
        <v>10.209601081812036</v>
      </c>
      <c r="O11" s="4">
        <v>9.2402464065708418</v>
      </c>
      <c r="P11" s="4">
        <v>8.4188911704312108</v>
      </c>
      <c r="Q11" s="4">
        <v>8.6838534599728625</v>
      </c>
      <c r="R11" s="4">
        <v>8.8781830695113548</v>
      </c>
      <c r="S11" s="4">
        <v>8.3853083853083845</v>
      </c>
      <c r="T11" s="4">
        <v>8.350305498981669</v>
      </c>
      <c r="U11" s="4">
        <v>8.7904360056258781</v>
      </c>
      <c r="V11" s="4">
        <v>9.0090090090090094</v>
      </c>
      <c r="W11" s="4">
        <v>8.890469416785205</v>
      </c>
      <c r="X11" s="4">
        <v>9.2592592592592595</v>
      </c>
      <c r="Y11" s="4">
        <v>9.6888260254596883</v>
      </c>
      <c r="Z11" s="4">
        <v>9.3202522775052561</v>
      </c>
      <c r="AA11" s="4">
        <v>10.117302052785924</v>
      </c>
      <c r="AB11" s="4">
        <v>10.466867469879517</v>
      </c>
    </row>
    <row r="12" spans="1:28" x14ac:dyDescent="0.2">
      <c r="B12" s="2" t="s">
        <v>32</v>
      </c>
      <c r="C12" s="2">
        <v>1841.9</v>
      </c>
      <c r="D12" s="4">
        <v>12.589285714285714</v>
      </c>
      <c r="E12" s="4">
        <v>10.16949152542373</v>
      </c>
      <c r="F12" s="4">
        <v>10.299295774647888</v>
      </c>
      <c r="G12" s="4">
        <v>10.043668122270741</v>
      </c>
      <c r="H12" s="4">
        <v>11.516155758077879</v>
      </c>
      <c r="I12" s="4">
        <v>10.863986313088111</v>
      </c>
      <c r="J12" s="4">
        <v>10.641200545702592</v>
      </c>
      <c r="K12" s="4">
        <v>9.8214285714285712</v>
      </c>
      <c r="L12" s="4">
        <v>10.068259385665529</v>
      </c>
      <c r="M12" s="4">
        <v>9.5593220338983063</v>
      </c>
      <c r="N12" s="4">
        <v>8.7695445275322914</v>
      </c>
      <c r="O12" s="4">
        <v>8.9060308555399725</v>
      </c>
      <c r="P12" s="4">
        <v>9.5536959553695961</v>
      </c>
      <c r="Q12" s="4">
        <v>9.6193771626297586</v>
      </c>
      <c r="R12" s="4">
        <v>8.9171974522292992</v>
      </c>
      <c r="S12" s="4">
        <v>9.2383638928067704</v>
      </c>
      <c r="T12" s="4">
        <v>9.2724679029957215</v>
      </c>
      <c r="U12" s="4">
        <v>9.3208092485549141</v>
      </c>
      <c r="V12" s="4">
        <v>9.3055555555555554</v>
      </c>
      <c r="W12" s="4">
        <v>9.5766828591256079</v>
      </c>
      <c r="X12" s="4">
        <v>9.7970608817354794</v>
      </c>
      <c r="Y12" s="4">
        <v>10.013717421124829</v>
      </c>
      <c r="Z12" s="4">
        <v>9.4972067039106136</v>
      </c>
      <c r="AA12" s="4">
        <v>9.5634095634095644</v>
      </c>
      <c r="AB12" s="4">
        <v>9.4585332419465384</v>
      </c>
    </row>
    <row r="13" spans="1:28" x14ac:dyDescent="0.2">
      <c r="B13" s="2" t="s">
        <v>33</v>
      </c>
      <c r="C13" s="2">
        <v>1750</v>
      </c>
      <c r="D13" s="4">
        <v>13.577421815408087</v>
      </c>
      <c r="E13" s="4">
        <v>12.773722627737227</v>
      </c>
      <c r="F13" s="4">
        <v>13.278319579894973</v>
      </c>
      <c r="G13" s="4">
        <v>13.09786607799853</v>
      </c>
      <c r="H13" s="4">
        <v>13.393476752255379</v>
      </c>
      <c r="I13" s="4">
        <v>12.381646030589948</v>
      </c>
      <c r="J13" s="4">
        <v>11.852776044915784</v>
      </c>
      <c r="K13" s="4">
        <v>13.680781758957655</v>
      </c>
      <c r="L13" s="4">
        <v>13.429888084265965</v>
      </c>
      <c r="M13" s="4">
        <v>12.076974120769741</v>
      </c>
      <c r="N13" s="4">
        <v>12.448418156808803</v>
      </c>
      <c r="O13" s="4">
        <v>12.751677852348994</v>
      </c>
      <c r="P13" s="4">
        <v>12.859424920127797</v>
      </c>
      <c r="Q13" s="4">
        <v>13.383208645054031</v>
      </c>
      <c r="R13" s="4">
        <v>12.814274128142742</v>
      </c>
      <c r="S13" s="4">
        <v>12.489795918367347</v>
      </c>
      <c r="T13" s="4">
        <v>12.832929782082324</v>
      </c>
      <c r="U13" s="4">
        <v>11.640211640211639</v>
      </c>
      <c r="V13" s="4">
        <v>11.093247588424438</v>
      </c>
      <c r="W13" s="4">
        <v>10.893416927899686</v>
      </c>
      <c r="X13" s="4">
        <v>11.138014527845035</v>
      </c>
      <c r="Y13" s="4">
        <v>9.7451274362818587</v>
      </c>
      <c r="Z13" s="4">
        <v>9.8461538461538467</v>
      </c>
      <c r="AA13" s="4">
        <v>9.9766173031956349</v>
      </c>
      <c r="AB13" s="4">
        <v>10.395655546935609</v>
      </c>
    </row>
    <row r="14" spans="1:28" x14ac:dyDescent="0.2">
      <c r="B14" s="2" t="s">
        <v>34</v>
      </c>
      <c r="C14" s="2">
        <v>1492.84</v>
      </c>
      <c r="D14" s="4">
        <v>11.682242990654206</v>
      </c>
      <c r="E14" s="4">
        <v>11.144353029169784</v>
      </c>
      <c r="F14" s="4">
        <v>11.49090909090909</v>
      </c>
      <c r="G14" s="4">
        <v>11.567944250871081</v>
      </c>
      <c r="H14" s="4">
        <v>10.841750841750841</v>
      </c>
      <c r="I14" s="4">
        <v>11.695906432748536</v>
      </c>
      <c r="J14" s="4">
        <v>10.835509138381202</v>
      </c>
      <c r="K14" s="4">
        <v>10.12970969734404</v>
      </c>
      <c r="L14" s="4">
        <v>9.8014888337468982</v>
      </c>
      <c r="M14" s="4">
        <v>8.8679245283018862</v>
      </c>
      <c r="N14" s="4">
        <v>10.131578947368421</v>
      </c>
      <c r="O14" s="4">
        <v>10.789283128167995</v>
      </c>
      <c r="P14" s="4">
        <v>9.9554234769687966</v>
      </c>
      <c r="Q14" s="4">
        <v>9.7266881028938901</v>
      </c>
      <c r="R14" s="4">
        <v>8.5868830290736984</v>
      </c>
      <c r="S14" s="4">
        <v>9.225352112676056</v>
      </c>
      <c r="T14" s="4">
        <v>8.2508250825082499</v>
      </c>
      <c r="U14" s="4">
        <v>8.4899546338301999</v>
      </c>
      <c r="V14" s="4">
        <v>9.5536413469068133</v>
      </c>
      <c r="W14" s="4">
        <v>8.53494623655914</v>
      </c>
      <c r="X14" s="4">
        <v>9.43526170798898</v>
      </c>
      <c r="Y14" s="4">
        <v>8.7041884816753932</v>
      </c>
      <c r="Z14" s="4">
        <v>9.2056421677802529</v>
      </c>
      <c r="AA14" s="4">
        <v>9.1318327974276521</v>
      </c>
      <c r="AB14" s="4">
        <v>9.5597484276729574</v>
      </c>
    </row>
    <row r="15" spans="1:28" x14ac:dyDescent="0.2">
      <c r="B15" s="2" t="s">
        <v>35</v>
      </c>
      <c r="C15" s="2">
        <v>1376.24</v>
      </c>
      <c r="D15" s="4">
        <v>7.2280178837555891</v>
      </c>
      <c r="E15" s="4">
        <v>8.1779053084648492</v>
      </c>
      <c r="F15" s="4">
        <v>7.4380165289256199</v>
      </c>
      <c r="G15" s="4">
        <v>7.9874213836477983</v>
      </c>
      <c r="H15" s="4">
        <v>9.3245227606461096</v>
      </c>
      <c r="I15" s="4">
        <v>8.7568891610532766</v>
      </c>
      <c r="J15" s="4">
        <v>9.6571028691392584</v>
      </c>
      <c r="K15" s="4">
        <v>10.951979780960404</v>
      </c>
      <c r="L15" s="4">
        <v>10.384615384615385</v>
      </c>
      <c r="M15" s="4">
        <v>10.511363636363637</v>
      </c>
      <c r="N15" s="4">
        <v>10.871440897325281</v>
      </c>
      <c r="O15" s="4">
        <v>10.466760961810467</v>
      </c>
      <c r="P15" s="4">
        <v>11.149032992036405</v>
      </c>
      <c r="Q15" s="4">
        <v>11.513463324048283</v>
      </c>
      <c r="R15" s="4">
        <v>9.1068301225919441</v>
      </c>
      <c r="S15" s="4">
        <v>10.882352941176471</v>
      </c>
      <c r="T15" s="4">
        <v>10.202863961813842</v>
      </c>
      <c r="U15" s="4">
        <v>11.185819070904646</v>
      </c>
      <c r="V15" s="4">
        <v>12.423500611995104</v>
      </c>
      <c r="W15" s="4">
        <v>11.536126290224651</v>
      </c>
      <c r="X15" s="4">
        <v>12.438725490196079</v>
      </c>
      <c r="Y15" s="4">
        <v>11.951219512195122</v>
      </c>
      <c r="Z15" s="4">
        <v>12.811171827565271</v>
      </c>
      <c r="AA15" s="4">
        <v>12.625</v>
      </c>
      <c r="AB15" s="4">
        <v>12.865853658536587</v>
      </c>
    </row>
    <row r="16" spans="1:28" x14ac:dyDescent="0.2">
      <c r="B16" s="2" t="s">
        <v>36</v>
      </c>
      <c r="C16" s="2">
        <v>1351.2</v>
      </c>
      <c r="D16" s="4">
        <v>8.0424886191198777</v>
      </c>
      <c r="E16" s="4">
        <v>8.7896253602305485</v>
      </c>
      <c r="F16" s="4">
        <v>9.1034482758620694</v>
      </c>
      <c r="G16" s="4">
        <v>9.1954022988505741</v>
      </c>
      <c r="H16" s="4">
        <v>9.4790159189580319</v>
      </c>
      <c r="I16" s="4">
        <v>10.111576011157601</v>
      </c>
      <c r="J16" s="4">
        <v>9.3081761006289305</v>
      </c>
      <c r="K16" s="4">
        <v>9.238451935081148</v>
      </c>
      <c r="L16" s="4">
        <v>8.9827483640690069</v>
      </c>
      <c r="M16" s="4">
        <v>8.3754918493535691</v>
      </c>
      <c r="N16" s="4">
        <v>7.4780058651026398</v>
      </c>
      <c r="O16" s="4">
        <v>7.716049382716049</v>
      </c>
      <c r="P16" s="4">
        <v>7.7658303464755081</v>
      </c>
      <c r="Q16" s="4">
        <v>8.0094228504122498</v>
      </c>
      <c r="R16" s="4">
        <v>7.5784487862640608</v>
      </c>
      <c r="S16" s="4">
        <v>8.0335731414868103</v>
      </c>
      <c r="T16" s="4">
        <v>8.7632069608452454</v>
      </c>
      <c r="U16" s="4">
        <v>7.7708451503119687</v>
      </c>
      <c r="V16" s="4">
        <v>7.6026637069922316</v>
      </c>
      <c r="W16" s="4">
        <v>9.1784338896020543</v>
      </c>
      <c r="X16" s="4">
        <v>8.8646023072252582</v>
      </c>
      <c r="Y16" s="4">
        <v>8.6794792312461251</v>
      </c>
      <c r="Z16" s="4">
        <v>9.3023255813953494</v>
      </c>
      <c r="AA16" s="4">
        <v>10.379596678529063</v>
      </c>
      <c r="AB16" s="4">
        <v>9.469868599909379</v>
      </c>
    </row>
    <row r="17" spans="2:28" x14ac:dyDescent="0.2">
      <c r="B17" s="2" t="s">
        <v>37</v>
      </c>
      <c r="C17" s="2">
        <v>1407.5</v>
      </c>
      <c r="D17" s="4">
        <v>8.3166999334664009</v>
      </c>
      <c r="E17" s="4">
        <v>8.1934184016118206</v>
      </c>
      <c r="F17" s="4">
        <v>8.7605451005840358</v>
      </c>
      <c r="G17" s="4">
        <v>8.4306095979247733</v>
      </c>
      <c r="H17" s="4">
        <v>8.5388994307400381</v>
      </c>
      <c r="I17" s="4">
        <v>8.6261980830670915</v>
      </c>
      <c r="J17" s="4">
        <v>8.1683168316831694</v>
      </c>
      <c r="K17" s="4">
        <v>7.7986725663716809</v>
      </c>
      <c r="L17" s="4">
        <v>7.1935157041540023</v>
      </c>
      <c r="M17" s="4">
        <v>7.5548749361919336</v>
      </c>
      <c r="N17" s="4">
        <v>7.1099744245524299</v>
      </c>
      <c r="O17" s="4">
        <v>8</v>
      </c>
      <c r="P17" s="4">
        <v>7.8972868217054266</v>
      </c>
      <c r="Q17" s="4">
        <v>8.1673306772908365</v>
      </c>
      <c r="R17" s="4">
        <v>7.8479763079960518</v>
      </c>
      <c r="S17" s="4">
        <v>8.3254043767840145</v>
      </c>
      <c r="T17" s="4">
        <v>8.169291338582676</v>
      </c>
      <c r="U17" s="4">
        <v>8.3926031294452343</v>
      </c>
      <c r="V17" s="4">
        <v>8.2688588007736943</v>
      </c>
      <c r="W17" s="4">
        <v>9.3462469733656164</v>
      </c>
      <c r="X17" s="4">
        <v>9.6354166666666679</v>
      </c>
      <c r="Y17" s="4">
        <v>10.134797803295058</v>
      </c>
      <c r="Z17" s="4">
        <v>10.346585117227319</v>
      </c>
      <c r="AA17" s="4">
        <v>10.725075528700906</v>
      </c>
      <c r="AB17" s="4">
        <v>9.7378277153558059</v>
      </c>
    </row>
    <row r="18" spans="2:28" x14ac:dyDescent="0.2">
      <c r="B18" s="2" t="s">
        <v>38</v>
      </c>
      <c r="C18" s="2">
        <v>1347.4</v>
      </c>
      <c r="D18" s="4">
        <v>8.2286432160804015</v>
      </c>
      <c r="E18" s="4">
        <v>8.5714285714285712</v>
      </c>
      <c r="F18" s="4">
        <v>8.1607795371498177</v>
      </c>
      <c r="G18" s="4">
        <v>7.71513353115727</v>
      </c>
      <c r="H18" s="4">
        <v>7.9439252336448591</v>
      </c>
      <c r="I18" s="4">
        <v>7.6832151300236404</v>
      </c>
      <c r="J18" s="4">
        <v>7.7510275983558437</v>
      </c>
      <c r="K18" s="4">
        <v>8.2065217391304337</v>
      </c>
      <c r="L18" s="4">
        <v>7.8567876678269517</v>
      </c>
      <c r="M18" s="4">
        <v>8.1407563025210088</v>
      </c>
      <c r="N18" s="4">
        <v>7.6332213154104656</v>
      </c>
      <c r="O18" s="4">
        <v>7.5243845796562931</v>
      </c>
      <c r="P18" s="4">
        <v>7.6691729323308273</v>
      </c>
      <c r="Q18" s="4">
        <v>8.3115525352848927</v>
      </c>
      <c r="R18" s="4">
        <v>8.3459787556904406</v>
      </c>
      <c r="S18" s="4">
        <v>8.9341692789968654</v>
      </c>
      <c r="T18" s="4">
        <v>9.2534174553101991</v>
      </c>
      <c r="U18" s="4">
        <v>9.5944609297725023</v>
      </c>
      <c r="V18" s="4">
        <v>8.9679358717434869</v>
      </c>
      <c r="W18" s="4">
        <v>8.7189478811495373</v>
      </c>
      <c r="X18" s="4">
        <v>8.7831207065750725</v>
      </c>
      <c r="Y18" s="4">
        <v>9.1170825335892527</v>
      </c>
      <c r="Z18" s="4">
        <v>9.2846991946944577</v>
      </c>
      <c r="AA18" s="4">
        <v>9.3706936150666049</v>
      </c>
      <c r="AB18" s="4">
        <v>9.3792478477571368</v>
      </c>
    </row>
    <row r="19" spans="2:28" x14ac:dyDescent="0.2">
      <c r="B19" s="2" t="s">
        <v>39</v>
      </c>
      <c r="C19" s="2">
        <v>1331.16</v>
      </c>
      <c r="D19" s="4">
        <v>8.2012405237767059</v>
      </c>
      <c r="E19" s="4">
        <v>7.7021822849807453</v>
      </c>
      <c r="F19" s="4">
        <v>8.015513897866839</v>
      </c>
      <c r="G19" s="4">
        <v>7.7168367346938771</v>
      </c>
      <c r="H19" s="4">
        <v>8.0105055810899533</v>
      </c>
      <c r="I19" s="4">
        <v>7.4164133738601823</v>
      </c>
      <c r="J19" s="4">
        <v>7.7119184193753982</v>
      </c>
      <c r="K19" s="4">
        <v>7.3315363881401616</v>
      </c>
      <c r="L19" s="4">
        <v>6.4346997140133464</v>
      </c>
      <c r="M19" s="4">
        <v>6.4532782653588026</v>
      </c>
      <c r="N19" s="4">
        <v>7.0607553366174054</v>
      </c>
      <c r="O19" s="4">
        <v>6.7398901647528708</v>
      </c>
      <c r="P19" s="4">
        <v>7.3184676958261861</v>
      </c>
      <c r="Q19" s="4">
        <v>6.9204152249134951</v>
      </c>
      <c r="R19" s="4">
        <v>7.184579439252337</v>
      </c>
      <c r="S19" s="4">
        <v>6.4095600217273212</v>
      </c>
      <c r="T19" s="4">
        <v>6.2263129399025443</v>
      </c>
      <c r="U19" s="4">
        <v>6.1892583120204607</v>
      </c>
      <c r="V19" s="4">
        <v>6.1304561059342815</v>
      </c>
      <c r="W19" s="4">
        <v>6.8865179437439377</v>
      </c>
      <c r="X19" s="4">
        <v>6.6953610712577714</v>
      </c>
      <c r="Y19" s="4">
        <v>6.8730325288562435</v>
      </c>
      <c r="Z19" s="4">
        <v>6.431026018654884</v>
      </c>
      <c r="AA19" s="4">
        <v>7.0025188916876573</v>
      </c>
      <c r="AB19" s="4">
        <v>7.2972972972972974</v>
      </c>
    </row>
    <row r="20" spans="2:28" x14ac:dyDescent="0.2">
      <c r="B20" s="2" t="s">
        <v>40</v>
      </c>
      <c r="C20" s="2">
        <v>1452.88</v>
      </c>
      <c r="D20" s="4">
        <v>9.1327201051248359</v>
      </c>
      <c r="E20" s="4">
        <v>9.339975093399751</v>
      </c>
      <c r="F20" s="4">
        <v>9.0079123554473526</v>
      </c>
      <c r="G20" s="4">
        <v>9.3637454981992807</v>
      </c>
      <c r="H20" s="4">
        <v>8.7402049427365895</v>
      </c>
      <c r="I20" s="4">
        <v>9.2638036809815958</v>
      </c>
      <c r="J20" s="4">
        <v>9.4578313253012052</v>
      </c>
      <c r="K20" s="4">
        <v>9.1624508150646431</v>
      </c>
      <c r="L20" s="4">
        <v>9.0548953027730619</v>
      </c>
      <c r="M20" s="4">
        <v>8.6670045615813489</v>
      </c>
      <c r="N20" s="4">
        <v>9.1814159292035402</v>
      </c>
      <c r="O20" s="4">
        <v>9.3036529680365305</v>
      </c>
      <c r="P20" s="4">
        <v>8.8955223880597014</v>
      </c>
      <c r="Q20" s="4">
        <v>8.4515366430260048</v>
      </c>
      <c r="R20" s="4">
        <v>8.4432717678100264</v>
      </c>
      <c r="S20" s="4">
        <v>8.4355828220858893</v>
      </c>
      <c r="T20" s="4">
        <v>9.1807088901801279</v>
      </c>
      <c r="U20" s="4">
        <v>8.6521483225426721</v>
      </c>
      <c r="V20" s="4">
        <v>9.0687766281192932</v>
      </c>
      <c r="W20" s="4">
        <v>8.7795465508924266</v>
      </c>
      <c r="X20" s="4">
        <v>8.8714544357272178</v>
      </c>
      <c r="Y20" s="4">
        <v>9.4110854503464214</v>
      </c>
      <c r="Z20" s="4">
        <v>9.9646226415094343</v>
      </c>
      <c r="AA20" s="4">
        <v>10.860774119006354</v>
      </c>
      <c r="AB20" s="4">
        <v>9.7399527186761237</v>
      </c>
    </row>
    <row r="21" spans="2:28" s="3" customFormat="1" x14ac:dyDescent="0.2">
      <c r="B21" s="3" t="s">
        <v>41</v>
      </c>
      <c r="D21" s="5">
        <f>AVERAGE(D7:D20)</f>
        <v>9.6518120569643635</v>
      </c>
      <c r="E21" s="5">
        <f t="shared" ref="E21:AB21" si="0">AVERAGE(E7:E20)</f>
        <v>9.4692322371833288</v>
      </c>
      <c r="F21" s="5">
        <f t="shared" si="0"/>
        <v>9.5235562973056087</v>
      </c>
      <c r="G21" s="5">
        <f t="shared" si="0"/>
        <v>9.414466679552147</v>
      </c>
      <c r="H21" s="5">
        <f t="shared" si="0"/>
        <v>9.7601996703054095</v>
      </c>
      <c r="I21" s="5">
        <f t="shared" si="0"/>
        <v>9.5969987013730016</v>
      </c>
      <c r="J21" s="5">
        <f t="shared" si="0"/>
        <v>9.4988627177975093</v>
      </c>
      <c r="K21" s="5">
        <f t="shared" si="0"/>
        <v>9.540352623629996</v>
      </c>
      <c r="L21" s="5">
        <f t="shared" si="0"/>
        <v>9.3402432448957686</v>
      </c>
      <c r="M21" s="5">
        <f t="shared" si="0"/>
        <v>9.0640968384022891</v>
      </c>
      <c r="N21" s="5">
        <f t="shared" si="0"/>
        <v>9.0223850653515036</v>
      </c>
      <c r="O21" s="5">
        <f t="shared" si="0"/>
        <v>9.2052233091459357</v>
      </c>
      <c r="P21" s="5">
        <f t="shared" si="0"/>
        <v>9.2462720534635725</v>
      </c>
      <c r="Q21" s="5">
        <f t="shared" si="0"/>
        <v>9.3458000292793706</v>
      </c>
      <c r="R21" s="5">
        <f t="shared" si="0"/>
        <v>9.045454987439987</v>
      </c>
      <c r="S21" s="5">
        <f t="shared" si="0"/>
        <v>9.1332188647627071</v>
      </c>
      <c r="T21" s="5">
        <f t="shared" si="0"/>
        <v>9.1641939434036193</v>
      </c>
      <c r="U21" s="5">
        <f t="shared" si="0"/>
        <v>9.1787507014475853</v>
      </c>
      <c r="V21" s="5">
        <f t="shared" si="0"/>
        <v>9.3219556415052391</v>
      </c>
      <c r="W21" s="5">
        <f t="shared" si="0"/>
        <v>9.288272515626204</v>
      </c>
      <c r="X21" s="5">
        <f t="shared" si="0"/>
        <v>9.3622636329004951</v>
      </c>
      <c r="Y21" s="5">
        <f t="shared" si="0"/>
        <v>9.3033114751464456</v>
      </c>
      <c r="Z21" s="5">
        <f t="shared" si="0"/>
        <v>9.4459488082602281</v>
      </c>
      <c r="AA21" s="5">
        <f t="shared" si="0"/>
        <v>9.775172634122109</v>
      </c>
      <c r="AB21" s="5">
        <f t="shared" si="0"/>
        <v>9.6556253471752562</v>
      </c>
    </row>
    <row r="22" spans="2:28" s="3" customFormat="1" x14ac:dyDescent="0.2">
      <c r="B22" s="3" t="s">
        <v>42</v>
      </c>
      <c r="D22" s="5">
        <f>STDEV(D7:D20)/SQRT(14)</f>
        <v>0.50102019566740208</v>
      </c>
      <c r="E22" s="5">
        <f t="shared" ref="E22:AB22" si="1">STDEV(E7:E20)/SQRT(14)</f>
        <v>0.41510194292156949</v>
      </c>
      <c r="F22" s="5">
        <f t="shared" si="1"/>
        <v>0.46845702294324237</v>
      </c>
      <c r="G22" s="5">
        <f t="shared" si="1"/>
        <v>0.49815380440057894</v>
      </c>
      <c r="H22" s="5">
        <f t="shared" si="1"/>
        <v>0.51924361537041963</v>
      </c>
      <c r="I22" s="5">
        <f t="shared" si="1"/>
        <v>0.47927335365470813</v>
      </c>
      <c r="J22" s="5">
        <f t="shared" si="1"/>
        <v>0.41717873473524536</v>
      </c>
      <c r="K22" s="5">
        <f t="shared" si="1"/>
        <v>0.46004235519468339</v>
      </c>
      <c r="L22" s="5">
        <f t="shared" si="1"/>
        <v>0.48398329743069474</v>
      </c>
      <c r="M22" s="5">
        <f t="shared" si="1"/>
        <v>0.43694976461682883</v>
      </c>
      <c r="N22" s="5">
        <f t="shared" si="1"/>
        <v>0.45385282535825999</v>
      </c>
      <c r="O22" s="5">
        <f t="shared" si="1"/>
        <v>0.47124234590902359</v>
      </c>
      <c r="P22" s="5">
        <f t="shared" si="1"/>
        <v>0.43538627848190137</v>
      </c>
      <c r="Q22" s="5">
        <f t="shared" si="1"/>
        <v>0.46250363012590923</v>
      </c>
      <c r="R22" s="5">
        <f t="shared" si="1"/>
        <v>0.42945087908832696</v>
      </c>
      <c r="S22" s="5">
        <f t="shared" si="1"/>
        <v>0.46538380348938441</v>
      </c>
      <c r="T22" s="5">
        <f t="shared" si="1"/>
        <v>0.434589902587173</v>
      </c>
      <c r="U22" s="5">
        <f t="shared" si="1"/>
        <v>0.4126111458251841</v>
      </c>
      <c r="V22" s="5">
        <f t="shared" si="1"/>
        <v>0.43777305589588267</v>
      </c>
      <c r="W22" s="5">
        <f t="shared" si="1"/>
        <v>0.31891108181206579</v>
      </c>
      <c r="X22" s="5">
        <f t="shared" si="1"/>
        <v>0.37445668894759954</v>
      </c>
      <c r="Y22" s="5">
        <f t="shared" si="1"/>
        <v>0.35020221984161265</v>
      </c>
      <c r="Z22" s="5">
        <f t="shared" si="1"/>
        <v>0.40966378666062164</v>
      </c>
      <c r="AA22" s="5">
        <f t="shared" si="1"/>
        <v>0.43062992438644276</v>
      </c>
      <c r="AB22" s="5">
        <f t="shared" si="1"/>
        <v>0.43589956617372705</v>
      </c>
    </row>
    <row r="24" spans="2:28" x14ac:dyDescent="0.2">
      <c r="B24" s="2" t="s">
        <v>57</v>
      </c>
      <c r="C24">
        <v>1850</v>
      </c>
      <c r="D24" s="6">
        <v>9.8749177090190923</v>
      </c>
      <c r="E24" s="6">
        <v>10.451306413301662</v>
      </c>
      <c r="F24" s="6">
        <v>11.671732522796352</v>
      </c>
      <c r="G24" s="6">
        <v>10.896708286038592</v>
      </c>
      <c r="H24" s="6">
        <v>11.580217129071171</v>
      </c>
      <c r="I24" s="6">
        <v>12.509090909090908</v>
      </c>
      <c r="J24" s="6">
        <v>11.01028433151845</v>
      </c>
      <c r="K24" s="6">
        <v>8.8586030664395228</v>
      </c>
      <c r="L24" s="6">
        <v>8.9850249584026631</v>
      </c>
      <c r="M24" s="6">
        <v>7.5824175824175821</v>
      </c>
      <c r="N24" s="6">
        <v>7.849462365591398</v>
      </c>
      <c r="O24" s="6">
        <v>7.0415133998949022</v>
      </c>
      <c r="P24" s="6">
        <v>6.5015479876160995</v>
      </c>
      <c r="Q24" s="6">
        <v>7.207661290322581</v>
      </c>
      <c r="R24" s="6">
        <v>7.2600696171059171</v>
      </c>
      <c r="S24" s="6">
        <v>7.1566731141199229</v>
      </c>
      <c r="T24" s="6">
        <v>7.1463775258748159</v>
      </c>
      <c r="U24" s="6">
        <v>6.8439192516001972</v>
      </c>
      <c r="V24" s="6">
        <v>7.3412698412698418</v>
      </c>
      <c r="W24" s="6">
        <v>7.0175438596491224</v>
      </c>
      <c r="X24" s="6">
        <v>7.5764934434191353</v>
      </c>
      <c r="Y24" s="6">
        <v>6.7853705486044271</v>
      </c>
      <c r="Z24" s="6">
        <v>7.26</v>
      </c>
      <c r="AA24" s="6">
        <v>7.86</v>
      </c>
      <c r="AB24" s="6">
        <v>6.98</v>
      </c>
    </row>
    <row r="25" spans="2:28" x14ac:dyDescent="0.2">
      <c r="B25" s="2" t="s">
        <v>58</v>
      </c>
      <c r="C25">
        <v>1277.2</v>
      </c>
      <c r="D25" s="6">
        <v>14.296351451973194</v>
      </c>
      <c r="E25" s="6">
        <v>14.095536413469068</v>
      </c>
      <c r="F25" s="6">
        <v>16.330275229357799</v>
      </c>
      <c r="G25" s="6">
        <v>15.988647114474929</v>
      </c>
      <c r="H25" s="6">
        <v>16.439600363306088</v>
      </c>
      <c r="I25" s="6">
        <v>16</v>
      </c>
      <c r="J25" s="6">
        <v>15.24008350730689</v>
      </c>
      <c r="K25" s="6">
        <v>14.739688979039892</v>
      </c>
      <c r="L25" s="6">
        <v>14.757412398921833</v>
      </c>
      <c r="M25" s="6">
        <v>14.423076923076922</v>
      </c>
      <c r="N25" s="6">
        <v>13.800277392510402</v>
      </c>
      <c r="O25" s="6">
        <v>14.019337016574585</v>
      </c>
      <c r="P25" s="6">
        <v>13.581129378127233</v>
      </c>
      <c r="Q25" s="6">
        <v>13.854989231873654</v>
      </c>
      <c r="R25" s="6">
        <v>14.669738863287252</v>
      </c>
      <c r="S25" s="6">
        <v>14.05135520684736</v>
      </c>
      <c r="T25" s="6">
        <v>14.38953488372093</v>
      </c>
      <c r="U25" s="6">
        <v>14.19753086419753</v>
      </c>
      <c r="V25" s="6">
        <v>13.928273561301086</v>
      </c>
      <c r="W25" s="6">
        <v>13.479359730412805</v>
      </c>
      <c r="X25" s="6">
        <v>14.847590953785645</v>
      </c>
      <c r="Y25" s="6">
        <v>13.365933170334149</v>
      </c>
      <c r="Z25" s="6">
        <v>14.419475655430711</v>
      </c>
      <c r="AA25" s="6">
        <v>13.31245105716523</v>
      </c>
      <c r="AB25" s="6">
        <v>12.958226768968457</v>
      </c>
    </row>
    <row r="26" spans="2:28" x14ac:dyDescent="0.2">
      <c r="B26" s="2" t="s">
        <v>59</v>
      </c>
      <c r="C26">
        <v>1411.1</v>
      </c>
      <c r="D26" s="6">
        <v>12.394957983193278</v>
      </c>
      <c r="E26" s="6">
        <v>12.464387464387466</v>
      </c>
      <c r="F26" s="6">
        <v>13.682092555331993</v>
      </c>
      <c r="G26" s="6">
        <v>12.714776632302405</v>
      </c>
      <c r="H26" s="6">
        <v>13.966882649388049</v>
      </c>
      <c r="I26" s="6">
        <v>13.076923076923078</v>
      </c>
      <c r="J26" s="6">
        <v>12.938747419132829</v>
      </c>
      <c r="K26" s="6">
        <v>12.454873646209386</v>
      </c>
      <c r="L26" s="6">
        <v>12.333736396614269</v>
      </c>
      <c r="M26" s="6">
        <v>12.124923453766074</v>
      </c>
      <c r="N26" s="6">
        <v>13.809154383242825</v>
      </c>
      <c r="O26" s="6">
        <v>13.47414420975965</v>
      </c>
      <c r="P26" s="6">
        <v>13.069705093833781</v>
      </c>
      <c r="Q26" s="6">
        <v>13.430758524704245</v>
      </c>
      <c r="R26" s="6">
        <v>13.890909090909091</v>
      </c>
      <c r="S26" s="6">
        <v>11.84302733006307</v>
      </c>
      <c r="T26" s="6">
        <v>12.185430463576159</v>
      </c>
      <c r="U26" s="6">
        <v>12.625538020086083</v>
      </c>
      <c r="V26" s="6">
        <v>12.667660208643817</v>
      </c>
      <c r="W26" s="6">
        <v>12.285714285714286</v>
      </c>
      <c r="X26" s="6">
        <v>13.055954088952653</v>
      </c>
      <c r="Y26" s="6">
        <v>10.211267605633804</v>
      </c>
      <c r="Z26" s="6">
        <v>9.8627787307032584</v>
      </c>
      <c r="AA26" s="6">
        <v>11.701308698999229</v>
      </c>
      <c r="AB26" s="6">
        <v>12.459807073954984</v>
      </c>
    </row>
    <row r="27" spans="2:28" x14ac:dyDescent="0.2">
      <c r="B27" s="2" t="s">
        <v>60</v>
      </c>
      <c r="C27">
        <v>1285.2</v>
      </c>
      <c r="D27" s="6">
        <v>14.222873900293257</v>
      </c>
      <c r="E27" s="6">
        <v>14.601420678768745</v>
      </c>
      <c r="F27" s="6">
        <v>15.836298932384341</v>
      </c>
      <c r="G27" s="6">
        <v>16.37043966323667</v>
      </c>
      <c r="H27" s="6">
        <v>15.902712815715622</v>
      </c>
      <c r="I27" s="6">
        <v>16.122840690978887</v>
      </c>
      <c r="J27" s="6">
        <v>15.250696378830083</v>
      </c>
      <c r="K27" s="6">
        <v>14.713896457765669</v>
      </c>
      <c r="L27" s="6">
        <v>14.247491638795987</v>
      </c>
      <c r="M27" s="6">
        <v>14.334705075445816</v>
      </c>
      <c r="N27" s="6">
        <v>13.805185704274702</v>
      </c>
      <c r="O27" s="6">
        <v>13.778705636743215</v>
      </c>
      <c r="P27" s="6">
        <v>13.219616204690832</v>
      </c>
      <c r="Q27" s="6">
        <v>13.253012048192772</v>
      </c>
      <c r="R27" s="6">
        <v>14.628297362110313</v>
      </c>
      <c r="S27" s="6">
        <v>13.437057991513438</v>
      </c>
      <c r="T27" s="6">
        <v>13.822894168466524</v>
      </c>
      <c r="U27" s="6">
        <v>14.0625</v>
      </c>
      <c r="V27" s="6">
        <v>12.670713201820941</v>
      </c>
      <c r="W27" s="6">
        <v>13.043478260869565</v>
      </c>
      <c r="X27" s="6">
        <v>15.353938185443669</v>
      </c>
      <c r="Y27" s="6">
        <v>14.088159031979256</v>
      </c>
      <c r="Z27" s="6">
        <v>13.401187446988974</v>
      </c>
      <c r="AA27" s="6">
        <v>13.56828193832599</v>
      </c>
      <c r="AB27" s="6">
        <v>12.658227848101266</v>
      </c>
    </row>
    <row r="28" spans="2:28" x14ac:dyDescent="0.2">
      <c r="B28" s="2" t="s">
        <v>61</v>
      </c>
      <c r="C28">
        <v>1352.5</v>
      </c>
      <c r="D28" s="6">
        <v>10.824372759856631</v>
      </c>
      <c r="E28" s="6">
        <v>12.337164750957855</v>
      </c>
      <c r="F28" s="6">
        <v>13.373597929249353</v>
      </c>
      <c r="G28" s="6">
        <v>14.015477214101463</v>
      </c>
      <c r="H28" s="6">
        <v>14.506769825918761</v>
      </c>
      <c r="I28" s="6">
        <v>14.353612167300382</v>
      </c>
      <c r="J28" s="6">
        <v>11.111111111111111</v>
      </c>
      <c r="K28" s="6">
        <v>11.415816326530612</v>
      </c>
      <c r="L28" s="6">
        <v>10.546139359698682</v>
      </c>
      <c r="M28" s="6">
        <v>10.620601407549584</v>
      </c>
      <c r="N28" s="6">
        <v>11.233766233766234</v>
      </c>
      <c r="O28" s="6">
        <v>10.026917900403769</v>
      </c>
      <c r="P28" s="6">
        <v>11.436541143654114</v>
      </c>
      <c r="Q28" s="6">
        <v>11.338028169014084</v>
      </c>
      <c r="R28" s="6">
        <v>12.168141592920353</v>
      </c>
      <c r="S28" s="6">
        <v>10.511945392491468</v>
      </c>
      <c r="T28" s="6">
        <v>10.740992522093814</v>
      </c>
      <c r="U28" s="6">
        <v>11.555555555555555</v>
      </c>
      <c r="V28" s="6">
        <v>10.848400556328233</v>
      </c>
      <c r="W28" s="6">
        <v>11.057692307692307</v>
      </c>
      <c r="X28" s="6">
        <v>11.67279411764706</v>
      </c>
      <c r="Y28" s="6">
        <v>12.334437086092716</v>
      </c>
      <c r="Z28" s="6">
        <v>11.981566820276496</v>
      </c>
      <c r="AA28" s="6">
        <v>12</v>
      </c>
      <c r="AB28" s="6">
        <v>11.898734177215189</v>
      </c>
    </row>
    <row r="29" spans="2:28" x14ac:dyDescent="0.2">
      <c r="B29" s="2" t="s">
        <v>62</v>
      </c>
      <c r="C29">
        <v>1070.9000000000001</v>
      </c>
      <c r="D29" s="6">
        <v>13.01535974130962</v>
      </c>
      <c r="E29" s="6">
        <v>14.823008849557523</v>
      </c>
      <c r="F29" s="6">
        <v>13.874538745387454</v>
      </c>
      <c r="G29" s="6">
        <v>15.453194650817236</v>
      </c>
      <c r="H29" s="6">
        <v>14.008941877794337</v>
      </c>
      <c r="I29" s="6">
        <v>13.427010148321624</v>
      </c>
      <c r="J29" s="6">
        <v>15.024875621890546</v>
      </c>
      <c r="K29" s="6">
        <v>14.148219441770934</v>
      </c>
      <c r="L29" s="6">
        <v>13.333333333333334</v>
      </c>
      <c r="M29" s="6">
        <v>12.974051896207584</v>
      </c>
      <c r="N29" s="6">
        <v>12.936732766761095</v>
      </c>
      <c r="O29" s="6">
        <v>12.017167381974248</v>
      </c>
      <c r="P29" s="6">
        <v>12.906976744186046</v>
      </c>
      <c r="Q29" s="6">
        <v>12.422997946611909</v>
      </c>
      <c r="R29" s="6">
        <v>12.362030905077264</v>
      </c>
      <c r="S29" s="6">
        <v>12.081218274111675</v>
      </c>
      <c r="T29" s="6">
        <v>12.209889001009081</v>
      </c>
      <c r="U29" s="6">
        <v>11.384615384615385</v>
      </c>
      <c r="V29" s="6">
        <v>11.377777777777778</v>
      </c>
      <c r="W29" s="6">
        <v>11.258955987717503</v>
      </c>
      <c r="X29" s="6">
        <v>11.494252873563218</v>
      </c>
      <c r="Y29" s="6">
        <v>9.7484276729559749</v>
      </c>
      <c r="Z29" s="6">
        <v>9.8621420996818667</v>
      </c>
      <c r="AA29" s="6">
        <v>10.319148936170212</v>
      </c>
      <c r="AB29" s="6">
        <v>9.5341278439869992</v>
      </c>
    </row>
    <row r="30" spans="2:28" x14ac:dyDescent="0.2">
      <c r="B30" s="2" t="s">
        <v>63</v>
      </c>
      <c r="C30">
        <v>1523.3</v>
      </c>
      <c r="D30" s="8">
        <v>10.080106809078773</v>
      </c>
      <c r="E30" s="8">
        <v>10.1546738399462</v>
      </c>
      <c r="F30" s="8">
        <v>11.487889273356402</v>
      </c>
      <c r="G30" s="8">
        <v>11.74496644295302</v>
      </c>
      <c r="H30" s="8">
        <v>12.45836109260493</v>
      </c>
      <c r="I30" s="8">
        <v>12.264763140817651</v>
      </c>
      <c r="J30" s="8">
        <v>11.627906976744185</v>
      </c>
      <c r="K30" s="8">
        <v>11.585760517799352</v>
      </c>
      <c r="L30" s="8">
        <v>11.339563862928349</v>
      </c>
      <c r="M30" s="8">
        <v>10.861423220973784</v>
      </c>
      <c r="N30" s="8">
        <v>10.536044362292053</v>
      </c>
      <c r="O30" s="8">
        <v>10.468850353243417</v>
      </c>
      <c r="P30" s="8">
        <v>10.366624525916562</v>
      </c>
      <c r="Q30" s="8">
        <v>10.038363171355499</v>
      </c>
      <c r="R30" s="8">
        <v>10.084033613445378</v>
      </c>
      <c r="S30" s="8">
        <v>9.7293814432989691</v>
      </c>
      <c r="T30" s="8">
        <v>9.6041531473069437</v>
      </c>
      <c r="U30" s="8">
        <v>9.652002626395273</v>
      </c>
      <c r="V30" s="8">
        <v>9.0553745928338749</v>
      </c>
      <c r="W30" s="8">
        <v>10.013812154696131</v>
      </c>
      <c r="X30" s="8">
        <v>8.8416723783413289</v>
      </c>
      <c r="Y30" s="8">
        <v>9.4936708860759502</v>
      </c>
      <c r="Z30" s="8">
        <v>9.6245733788395906</v>
      </c>
      <c r="AA30" s="8">
        <v>9.75</v>
      </c>
      <c r="AB30" s="8">
        <v>9.4700000000000006</v>
      </c>
    </row>
    <row r="31" spans="2:28" x14ac:dyDescent="0.2">
      <c r="B31" s="2" t="s">
        <v>64</v>
      </c>
      <c r="C31">
        <v>1441.8</v>
      </c>
      <c r="D31" s="8">
        <v>10.188189487345879</v>
      </c>
      <c r="E31" s="8">
        <v>9.7204574332909779</v>
      </c>
      <c r="F31" s="8">
        <v>10.22801302931596</v>
      </c>
      <c r="G31" s="8">
        <v>11.608961303462321</v>
      </c>
      <c r="H31" s="8">
        <v>11.460379829731499</v>
      </c>
      <c r="I31" s="8">
        <v>11.472148541114057</v>
      </c>
      <c r="J31" s="8">
        <v>11.126187245590231</v>
      </c>
      <c r="K31" s="8">
        <v>10.529845741113347</v>
      </c>
      <c r="L31" s="8">
        <v>10.754985754985755</v>
      </c>
      <c r="M31" s="8">
        <v>9.6256684491978604</v>
      </c>
      <c r="N31" s="8">
        <v>9.6815286624203836</v>
      </c>
      <c r="O31" s="8">
        <v>10.125698324022347</v>
      </c>
      <c r="P31" s="8">
        <v>10.247349823321555</v>
      </c>
      <c r="Q31" s="8">
        <v>9.8130841121495322</v>
      </c>
      <c r="R31" s="8">
        <v>9.9043715846994527</v>
      </c>
      <c r="S31" s="8">
        <v>10.028860028860029</v>
      </c>
      <c r="T31" s="8">
        <v>9.5070422535211261</v>
      </c>
      <c r="U31" s="8">
        <v>9.3208092485549141</v>
      </c>
      <c r="V31" s="8">
        <v>8.8794926004228341</v>
      </c>
      <c r="W31" s="8">
        <v>9.5776772247360498</v>
      </c>
      <c r="X31" s="8">
        <v>9.8242811501597451</v>
      </c>
      <c r="Y31" s="8">
        <v>9.5858895705521476</v>
      </c>
      <c r="Z31" s="8">
        <v>9.7791798107255516</v>
      </c>
      <c r="AA31" s="8">
        <v>9.56</v>
      </c>
      <c r="AB31" s="8">
        <v>10</v>
      </c>
    </row>
    <row r="32" spans="2:28" x14ac:dyDescent="0.2">
      <c r="B32" s="2" t="s">
        <v>65</v>
      </c>
      <c r="C32">
        <v>1408.52</v>
      </c>
      <c r="D32" s="4">
        <v>9.4861660079051369</v>
      </c>
      <c r="E32" s="4">
        <v>9.2881355932203391</v>
      </c>
      <c r="F32" s="4">
        <v>10.555174777244689</v>
      </c>
      <c r="G32" s="4">
        <v>10.143979057591624</v>
      </c>
      <c r="H32" s="4">
        <v>10.62124248496994</v>
      </c>
      <c r="I32" s="4">
        <v>10.429447852760736</v>
      </c>
      <c r="J32" s="4">
        <v>10.411140583554376</v>
      </c>
      <c r="K32" s="4">
        <v>10.299003322259136</v>
      </c>
      <c r="L32" s="4">
        <v>10.552061495457723</v>
      </c>
      <c r="M32" s="4">
        <v>9.4017094017094021</v>
      </c>
      <c r="N32" s="4">
        <v>9.8463687150837984</v>
      </c>
      <c r="O32" s="4">
        <v>9.668313338038109</v>
      </c>
      <c r="P32" s="4">
        <v>9.9023709902370989</v>
      </c>
      <c r="Q32" s="4">
        <v>9.5588235294117645</v>
      </c>
      <c r="R32" s="4">
        <v>9.4584837545126348</v>
      </c>
      <c r="S32" s="4">
        <v>9.1484869809992961</v>
      </c>
      <c r="T32" s="4">
        <v>8.5457271364317844</v>
      </c>
      <c r="U32" s="4">
        <v>8.0027835768963129</v>
      </c>
      <c r="V32" s="4">
        <v>8.7843137254901968</v>
      </c>
      <c r="W32" s="4">
        <v>9.2094539527302359</v>
      </c>
      <c r="X32" s="4">
        <v>8.6824067022086826</v>
      </c>
      <c r="Y32" s="4">
        <v>9.253499222395023</v>
      </c>
      <c r="Z32" s="4">
        <v>9.5197255574614061</v>
      </c>
      <c r="AA32" s="4">
        <v>9.91</v>
      </c>
      <c r="AB32" s="4">
        <v>10.119999999999999</v>
      </c>
    </row>
    <row r="33" spans="2:28" x14ac:dyDescent="0.2">
      <c r="B33" s="2" t="s">
        <v>66</v>
      </c>
      <c r="C33">
        <v>1661.28</v>
      </c>
      <c r="D33" s="4">
        <v>9.0783090783090792</v>
      </c>
      <c r="E33" s="4">
        <v>10.151933701657459</v>
      </c>
      <c r="F33" s="4">
        <v>9.770889487870619</v>
      </c>
      <c r="G33" s="4">
        <v>9.7730138713745269</v>
      </c>
      <c r="H33" s="4">
        <v>9.9875930521091814</v>
      </c>
      <c r="I33" s="4">
        <v>9.8643649815043162</v>
      </c>
      <c r="J33" s="4">
        <v>10.329531051964512</v>
      </c>
      <c r="K33" s="4">
        <v>10.16839378238342</v>
      </c>
      <c r="L33" s="4">
        <v>10.340398201669879</v>
      </c>
      <c r="M33" s="4">
        <v>9.6310193871169485</v>
      </c>
      <c r="N33" s="4">
        <v>9.7826086956521738</v>
      </c>
      <c r="O33" s="4">
        <v>9.6754439681567668</v>
      </c>
      <c r="P33" s="4">
        <v>9.6601073345259394</v>
      </c>
      <c r="Q33" s="4">
        <v>9.1466815393195766</v>
      </c>
      <c r="R33" s="4">
        <v>9.3982808022922644</v>
      </c>
      <c r="S33" s="4">
        <v>9.4492753623188399</v>
      </c>
      <c r="T33" s="4">
        <v>9.4064949608062705</v>
      </c>
      <c r="U33" s="4">
        <v>9.0559824368825463</v>
      </c>
      <c r="V33" s="4">
        <v>9.0609555189456348</v>
      </c>
      <c r="W33" s="4">
        <v>9.1274397244546499</v>
      </c>
      <c r="X33" s="4">
        <v>8.4905660377358494</v>
      </c>
      <c r="Y33" s="4">
        <v>9.4</v>
      </c>
      <c r="Z33" s="4">
        <v>11.89</v>
      </c>
      <c r="AA33" s="4">
        <v>10.96</v>
      </c>
      <c r="AB33" s="4">
        <v>10.75</v>
      </c>
    </row>
    <row r="34" spans="2:28" x14ac:dyDescent="0.2">
      <c r="B34" s="2" t="s">
        <v>67</v>
      </c>
      <c r="C34">
        <v>1551.57</v>
      </c>
      <c r="D34" s="4">
        <v>11.912640635340834</v>
      </c>
      <c r="E34" s="4">
        <v>12.271540469973891</v>
      </c>
      <c r="F34" s="4">
        <v>12.863606981254039</v>
      </c>
      <c r="G34" s="4">
        <v>12.317961165048544</v>
      </c>
      <c r="H34" s="4">
        <v>14.088598402323893</v>
      </c>
      <c r="I34" s="4">
        <v>13.970064148253741</v>
      </c>
      <c r="J34" s="4">
        <v>13.471502590673575</v>
      </c>
      <c r="K34" s="4">
        <v>13.0609511051574</v>
      </c>
      <c r="L34" s="4">
        <v>13.152676801057503</v>
      </c>
      <c r="M34" s="4">
        <v>13.117996044825315</v>
      </c>
      <c r="N34" s="4">
        <v>12.984364377974167</v>
      </c>
      <c r="O34" s="4">
        <v>13.580246913580247</v>
      </c>
      <c r="P34" s="4">
        <v>12.686567164179104</v>
      </c>
      <c r="Q34" s="4">
        <v>13.760117733627666</v>
      </c>
      <c r="R34" s="4">
        <v>11.091445427728614</v>
      </c>
      <c r="S34" s="4">
        <v>11.350407450523866</v>
      </c>
      <c r="T34" s="4">
        <v>11.961141469338191</v>
      </c>
      <c r="U34" s="4">
        <v>12.508451656524681</v>
      </c>
      <c r="V34" s="4">
        <v>11.749174917491748</v>
      </c>
      <c r="W34" s="4">
        <v>12.226512226512225</v>
      </c>
      <c r="X34" s="4">
        <v>8.6011770031688535</v>
      </c>
      <c r="Y34" s="4">
        <v>10.94</v>
      </c>
      <c r="Z34" s="4">
        <v>11.34</v>
      </c>
      <c r="AA34" s="4">
        <v>12.45</v>
      </c>
      <c r="AB34" s="4">
        <v>11.42</v>
      </c>
    </row>
    <row r="35" spans="2:28" x14ac:dyDescent="0.2">
      <c r="B35" s="2" t="s">
        <v>68</v>
      </c>
      <c r="C35" s="2">
        <v>1397.5</v>
      </c>
      <c r="D35" s="4">
        <v>10.103244837758112</v>
      </c>
      <c r="E35" s="4">
        <v>11.388684790595152</v>
      </c>
      <c r="F35" s="4">
        <v>11.294964028776979</v>
      </c>
      <c r="G35" s="4">
        <v>11.033411033411033</v>
      </c>
      <c r="H35" s="4">
        <v>10.835694050991501</v>
      </c>
      <c r="I35" s="4">
        <v>10.826627651792247</v>
      </c>
      <c r="J35" s="4">
        <v>12.464183381088825</v>
      </c>
      <c r="K35" s="4">
        <v>12.033779028852919</v>
      </c>
      <c r="L35" s="4">
        <v>12.696041822255413</v>
      </c>
      <c r="M35" s="4">
        <v>11.991729841488628</v>
      </c>
      <c r="N35" s="4">
        <v>12.121212121212121</v>
      </c>
      <c r="O35" s="4">
        <v>12.491128459900638</v>
      </c>
      <c r="P35" s="4">
        <v>10.991379310344827</v>
      </c>
      <c r="Q35" s="4">
        <v>12.610169491525426</v>
      </c>
      <c r="R35" s="4">
        <v>11.834733893557422</v>
      </c>
      <c r="S35" s="4">
        <v>11.916046039268787</v>
      </c>
      <c r="T35" s="4">
        <v>11.798152096659559</v>
      </c>
      <c r="U35" s="4">
        <v>12.794348508634224</v>
      </c>
      <c r="V35" s="4">
        <v>12.86503551696922</v>
      </c>
      <c r="W35" s="4">
        <v>11.76470588235294</v>
      </c>
      <c r="X35" s="4">
        <v>10.04872107186358</v>
      </c>
      <c r="Y35" s="4">
        <v>10.74</v>
      </c>
      <c r="Z35" s="4">
        <v>11.45</v>
      </c>
      <c r="AA35" s="4">
        <v>11.15</v>
      </c>
      <c r="AB35" s="4">
        <v>11.83</v>
      </c>
    </row>
    <row r="36" spans="2:28" x14ac:dyDescent="0.2">
      <c r="B36" s="2" t="s">
        <v>69</v>
      </c>
      <c r="C36" s="2">
        <v>1240.5</v>
      </c>
      <c r="D36" s="4">
        <v>9.3189964157706093</v>
      </c>
      <c r="E36" s="4">
        <v>9.8387096774193559</v>
      </c>
      <c r="F36" s="4">
        <v>10.282574568288853</v>
      </c>
      <c r="G36" s="4">
        <v>9.3724531377343112</v>
      </c>
      <c r="H36" s="4">
        <v>9.0306545153272584</v>
      </c>
      <c r="I36" s="4">
        <v>6.8296795952782459</v>
      </c>
      <c r="J36" s="4">
        <v>8.5106382978723403</v>
      </c>
      <c r="K36" s="4">
        <v>9.5576619273301748</v>
      </c>
      <c r="L36" s="4">
        <v>8.048595292331056</v>
      </c>
      <c r="M36" s="4">
        <v>8.5004009623095431</v>
      </c>
      <c r="N36" s="4">
        <v>8.7060702875399372</v>
      </c>
      <c r="O36" s="4">
        <v>8.3606557377049189</v>
      </c>
      <c r="P36" s="4">
        <v>8.1833060556464812</v>
      </c>
      <c r="Q36" s="4">
        <v>9.6934548467274233</v>
      </c>
      <c r="R36" s="4">
        <v>9.8103874690849135</v>
      </c>
      <c r="S36" s="4">
        <v>10.440456769983687</v>
      </c>
      <c r="T36" s="4">
        <v>10.612244897959183</v>
      </c>
      <c r="U36" s="4">
        <v>11.648892534864643</v>
      </c>
      <c r="V36" s="4">
        <v>11.643270024772914</v>
      </c>
      <c r="W36" s="4">
        <v>10.093727469358328</v>
      </c>
      <c r="X36" s="4">
        <v>10.765731614859742</v>
      </c>
      <c r="Y36" s="4">
        <v>10.56</v>
      </c>
      <c r="Z36" s="4">
        <v>11.75</v>
      </c>
      <c r="AA36" s="4">
        <v>11.73</v>
      </c>
      <c r="AB36" s="4">
        <v>12.45</v>
      </c>
    </row>
    <row r="37" spans="2:28" x14ac:dyDescent="0.2">
      <c r="B37" s="2" t="s">
        <v>70</v>
      </c>
      <c r="C37" s="2">
        <v>1619.57</v>
      </c>
      <c r="D37" s="4">
        <v>6.7215363511659811</v>
      </c>
      <c r="E37" s="4">
        <v>6.9799585348997928</v>
      </c>
      <c r="F37" s="4">
        <v>8.7014725568942435</v>
      </c>
      <c r="G37" s="4">
        <v>8.6984126984126977</v>
      </c>
      <c r="H37" s="4">
        <v>10.144020037570446</v>
      </c>
      <c r="I37" s="4">
        <v>10.463659147869674</v>
      </c>
      <c r="J37" s="4">
        <v>10.800508259212197</v>
      </c>
      <c r="K37" s="4">
        <v>11.448900388098318</v>
      </c>
      <c r="L37" s="4">
        <v>11.067961165048544</v>
      </c>
      <c r="M37" s="4">
        <v>10.555555555555555</v>
      </c>
      <c r="N37" s="4">
        <v>10.35120147874307</v>
      </c>
      <c r="O37" s="4">
        <v>10.206561360874849</v>
      </c>
      <c r="P37" s="4">
        <v>10.651247717589776</v>
      </c>
      <c r="Q37" s="4">
        <v>9.691096305269534</v>
      </c>
      <c r="R37" s="4">
        <v>9.5525997581620317</v>
      </c>
      <c r="S37" s="4">
        <v>9.2839805825242721</v>
      </c>
      <c r="T37" s="4">
        <v>9.8133654425045158</v>
      </c>
      <c r="U37" s="4">
        <v>10.085054678007291</v>
      </c>
      <c r="V37" s="4">
        <v>9.5763203714451546</v>
      </c>
      <c r="W37" s="4">
        <v>9.7910447761194028</v>
      </c>
      <c r="X37" s="4">
        <v>8.0945198592257412</v>
      </c>
      <c r="Y37" s="4">
        <v>11</v>
      </c>
      <c r="Z37" s="4">
        <v>12.6</v>
      </c>
      <c r="AA37" s="4">
        <v>12.54</v>
      </c>
      <c r="AB37" s="4">
        <v>11.82</v>
      </c>
    </row>
    <row r="38" spans="2:28" x14ac:dyDescent="0.2">
      <c r="B38" s="3" t="s">
        <v>41</v>
      </c>
      <c r="C38" s="3"/>
      <c r="D38" s="5">
        <f>AVERAGE(D24:D37)</f>
        <v>10.82271594059425</v>
      </c>
      <c r="E38" s="5">
        <f t="shared" ref="E38" si="2">AVERAGE(E24:E37)</f>
        <v>11.326208472246106</v>
      </c>
      <c r="F38" s="5">
        <f t="shared" ref="F38" si="3">AVERAGE(F24:F37)</f>
        <v>12.139508615536361</v>
      </c>
      <c r="G38" s="5">
        <f t="shared" ref="G38" si="4">AVERAGE(G24:G37)</f>
        <v>12.15231444792567</v>
      </c>
      <c r="H38" s="5">
        <f t="shared" ref="H38" si="5">AVERAGE(H24:H37)</f>
        <v>12.502262009058763</v>
      </c>
      <c r="I38" s="5">
        <f t="shared" ref="I38" si="6">AVERAGE(I24:I37)</f>
        <v>12.257873718000395</v>
      </c>
      <c r="J38" s="5">
        <f t="shared" ref="J38" si="7">AVERAGE(J24:J37)</f>
        <v>12.094099768320723</v>
      </c>
      <c r="K38" s="5">
        <f t="shared" ref="K38" si="8">AVERAGE(K24:K37)</f>
        <v>11.786813837910719</v>
      </c>
      <c r="L38" s="5">
        <f t="shared" ref="L38" si="9">AVERAGE(L24:L37)</f>
        <v>11.582530177250069</v>
      </c>
      <c r="M38" s="5">
        <f t="shared" ref="M38" si="10">AVERAGE(M24:M37)</f>
        <v>11.124662800117187</v>
      </c>
      <c r="N38" s="5">
        <f t="shared" ref="N38" si="11">AVERAGE(N24:N37)</f>
        <v>11.245998396218884</v>
      </c>
      <c r="O38" s="5">
        <f t="shared" ref="O38" si="12">AVERAGE(O24:O37)</f>
        <v>11.066763142919402</v>
      </c>
      <c r="P38" s="5">
        <f t="shared" ref="P38" si="13">AVERAGE(P24:P37)</f>
        <v>10.95746210527639</v>
      </c>
      <c r="Q38" s="5">
        <f t="shared" ref="Q38" si="14">AVERAGE(Q24:Q37)</f>
        <v>11.129945567150404</v>
      </c>
      <c r="R38" s="5">
        <f t="shared" ref="R38" si="15">AVERAGE(R24:R37)</f>
        <v>11.150965981063775</v>
      </c>
      <c r="S38" s="5">
        <f t="shared" ref="S38" si="16">AVERAGE(S24:S37)</f>
        <v>10.744869426208904</v>
      </c>
      <c r="T38" s="5">
        <f t="shared" ref="T38" si="17">AVERAGE(T24:T37)</f>
        <v>10.838817140662062</v>
      </c>
      <c r="U38" s="5">
        <f t="shared" ref="U38" si="18">AVERAGE(U24:U37)</f>
        <v>10.98128459591533</v>
      </c>
      <c r="V38" s="5">
        <f t="shared" ref="V38" si="19">AVERAGE(V24:V37)</f>
        <v>10.746288029679517</v>
      </c>
      <c r="W38" s="5">
        <f t="shared" ref="W38" si="20">AVERAGE(W24:W37)</f>
        <v>10.710508417358254</v>
      </c>
      <c r="X38" s="5">
        <f t="shared" ref="X38" si="21">AVERAGE(X24:X37)</f>
        <v>10.525007105741063</v>
      </c>
      <c r="Y38" s="5">
        <f t="shared" ref="Y38" si="22">AVERAGE(Y24:Y37)</f>
        <v>10.536189628187387</v>
      </c>
      <c r="Z38" s="5">
        <f t="shared" ref="Z38" si="23">AVERAGE(Z24:Z37)</f>
        <v>11.05290210715056</v>
      </c>
      <c r="AA38" s="5">
        <f t="shared" ref="AA38" si="24">AVERAGE(AA24:AA37)</f>
        <v>11.200799330761473</v>
      </c>
      <c r="AB38" s="5">
        <f t="shared" ref="AB38" si="25">AVERAGE(AB24:AB37)</f>
        <v>11.024937408016205</v>
      </c>
    </row>
    <row r="39" spans="2:28" x14ac:dyDescent="0.2">
      <c r="B39" s="3" t="s">
        <v>42</v>
      </c>
      <c r="C39" s="3"/>
      <c r="D39" s="5">
        <f>STDEV(D24:D37)/SQRT(14)</f>
        <v>0.56634071228344884</v>
      </c>
      <c r="E39" s="5">
        <f t="shared" ref="E39:AB39" si="26">STDEV(E24:E37)/SQRT(14)</f>
        <v>0.59848908617177154</v>
      </c>
      <c r="F39" s="5">
        <f t="shared" si="26"/>
        <v>0.60703400955279818</v>
      </c>
      <c r="G39" s="5">
        <f t="shared" si="26"/>
        <v>0.66242238610550352</v>
      </c>
      <c r="H39" s="5">
        <f t="shared" si="26"/>
        <v>0.62108391196185342</v>
      </c>
      <c r="I39" s="5">
        <f t="shared" si="26"/>
        <v>0.67444900525665941</v>
      </c>
      <c r="J39" s="5">
        <f t="shared" si="26"/>
        <v>0.54949595018750397</v>
      </c>
      <c r="K39" s="5">
        <f t="shared" si="26"/>
        <v>0.49858513129718979</v>
      </c>
      <c r="L39" s="5">
        <f t="shared" si="26"/>
        <v>0.51590113239318369</v>
      </c>
      <c r="M39" s="5">
        <f t="shared" si="26"/>
        <v>0.56382661262023437</v>
      </c>
      <c r="N39" s="5">
        <f t="shared" si="26"/>
        <v>0.53519342009072135</v>
      </c>
      <c r="O39" s="5">
        <f t="shared" si="26"/>
        <v>0.58176930412366379</v>
      </c>
      <c r="P39" s="5">
        <f t="shared" si="26"/>
        <v>0.54861561599151287</v>
      </c>
      <c r="Q39" s="5">
        <f t="shared" si="26"/>
        <v>0.55912367391181961</v>
      </c>
      <c r="R39" s="5">
        <f t="shared" si="26"/>
        <v>0.58868933223262288</v>
      </c>
      <c r="S39" s="5">
        <f t="shared" si="26"/>
        <v>0.49078314474632617</v>
      </c>
      <c r="T39" s="5">
        <f t="shared" si="26"/>
        <v>0.53831160241259268</v>
      </c>
      <c r="U39" s="5">
        <f t="shared" si="26"/>
        <v>0.59356784269345475</v>
      </c>
      <c r="V39" s="5">
        <f t="shared" si="26"/>
        <v>0.52532327390470657</v>
      </c>
      <c r="W39" s="5">
        <f t="shared" si="26"/>
        <v>0.47354910384791299</v>
      </c>
      <c r="X39" s="5">
        <f t="shared" si="26"/>
        <v>0.66345553482569908</v>
      </c>
      <c r="Y39" s="5">
        <f t="shared" si="26"/>
        <v>0.4916826995496405</v>
      </c>
      <c r="Z39" s="5">
        <f t="shared" si="26"/>
        <v>0.49594239873893931</v>
      </c>
      <c r="AA39" s="5">
        <f t="shared" si="26"/>
        <v>0.42613332325092279</v>
      </c>
      <c r="AB39" s="5">
        <f t="shared" si="26"/>
        <v>0.44253022760542804</v>
      </c>
    </row>
    <row r="41" spans="2:28" x14ac:dyDescent="0.2">
      <c r="B41" s="2" t="s">
        <v>71</v>
      </c>
      <c r="C41" s="2">
        <v>1882</v>
      </c>
      <c r="D41" s="4">
        <v>6.3877897117015259</v>
      </c>
      <c r="E41" s="4">
        <v>6.3877897117015259</v>
      </c>
      <c r="F41" s="4">
        <v>6.2879205736348585</v>
      </c>
      <c r="G41" s="4">
        <v>7.07395498392283</v>
      </c>
      <c r="H41" s="4">
        <v>6.9343065693430654</v>
      </c>
      <c r="I41" s="4">
        <v>7.4712643678160928</v>
      </c>
      <c r="J41" s="4">
        <v>6.1643835616438354</v>
      </c>
      <c r="K41" s="4">
        <v>7.0943861813695248</v>
      </c>
      <c r="L41" s="4">
        <v>6.4334085778781036</v>
      </c>
      <c r="M41" s="4">
        <v>6.8181818181818175</v>
      </c>
      <c r="N41" s="4">
        <v>6.1318344404701079</v>
      </c>
      <c r="O41" s="4">
        <v>6.1151079136690649</v>
      </c>
      <c r="P41" s="4">
        <v>6.1006609049313676</v>
      </c>
      <c r="Q41" s="4">
        <v>6.0787244643746883</v>
      </c>
      <c r="R41" s="4">
        <v>6.560962274466922</v>
      </c>
      <c r="S41" s="4">
        <v>5.7915057915057915</v>
      </c>
      <c r="T41" s="4">
        <v>5.6135121708892202</v>
      </c>
      <c r="U41" s="4">
        <v>5.7868020304568528</v>
      </c>
      <c r="V41" s="4">
        <v>5.4945054945054945</v>
      </c>
      <c r="W41" s="4">
        <v>5.6836461126005364</v>
      </c>
      <c r="X41" s="4">
        <v>5.3493975903614457</v>
      </c>
      <c r="Y41" s="4">
        <v>5.1640926640926645</v>
      </c>
      <c r="Z41" s="4">
        <v>4.797391709361901</v>
      </c>
      <c r="AA41" s="4">
        <v>4.9388753056234718</v>
      </c>
      <c r="AB41" s="4">
        <v>5.1871657754010698</v>
      </c>
    </row>
    <row r="42" spans="2:28" x14ac:dyDescent="0.2">
      <c r="B42" s="2" t="s">
        <v>72</v>
      </c>
      <c r="C42" s="2">
        <v>1745</v>
      </c>
      <c r="D42" s="4">
        <v>8.9370345294515907</v>
      </c>
      <c r="E42" s="4">
        <v>9.1499026606099925</v>
      </c>
      <c r="F42" s="4">
        <v>9.2405063291139253</v>
      </c>
      <c r="G42" s="4">
        <v>9.8381877022653725</v>
      </c>
      <c r="H42" s="4">
        <v>11.35175504107543</v>
      </c>
      <c r="I42" s="4">
        <v>10.366624525916562</v>
      </c>
      <c r="J42" s="4">
        <v>10.578718108276291</v>
      </c>
      <c r="K42" s="4">
        <v>10.190300798035604</v>
      </c>
      <c r="L42" s="4">
        <v>10.196779964221825</v>
      </c>
      <c r="M42" s="4">
        <v>10.09009009009009</v>
      </c>
      <c r="N42" s="4">
        <v>9.8559077809798268</v>
      </c>
      <c r="O42" s="4">
        <v>9.4778660612939838</v>
      </c>
      <c r="P42" s="4">
        <v>9.5076400679117139</v>
      </c>
      <c r="Q42" s="4">
        <v>9.3112947658402216</v>
      </c>
      <c r="R42" s="4">
        <v>9.3993325917686317</v>
      </c>
      <c r="S42" s="4">
        <v>9.3412526997840164</v>
      </c>
      <c r="T42" s="4">
        <v>8.9171974522292992</v>
      </c>
      <c r="U42" s="4">
        <v>9.2777777777777786</v>
      </c>
      <c r="V42" s="4">
        <v>9.0483619344773789</v>
      </c>
      <c r="W42" s="4">
        <v>8.8235294117647065</v>
      </c>
      <c r="X42" s="4">
        <v>8.8069636456733225</v>
      </c>
      <c r="Y42" s="4">
        <v>9.1831557584982235</v>
      </c>
      <c r="Z42" s="4">
        <v>9.1228070175438596</v>
      </c>
      <c r="AA42" s="4">
        <v>9.4281298299845435</v>
      </c>
      <c r="AB42" s="4">
        <v>9.4104921579232013</v>
      </c>
    </row>
    <row r="43" spans="2:28" x14ac:dyDescent="0.2">
      <c r="B43" s="2" t="s">
        <v>73</v>
      </c>
      <c r="C43" s="2">
        <v>1716.32</v>
      </c>
      <c r="D43" s="4">
        <v>8.1659973226238289</v>
      </c>
      <c r="E43" s="4">
        <v>7.3142188414277358</v>
      </c>
      <c r="F43" s="4">
        <v>7.150964812712826</v>
      </c>
      <c r="G43" s="4">
        <v>8.9031339031339023</v>
      </c>
      <c r="H43" s="4">
        <v>8.9761570827489479</v>
      </c>
      <c r="I43" s="4">
        <v>9.0779127948534661</v>
      </c>
      <c r="J43" s="4">
        <v>9.7009482129832243</v>
      </c>
      <c r="K43" s="4">
        <v>9.4514210178453411</v>
      </c>
      <c r="L43" s="4">
        <v>9.2239185750636139</v>
      </c>
      <c r="M43" s="4">
        <v>9.4924192485168088</v>
      </c>
      <c r="N43" s="4">
        <v>9.8582039162727888</v>
      </c>
      <c r="O43" s="4">
        <v>7.9290558163797602</v>
      </c>
      <c r="P43" s="4">
        <v>7.9213184476342375</v>
      </c>
      <c r="Q43" s="4">
        <v>7.6131687242798352</v>
      </c>
      <c r="R43" s="4">
        <v>8.2098061573546186</v>
      </c>
      <c r="S43" s="4">
        <v>7.3770491803278686</v>
      </c>
      <c r="T43" s="4">
        <v>8.1450653983353138</v>
      </c>
      <c r="U43" s="4">
        <v>8.5237801111797413</v>
      </c>
      <c r="V43" s="4">
        <v>7.8857142857142861</v>
      </c>
      <c r="W43" s="4">
        <v>8.1730769230769234</v>
      </c>
      <c r="X43" s="4">
        <v>7.1320182094081943</v>
      </c>
      <c r="Y43" s="4">
        <v>7.9588521927449918</v>
      </c>
      <c r="Z43" s="4">
        <v>6.5411764705882351</v>
      </c>
      <c r="AA43" s="4">
        <v>6.6829268292682933</v>
      </c>
      <c r="AB43" s="4">
        <v>6.5300285986653952</v>
      </c>
    </row>
    <row r="44" spans="2:28" x14ac:dyDescent="0.2">
      <c r="B44" s="2" t="s">
        <v>74</v>
      </c>
      <c r="C44" s="2">
        <v>1693.3</v>
      </c>
      <c r="D44" s="4">
        <v>7.6923076923076925</v>
      </c>
      <c r="E44" s="4">
        <v>6.8452380952380958</v>
      </c>
      <c r="F44" s="4">
        <v>6.666666666666667</v>
      </c>
      <c r="G44" s="4">
        <v>7.671781187458306</v>
      </c>
      <c r="H44" s="4">
        <v>8.9947089947089935</v>
      </c>
      <c r="I44" s="4">
        <v>8.9171974522292992</v>
      </c>
      <c r="J44" s="4">
        <v>9.7637795275590555</v>
      </c>
      <c r="K44" s="4">
        <v>9.0774907749077496</v>
      </c>
      <c r="L44" s="4">
        <v>8.509189925119129</v>
      </c>
      <c r="M44" s="4">
        <v>8.7323943661971821</v>
      </c>
      <c r="N44" s="4">
        <v>8.1279147235176552</v>
      </c>
      <c r="O44" s="4">
        <v>6.9398907103825138</v>
      </c>
      <c r="P44" s="4">
        <v>7.306434023991276</v>
      </c>
      <c r="Q44" s="4">
        <v>7.5678798382437895</v>
      </c>
      <c r="R44" s="4">
        <v>7.480106100795755</v>
      </c>
      <c r="S44" s="4">
        <v>7.1389042612064193</v>
      </c>
      <c r="T44" s="4">
        <v>7.2553430821147362</v>
      </c>
      <c r="U44" s="4">
        <v>6.9841269841269842</v>
      </c>
      <c r="V44" s="4">
        <v>6.6198595787362091</v>
      </c>
      <c r="W44" s="4">
        <v>7.5857916917519574</v>
      </c>
      <c r="X44" s="4">
        <v>6.7231339332980404</v>
      </c>
      <c r="Y44" s="4">
        <v>6.5015479876160995</v>
      </c>
      <c r="Z44" s="4">
        <v>5.5103018687110685</v>
      </c>
      <c r="AA44" s="4">
        <v>6.091894682498709</v>
      </c>
      <c r="AB44" s="4">
        <v>5.6555269922879177</v>
      </c>
    </row>
    <row r="45" spans="2:28" x14ac:dyDescent="0.2">
      <c r="B45" s="2" t="s">
        <v>75</v>
      </c>
      <c r="C45" s="2">
        <v>2044.2</v>
      </c>
      <c r="D45" s="4">
        <v>6.0786650774731825</v>
      </c>
      <c r="E45" s="4">
        <v>6.1339335959482275</v>
      </c>
      <c r="F45" s="4">
        <v>6.0475161987041037</v>
      </c>
      <c r="G45" s="4">
        <v>6.2768240343347648</v>
      </c>
      <c r="H45" s="4">
        <v>6.3096500530222697</v>
      </c>
      <c r="I45" s="4">
        <v>6.2829989440337908</v>
      </c>
      <c r="J45" s="4">
        <v>6.459948320413436</v>
      </c>
      <c r="K45" s="4">
        <v>6.3492063492063489</v>
      </c>
      <c r="L45" s="4">
        <v>6.19647355163728</v>
      </c>
      <c r="M45" s="4">
        <v>6.0666335156638489</v>
      </c>
      <c r="N45" s="4">
        <v>5.9628543499511242</v>
      </c>
      <c r="O45" s="4">
        <v>5.8027079303675047</v>
      </c>
      <c r="P45" s="4">
        <v>5.7101727447216897</v>
      </c>
      <c r="Q45" s="4">
        <v>5.6558935361216731</v>
      </c>
      <c r="R45" s="4">
        <v>5.7345971563981042</v>
      </c>
      <c r="S45" s="4">
        <v>5.6279069767441863</v>
      </c>
      <c r="T45" s="4">
        <v>5.5684454756380504</v>
      </c>
      <c r="U45" s="4">
        <v>5.547850208044383</v>
      </c>
      <c r="V45" s="4">
        <v>5.4637281910009179</v>
      </c>
      <c r="W45" s="4">
        <v>5.3291536050156738</v>
      </c>
      <c r="X45" s="4">
        <v>5.1555555555555559</v>
      </c>
      <c r="Y45" s="4">
        <v>5.2372426141450319</v>
      </c>
      <c r="Z45" s="4">
        <v>4.9955791335101685</v>
      </c>
      <c r="AA45" s="4">
        <v>5.3037171350861287</v>
      </c>
      <c r="AB45" s="4">
        <v>5.2656773575873626</v>
      </c>
    </row>
    <row r="46" spans="2:28" x14ac:dyDescent="0.2">
      <c r="B46" s="2" t="s">
        <v>76</v>
      </c>
      <c r="C46" s="2">
        <v>1387.1</v>
      </c>
      <c r="D46" s="4">
        <v>11.544342507645259</v>
      </c>
      <c r="E46" s="4">
        <v>11.588921282798834</v>
      </c>
      <c r="F46" s="4">
        <v>12.259970457902511</v>
      </c>
      <c r="G46" s="4">
        <v>11.903012490815577</v>
      </c>
      <c r="H46" s="4">
        <v>12.184571016582552</v>
      </c>
      <c r="I46" s="4">
        <v>12.562455389007852</v>
      </c>
      <c r="J46" s="4">
        <v>12.860154602951509</v>
      </c>
      <c r="K46" s="4">
        <v>13.062098501070663</v>
      </c>
      <c r="L46" s="4">
        <v>13.245492371705964</v>
      </c>
      <c r="M46" s="4">
        <v>13.800578034682081</v>
      </c>
      <c r="N46" s="4">
        <v>13.726790450928384</v>
      </c>
      <c r="O46" s="4">
        <v>13.812154696132598</v>
      </c>
      <c r="P46" s="4">
        <v>13.939393939393941</v>
      </c>
      <c r="Q46" s="4">
        <v>13.85665529010239</v>
      </c>
      <c r="R46" s="4">
        <v>14.427860696517413</v>
      </c>
      <c r="S46" s="4">
        <v>13.995649021029733</v>
      </c>
      <c r="T46" s="4">
        <v>13.48396501457726</v>
      </c>
      <c r="U46" s="4">
        <v>13.305024769992924</v>
      </c>
      <c r="V46" s="4">
        <v>14.423791821561338</v>
      </c>
      <c r="W46" s="4">
        <v>13.903345724907062</v>
      </c>
      <c r="X46" s="4">
        <v>13.239247311827956</v>
      </c>
      <c r="Y46" s="4">
        <v>12.563775510204081</v>
      </c>
      <c r="Z46" s="4">
        <v>13.056379821958458</v>
      </c>
      <c r="AA46" s="4">
        <v>12.944983818770226</v>
      </c>
      <c r="AB46" s="4">
        <v>12.468827930174564</v>
      </c>
    </row>
    <row r="47" spans="2:28" x14ac:dyDescent="0.2">
      <c r="B47" s="2" t="s">
        <v>77</v>
      </c>
      <c r="C47" s="2">
        <v>1404.1</v>
      </c>
      <c r="D47" s="4">
        <v>10.039840637450199</v>
      </c>
      <c r="E47" s="4">
        <v>10.895522388059701</v>
      </c>
      <c r="F47" s="4">
        <v>11.152694610778443</v>
      </c>
      <c r="G47" s="4">
        <v>10.985116938341601</v>
      </c>
      <c r="H47" s="4">
        <v>10.570824524312897</v>
      </c>
      <c r="I47" s="4">
        <v>10.361613351877608</v>
      </c>
      <c r="J47" s="4">
        <v>10.37868162692847</v>
      </c>
      <c r="K47" s="4">
        <v>10.60711793440335</v>
      </c>
      <c r="L47" s="4">
        <v>11.088154269972451</v>
      </c>
      <c r="M47" s="4">
        <v>11.225188227241615</v>
      </c>
      <c r="N47" s="4">
        <v>11.772853185595569</v>
      </c>
      <c r="O47" s="4">
        <v>11.986754966887418</v>
      </c>
      <c r="P47" s="4">
        <v>11.748633879781421</v>
      </c>
      <c r="Q47" s="4">
        <v>11.917443408788282</v>
      </c>
      <c r="R47" s="4">
        <v>12.193460490463215</v>
      </c>
      <c r="S47" s="4">
        <v>11.802853437094681</v>
      </c>
      <c r="T47" s="4">
        <v>12.045616535994299</v>
      </c>
      <c r="U47" s="4">
        <v>12.401574803149607</v>
      </c>
      <c r="V47" s="4">
        <v>11.812080536912752</v>
      </c>
      <c r="W47" s="4">
        <v>12.670986321094313</v>
      </c>
      <c r="X47" s="4">
        <v>12.454479242534596</v>
      </c>
      <c r="Y47" s="4">
        <v>11.357142857142858</v>
      </c>
      <c r="Z47" s="4">
        <v>11.976549413735343</v>
      </c>
      <c r="AA47" s="4">
        <v>11.196911196911197</v>
      </c>
      <c r="AB47" s="4">
        <v>11.827007943512797</v>
      </c>
    </row>
    <row r="48" spans="2:28" x14ac:dyDescent="0.2">
      <c r="B48" s="2" t="s">
        <v>78</v>
      </c>
      <c r="C48" s="2">
        <v>1279.9000000000001</v>
      </c>
      <c r="D48" s="4">
        <v>10.80680977054034</v>
      </c>
      <c r="E48" s="4">
        <v>7.1748878923766819</v>
      </c>
      <c r="F48" s="4">
        <v>7.9787234042553195</v>
      </c>
      <c r="G48" s="4">
        <v>7.8233927188226176</v>
      </c>
      <c r="H48" s="4">
        <v>7.8372268274302934</v>
      </c>
      <c r="I48" s="4">
        <v>8.9743589743589745</v>
      </c>
      <c r="J48" s="4">
        <v>10.168251645940014</v>
      </c>
      <c r="K48" s="4">
        <v>10.090361445783133</v>
      </c>
      <c r="L48" s="4">
        <v>10.716925351071692</v>
      </c>
      <c r="M48" s="4">
        <v>10.143884892086332</v>
      </c>
      <c r="N48" s="4">
        <v>11.708394698085419</v>
      </c>
      <c r="O48" s="4">
        <v>12.132089016511127</v>
      </c>
      <c r="P48" s="4">
        <v>12.795857988165679</v>
      </c>
      <c r="Q48" s="4">
        <v>13.140311804008908</v>
      </c>
      <c r="R48" s="4">
        <v>13.565891472868216</v>
      </c>
      <c r="S48" s="4">
        <v>13.692307692307693</v>
      </c>
      <c r="T48" s="4">
        <v>13.354531001589825</v>
      </c>
      <c r="U48" s="4">
        <v>13.914373088685014</v>
      </c>
      <c r="V48" s="4">
        <v>14.416896235078053</v>
      </c>
      <c r="W48" s="4">
        <v>14.285714285714285</v>
      </c>
      <c r="X48" s="4">
        <v>13.461538461538462</v>
      </c>
      <c r="Y48" s="4">
        <v>14.658273381294965</v>
      </c>
      <c r="Z48" s="4">
        <v>14.913957934990441</v>
      </c>
      <c r="AA48" s="4">
        <v>14.722445695897024</v>
      </c>
      <c r="AB48" s="4">
        <v>14.365971107544143</v>
      </c>
    </row>
    <row r="49" spans="2:28" x14ac:dyDescent="0.2">
      <c r="B49" s="2" t="s">
        <v>79</v>
      </c>
      <c r="C49" s="2">
        <v>1501.7</v>
      </c>
      <c r="D49" s="4">
        <v>8.2589285714285712</v>
      </c>
      <c r="E49" s="4">
        <v>8.6341118188251951</v>
      </c>
      <c r="F49" s="4">
        <v>9.3184979137691233</v>
      </c>
      <c r="G49" s="4">
        <v>9.3812375249500999</v>
      </c>
      <c r="H49" s="4">
        <v>9.1336467427803889</v>
      </c>
      <c r="I49" s="4">
        <v>8.9910775566231997</v>
      </c>
      <c r="J49" s="4">
        <v>10.283454185893211</v>
      </c>
      <c r="K49" s="4">
        <v>10.615989515072084</v>
      </c>
      <c r="L49" s="4">
        <v>10.301837270341208</v>
      </c>
      <c r="M49" s="4">
        <v>10.907903331156108</v>
      </c>
      <c r="N49" s="4">
        <v>10.925449871465295</v>
      </c>
      <c r="O49" s="4">
        <v>10.878378378378379</v>
      </c>
      <c r="P49" s="4">
        <v>11.649874055415617</v>
      </c>
      <c r="Q49" s="4">
        <v>11.753614079195476</v>
      </c>
      <c r="R49" s="4">
        <v>11.719745222929937</v>
      </c>
      <c r="S49" s="4">
        <v>11.528497409326425</v>
      </c>
      <c r="T49" s="4">
        <v>10.956416464891042</v>
      </c>
      <c r="U49" s="4">
        <v>11.413748378728924</v>
      </c>
      <c r="V49" s="4">
        <v>11.205766710353867</v>
      </c>
      <c r="W49" s="4">
        <v>11.027095148078136</v>
      </c>
      <c r="X49" s="4">
        <v>10.687960687960688</v>
      </c>
      <c r="Y49" s="4">
        <v>11.302549965541006</v>
      </c>
      <c r="Z49" s="4">
        <v>11.701363962670495</v>
      </c>
      <c r="AA49" s="4">
        <v>11.352487736510161</v>
      </c>
      <c r="AB49" s="4">
        <v>11.769352290679306</v>
      </c>
    </row>
    <row r="50" spans="2:28" x14ac:dyDescent="0.2">
      <c r="B50" s="2" t="s">
        <v>80</v>
      </c>
      <c r="C50" s="2">
        <v>1328</v>
      </c>
      <c r="D50" s="4">
        <v>10.932475884244374</v>
      </c>
      <c r="E50" s="4">
        <v>11.7964533538936</v>
      </c>
      <c r="F50" s="4">
        <v>11.680482290881688</v>
      </c>
      <c r="G50" s="4">
        <v>11.274131274131275</v>
      </c>
      <c r="H50" s="4">
        <v>11.721611721611721</v>
      </c>
      <c r="I50" s="4">
        <v>12.057272042200452</v>
      </c>
      <c r="J50" s="4">
        <v>11.51603498542274</v>
      </c>
      <c r="K50" s="4">
        <v>11.826347305389222</v>
      </c>
      <c r="L50" s="4">
        <v>11.576011157601116</v>
      </c>
      <c r="M50" s="4">
        <v>12.556390977443609</v>
      </c>
      <c r="N50" s="4">
        <v>12.313167259786477</v>
      </c>
      <c r="O50" s="4">
        <v>12.114695340501793</v>
      </c>
      <c r="P50" s="4">
        <v>12.424242424242424</v>
      </c>
      <c r="Q50" s="4">
        <v>13.151750972762647</v>
      </c>
      <c r="R50" s="4">
        <v>12.624821683309559</v>
      </c>
      <c r="S50" s="4">
        <v>12.195121951219512</v>
      </c>
      <c r="T50" s="4">
        <v>13.144137415982076</v>
      </c>
      <c r="U50" s="4">
        <v>12.843355605048256</v>
      </c>
      <c r="V50" s="4">
        <v>12.62587141750581</v>
      </c>
      <c r="W50" s="4">
        <v>12.5</v>
      </c>
      <c r="X50" s="4">
        <v>12.5</v>
      </c>
      <c r="Y50" s="4">
        <v>12.332838038632987</v>
      </c>
      <c r="Z50" s="4">
        <v>12.324492979719189</v>
      </c>
      <c r="AA50" s="4">
        <v>12.667785234899329</v>
      </c>
      <c r="AB50" s="4">
        <v>13.146734520780324</v>
      </c>
    </row>
    <row r="51" spans="2:28" x14ac:dyDescent="0.2">
      <c r="B51" s="2" t="s">
        <v>81</v>
      </c>
      <c r="C51" s="2">
        <v>1453.4</v>
      </c>
      <c r="D51" s="4">
        <v>9.2319627618308768</v>
      </c>
      <c r="E51" s="4">
        <v>10.510732790525537</v>
      </c>
      <c r="F51" s="4">
        <v>11.97080291970803</v>
      </c>
      <c r="G51" s="4">
        <v>11.299435028248588</v>
      </c>
      <c r="H51" s="4">
        <v>11.267605633802818</v>
      </c>
      <c r="I51" s="4">
        <v>11.768953068592056</v>
      </c>
      <c r="J51" s="4">
        <v>12.360335195530727</v>
      </c>
      <c r="K51" s="4">
        <v>11.617961511047755</v>
      </c>
      <c r="L51" s="4">
        <v>11.852861035422343</v>
      </c>
      <c r="M51" s="4">
        <v>11.904761904761903</v>
      </c>
      <c r="N51" s="4">
        <v>11.803713527851459</v>
      </c>
      <c r="O51" s="4">
        <v>12.07667731629393</v>
      </c>
      <c r="P51" s="4">
        <v>12.206572769953052</v>
      </c>
      <c r="Q51" s="4">
        <v>12.606139777922925</v>
      </c>
      <c r="R51" s="4">
        <v>12.574061882817645</v>
      </c>
      <c r="S51" s="4">
        <v>12.650602409638553</v>
      </c>
      <c r="T51" s="4">
        <v>12.890094979647218</v>
      </c>
      <c r="U51" s="4">
        <v>13.40909090909091</v>
      </c>
      <c r="V51" s="4">
        <v>13.605442176870749</v>
      </c>
      <c r="W51" s="4">
        <v>12.468030690537084</v>
      </c>
      <c r="X51" s="4">
        <v>11.670616113744076</v>
      </c>
      <c r="Y51" s="4">
        <v>12.041210560206054</v>
      </c>
      <c r="Z51" s="4">
        <v>12.56317689530686</v>
      </c>
      <c r="AA51" s="4">
        <v>11.904761904761903</v>
      </c>
      <c r="AB51" s="4">
        <v>12.370421561852108</v>
      </c>
    </row>
    <row r="52" spans="2:28" x14ac:dyDescent="0.2">
      <c r="B52" s="3" t="s">
        <v>41</v>
      </c>
      <c r="C52" s="3"/>
      <c r="D52" s="5">
        <f t="shared" ref="D52:AB52" si="27">AVERAGE(D41:D51)</f>
        <v>8.9160140424270384</v>
      </c>
      <c r="E52" s="5">
        <f t="shared" si="27"/>
        <v>8.7665193119459204</v>
      </c>
      <c r="F52" s="5">
        <f t="shared" si="27"/>
        <v>9.0686132889206803</v>
      </c>
      <c r="G52" s="5">
        <f t="shared" si="27"/>
        <v>9.3118370714931764</v>
      </c>
      <c r="H52" s="5">
        <f t="shared" si="27"/>
        <v>9.5710967461290348</v>
      </c>
      <c r="I52" s="5">
        <f t="shared" si="27"/>
        <v>9.7119753152281234</v>
      </c>
      <c r="J52" s="5">
        <f t="shared" si="27"/>
        <v>10.021335452140228</v>
      </c>
      <c r="K52" s="5">
        <f t="shared" si="27"/>
        <v>9.9984255758300709</v>
      </c>
      <c r="L52" s="5">
        <f t="shared" si="27"/>
        <v>9.940095640912249</v>
      </c>
      <c r="M52" s="5">
        <f t="shared" si="27"/>
        <v>10.158038764183763</v>
      </c>
      <c r="N52" s="5">
        <f t="shared" si="27"/>
        <v>10.198825836809464</v>
      </c>
      <c r="O52" s="5">
        <f t="shared" si="27"/>
        <v>9.9332161951634603</v>
      </c>
      <c r="P52" s="5">
        <f t="shared" si="27"/>
        <v>10.119163749649312</v>
      </c>
      <c r="Q52" s="5">
        <f t="shared" si="27"/>
        <v>10.241170605603712</v>
      </c>
      <c r="R52" s="5">
        <f t="shared" si="27"/>
        <v>10.408240520880911</v>
      </c>
      <c r="S52" s="5">
        <f t="shared" si="27"/>
        <v>10.103786439107715</v>
      </c>
      <c r="T52" s="5">
        <f t="shared" si="27"/>
        <v>10.124938635626211</v>
      </c>
      <c r="U52" s="5">
        <f t="shared" si="27"/>
        <v>10.309773151480126</v>
      </c>
      <c r="V52" s="5">
        <f t="shared" si="27"/>
        <v>10.236547125701533</v>
      </c>
      <c r="W52" s="5">
        <f t="shared" si="27"/>
        <v>10.22276090132188</v>
      </c>
      <c r="X52" s="5">
        <f t="shared" si="27"/>
        <v>9.7437191592638488</v>
      </c>
      <c r="Y52" s="5">
        <f t="shared" si="27"/>
        <v>9.8455165027380858</v>
      </c>
      <c r="Z52" s="5">
        <f t="shared" si="27"/>
        <v>9.7730161098269104</v>
      </c>
      <c r="AA52" s="5">
        <f t="shared" si="27"/>
        <v>9.7486290336555435</v>
      </c>
      <c r="AB52" s="5">
        <f t="shared" si="27"/>
        <v>9.817927839673473</v>
      </c>
    </row>
    <row r="53" spans="2:28" x14ac:dyDescent="0.2">
      <c r="B53" s="3" t="s">
        <v>42</v>
      </c>
      <c r="C53" s="3"/>
      <c r="D53" s="5">
        <f t="shared" ref="D53:AB53" si="28">STDEV(D41:D51)/SQRT(12)</f>
        <v>0.52318575476580376</v>
      </c>
      <c r="E53" s="5">
        <f t="shared" si="28"/>
        <v>0.61784945095948041</v>
      </c>
      <c r="F53" s="5">
        <f t="shared" si="28"/>
        <v>0.69136683603387827</v>
      </c>
      <c r="G53" s="5">
        <f t="shared" si="28"/>
        <v>0.55444243538389759</v>
      </c>
      <c r="H53" s="5">
        <f t="shared" si="28"/>
        <v>0.57718313698013701</v>
      </c>
      <c r="I53" s="5">
        <f t="shared" si="28"/>
        <v>0.55963938622793941</v>
      </c>
      <c r="J53" s="5">
        <f t="shared" si="28"/>
        <v>0.60567553334345292</v>
      </c>
      <c r="K53" s="5">
        <f t="shared" si="28"/>
        <v>0.57041671070200406</v>
      </c>
      <c r="L53" s="5">
        <f t="shared" si="28"/>
        <v>0.6341053192310715</v>
      </c>
      <c r="M53" s="5">
        <f t="shared" si="28"/>
        <v>0.67173222729270932</v>
      </c>
      <c r="N53" s="5">
        <f t="shared" si="28"/>
        <v>0.72905843148283189</v>
      </c>
      <c r="O53" s="5">
        <f t="shared" si="28"/>
        <v>0.81223911123594739</v>
      </c>
      <c r="P53" s="5">
        <f t="shared" si="28"/>
        <v>0.84227500604750527</v>
      </c>
      <c r="Q53" s="5">
        <f t="shared" si="28"/>
        <v>0.88462304777408163</v>
      </c>
      <c r="R53" s="5">
        <f t="shared" si="28"/>
        <v>0.87420748529581616</v>
      </c>
      <c r="S53" s="5">
        <f t="shared" si="28"/>
        <v>0.90938168747445025</v>
      </c>
      <c r="T53" s="5">
        <f t="shared" si="28"/>
        <v>0.90177163143252637</v>
      </c>
      <c r="U53" s="5">
        <f t="shared" si="28"/>
        <v>0.92209799249719249</v>
      </c>
      <c r="V53" s="5">
        <f t="shared" si="28"/>
        <v>1.0032187394731018</v>
      </c>
      <c r="W53" s="5">
        <f t="shared" si="28"/>
        <v>0.93356719849501224</v>
      </c>
      <c r="X53" s="5">
        <f t="shared" si="28"/>
        <v>0.92544791329142673</v>
      </c>
      <c r="Y53" s="5">
        <f t="shared" si="28"/>
        <v>0.93228942734770404</v>
      </c>
      <c r="Z53" s="5">
        <f t="shared" si="28"/>
        <v>1.0673093516772216</v>
      </c>
      <c r="AA53" s="5">
        <f t="shared" si="28"/>
        <v>0.99398076155510751</v>
      </c>
      <c r="AB53" s="5">
        <f t="shared" si="28"/>
        <v>1.0149770729983265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zoomScale="67" zoomScaleNormal="67" zoomScalePageLayoutView="67" workbookViewId="0">
      <selection activeCell="A7" sqref="A7"/>
    </sheetView>
  </sheetViews>
  <sheetFormatPr baseColWidth="10" defaultRowHeight="16" x14ac:dyDescent="0.2"/>
  <cols>
    <col min="1" max="1" width="10.83203125" style="2"/>
    <col min="2" max="2" width="21.1640625" style="2" customWidth="1"/>
    <col min="3" max="3" width="10.83203125" style="2"/>
    <col min="4" max="4" width="11.83203125" style="2" bestFit="1" customWidth="1"/>
    <col min="5" max="28" width="11.6640625" style="2" bestFit="1" customWidth="1"/>
    <col min="29" max="16384" width="10.83203125" style="2"/>
  </cols>
  <sheetData>
    <row r="1" spans="1:28" ht="19" x14ac:dyDescent="0.25">
      <c r="A1" s="1" t="s">
        <v>51</v>
      </c>
      <c r="B1"/>
      <c r="C1"/>
    </row>
    <row r="2" spans="1:28" ht="19" x14ac:dyDescent="0.25">
      <c r="A2" s="1" t="s">
        <v>107</v>
      </c>
      <c r="B2"/>
      <c r="C2"/>
    </row>
    <row r="3" spans="1:28" ht="19" x14ac:dyDescent="0.25">
      <c r="A3" s="1" t="s">
        <v>106</v>
      </c>
      <c r="B3"/>
      <c r="C3"/>
    </row>
    <row r="6" spans="1:28" s="3" customFormat="1" ht="80" x14ac:dyDescent="0.2">
      <c r="B6" s="3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  <c r="M6" s="3" t="s">
        <v>11</v>
      </c>
      <c r="N6" s="3" t="s">
        <v>12</v>
      </c>
      <c r="O6" s="3" t="s">
        <v>13</v>
      </c>
      <c r="P6" s="3" t="s">
        <v>14</v>
      </c>
      <c r="Q6" s="3" t="s">
        <v>15</v>
      </c>
      <c r="R6" s="3" t="s">
        <v>16</v>
      </c>
      <c r="S6" s="3" t="s">
        <v>17</v>
      </c>
      <c r="T6" s="3" t="s">
        <v>18</v>
      </c>
      <c r="U6" s="3" t="s">
        <v>19</v>
      </c>
      <c r="V6" s="3" t="s">
        <v>20</v>
      </c>
      <c r="W6" s="3" t="s">
        <v>21</v>
      </c>
      <c r="X6" s="3" t="s">
        <v>22</v>
      </c>
      <c r="Y6" s="3" t="s">
        <v>23</v>
      </c>
      <c r="Z6" s="3" t="s">
        <v>24</v>
      </c>
      <c r="AA6" s="3" t="s">
        <v>25</v>
      </c>
      <c r="AB6" s="3" t="s">
        <v>26</v>
      </c>
    </row>
    <row r="7" spans="1:28" x14ac:dyDescent="0.2">
      <c r="B7" s="9" t="s">
        <v>43</v>
      </c>
      <c r="C7" s="10">
        <v>1673.2</v>
      </c>
      <c r="D7" s="11">
        <v>8.4829721362229105</v>
      </c>
      <c r="E7" s="11">
        <v>10.322195704057279</v>
      </c>
      <c r="F7" s="11">
        <v>11.29032258064516</v>
      </c>
      <c r="G7" s="11">
        <v>10.356347438752785</v>
      </c>
      <c r="H7" s="11">
        <v>10.245464247598719</v>
      </c>
      <c r="I7" s="11">
        <v>10.317873892652424</v>
      </c>
      <c r="J7" s="11">
        <v>10.166919575113809</v>
      </c>
      <c r="K7" s="11">
        <v>9.9504950495049513</v>
      </c>
      <c r="L7" s="11">
        <v>10.087719298245613</v>
      </c>
      <c r="M7" s="11">
        <v>10.717703349282298</v>
      </c>
      <c r="N7" s="11">
        <v>11.142993782879005</v>
      </c>
      <c r="O7" s="11">
        <v>11.470037453183521</v>
      </c>
      <c r="P7" s="11">
        <v>13.259052924791087</v>
      </c>
      <c r="Q7" s="11">
        <v>14.481044126786824</v>
      </c>
      <c r="R7" s="11">
        <v>16.728624535315987</v>
      </c>
      <c r="S7" s="11">
        <v>20</v>
      </c>
      <c r="T7" s="11">
        <v>23.842364532019705</v>
      </c>
      <c r="U7" s="11">
        <v>21.576354679802957</v>
      </c>
      <c r="V7" s="11">
        <v>20.689655172413794</v>
      </c>
      <c r="W7" s="11">
        <v>22.18</v>
      </c>
      <c r="X7" s="11">
        <v>22.42</v>
      </c>
      <c r="Y7" s="11">
        <v>23.34</v>
      </c>
      <c r="Z7" s="11">
        <v>25.56</v>
      </c>
      <c r="AA7" s="11">
        <v>26.7</v>
      </c>
      <c r="AB7" s="11">
        <v>27.82</v>
      </c>
    </row>
    <row r="8" spans="1:28" x14ac:dyDescent="0.2">
      <c r="B8" s="9" t="s">
        <v>44</v>
      </c>
      <c r="C8" s="10">
        <v>1697.4</v>
      </c>
      <c r="D8" s="11">
        <v>8.419768151311775</v>
      </c>
      <c r="E8" s="11">
        <v>9.5631641086186541</v>
      </c>
      <c r="F8" s="11">
        <v>10.150812064965198</v>
      </c>
      <c r="G8" s="11">
        <v>10.858257477243173</v>
      </c>
      <c r="H8" s="11">
        <v>12.10967250571211</v>
      </c>
      <c r="I8" s="11">
        <v>10.786106032906764</v>
      </c>
      <c r="J8" s="11">
        <v>9.5320623916811087</v>
      </c>
      <c r="K8" s="11">
        <v>10.829741379310345</v>
      </c>
      <c r="L8" s="11">
        <v>11.591791458679976</v>
      </c>
      <c r="M8" s="11">
        <v>12.799532437171246</v>
      </c>
      <c r="N8" s="11">
        <v>14.407260351673285</v>
      </c>
      <c r="O8" s="11">
        <v>15.659955257270694</v>
      </c>
      <c r="P8" s="11">
        <v>16.370921579851174</v>
      </c>
      <c r="Q8" s="11">
        <v>18.378063010501748</v>
      </c>
      <c r="R8" s="11">
        <v>19.034994697773065</v>
      </c>
      <c r="S8" s="11">
        <v>21.08879492600423</v>
      </c>
      <c r="T8" s="11">
        <v>22.122015915119363</v>
      </c>
      <c r="U8" s="11">
        <v>24.653887113951011</v>
      </c>
      <c r="V8" s="11">
        <v>25.287356321839084</v>
      </c>
      <c r="W8" s="11">
        <v>27.06849315068493</v>
      </c>
      <c r="X8" s="11">
        <v>28.563566318106769</v>
      </c>
      <c r="Y8" s="11">
        <v>29.927817878956137</v>
      </c>
      <c r="Z8" s="11">
        <v>31.358885017421599</v>
      </c>
      <c r="AA8" s="11">
        <v>31.45</v>
      </c>
      <c r="AB8" s="11">
        <v>30.45</v>
      </c>
    </row>
    <row r="9" spans="1:28" x14ac:dyDescent="0.2">
      <c r="B9" s="9" t="s">
        <v>45</v>
      </c>
      <c r="C9" s="10">
        <v>1474.6</v>
      </c>
      <c r="D9" s="11">
        <v>9.2715231788079464</v>
      </c>
      <c r="E9" s="11">
        <v>10.919881305637983</v>
      </c>
      <c r="F9" s="11">
        <v>10.728862973760933</v>
      </c>
      <c r="G9" s="11">
        <v>11.927144535840188</v>
      </c>
      <c r="H9" s="11">
        <v>13.652482269503546</v>
      </c>
      <c r="I9" s="11">
        <v>12.791392707710699</v>
      </c>
      <c r="J9" s="11">
        <v>12.739234449760767</v>
      </c>
      <c r="K9" s="11">
        <v>12.679288582903039</v>
      </c>
      <c r="L9" s="11">
        <v>12.792397660818713</v>
      </c>
      <c r="M9" s="11">
        <v>21.205597416576964</v>
      </c>
      <c r="N9" s="11">
        <v>21.098626716604244</v>
      </c>
      <c r="O9" s="11">
        <v>23.449131513647643</v>
      </c>
      <c r="P9" s="11">
        <v>24.969696969696969</v>
      </c>
      <c r="Q9" s="11">
        <v>26.410564225690276</v>
      </c>
      <c r="R9" s="11">
        <v>31.914893617021278</v>
      </c>
      <c r="S9" s="11">
        <v>28.179551122194514</v>
      </c>
      <c r="T9" s="11">
        <v>17.064220183486238</v>
      </c>
      <c r="U9" s="11">
        <v>20.90032154340836</v>
      </c>
      <c r="V9" s="11">
        <v>23.359580052493438</v>
      </c>
      <c r="W9" s="11">
        <v>24.386339381003204</v>
      </c>
      <c r="X9" s="11">
        <v>20.155038759689923</v>
      </c>
      <c r="Y9" s="11">
        <v>21.21883656509695</v>
      </c>
      <c r="Z9" s="11">
        <v>29.38689217758985</v>
      </c>
      <c r="AA9" s="11">
        <v>31</v>
      </c>
      <c r="AB9" s="11">
        <v>32.266666666666666</v>
      </c>
    </row>
    <row r="10" spans="1:28" x14ac:dyDescent="0.2">
      <c r="B10" s="9" t="s">
        <v>46</v>
      </c>
      <c r="C10" s="10">
        <v>1248</v>
      </c>
      <c r="D10" s="11">
        <v>13.700918964076859</v>
      </c>
      <c r="E10" s="11">
        <v>16.066725197541704</v>
      </c>
      <c r="F10" s="11">
        <v>16.267942583732058</v>
      </c>
      <c r="G10" s="11">
        <v>15.680245964642584</v>
      </c>
      <c r="H10" s="11">
        <v>17.45362563237774</v>
      </c>
      <c r="I10" s="11">
        <v>15.412979351032449</v>
      </c>
      <c r="J10" s="11">
        <v>15.129682997118154</v>
      </c>
      <c r="K10" s="11">
        <v>14.703675918979744</v>
      </c>
      <c r="L10" s="11">
        <v>15.607843137254902</v>
      </c>
      <c r="M10" s="11">
        <v>16.449511400651463</v>
      </c>
      <c r="N10" s="11">
        <v>16.488046166529266</v>
      </c>
      <c r="O10" s="11">
        <v>16.531604538087521</v>
      </c>
      <c r="P10" s="11">
        <v>17.014178482068392</v>
      </c>
      <c r="Q10" s="11">
        <v>17.680454176804542</v>
      </c>
      <c r="R10" s="11">
        <v>17.734375</v>
      </c>
      <c r="S10" s="11">
        <v>18.174409127954362</v>
      </c>
      <c r="T10" s="11">
        <v>19.245875883739199</v>
      </c>
      <c r="U10" s="11">
        <v>20.225624496373893</v>
      </c>
      <c r="V10" s="11">
        <v>20.487804878048781</v>
      </c>
      <c r="W10" s="11">
        <v>21.681780708985983</v>
      </c>
      <c r="X10" s="11">
        <v>22.807017543859647</v>
      </c>
      <c r="Y10" s="11">
        <v>22.402597402597401</v>
      </c>
      <c r="Z10" s="11">
        <v>23.960066555740433</v>
      </c>
      <c r="AA10" s="11">
        <v>25.483870967741932</v>
      </c>
      <c r="AB10" s="11">
        <v>25.786163522012579</v>
      </c>
    </row>
    <row r="11" spans="1:28" x14ac:dyDescent="0.2">
      <c r="B11" s="9" t="s">
        <v>47</v>
      </c>
      <c r="C11" s="10">
        <v>1290</v>
      </c>
      <c r="D11" s="11">
        <v>12.391681109185441</v>
      </c>
      <c r="E11" s="11">
        <v>13.991031390134529</v>
      </c>
      <c r="F11" s="11">
        <v>13.834951456310678</v>
      </c>
      <c r="G11" s="11">
        <v>13.333333333333334</v>
      </c>
      <c r="H11" s="11">
        <v>14.067278287461773</v>
      </c>
      <c r="I11" s="11">
        <v>13.558106169296988</v>
      </c>
      <c r="J11" s="11">
        <v>14.108910891089108</v>
      </c>
      <c r="K11" s="11">
        <v>14.491525423728813</v>
      </c>
      <c r="L11" s="11">
        <v>15.016501650165019</v>
      </c>
      <c r="M11" s="11">
        <v>14.589905362776026</v>
      </c>
      <c r="N11" s="11">
        <v>14.457831325301203</v>
      </c>
      <c r="O11" s="11">
        <v>14.489311163895488</v>
      </c>
      <c r="P11" s="11">
        <v>15.396825396825397</v>
      </c>
      <c r="Q11" s="11">
        <v>14.864864864864865</v>
      </c>
      <c r="R11" s="11">
        <v>14.908256880733944</v>
      </c>
      <c r="S11" s="11">
        <v>15.781600598354526</v>
      </c>
      <c r="T11" s="11">
        <v>17.243975903614459</v>
      </c>
      <c r="U11" s="11">
        <v>16.534296028880867</v>
      </c>
      <c r="V11" s="11">
        <v>18.115412710007305</v>
      </c>
      <c r="W11" s="11">
        <v>18.147871545929796</v>
      </c>
      <c r="X11" s="11">
        <v>19.333333333333332</v>
      </c>
      <c r="Y11" s="11">
        <v>20.225563909774436</v>
      </c>
      <c r="Z11" s="11">
        <v>19.114219114219114</v>
      </c>
      <c r="AA11" s="11">
        <v>20</v>
      </c>
      <c r="AB11" s="11">
        <v>21.904080171796707</v>
      </c>
    </row>
    <row r="12" spans="1:28" x14ac:dyDescent="0.2">
      <c r="B12" s="9" t="s">
        <v>48</v>
      </c>
      <c r="C12" s="10">
        <v>1422.6</v>
      </c>
      <c r="D12" s="11">
        <v>9.6307023895727735</v>
      </c>
      <c r="E12" s="11">
        <v>12.060301507537687</v>
      </c>
      <c r="F12" s="11">
        <v>12.340425531914894</v>
      </c>
      <c r="G12" s="11">
        <v>13.050706566916043</v>
      </c>
      <c r="H12" s="11">
        <v>13.014210919970083</v>
      </c>
      <c r="I12" s="11">
        <v>12.036336109008328</v>
      </c>
      <c r="J12" s="11">
        <v>12.364425162689804</v>
      </c>
      <c r="K12" s="11">
        <v>12.150837988826815</v>
      </c>
      <c r="L12" s="11">
        <v>11.896178803172313</v>
      </c>
      <c r="M12" s="11">
        <v>12.039660056657224</v>
      </c>
      <c r="N12" s="11">
        <v>12.376933895921239</v>
      </c>
      <c r="O12" s="11">
        <v>13.120326308633581</v>
      </c>
      <c r="P12" s="11">
        <v>14.004078857919783</v>
      </c>
      <c r="Q12" s="11">
        <v>14.147688060731539</v>
      </c>
      <c r="R12" s="11">
        <v>16.126855600539809</v>
      </c>
      <c r="S12" s="11">
        <v>16.390041493775932</v>
      </c>
      <c r="T12" s="11">
        <v>17.496635262449526</v>
      </c>
      <c r="U12" s="11">
        <v>17.570350034317091</v>
      </c>
      <c r="V12" s="11">
        <v>18.754373687893633</v>
      </c>
      <c r="W12" s="11">
        <v>19.61191961191961</v>
      </c>
      <c r="X12" s="11">
        <v>21.183591123066577</v>
      </c>
      <c r="Y12" s="11">
        <v>22.839919624916277</v>
      </c>
      <c r="Z12" s="11">
        <v>23.914495657982631</v>
      </c>
      <c r="AA12" s="11">
        <v>25.416666666666664</v>
      </c>
      <c r="AB12" s="11">
        <v>27.704117236566645</v>
      </c>
    </row>
    <row r="13" spans="1:28" s="3" customFormat="1" x14ac:dyDescent="0.2">
      <c r="B13" s="3" t="s">
        <v>41</v>
      </c>
      <c r="D13" s="5">
        <f>AVERAGE(D7:D12)</f>
        <v>10.316260988196284</v>
      </c>
      <c r="E13" s="5">
        <f t="shared" ref="E13" si="0">AVERAGE(E7:E12)</f>
        <v>12.153883202254638</v>
      </c>
      <c r="F13" s="5">
        <f t="shared" ref="F13" si="1">AVERAGE(F7:F12)</f>
        <v>12.435552865221487</v>
      </c>
      <c r="G13" s="5">
        <f t="shared" ref="G13" si="2">AVERAGE(G7:G12)</f>
        <v>12.534339219454685</v>
      </c>
      <c r="H13" s="5">
        <f t="shared" ref="H13" si="3">AVERAGE(H7:H12)</f>
        <v>13.423788977103996</v>
      </c>
      <c r="I13" s="5">
        <f t="shared" ref="I13" si="4">AVERAGE(I7:I12)</f>
        <v>12.483799043767943</v>
      </c>
      <c r="J13" s="5">
        <f t="shared" ref="J13" si="5">AVERAGE(J7:J12)</f>
        <v>12.340205911242125</v>
      </c>
      <c r="K13" s="5">
        <f t="shared" ref="K13" si="6">AVERAGE(K7:K12)</f>
        <v>12.467594057208951</v>
      </c>
      <c r="L13" s="5">
        <f t="shared" ref="L13" si="7">AVERAGE(L7:L12)</f>
        <v>12.832072001389426</v>
      </c>
      <c r="M13" s="5">
        <f t="shared" ref="M13" si="8">AVERAGE(M7:M12)</f>
        <v>14.633651670519201</v>
      </c>
      <c r="N13" s="5">
        <f t="shared" ref="N13" si="9">AVERAGE(N7:N12)</f>
        <v>14.995282039818042</v>
      </c>
      <c r="O13" s="5">
        <f t="shared" ref="O13" si="10">AVERAGE(O7:O12)</f>
        <v>15.78672770578641</v>
      </c>
      <c r="P13" s="5">
        <f t="shared" ref="P13" si="11">AVERAGE(P7:P12)</f>
        <v>16.835792368525464</v>
      </c>
      <c r="Q13" s="5">
        <f t="shared" ref="Q13" si="12">AVERAGE(Q7:Q12)</f>
        <v>17.660446410896636</v>
      </c>
      <c r="R13" s="5">
        <f t="shared" ref="R13" si="13">AVERAGE(R7:R12)</f>
        <v>19.408000055230684</v>
      </c>
      <c r="S13" s="5">
        <f t="shared" ref="S13" si="14">AVERAGE(S7:S12)</f>
        <v>19.935732878047261</v>
      </c>
      <c r="T13" s="5">
        <f t="shared" ref="T13" si="15">AVERAGE(T7:T12)</f>
        <v>19.502514613404749</v>
      </c>
      <c r="U13" s="5">
        <f t="shared" ref="U13" si="16">AVERAGE(U7:U12)</f>
        <v>20.243472316122361</v>
      </c>
      <c r="V13" s="5">
        <f t="shared" ref="V13" si="17">AVERAGE(V7:V12)</f>
        <v>21.115697137116005</v>
      </c>
      <c r="W13" s="5">
        <f t="shared" ref="W13" si="18">AVERAGE(W7:W12)</f>
        <v>22.179400733087252</v>
      </c>
      <c r="X13" s="5">
        <f t="shared" ref="X13" si="19">AVERAGE(X7:X12)</f>
        <v>22.410424513009371</v>
      </c>
      <c r="Y13" s="5">
        <f t="shared" ref="Y13" si="20">AVERAGE(Y7:Y12)</f>
        <v>23.325789230223535</v>
      </c>
      <c r="Z13" s="5">
        <f t="shared" ref="Z13" si="21">AVERAGE(Z7:Z12)</f>
        <v>25.549093087158937</v>
      </c>
      <c r="AA13" s="5">
        <f t="shared" ref="AA13" si="22">AVERAGE(AA7:AA12)</f>
        <v>26.675089605734765</v>
      </c>
      <c r="AB13" s="5">
        <f t="shared" ref="AB13" si="23">AVERAGE(AB7:AB12)</f>
        <v>27.655171266173763</v>
      </c>
    </row>
    <row r="14" spans="1:28" s="3" customFormat="1" x14ac:dyDescent="0.2">
      <c r="B14" s="3" t="s">
        <v>42</v>
      </c>
      <c r="D14" s="5">
        <f>STDEV(D7:D12)/SQRT(6)</f>
        <v>0.89967362730297973</v>
      </c>
      <c r="E14" s="5">
        <f t="shared" ref="E14:AB14" si="24">STDEV(E7:E12)/SQRT(6)</f>
        <v>1.0047200053072003</v>
      </c>
      <c r="F14" s="5">
        <f t="shared" si="24"/>
        <v>0.93271931997270097</v>
      </c>
      <c r="G14" s="5">
        <f t="shared" si="24"/>
        <v>0.79000716596212572</v>
      </c>
      <c r="H14" s="5">
        <f t="shared" si="24"/>
        <v>0.9781337153677705</v>
      </c>
      <c r="I14" s="5">
        <f t="shared" si="24"/>
        <v>0.76599528570941844</v>
      </c>
      <c r="J14" s="5">
        <f t="shared" si="24"/>
        <v>0.88840969509775458</v>
      </c>
      <c r="K14" s="5">
        <f t="shared" si="24"/>
        <v>0.78016788913398194</v>
      </c>
      <c r="L14" s="5">
        <f t="shared" si="24"/>
        <v>0.86455915557773022</v>
      </c>
      <c r="M14" s="5">
        <f t="shared" si="24"/>
        <v>1.548301954805172</v>
      </c>
      <c r="N14" s="5">
        <f t="shared" si="24"/>
        <v>1.4353821276941316</v>
      </c>
      <c r="O14" s="5">
        <f t="shared" si="24"/>
        <v>1.7000994646839069</v>
      </c>
      <c r="P14" s="5">
        <f t="shared" si="24"/>
        <v>1.7252113195855452</v>
      </c>
      <c r="Q14" s="5">
        <f t="shared" si="24"/>
        <v>1.8915891199276915</v>
      </c>
      <c r="R14" s="5">
        <f t="shared" si="24"/>
        <v>2.5661591996200857</v>
      </c>
      <c r="S14" s="5">
        <f t="shared" si="24"/>
        <v>1.8459435286979928</v>
      </c>
      <c r="T14" s="5">
        <f t="shared" si="24"/>
        <v>1.1666444277575505</v>
      </c>
      <c r="U14" s="5">
        <f t="shared" si="24"/>
        <v>1.1911293660456745</v>
      </c>
      <c r="V14" s="5">
        <f t="shared" si="24"/>
        <v>1.1193907034854491</v>
      </c>
      <c r="W14" s="5">
        <f t="shared" si="24"/>
        <v>1.3148715501959172</v>
      </c>
      <c r="X14" s="5">
        <f t="shared" si="24"/>
        <v>1.3426206585965093</v>
      </c>
      <c r="Y14" s="5">
        <f t="shared" si="24"/>
        <v>1.3991185703775375</v>
      </c>
      <c r="Z14" s="5">
        <f t="shared" si="24"/>
        <v>1.7803278744175643</v>
      </c>
      <c r="AA14" s="5">
        <f t="shared" si="24"/>
        <v>1.7230272884382964</v>
      </c>
      <c r="AB14" s="5">
        <f t="shared" si="24"/>
        <v>1.4795805759658007</v>
      </c>
    </row>
    <row r="15" spans="1:28" x14ac:dyDescent="0.2">
      <c r="B15" s="9"/>
      <c r="C15" s="9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x14ac:dyDescent="0.2">
      <c r="B16" s="9" t="s">
        <v>82</v>
      </c>
      <c r="C16" s="9">
        <v>1492.3</v>
      </c>
      <c r="D16" s="8">
        <v>8.4860828241683652</v>
      </c>
      <c r="E16" s="8">
        <v>12.837393021724818</v>
      </c>
      <c r="F16" s="8">
        <v>14.063656550703183</v>
      </c>
      <c r="G16" s="8">
        <v>17.144678138942002</v>
      </c>
      <c r="H16" s="8">
        <v>18.34625322997416</v>
      </c>
      <c r="I16" s="8">
        <v>19.090909090909093</v>
      </c>
      <c r="J16" s="8">
        <v>20.034246575342465</v>
      </c>
      <c r="K16" s="8">
        <v>19.081967213114755</v>
      </c>
      <c r="L16" s="8">
        <v>18.466453674121404</v>
      </c>
      <c r="M16" s="8">
        <v>17.442545668827343</v>
      </c>
      <c r="N16" s="8">
        <v>17.867958812840705</v>
      </c>
      <c r="O16" s="8">
        <v>17.572254335260116</v>
      </c>
      <c r="P16" s="8">
        <v>17.542823390431188</v>
      </c>
      <c r="Q16" s="8">
        <v>16.959385290889134</v>
      </c>
      <c r="R16" s="8">
        <v>17.835109366236679</v>
      </c>
      <c r="S16" s="8">
        <v>18.874560375146544</v>
      </c>
      <c r="T16" s="8">
        <v>17.618270799347471</v>
      </c>
      <c r="U16" s="8">
        <v>20</v>
      </c>
      <c r="V16" s="8">
        <v>20.73170731707317</v>
      </c>
      <c r="W16" s="8">
        <v>22.641509433962266</v>
      </c>
      <c r="X16" s="8">
        <v>22.552255225522551</v>
      </c>
      <c r="Y16" s="8">
        <v>24.825174825174827</v>
      </c>
      <c r="Z16" s="8">
        <v>24.192634560906516</v>
      </c>
      <c r="AA16" s="8">
        <v>26.12</v>
      </c>
      <c r="AB16" s="8">
        <v>27.37</v>
      </c>
    </row>
    <row r="17" spans="2:28" x14ac:dyDescent="0.2">
      <c r="B17" s="9" t="s">
        <v>83</v>
      </c>
      <c r="C17" s="9">
        <v>1599.1</v>
      </c>
      <c r="D17" s="8">
        <v>10.697674418604651</v>
      </c>
      <c r="E17" s="8">
        <v>11.249030256012412</v>
      </c>
      <c r="F17" s="8">
        <v>13.382899628252787</v>
      </c>
      <c r="G17" s="8">
        <v>14.033850493653032</v>
      </c>
      <c r="H17" s="8">
        <v>14.741035856573706</v>
      </c>
      <c r="I17" s="8">
        <v>15.051020408163266</v>
      </c>
      <c r="J17" s="8">
        <v>14.312267657992564</v>
      </c>
      <c r="K17" s="8">
        <v>14.242239805234327</v>
      </c>
      <c r="L17" s="8">
        <v>14.079422382671481</v>
      </c>
      <c r="M17" s="8">
        <v>14.028776978417264</v>
      </c>
      <c r="N17" s="8">
        <v>14.396192742415229</v>
      </c>
      <c r="O17" s="8">
        <v>14.887307236061684</v>
      </c>
      <c r="P17" s="8">
        <v>16.284538506760729</v>
      </c>
      <c r="Q17" s="8">
        <v>18.016431924882628</v>
      </c>
      <c r="R17" s="8">
        <v>20.237388724035608</v>
      </c>
      <c r="S17" s="8">
        <v>24.054373522458626</v>
      </c>
      <c r="T17" s="8">
        <v>27.251324308416713</v>
      </c>
      <c r="U17" s="8">
        <v>32.252358490566039</v>
      </c>
      <c r="V17" s="8">
        <v>36.668663870581184</v>
      </c>
      <c r="W17" s="8">
        <v>40.024183796856107</v>
      </c>
      <c r="X17" s="8">
        <v>42.015786278081357</v>
      </c>
      <c r="Y17" s="8">
        <v>46.271393643031786</v>
      </c>
      <c r="Z17" s="8">
        <v>49.229821318545902</v>
      </c>
      <c r="AA17" s="8">
        <v>52.375000000000007</v>
      </c>
      <c r="AB17" s="8">
        <v>54.75</v>
      </c>
    </row>
    <row r="18" spans="2:28" x14ac:dyDescent="0.2">
      <c r="B18" s="9" t="s">
        <v>84</v>
      </c>
      <c r="C18" s="9">
        <v>1546.1</v>
      </c>
      <c r="D18" s="8">
        <v>13.294797687861271</v>
      </c>
      <c r="E18" s="8">
        <v>13.739837398373982</v>
      </c>
      <c r="F18" s="8">
        <v>14.956930305403288</v>
      </c>
      <c r="G18" s="8">
        <v>14.954682779456194</v>
      </c>
      <c r="H18" s="8">
        <v>15.988579586009994</v>
      </c>
      <c r="I18" s="8">
        <v>15.878378378378377</v>
      </c>
      <c r="J18" s="8">
        <v>15.989515072083879</v>
      </c>
      <c r="K18" s="8">
        <v>15.7960981749528</v>
      </c>
      <c r="L18" s="8">
        <v>15.848353014294592</v>
      </c>
      <c r="M18" s="8">
        <v>16.134969325153374</v>
      </c>
      <c r="N18" s="8">
        <v>17.107692307692307</v>
      </c>
      <c r="O18" s="8">
        <v>18.193069306930692</v>
      </c>
      <c r="P18" s="8">
        <v>20.305810397553518</v>
      </c>
      <c r="Q18" s="8">
        <v>21.921921921921921</v>
      </c>
      <c r="R18" s="8">
        <v>24.836601307189543</v>
      </c>
      <c r="S18" s="8">
        <v>27.179795550210461</v>
      </c>
      <c r="T18" s="8">
        <v>31.506024096385545</v>
      </c>
      <c r="U18" s="8">
        <v>35.232843137254903</v>
      </c>
      <c r="V18" s="8">
        <v>39.268292682926834</v>
      </c>
      <c r="W18" s="8">
        <v>44.088669950738918</v>
      </c>
      <c r="X18" s="8">
        <v>47.17916924984501</v>
      </c>
      <c r="Y18" s="8">
        <v>51.935081148564301</v>
      </c>
      <c r="Z18" s="8">
        <v>54.224464060529634</v>
      </c>
      <c r="AA18" s="8">
        <v>55.499046408137318</v>
      </c>
      <c r="AB18" s="8">
        <v>57.152020525978187</v>
      </c>
    </row>
    <row r="19" spans="2:28" x14ac:dyDescent="0.2">
      <c r="B19" s="9" t="s">
        <v>85</v>
      </c>
      <c r="C19" s="9">
        <v>1617.9</v>
      </c>
      <c r="D19" s="8">
        <v>18.238993710691823</v>
      </c>
      <c r="E19" s="8">
        <v>18.13084112149533</v>
      </c>
      <c r="F19" s="8">
        <v>18.70824053452116</v>
      </c>
      <c r="G19" s="8">
        <v>19.540229885057471</v>
      </c>
      <c r="H19" s="8">
        <v>19.436813186813186</v>
      </c>
      <c r="I19" s="8">
        <v>18.918918918918919</v>
      </c>
      <c r="J19" s="8">
        <v>18.865519439133205</v>
      </c>
      <c r="K19" s="8">
        <v>18.41779975278121</v>
      </c>
      <c r="L19" s="8">
        <v>17.980884109916367</v>
      </c>
      <c r="M19" s="8">
        <v>17.301038062283737</v>
      </c>
      <c r="N19" s="8">
        <v>17.006406523005239</v>
      </c>
      <c r="O19" s="8">
        <v>17.408906882591094</v>
      </c>
      <c r="P19" s="8">
        <v>18.081395348837209</v>
      </c>
      <c r="Q19" s="8">
        <v>18.782608695652172</v>
      </c>
      <c r="R19" s="8">
        <v>20.173410404624278</v>
      </c>
      <c r="S19" s="8">
        <v>21.848260125499145</v>
      </c>
      <c r="T19" s="8">
        <v>24.645088018171492</v>
      </c>
      <c r="U19" s="8">
        <v>27.52873563218391</v>
      </c>
      <c r="V19" s="8">
        <v>29.826589595375726</v>
      </c>
      <c r="W19" s="8">
        <v>30.919540229885058</v>
      </c>
      <c r="X19" s="8">
        <v>33.314154200230149</v>
      </c>
      <c r="Y19" s="8">
        <v>36.073329390892958</v>
      </c>
      <c r="Z19" s="8">
        <v>38.925373134328353</v>
      </c>
      <c r="AA19" s="8">
        <v>40.215439856373429</v>
      </c>
      <c r="AB19" s="8">
        <v>43.206197854588794</v>
      </c>
    </row>
    <row r="20" spans="2:28" x14ac:dyDescent="0.2">
      <c r="B20" s="9" t="s">
        <v>86</v>
      </c>
      <c r="C20" s="9">
        <v>1751.1</v>
      </c>
      <c r="D20" s="8">
        <v>11.871813546977423</v>
      </c>
      <c r="E20" s="8">
        <v>11.772950245269795</v>
      </c>
      <c r="F20" s="8">
        <v>13.493653974615899</v>
      </c>
      <c r="G20" s="8">
        <v>13.430935709739019</v>
      </c>
      <c r="H20" s="8">
        <v>15.111378687537627</v>
      </c>
      <c r="I20" s="8">
        <v>15.859284890426759</v>
      </c>
      <c r="J20" s="8">
        <v>15.715093273035613</v>
      </c>
      <c r="K20" s="8">
        <v>15.498357064622127</v>
      </c>
      <c r="L20" s="8">
        <v>15.915263443780553</v>
      </c>
      <c r="M20" s="8">
        <v>15.744223535733475</v>
      </c>
      <c r="N20" s="8">
        <v>15.928725701943844</v>
      </c>
      <c r="O20" s="8">
        <v>16.693679092382496</v>
      </c>
      <c r="P20" s="8">
        <v>17.756512493354599</v>
      </c>
      <c r="Q20" s="8">
        <v>19.127155172413794</v>
      </c>
      <c r="R20" s="8">
        <v>21.366594360086768</v>
      </c>
      <c r="S20" s="8">
        <v>25.529603476371538</v>
      </c>
      <c r="T20" s="8">
        <v>28.837719298245613</v>
      </c>
      <c r="U20" s="8">
        <v>33.424507658643329</v>
      </c>
      <c r="V20" s="8">
        <v>36.267995570321155</v>
      </c>
      <c r="W20" s="8">
        <v>39.657079646017699</v>
      </c>
      <c r="X20" s="8">
        <v>42.999446596568895</v>
      </c>
      <c r="Y20" s="8">
        <v>46.153846153846153</v>
      </c>
      <c r="Z20" s="8">
        <v>48.922902494331069</v>
      </c>
      <c r="AA20" s="8">
        <v>50.795454545454547</v>
      </c>
      <c r="AB20" s="8">
        <v>53.733955659276546</v>
      </c>
    </row>
    <row r="21" spans="2:28" s="3" customFormat="1" x14ac:dyDescent="0.2">
      <c r="B21" s="9" t="s">
        <v>87</v>
      </c>
      <c r="C21" s="9">
        <v>1681.1</v>
      </c>
      <c r="D21" s="8">
        <v>9.1936699321778441</v>
      </c>
      <c r="E21" s="8">
        <v>8.9863407620416957</v>
      </c>
      <c r="F21" s="8">
        <v>9.647887323943662</v>
      </c>
      <c r="G21" s="8">
        <v>10.869565217391305</v>
      </c>
      <c r="H21" s="8">
        <v>12.150747238466536</v>
      </c>
      <c r="I21" s="8">
        <v>13.040791100123608</v>
      </c>
      <c r="J21" s="8">
        <v>13.017751479289942</v>
      </c>
      <c r="K21" s="8">
        <v>13.114754098360656</v>
      </c>
      <c r="L21" s="8">
        <v>13.253697383390218</v>
      </c>
      <c r="M21" s="8">
        <v>13.649182177100958</v>
      </c>
      <c r="N21" s="8">
        <v>14.19753086419753</v>
      </c>
      <c r="O21" s="8">
        <v>14.966740576496672</v>
      </c>
      <c r="P21" s="8">
        <v>16.102165463631316</v>
      </c>
      <c r="Q21" s="8">
        <v>18.268156424581004</v>
      </c>
      <c r="R21" s="8">
        <v>21.408608160983789</v>
      </c>
      <c r="S21" s="8">
        <v>24.604966139954854</v>
      </c>
      <c r="T21" s="8">
        <v>28.717948717948715</v>
      </c>
      <c r="U21" s="8">
        <v>33.049886621315196</v>
      </c>
      <c r="V21" s="8">
        <v>37.094017094017097</v>
      </c>
      <c r="W21" s="8">
        <v>42.391304347826086</v>
      </c>
      <c r="X21" s="8">
        <v>46.685714285714283</v>
      </c>
      <c r="Y21" s="8">
        <v>49.566724436741765</v>
      </c>
      <c r="Z21" s="8">
        <v>52.961876832844581</v>
      </c>
      <c r="AA21" s="8">
        <v>54.17647058823529</v>
      </c>
      <c r="AB21" s="8">
        <v>55.905044510385757</v>
      </c>
    </row>
    <row r="22" spans="2:28" s="3" customFormat="1" x14ac:dyDescent="0.2">
      <c r="B22" s="9" t="s">
        <v>88</v>
      </c>
      <c r="C22" s="9">
        <v>1848.2</v>
      </c>
      <c r="D22" s="8">
        <v>12.284196547144754</v>
      </c>
      <c r="E22" s="8">
        <v>12.467018469656992</v>
      </c>
      <c r="F22" s="8">
        <v>13.55170199100835</v>
      </c>
      <c r="G22" s="8">
        <v>14.259028642590286</v>
      </c>
      <c r="H22" s="8">
        <v>15.098861593768722</v>
      </c>
      <c r="I22" s="8">
        <v>15.568513119533527</v>
      </c>
      <c r="J22" s="8">
        <v>15.628539071347678</v>
      </c>
      <c r="K22" s="8">
        <v>15.221987315010571</v>
      </c>
      <c r="L22" s="8">
        <v>15.1356993736952</v>
      </c>
      <c r="M22" s="8">
        <v>15.277777777777779</v>
      </c>
      <c r="N22" s="8">
        <v>15.537442689760569</v>
      </c>
      <c r="O22" s="8">
        <v>15.560060821084642</v>
      </c>
      <c r="P22" s="8">
        <v>15.893037336024218</v>
      </c>
      <c r="Q22" s="8">
        <v>16.914682539682541</v>
      </c>
      <c r="R22" s="8">
        <v>18.487394957983195</v>
      </c>
      <c r="S22" s="8">
        <v>21.219758064516128</v>
      </c>
      <c r="T22" s="8">
        <v>23.600605143721634</v>
      </c>
      <c r="U22" s="8">
        <v>26.111394992335207</v>
      </c>
      <c r="V22" s="8">
        <v>29.654461062403303</v>
      </c>
      <c r="W22" s="8">
        <v>32.300420168067227</v>
      </c>
      <c r="X22" s="8">
        <v>34.143817899637867</v>
      </c>
      <c r="Y22" s="8">
        <v>37.740760020822492</v>
      </c>
      <c r="Z22" s="8">
        <v>40.34242910647405</v>
      </c>
      <c r="AA22" s="8">
        <v>43.228602383531964</v>
      </c>
      <c r="AB22" s="8">
        <v>44.624527282549977</v>
      </c>
    </row>
    <row r="23" spans="2:28" x14ac:dyDescent="0.2">
      <c r="B23" s="9" t="s">
        <v>89</v>
      </c>
      <c r="C23" s="9">
        <v>1702.5</v>
      </c>
      <c r="D23" s="8">
        <v>14.883061658398301</v>
      </c>
      <c r="E23" s="8">
        <v>15.309672929714683</v>
      </c>
      <c r="F23" s="8">
        <v>15.880398671096346</v>
      </c>
      <c r="G23" s="8">
        <v>16.987179487179489</v>
      </c>
      <c r="H23" s="8">
        <v>17.606943583384997</v>
      </c>
      <c r="I23" s="8">
        <v>17.334130304841601</v>
      </c>
      <c r="J23" s="8">
        <v>16.94428489373923</v>
      </c>
      <c r="K23" s="8">
        <v>16.497175141242938</v>
      </c>
      <c r="L23" s="8">
        <v>16.299559471365637</v>
      </c>
      <c r="M23" s="8">
        <v>16.620651573716181</v>
      </c>
      <c r="N23" s="8">
        <v>16.5016501650165</v>
      </c>
      <c r="O23" s="8">
        <v>17.475192943770672</v>
      </c>
      <c r="P23" s="8">
        <v>17.937219730941703</v>
      </c>
      <c r="Q23" s="8">
        <v>18.845500848896435</v>
      </c>
      <c r="R23" s="8">
        <v>21.609195402298852</v>
      </c>
      <c r="S23" s="8">
        <v>24.244186046511629</v>
      </c>
      <c r="T23" s="8">
        <v>26.934264107038974</v>
      </c>
      <c r="U23" s="8">
        <v>29.418604651162788</v>
      </c>
      <c r="V23" s="8">
        <v>31.668625146886015</v>
      </c>
      <c r="W23" s="8">
        <v>34.198113207547173</v>
      </c>
      <c r="X23" s="8">
        <v>36.453488372093027</v>
      </c>
      <c r="Y23" s="8">
        <v>38.554913294797686</v>
      </c>
      <c r="Z23" s="8">
        <v>40.560640732265448</v>
      </c>
      <c r="AA23" s="8">
        <v>42.517006802721085</v>
      </c>
      <c r="AB23" s="8">
        <v>45.235426008968609</v>
      </c>
    </row>
    <row r="24" spans="2:28" x14ac:dyDescent="0.2">
      <c r="B24" s="9" t="s">
        <v>90</v>
      </c>
      <c r="C24" s="10">
        <v>720.1</v>
      </c>
      <c r="D24" s="11">
        <v>5.2770083102493075</v>
      </c>
      <c r="E24" s="11">
        <v>5.4149377593360999</v>
      </c>
      <c r="F24" s="11">
        <v>5.4804392587508577</v>
      </c>
      <c r="G24" s="11">
        <v>5.4895104895104891</v>
      </c>
      <c r="H24" s="11">
        <v>5.8474576271186436</v>
      </c>
      <c r="I24" s="11">
        <v>6.0541110330288124</v>
      </c>
      <c r="J24" s="11">
        <v>6.49041873669269</v>
      </c>
      <c r="K24" s="11">
        <v>7.4769992922859165</v>
      </c>
      <c r="L24" s="11">
        <v>8.4653465346534666</v>
      </c>
      <c r="M24" s="11">
        <v>8.4482758620689644</v>
      </c>
      <c r="N24" s="11">
        <v>9.6657381615598901</v>
      </c>
      <c r="O24" s="11">
        <v>10.299860529986052</v>
      </c>
      <c r="P24" s="11">
        <v>11.847457627118644</v>
      </c>
      <c r="Q24" s="11">
        <v>12.612456747404845</v>
      </c>
      <c r="R24" s="11">
        <v>15.187110187110187</v>
      </c>
      <c r="S24" s="11">
        <v>15.493827160493826</v>
      </c>
      <c r="T24" s="11">
        <v>15.851648351648352</v>
      </c>
      <c r="U24" s="11">
        <v>17.049012933968687</v>
      </c>
      <c r="V24" s="11">
        <v>17.951601908657125</v>
      </c>
      <c r="W24" s="11">
        <v>19.799446749654219</v>
      </c>
      <c r="X24" s="11">
        <v>19.473684210526315</v>
      </c>
      <c r="Y24" s="11">
        <v>19.830214830214828</v>
      </c>
      <c r="Z24" s="11">
        <v>20.041208791208788</v>
      </c>
      <c r="AA24" s="11">
        <v>21.306620209059233</v>
      </c>
      <c r="AB24" s="11">
        <v>21.081460674157302</v>
      </c>
    </row>
    <row r="25" spans="2:28" x14ac:dyDescent="0.2">
      <c r="B25" s="9" t="s">
        <v>91</v>
      </c>
      <c r="C25" s="10">
        <v>718.4</v>
      </c>
      <c r="D25" s="11">
        <v>5.3462603878116344</v>
      </c>
      <c r="E25" s="11">
        <v>5.2808988764044944</v>
      </c>
      <c r="F25" s="11">
        <v>5.4961020552799429</v>
      </c>
      <c r="G25" s="11">
        <v>5.5657708628005658</v>
      </c>
      <c r="H25" s="11">
        <v>5.7879656160458453</v>
      </c>
      <c r="I25" s="11">
        <v>5.4946996466431095</v>
      </c>
      <c r="J25" s="11">
        <v>5.9915014164305944</v>
      </c>
      <c r="K25" s="11">
        <v>6.9108280254777075</v>
      </c>
      <c r="L25" s="11">
        <v>7.2206800832755036</v>
      </c>
      <c r="M25" s="11">
        <v>8.3449477351916386</v>
      </c>
      <c r="N25" s="11">
        <v>8.5014005602240896</v>
      </c>
      <c r="O25" s="11">
        <v>10.237430167597765</v>
      </c>
      <c r="P25" s="11">
        <v>10.692199578355588</v>
      </c>
      <c r="Q25" s="11">
        <v>11.514206514206514</v>
      </c>
      <c r="R25" s="11">
        <v>12.491408934707904</v>
      </c>
      <c r="S25" s="11">
        <v>12.878369039391846</v>
      </c>
      <c r="T25" s="11">
        <v>13.167467398764584</v>
      </c>
      <c r="U25" s="11">
        <v>14.454796411318151</v>
      </c>
      <c r="V25" s="11">
        <v>14.849521203830369</v>
      </c>
      <c r="W25" s="11">
        <v>16.050102951269732</v>
      </c>
      <c r="X25" s="11">
        <v>18.255494505494504</v>
      </c>
      <c r="Y25" s="11">
        <v>19.079670329670328</v>
      </c>
      <c r="Z25" s="11">
        <v>19.325452016689844</v>
      </c>
      <c r="AA25" s="11">
        <v>19.948096885813147</v>
      </c>
      <c r="AB25" s="11">
        <v>19.675767918088738</v>
      </c>
    </row>
    <row r="26" spans="2:28" x14ac:dyDescent="0.2">
      <c r="B26" s="9" t="s">
        <v>92</v>
      </c>
      <c r="C26" s="9">
        <v>692.8</v>
      </c>
      <c r="D26" s="8">
        <v>5.2201027146001469</v>
      </c>
      <c r="E26" s="8">
        <v>5.215672178289001</v>
      </c>
      <c r="F26" s="8">
        <v>5.2881844380403455</v>
      </c>
      <c r="G26" s="8">
        <v>5.3591954022988508</v>
      </c>
      <c r="H26" s="8">
        <v>5.5021520803443327</v>
      </c>
      <c r="I26" s="8">
        <v>5.5050505050505052</v>
      </c>
      <c r="J26" s="8">
        <v>5.7879656160458453</v>
      </c>
      <c r="K26" s="8">
        <v>6.3748191027496386</v>
      </c>
      <c r="L26" s="8">
        <v>6.9809244314013199</v>
      </c>
      <c r="M26" s="8">
        <v>8.1226765799256508</v>
      </c>
      <c r="N26" s="8">
        <v>7.8059236165237724</v>
      </c>
      <c r="O26" s="8">
        <v>9.9356223175965663</v>
      </c>
      <c r="P26" s="8">
        <v>10.827338129496404</v>
      </c>
      <c r="Q26" s="8">
        <v>12.752489331436699</v>
      </c>
      <c r="R26" s="8">
        <v>13.612099644128115</v>
      </c>
      <c r="S26" s="8">
        <v>14.317211948790897</v>
      </c>
      <c r="T26" s="8">
        <v>16.475409836065573</v>
      </c>
      <c r="U26" s="8">
        <v>17.793176972281451</v>
      </c>
      <c r="V26" s="8">
        <v>17.588904694167852</v>
      </c>
      <c r="W26" s="8">
        <v>19.727011494252871</v>
      </c>
      <c r="X26" s="8">
        <v>20.41193181818182</v>
      </c>
      <c r="Y26" s="8">
        <v>21.916488222698074</v>
      </c>
      <c r="Z26" s="8">
        <v>22.906137184115522</v>
      </c>
      <c r="AA26" s="8">
        <v>25.724637681159418</v>
      </c>
      <c r="AB26" s="8">
        <v>25.131291028446391</v>
      </c>
    </row>
    <row r="27" spans="2:28" x14ac:dyDescent="0.2">
      <c r="B27" s="9" t="s">
        <v>93</v>
      </c>
      <c r="C27" s="9">
        <v>717.9</v>
      </c>
      <c r="D27" s="8">
        <v>5.141743444365698</v>
      </c>
      <c r="E27" s="8">
        <v>5.2108222066057621</v>
      </c>
      <c r="F27" s="8">
        <v>5.5614035087719298</v>
      </c>
      <c r="G27" s="8">
        <v>5.6997900629811058</v>
      </c>
      <c r="H27" s="8">
        <v>5.9964412811387904</v>
      </c>
      <c r="I27" s="8">
        <v>6.3286713286713283</v>
      </c>
      <c r="J27" s="8">
        <v>6.5838732901367889</v>
      </c>
      <c r="K27" s="8">
        <v>7.2939068100358426</v>
      </c>
      <c r="L27" s="8">
        <v>8.0260380014074606</v>
      </c>
      <c r="M27" s="8">
        <v>8.7271448663853732</v>
      </c>
      <c r="N27" s="8">
        <v>8.729767769176636</v>
      </c>
      <c r="O27" s="8">
        <v>9.912280701754387</v>
      </c>
      <c r="P27" s="8">
        <v>11.29757785467128</v>
      </c>
      <c r="Q27" s="8">
        <v>12.077785564120532</v>
      </c>
      <c r="R27" s="8">
        <v>13.737864077669903</v>
      </c>
      <c r="S27" s="8">
        <v>14.340659340659341</v>
      </c>
      <c r="T27" s="8">
        <v>14.930555555555555</v>
      </c>
      <c r="U27" s="8">
        <v>15.972222222222221</v>
      </c>
      <c r="V27" s="8">
        <v>17.86589516678012</v>
      </c>
      <c r="W27" s="8">
        <v>19.518317503392133</v>
      </c>
      <c r="X27" s="8">
        <v>19.411366711772665</v>
      </c>
      <c r="Y27" s="8">
        <v>19.538043478260871</v>
      </c>
      <c r="Z27" s="8">
        <v>20.684931506849317</v>
      </c>
      <c r="AA27" s="8">
        <v>21.97467488021903</v>
      </c>
      <c r="AB27" s="8">
        <v>22.037552155771905</v>
      </c>
    </row>
    <row r="28" spans="2:28" s="3" customFormat="1" x14ac:dyDescent="0.2">
      <c r="B28" s="3" t="s">
        <v>41</v>
      </c>
      <c r="D28" s="5">
        <f t="shared" ref="D28:AB28" si="25">AVERAGE(D16:D27)</f>
        <v>9.9946170985876037</v>
      </c>
      <c r="E28" s="5">
        <f t="shared" si="25"/>
        <v>10.467951268743754</v>
      </c>
      <c r="F28" s="5">
        <f t="shared" si="25"/>
        <v>11.292624853365645</v>
      </c>
      <c r="G28" s="5">
        <f t="shared" si="25"/>
        <v>11.944534764299981</v>
      </c>
      <c r="H28" s="5">
        <f t="shared" si="25"/>
        <v>12.634552463931378</v>
      </c>
      <c r="I28" s="5">
        <f t="shared" si="25"/>
        <v>12.843706560390745</v>
      </c>
      <c r="J28" s="5">
        <f t="shared" si="25"/>
        <v>12.946748043439207</v>
      </c>
      <c r="K28" s="5">
        <f t="shared" si="25"/>
        <v>12.993910982989041</v>
      </c>
      <c r="L28" s="5">
        <f t="shared" si="25"/>
        <v>13.139360158664438</v>
      </c>
      <c r="M28" s="5">
        <f t="shared" si="25"/>
        <v>13.320184178548473</v>
      </c>
      <c r="N28" s="5">
        <f t="shared" si="25"/>
        <v>13.603869159529694</v>
      </c>
      <c r="O28" s="5">
        <f t="shared" si="25"/>
        <v>14.428533742626072</v>
      </c>
      <c r="P28" s="5">
        <f t="shared" si="25"/>
        <v>15.380672988098034</v>
      </c>
      <c r="Q28" s="5">
        <f t="shared" si="25"/>
        <v>16.48273174800735</v>
      </c>
      <c r="R28" s="5">
        <f t="shared" si="25"/>
        <v>18.415232127254566</v>
      </c>
      <c r="S28" s="5">
        <f t="shared" si="25"/>
        <v>20.38213089916707</v>
      </c>
      <c r="T28" s="5">
        <f t="shared" si="25"/>
        <v>22.461360469275849</v>
      </c>
      <c r="U28" s="5">
        <f t="shared" si="25"/>
        <v>25.190628310270991</v>
      </c>
      <c r="V28" s="5">
        <f t="shared" si="25"/>
        <v>27.453022942751669</v>
      </c>
      <c r="W28" s="5">
        <f t="shared" si="25"/>
        <v>30.109641623289125</v>
      </c>
      <c r="X28" s="5">
        <f t="shared" si="25"/>
        <v>31.908025779472368</v>
      </c>
      <c r="Y28" s="5">
        <f t="shared" si="25"/>
        <v>34.290469981226337</v>
      </c>
      <c r="Z28" s="5">
        <f t="shared" si="25"/>
        <v>36.026489311590744</v>
      </c>
      <c r="AA28" s="5">
        <f t="shared" si="25"/>
        <v>37.823420853392037</v>
      </c>
      <c r="AB28" s="5">
        <f t="shared" si="25"/>
        <v>39.158603634851019</v>
      </c>
    </row>
    <row r="29" spans="2:28" s="3" customFormat="1" x14ac:dyDescent="0.2">
      <c r="B29" s="3" t="s">
        <v>42</v>
      </c>
      <c r="D29" s="5">
        <f t="shared" ref="D29:AB29" si="26">STDEV(D16:D27)/SQRT(16)</f>
        <v>1.0796273902905655</v>
      </c>
      <c r="E29" s="5">
        <f t="shared" si="26"/>
        <v>1.1043521557068061</v>
      </c>
      <c r="F29" s="5">
        <f t="shared" si="26"/>
        <v>1.1928968876066819</v>
      </c>
      <c r="G29" s="5">
        <f t="shared" si="26"/>
        <v>1.2991078669220486</v>
      </c>
      <c r="H29" s="5">
        <f t="shared" si="26"/>
        <v>1.3476059126633961</v>
      </c>
      <c r="I29" s="5">
        <f t="shared" si="26"/>
        <v>1.3550123911427197</v>
      </c>
      <c r="J29" s="5">
        <f t="shared" si="26"/>
        <v>1.3250699612666255</v>
      </c>
      <c r="K29" s="5">
        <f t="shared" si="26"/>
        <v>1.1754115595848036</v>
      </c>
      <c r="L29" s="5">
        <f t="shared" si="26"/>
        <v>1.0731250881811376</v>
      </c>
      <c r="M29" s="5">
        <f t="shared" si="26"/>
        <v>0.94920483756802554</v>
      </c>
      <c r="N29" s="5">
        <f t="shared" si="26"/>
        <v>0.9518958545648879</v>
      </c>
      <c r="O29" s="5">
        <f t="shared" si="26"/>
        <v>0.84047107494321149</v>
      </c>
      <c r="P29" s="5">
        <f t="shared" si="26"/>
        <v>0.83215314277864794</v>
      </c>
      <c r="Q29" s="5">
        <f t="shared" si="26"/>
        <v>0.8474130598244638</v>
      </c>
      <c r="R29" s="5">
        <f t="shared" si="26"/>
        <v>0.97211029836503837</v>
      </c>
      <c r="S29" s="5">
        <f t="shared" si="26"/>
        <v>1.2557739169698836</v>
      </c>
      <c r="T29" s="5">
        <f t="shared" si="26"/>
        <v>1.6108489457717612</v>
      </c>
      <c r="U29" s="5">
        <f t="shared" si="26"/>
        <v>1.9256891771346174</v>
      </c>
      <c r="V29" s="5">
        <f t="shared" si="26"/>
        <v>2.2700467895294087</v>
      </c>
      <c r="W29" s="5">
        <f t="shared" si="26"/>
        <v>2.5423617076645177</v>
      </c>
      <c r="X29" s="5">
        <f t="shared" si="26"/>
        <v>2.8417275271231004</v>
      </c>
      <c r="Y29" s="5">
        <f t="shared" si="26"/>
        <v>3.1650216994400342</v>
      </c>
      <c r="Z29" s="5">
        <f t="shared" si="26"/>
        <v>3.4445357513804766</v>
      </c>
      <c r="AA29" s="5">
        <f t="shared" si="26"/>
        <v>3.490005903885149</v>
      </c>
      <c r="AB29" s="5">
        <f t="shared" si="26"/>
        <v>3.7523909307311607</v>
      </c>
    </row>
    <row r="31" spans="2:28" x14ac:dyDescent="0.2">
      <c r="B31" s="2" t="s">
        <v>94</v>
      </c>
      <c r="C31" s="2">
        <v>1358.4</v>
      </c>
      <c r="D31" s="4">
        <v>7.416666666666667</v>
      </c>
      <c r="E31" s="4">
        <v>8.8050314465408803</v>
      </c>
      <c r="F31" s="4">
        <v>10.336726703210649</v>
      </c>
      <c r="G31" s="4">
        <v>11.483967188665176</v>
      </c>
      <c r="H31" s="4">
        <v>6.2556663644605619</v>
      </c>
      <c r="I31" s="4">
        <v>2.1802325581395348</v>
      </c>
      <c r="J31" s="4">
        <v>0.26595744680851063</v>
      </c>
      <c r="K31" s="4">
        <v>9.8360655737704921</v>
      </c>
      <c r="L31" s="4">
        <v>11.958914159941306</v>
      </c>
      <c r="M31" s="4">
        <v>12.355491329479769</v>
      </c>
      <c r="N31" s="4">
        <v>13.451957295373665</v>
      </c>
      <c r="O31" s="4">
        <v>14.446002805049089</v>
      </c>
      <c r="P31" s="4">
        <v>14.512785072563924</v>
      </c>
      <c r="Q31" s="4">
        <v>15.190735694822887</v>
      </c>
      <c r="R31" s="4">
        <v>15.580926796507724</v>
      </c>
      <c r="S31" s="4">
        <v>14.701986754966887</v>
      </c>
      <c r="T31" s="4">
        <v>15.871979098628348</v>
      </c>
      <c r="U31" s="4">
        <v>15.077319587628866</v>
      </c>
      <c r="V31" s="4">
        <v>17.394094993581515</v>
      </c>
      <c r="W31" s="4">
        <v>17.301484828921883</v>
      </c>
      <c r="X31" s="4">
        <v>17.475083056478404</v>
      </c>
      <c r="Y31" s="4">
        <v>17.916137229987296</v>
      </c>
      <c r="Z31" s="4">
        <v>17.463352453792226</v>
      </c>
      <c r="AA31" s="4">
        <v>17.061923583662715</v>
      </c>
      <c r="AB31" s="4">
        <v>16.710700132100396</v>
      </c>
    </row>
    <row r="32" spans="2:28" x14ac:dyDescent="0.2">
      <c r="B32" s="2" t="s">
        <v>95</v>
      </c>
      <c r="C32" s="2">
        <v>1407.5</v>
      </c>
      <c r="D32" s="4">
        <v>7.8333333333333339</v>
      </c>
      <c r="E32" s="4">
        <v>8.1222056631892698</v>
      </c>
      <c r="F32" s="4">
        <v>9.6727272727272737</v>
      </c>
      <c r="G32" s="4">
        <v>11.238532110091743</v>
      </c>
      <c r="H32" s="4">
        <v>7.4773413897280969</v>
      </c>
      <c r="I32" s="4">
        <v>4.8453608247422686</v>
      </c>
      <c r="J32" s="4">
        <v>0.55147058823529416</v>
      </c>
      <c r="K32" s="4">
        <v>8.1222056631892698</v>
      </c>
      <c r="L32" s="4">
        <v>13.426265590608951</v>
      </c>
      <c r="M32" s="4">
        <v>10.765895953757225</v>
      </c>
      <c r="N32" s="4">
        <v>16.939501779359432</v>
      </c>
      <c r="O32" s="4">
        <v>16.269284712482467</v>
      </c>
      <c r="P32" s="4">
        <v>15.342087076710436</v>
      </c>
      <c r="Q32" s="4">
        <v>15.871934604904633</v>
      </c>
      <c r="R32" s="4">
        <v>16.05104096709201</v>
      </c>
      <c r="S32" s="4">
        <v>17.218543046357617</v>
      </c>
      <c r="T32" s="4">
        <v>16.459830176355322</v>
      </c>
      <c r="U32" s="4">
        <v>15.850515463917525</v>
      </c>
      <c r="V32" s="4">
        <v>19.5</v>
      </c>
      <c r="W32" s="4">
        <v>19.737663960024985</v>
      </c>
      <c r="X32" s="4">
        <v>19.010918432883749</v>
      </c>
      <c r="Y32" s="4">
        <v>18.504901960784316</v>
      </c>
      <c r="Z32" s="4">
        <v>18.504901960784316</v>
      </c>
      <c r="AA32" s="4">
        <v>18.773466833541928</v>
      </c>
      <c r="AB32" s="4">
        <v>18.387909319899247</v>
      </c>
    </row>
    <row r="33" spans="2:28" x14ac:dyDescent="0.2">
      <c r="B33" s="2" t="s">
        <v>96</v>
      </c>
      <c r="C33" s="2">
        <v>1430.5</v>
      </c>
      <c r="D33" s="4">
        <v>8.8333333333333339</v>
      </c>
      <c r="E33" s="4">
        <v>10.665658093797276</v>
      </c>
      <c r="F33" s="4">
        <v>11.816838995568684</v>
      </c>
      <c r="G33" s="4">
        <v>13.389121338912133</v>
      </c>
      <c r="H33" s="4">
        <v>12.822580645161292</v>
      </c>
      <c r="I33" s="4">
        <v>13.74829001367989</v>
      </c>
      <c r="J33" s="4">
        <v>14.370245139475909</v>
      </c>
      <c r="K33" s="4">
        <v>12.593144560357675</v>
      </c>
      <c r="L33" s="4">
        <v>13.573000733675716</v>
      </c>
      <c r="M33" s="4">
        <v>12.427745664739884</v>
      </c>
      <c r="N33" s="4">
        <v>15.658362989323843</v>
      </c>
      <c r="O33" s="4">
        <v>15.007012622720897</v>
      </c>
      <c r="P33" s="4">
        <v>15.825846579129232</v>
      </c>
      <c r="Q33" s="4">
        <v>13.623978201634879</v>
      </c>
      <c r="R33" s="4">
        <v>14.909335124244461</v>
      </c>
      <c r="S33" s="4">
        <v>10</v>
      </c>
      <c r="T33" s="4">
        <v>16.067929457870672</v>
      </c>
      <c r="U33" s="4">
        <v>17.461340206185564</v>
      </c>
      <c r="V33" s="4">
        <v>20.504926108374384</v>
      </c>
      <c r="W33" s="4">
        <v>20.833333333333336</v>
      </c>
      <c r="X33" s="4">
        <v>21.204013377926419</v>
      </c>
      <c r="Y33" s="4">
        <v>20.290771175726928</v>
      </c>
      <c r="Z33" s="4">
        <v>20.189274447949526</v>
      </c>
      <c r="AA33" s="4">
        <v>20.56878306878307</v>
      </c>
      <c r="AB33" s="4">
        <v>20.039814200398144</v>
      </c>
    </row>
    <row r="34" spans="2:28" x14ac:dyDescent="0.2">
      <c r="B34" s="2" t="s">
        <v>97</v>
      </c>
      <c r="C34" s="2">
        <v>1474.3</v>
      </c>
      <c r="D34" s="4">
        <v>9.5833333333333339</v>
      </c>
      <c r="E34" s="4">
        <v>11.617647058823529</v>
      </c>
      <c r="F34" s="4">
        <v>13.226299694189603</v>
      </c>
      <c r="G34" s="4">
        <v>15.582450832072617</v>
      </c>
      <c r="H34" s="4">
        <v>12.5</v>
      </c>
      <c r="I34" s="4">
        <v>14.703880190605853</v>
      </c>
      <c r="J34" s="4">
        <v>13.218884120171673</v>
      </c>
      <c r="K34" s="4">
        <v>15.87183308494784</v>
      </c>
      <c r="L34" s="4">
        <v>12.692589875275129</v>
      </c>
      <c r="M34" s="4">
        <v>13.800578034682081</v>
      </c>
      <c r="N34" s="4">
        <v>14.448398576512457</v>
      </c>
      <c r="O34" s="4">
        <v>16.900420757363253</v>
      </c>
      <c r="P34" s="4">
        <v>16.102280580511401</v>
      </c>
      <c r="Q34" s="4">
        <v>17.370572207084471</v>
      </c>
      <c r="R34" s="4">
        <v>17.528542646071188</v>
      </c>
      <c r="S34" s="4">
        <v>17.483443708609272</v>
      </c>
      <c r="T34" s="4">
        <v>17.308948399738732</v>
      </c>
      <c r="U34" s="4">
        <v>18.298969072164947</v>
      </c>
      <c r="V34" s="4">
        <v>21.873111782477341</v>
      </c>
      <c r="W34" s="4">
        <v>21.713265913146937</v>
      </c>
      <c r="X34" s="4">
        <v>21.304608019150209</v>
      </c>
      <c r="Y34" s="4">
        <v>21.390689451974072</v>
      </c>
      <c r="Z34" s="4">
        <v>21.529411764705884</v>
      </c>
      <c r="AA34" s="4">
        <v>21.782178217821784</v>
      </c>
      <c r="AB34" s="4">
        <v>21.453900709219859</v>
      </c>
    </row>
    <row r="35" spans="2:28" x14ac:dyDescent="0.2">
      <c r="B35" s="2" t="s">
        <v>98</v>
      </c>
      <c r="C35" s="2">
        <v>1367.6</v>
      </c>
      <c r="D35" s="4">
        <v>6.0833333333333339</v>
      </c>
      <c r="E35" s="4">
        <v>7.5722092115534743</v>
      </c>
      <c r="F35" s="4">
        <v>8.9586523736600316</v>
      </c>
      <c r="G35" s="4">
        <v>10.969387755102041</v>
      </c>
      <c r="H35" s="4">
        <v>9.7989949748743719</v>
      </c>
      <c r="I35" s="4">
        <v>10.781476121562953</v>
      </c>
      <c r="J35" s="4">
        <v>9.7078228086710663</v>
      </c>
      <c r="K35" s="4">
        <v>9.4634873323397919</v>
      </c>
      <c r="L35" s="4">
        <v>11.371973587674249</v>
      </c>
      <c r="M35" s="4">
        <v>12.210982658959537</v>
      </c>
      <c r="N35" s="4">
        <v>12.028469750889679</v>
      </c>
      <c r="O35" s="4">
        <v>13.113604488078542</v>
      </c>
      <c r="P35" s="4">
        <v>11.264685556323428</v>
      </c>
      <c r="Q35" s="4">
        <v>13.828337874659399</v>
      </c>
      <c r="R35" s="4">
        <v>11.618535930154467</v>
      </c>
      <c r="S35" s="4">
        <v>12.317880794701987</v>
      </c>
      <c r="T35" s="4">
        <v>13.259307642064011</v>
      </c>
      <c r="U35" s="4">
        <v>14.626288659793815</v>
      </c>
      <c r="V35" s="4">
        <v>16.416893732970028</v>
      </c>
      <c r="W35" s="4">
        <v>16.832386363636363</v>
      </c>
      <c r="X35" s="4">
        <v>16.306027820710973</v>
      </c>
      <c r="Y35" s="4">
        <v>16.899441340782122</v>
      </c>
      <c r="Z35" s="4">
        <v>16.376306620209057</v>
      </c>
      <c r="AA35" s="4">
        <v>16.691505216095383</v>
      </c>
      <c r="AB35" s="4">
        <v>17.451737451737451</v>
      </c>
    </row>
    <row r="36" spans="2:28" x14ac:dyDescent="0.2">
      <c r="B36" s="2" t="s">
        <v>99</v>
      </c>
      <c r="C36" s="2">
        <v>1301.9000000000001</v>
      </c>
      <c r="D36" s="4">
        <v>0.66666666666666674</v>
      </c>
      <c r="E36" s="4">
        <v>1.0956175298804782</v>
      </c>
      <c r="F36" s="4">
        <v>1.1839708561020037</v>
      </c>
      <c r="G36" s="4">
        <v>0.74074074074074081</v>
      </c>
      <c r="H36" s="4">
        <v>0.72164948453608246</v>
      </c>
      <c r="I36" s="4">
        <v>0.98928276999175591</v>
      </c>
      <c r="J36" s="4">
        <v>1.0101010101010102</v>
      </c>
      <c r="K36" s="4">
        <v>0.52160953800298071</v>
      </c>
      <c r="L36" s="4">
        <v>1.1005135730007336</v>
      </c>
      <c r="M36" s="4">
        <v>2.1676300578034682</v>
      </c>
      <c r="N36" s="4">
        <v>2.2775800711743774</v>
      </c>
      <c r="O36" s="4">
        <v>3.0154277699859748</v>
      </c>
      <c r="P36" s="4">
        <v>3.8700760193503805</v>
      </c>
      <c r="Q36" s="4">
        <v>4.3596730245231603</v>
      </c>
      <c r="R36" s="4">
        <v>4.7683008730691743</v>
      </c>
      <c r="S36" s="4">
        <v>6.2251655629139071</v>
      </c>
      <c r="T36" s="4">
        <v>8.2299150881776608</v>
      </c>
      <c r="U36" s="4">
        <v>9.536082474226804</v>
      </c>
      <c r="V36" s="4">
        <v>13.874147081122063</v>
      </c>
      <c r="W36" s="4">
        <v>15.038167938931299</v>
      </c>
      <c r="X36" s="4">
        <v>15.968379446640316</v>
      </c>
      <c r="Y36" s="4">
        <v>15.87183308494784</v>
      </c>
      <c r="Z36" s="4">
        <v>17.282127031019201</v>
      </c>
      <c r="AA36" s="4">
        <v>17.789553368660105</v>
      </c>
      <c r="AB36" s="4">
        <v>17.53846153846154</v>
      </c>
    </row>
    <row r="37" spans="2:28" x14ac:dyDescent="0.2">
      <c r="B37" s="2" t="s">
        <v>100</v>
      </c>
      <c r="C37" s="2">
        <v>1588.84</v>
      </c>
      <c r="D37" s="4">
        <v>8.6693548387096779</v>
      </c>
      <c r="E37" s="4">
        <v>8.6184210526315788</v>
      </c>
      <c r="F37" s="4">
        <v>9.2580433355219949</v>
      </c>
      <c r="G37" s="4">
        <v>10.401721664275467</v>
      </c>
      <c r="H37" s="4">
        <v>9.5337508698677791</v>
      </c>
      <c r="I37" s="4">
        <v>9.6401028277634957</v>
      </c>
      <c r="J37" s="4">
        <v>10.875912408759124</v>
      </c>
      <c r="K37" s="4">
        <v>9.9062918340026762</v>
      </c>
      <c r="L37" s="4">
        <v>10</v>
      </c>
      <c r="M37" s="4">
        <v>10.055521283158544</v>
      </c>
      <c r="N37" s="4">
        <v>9.8961514966401953</v>
      </c>
      <c r="O37" s="4">
        <v>10.90458488228005</v>
      </c>
      <c r="P37" s="4">
        <v>9.8531211750305996</v>
      </c>
      <c r="Q37" s="4">
        <v>10.240592227020358</v>
      </c>
      <c r="R37" s="4">
        <v>10.311165344722392</v>
      </c>
      <c r="S37" s="4">
        <v>11.330935251798561</v>
      </c>
      <c r="T37" s="4">
        <v>12.605548854041013</v>
      </c>
      <c r="U37" s="4">
        <v>13.713592233009708</v>
      </c>
      <c r="V37" s="4">
        <v>14.878048780487804</v>
      </c>
      <c r="W37" s="4">
        <v>16.90909090909091</v>
      </c>
      <c r="X37" s="4">
        <v>18.056388722255548</v>
      </c>
      <c r="Y37" s="4">
        <v>19.552058111380145</v>
      </c>
      <c r="Z37" s="4">
        <v>22.867513611615244</v>
      </c>
      <c r="AA37" s="4">
        <v>25.222551928783382</v>
      </c>
      <c r="AB37" s="4">
        <v>27.588306942752737</v>
      </c>
    </row>
    <row r="38" spans="2:28" x14ac:dyDescent="0.2">
      <c r="B38" s="2" t="s">
        <v>101</v>
      </c>
      <c r="C38" s="2">
        <v>1543.8</v>
      </c>
      <c r="D38" s="4">
        <v>8.1007488087134103</v>
      </c>
      <c r="E38" s="4">
        <v>7.997311827956989</v>
      </c>
      <c r="F38" s="4">
        <v>8.3221476510067109</v>
      </c>
      <c r="G38" s="4">
        <v>8.5317460317460316</v>
      </c>
      <c r="H38" s="4">
        <v>8.4479371316306473</v>
      </c>
      <c r="I38" s="4">
        <v>8.2901554404145088</v>
      </c>
      <c r="J38" s="4">
        <v>9.4212651413189761</v>
      </c>
      <c r="K38" s="4">
        <v>9.0850515463917514</v>
      </c>
      <c r="L38" s="4">
        <v>8.5436893203883493</v>
      </c>
      <c r="M38" s="4">
        <v>9.2556634304207108</v>
      </c>
      <c r="N38" s="4">
        <v>9.3851132686084142</v>
      </c>
      <c r="O38" s="4">
        <v>10.142118863049095</v>
      </c>
      <c r="P38" s="4">
        <v>8.8535031847133752</v>
      </c>
      <c r="Q38" s="4">
        <v>9.3385214007782107</v>
      </c>
      <c r="R38" s="4">
        <v>9.8329048843187667</v>
      </c>
      <c r="S38" s="4">
        <v>10.635538261997405</v>
      </c>
      <c r="T38" s="4">
        <v>10.78493937460115</v>
      </c>
      <c r="U38" s="4">
        <v>12.11340206185567</v>
      </c>
      <c r="V38" s="4">
        <v>13.22884012539185</v>
      </c>
      <c r="W38" s="4">
        <v>14.005069708491764</v>
      </c>
      <c r="X38" s="4">
        <v>15.14575411913815</v>
      </c>
      <c r="Y38" s="4">
        <v>15.879017013232513</v>
      </c>
      <c r="Z38" s="4">
        <v>17.758186397984886</v>
      </c>
      <c r="AA38" s="4">
        <v>19.597663854639844</v>
      </c>
      <c r="AB38" s="4">
        <v>21.626856036152358</v>
      </c>
    </row>
    <row r="39" spans="2:28" x14ac:dyDescent="0.2">
      <c r="B39" s="2" t="s">
        <v>102</v>
      </c>
      <c r="C39" s="2">
        <v>1753.7</v>
      </c>
      <c r="D39" s="4">
        <v>7.0219435736677118</v>
      </c>
      <c r="E39" s="4">
        <v>7.6456310679611645</v>
      </c>
      <c r="F39" s="4">
        <v>7.9736211031175062</v>
      </c>
      <c r="G39" s="4">
        <v>7.88699234844026</v>
      </c>
      <c r="H39" s="4">
        <v>7.4332171893147505</v>
      </c>
      <c r="I39" s="4">
        <v>7.2547881601857229</v>
      </c>
      <c r="J39" s="4">
        <v>7.105416423995341</v>
      </c>
      <c r="K39" s="4">
        <v>7.1265678449258836</v>
      </c>
      <c r="L39" s="4">
        <v>7.6789838337182452</v>
      </c>
      <c r="M39" s="4">
        <v>7.3927765237020315</v>
      </c>
      <c r="N39" s="4">
        <v>7.3337123365548607</v>
      </c>
      <c r="O39" s="4">
        <v>7.7809798270893378</v>
      </c>
      <c r="P39" s="4">
        <v>7.4899942824471131</v>
      </c>
      <c r="Q39" s="4">
        <v>7.1869736103312754</v>
      </c>
      <c r="R39" s="4">
        <v>7.3142857142857149</v>
      </c>
      <c r="S39" s="4">
        <v>7.5620767494356658</v>
      </c>
      <c r="T39" s="4">
        <v>7.9697498545666088</v>
      </c>
      <c r="U39" s="4">
        <v>8.5714285714285712</v>
      </c>
      <c r="V39" s="4">
        <v>8.9651355838406186</v>
      </c>
      <c r="W39" s="4">
        <v>9.9064391854705551</v>
      </c>
      <c r="X39" s="4">
        <v>11.449115044247787</v>
      </c>
      <c r="Y39" s="4">
        <v>11.865342163355407</v>
      </c>
      <c r="Z39" s="4">
        <v>12.791327913279133</v>
      </c>
      <c r="AA39" s="4">
        <v>14.324767632586113</v>
      </c>
      <c r="AB39" s="4">
        <v>15.501355013550135</v>
      </c>
    </row>
    <row r="40" spans="2:28" x14ac:dyDescent="0.2">
      <c r="B40" s="2" t="s">
        <v>103</v>
      </c>
      <c r="C40" s="2">
        <v>1636</v>
      </c>
      <c r="D40" s="4">
        <v>10.071942446043165</v>
      </c>
      <c r="E40" s="4">
        <v>8.2010582010582009</v>
      </c>
      <c r="F40" s="4">
        <v>8.6928525434642641</v>
      </c>
      <c r="G40" s="4">
        <v>9.7774780849629135</v>
      </c>
      <c r="H40" s="4">
        <v>10.39056742815033</v>
      </c>
      <c r="I40" s="4">
        <v>8.5015290519877684</v>
      </c>
      <c r="J40" s="4">
        <v>9.8867924528301891</v>
      </c>
      <c r="K40" s="4">
        <v>8.7155963302752291</v>
      </c>
      <c r="L40" s="4">
        <v>8.9032258064516139</v>
      </c>
      <c r="M40" s="4">
        <v>8.3382266588373462</v>
      </c>
      <c r="N40" s="4">
        <v>8.4882280049566301</v>
      </c>
      <c r="O40" s="4">
        <v>7.8442765833817552</v>
      </c>
      <c r="P40" s="4">
        <v>7.6344707923655291</v>
      </c>
      <c r="Q40" s="4">
        <v>7.7803203661327229</v>
      </c>
      <c r="R40" s="4">
        <v>8.5394581861012959</v>
      </c>
      <c r="S40" s="4">
        <v>8.1930415263748593</v>
      </c>
      <c r="T40" s="4">
        <v>8.4623893805309738</v>
      </c>
      <c r="U40" s="4">
        <v>9.0959206174200649</v>
      </c>
      <c r="V40" s="4">
        <v>9.6452328159645226</v>
      </c>
      <c r="W40" s="4">
        <v>9.9064391854705551</v>
      </c>
      <c r="X40" s="4">
        <v>11.745334796926453</v>
      </c>
      <c r="Y40" s="4">
        <v>12.5</v>
      </c>
      <c r="Z40" s="4">
        <v>13.31133113311331</v>
      </c>
      <c r="AA40" s="4">
        <v>15.010917030567686</v>
      </c>
      <c r="AB40" s="4">
        <v>16.621104428649534</v>
      </c>
    </row>
    <row r="41" spans="2:28" x14ac:dyDescent="0.2">
      <c r="B41" s="2" t="s">
        <v>104</v>
      </c>
      <c r="C41" s="2">
        <v>1722.68</v>
      </c>
      <c r="D41" s="4">
        <v>8.4012539184952981</v>
      </c>
      <c r="E41" s="4">
        <v>8.5343228200371062</v>
      </c>
      <c r="F41" s="4">
        <v>8.6982968369829692</v>
      </c>
      <c r="G41" s="4">
        <v>8.8888888888888893</v>
      </c>
      <c r="H41" s="4">
        <v>9.4536525475751993</v>
      </c>
      <c r="I41" s="4">
        <v>9.047333732774117</v>
      </c>
      <c r="J41" s="4">
        <v>9.7591888466413188</v>
      </c>
      <c r="K41" s="4">
        <v>8.9561091340450769</v>
      </c>
      <c r="L41" s="4">
        <v>8.9264877479579923</v>
      </c>
      <c r="M41" s="4">
        <v>9.3639575971731439</v>
      </c>
      <c r="N41" s="4">
        <v>9.221183800623054</v>
      </c>
      <c r="O41" s="4">
        <v>9.8427489807804314</v>
      </c>
      <c r="P41" s="4">
        <v>8.5990888382687931</v>
      </c>
      <c r="Q41" s="4">
        <v>8.8454910970706493</v>
      </c>
      <c r="R41" s="4">
        <v>9.3076049943246311</v>
      </c>
      <c r="S41" s="4">
        <v>9.7369893676552888</v>
      </c>
      <c r="T41" s="4">
        <v>10.526315789473683</v>
      </c>
      <c r="U41" s="4">
        <v>11.538461538461538</v>
      </c>
      <c r="V41" s="4">
        <v>12.300933552992861</v>
      </c>
      <c r="W41" s="4">
        <v>12.997787610619469</v>
      </c>
      <c r="X41" s="4">
        <v>14.790286975717439</v>
      </c>
      <c r="Y41" s="4">
        <v>15.077605321507761</v>
      </c>
      <c r="Z41" s="4">
        <v>17.594654788418708</v>
      </c>
      <c r="AA41" s="4">
        <v>19.610027855153202</v>
      </c>
      <c r="AB41" s="4">
        <v>21.509648127128266</v>
      </c>
    </row>
    <row r="42" spans="2:28" x14ac:dyDescent="0.2">
      <c r="B42" s="2" t="s">
        <v>105</v>
      </c>
      <c r="C42" s="2">
        <v>1340.7</v>
      </c>
      <c r="D42" s="4">
        <v>9.5096582466567607</v>
      </c>
      <c r="E42" s="4">
        <v>10.456553755522828</v>
      </c>
      <c r="F42" s="4">
        <v>11.119293078055964</v>
      </c>
      <c r="G42" s="4">
        <v>11.138613861386139</v>
      </c>
      <c r="H42" s="4">
        <v>10.576923076923077</v>
      </c>
      <c r="I42" s="4">
        <v>10.83815028901734</v>
      </c>
      <c r="J42" s="4">
        <v>10.775862068965516</v>
      </c>
      <c r="K42" s="4">
        <v>11.103100216294159</v>
      </c>
      <c r="L42" s="4">
        <v>10.877447425670777</v>
      </c>
      <c r="M42" s="4">
        <v>11.111111111111111</v>
      </c>
      <c r="N42" s="4">
        <v>11.507647487254188</v>
      </c>
      <c r="O42" s="4">
        <v>11.726147123088127</v>
      </c>
      <c r="P42" s="4">
        <v>11.303095752339813</v>
      </c>
      <c r="Q42" s="4">
        <v>11.939218523878436</v>
      </c>
      <c r="R42" s="4">
        <v>13.088235294117649</v>
      </c>
      <c r="S42" s="4">
        <v>13.211678832116789</v>
      </c>
      <c r="T42" s="4">
        <v>14.757709251101323</v>
      </c>
      <c r="U42" s="4">
        <v>15.522388059701491</v>
      </c>
      <c r="V42" s="4">
        <v>17.06766917293233</v>
      </c>
      <c r="W42" s="4">
        <v>17.757712565838975</v>
      </c>
      <c r="X42" s="4">
        <v>19.106317411402156</v>
      </c>
      <c r="Y42" s="4">
        <v>19.737856592135696</v>
      </c>
      <c r="Z42" s="4">
        <v>22.37442922374429</v>
      </c>
      <c r="AA42" s="4">
        <v>23.429014740108613</v>
      </c>
      <c r="AB42" s="4">
        <v>26.25</v>
      </c>
    </row>
    <row r="43" spans="2:28" s="3" customFormat="1" x14ac:dyDescent="0.2">
      <c r="B43" s="3" t="s">
        <v>41</v>
      </c>
      <c r="D43" s="5">
        <f>AVERAGE(D31:D42)</f>
        <v>7.6826307082460579</v>
      </c>
      <c r="E43" s="5">
        <f t="shared" ref="E43:AB43" si="27">AVERAGE(E31:E42)</f>
        <v>8.2776389774127317</v>
      </c>
      <c r="F43" s="5">
        <f t="shared" si="27"/>
        <v>9.1049558703006372</v>
      </c>
      <c r="G43" s="5">
        <f t="shared" si="27"/>
        <v>10.002470070440344</v>
      </c>
      <c r="H43" s="5">
        <f t="shared" si="27"/>
        <v>8.7843567585185163</v>
      </c>
      <c r="I43" s="5">
        <f t="shared" si="27"/>
        <v>8.4017151650721011</v>
      </c>
      <c r="J43" s="5">
        <f t="shared" si="27"/>
        <v>8.0790765379978282</v>
      </c>
      <c r="K43" s="5">
        <f t="shared" si="27"/>
        <v>9.27508855487857</v>
      </c>
      <c r="L43" s="5">
        <f t="shared" si="27"/>
        <v>9.9210909711969233</v>
      </c>
      <c r="M43" s="5">
        <f t="shared" si="27"/>
        <v>9.9371316919854031</v>
      </c>
      <c r="N43" s="5">
        <f t="shared" si="27"/>
        <v>10.886358904772566</v>
      </c>
      <c r="O43" s="5">
        <f t="shared" si="27"/>
        <v>11.416050784612418</v>
      </c>
      <c r="P43" s="5">
        <f t="shared" si="27"/>
        <v>10.887586242479502</v>
      </c>
      <c r="Q43" s="5">
        <f t="shared" si="27"/>
        <v>11.298029069403425</v>
      </c>
      <c r="R43" s="5">
        <f t="shared" si="27"/>
        <v>11.570861396250791</v>
      </c>
      <c r="S43" s="5">
        <f t="shared" si="27"/>
        <v>11.551439988077354</v>
      </c>
      <c r="T43" s="5">
        <f t="shared" si="27"/>
        <v>12.692046863929127</v>
      </c>
      <c r="U43" s="5">
        <f t="shared" si="27"/>
        <v>13.450475712149547</v>
      </c>
      <c r="V43" s="5">
        <f t="shared" si="27"/>
        <v>15.47075281084461</v>
      </c>
      <c r="W43" s="5">
        <f t="shared" si="27"/>
        <v>16.078236791914751</v>
      </c>
      <c r="X43" s="5">
        <f t="shared" si="27"/>
        <v>16.79685226862313</v>
      </c>
      <c r="Y43" s="5">
        <f t="shared" si="27"/>
        <v>17.12380445381784</v>
      </c>
      <c r="Z43" s="5">
        <f t="shared" si="27"/>
        <v>18.170234778884648</v>
      </c>
      <c r="AA43" s="5">
        <f t="shared" si="27"/>
        <v>19.155196110866985</v>
      </c>
      <c r="AB43" s="5">
        <f t="shared" si="27"/>
        <v>20.056649491670807</v>
      </c>
    </row>
    <row r="44" spans="2:28" s="3" customFormat="1" x14ac:dyDescent="0.2">
      <c r="B44" s="3" t="s">
        <v>42</v>
      </c>
      <c r="D44" s="5">
        <f>STDEV(D31:D42)/SQRT(12)</f>
        <v>0.71752918296330126</v>
      </c>
      <c r="E44" s="5">
        <f t="shared" ref="E44:AB44" si="28">STDEV(E31:E42)/SQRT(12)</f>
        <v>0.75203373450941913</v>
      </c>
      <c r="F44" s="5">
        <f t="shared" si="28"/>
        <v>0.84947271970878691</v>
      </c>
      <c r="G44" s="5">
        <f t="shared" si="28"/>
        <v>1.0387274387942076</v>
      </c>
      <c r="H44" s="5">
        <f t="shared" si="28"/>
        <v>0.92521116281475713</v>
      </c>
      <c r="I44" s="5">
        <f t="shared" si="28"/>
        <v>1.1981347822661779</v>
      </c>
      <c r="J44" s="5">
        <f t="shared" si="28"/>
        <v>1.4041722909728127</v>
      </c>
      <c r="K44" s="5">
        <f t="shared" si="28"/>
        <v>1.0358583622841384</v>
      </c>
      <c r="L44" s="5">
        <f t="shared" si="28"/>
        <v>0.98178362211341086</v>
      </c>
      <c r="M44" s="5">
        <f t="shared" si="28"/>
        <v>0.88939737360559934</v>
      </c>
      <c r="N44" s="5">
        <f t="shared" si="28"/>
        <v>1.1640572326975742</v>
      </c>
      <c r="O44" s="5">
        <f t="shared" si="28"/>
        <v>1.1664086793589412</v>
      </c>
      <c r="P44" s="5">
        <f t="shared" si="28"/>
        <v>1.1237640405899298</v>
      </c>
      <c r="Q44" s="5">
        <f t="shared" si="28"/>
        <v>1.1466743890995066</v>
      </c>
      <c r="R44" s="5">
        <f t="shared" si="28"/>
        <v>1.1295246746543872</v>
      </c>
      <c r="S44" s="5">
        <f t="shared" si="28"/>
        <v>1.0398289799795599</v>
      </c>
      <c r="T44" s="5">
        <f t="shared" si="28"/>
        <v>0.99256673883849844</v>
      </c>
      <c r="U44" s="5">
        <f t="shared" si="28"/>
        <v>0.94259317707740764</v>
      </c>
      <c r="V44" s="5">
        <f t="shared" si="28"/>
        <v>1.1804808246806455</v>
      </c>
      <c r="W44" s="5">
        <f t="shared" si="28"/>
        <v>1.1159417880608675</v>
      </c>
      <c r="X44" s="5">
        <f t="shared" si="28"/>
        <v>0.92859010786477791</v>
      </c>
      <c r="Y44" s="5">
        <f t="shared" si="28"/>
        <v>0.86989237765216532</v>
      </c>
      <c r="Z44" s="5">
        <f t="shared" si="28"/>
        <v>0.92425862519966229</v>
      </c>
      <c r="AA44" s="5">
        <f t="shared" si="28"/>
        <v>0.94287838402620128</v>
      </c>
      <c r="AB44" s="5">
        <f t="shared" si="28"/>
        <v>1.1053361902607719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N3" sqref="N3"/>
    </sheetView>
  </sheetViews>
  <sheetFormatPr baseColWidth="10" defaultRowHeight="16" x14ac:dyDescent="0.2"/>
  <cols>
    <col min="2" max="2" width="24" customWidth="1"/>
    <col min="3" max="3" width="15.33203125" customWidth="1"/>
    <col min="4" max="4" width="11.1640625" customWidth="1"/>
    <col min="5" max="6" width="5.33203125" customWidth="1"/>
  </cols>
  <sheetData>
    <row r="1" spans="1:9" ht="19" x14ac:dyDescent="0.25">
      <c r="A1" s="1" t="s">
        <v>52</v>
      </c>
    </row>
    <row r="2" spans="1:9" ht="19" x14ac:dyDescent="0.25">
      <c r="A2" s="1" t="s">
        <v>56</v>
      </c>
    </row>
    <row r="3" spans="1:9" ht="19" x14ac:dyDescent="0.25">
      <c r="A3" s="1" t="s">
        <v>106</v>
      </c>
    </row>
    <row r="6" spans="1:9" ht="48" customHeight="1" x14ac:dyDescent="0.2">
      <c r="B6" s="3" t="s">
        <v>0</v>
      </c>
      <c r="C6" s="3" t="s">
        <v>53</v>
      </c>
      <c r="D6" s="3" t="s">
        <v>54</v>
      </c>
      <c r="E6" s="3"/>
      <c r="F6" s="3"/>
      <c r="G6" s="7" t="s">
        <v>55</v>
      </c>
      <c r="I6" s="7"/>
    </row>
    <row r="7" spans="1:9" x14ac:dyDescent="0.2">
      <c r="B7" s="2" t="s">
        <v>27</v>
      </c>
      <c r="C7" s="2">
        <v>315</v>
      </c>
      <c r="D7" s="4">
        <v>1.06</v>
      </c>
      <c r="E7" s="4"/>
      <c r="F7" s="4"/>
    </row>
    <row r="8" spans="1:9" x14ac:dyDescent="0.2">
      <c r="B8" s="2" t="s">
        <v>28</v>
      </c>
      <c r="C8" s="2">
        <v>315</v>
      </c>
      <c r="D8" s="4">
        <v>0.94</v>
      </c>
      <c r="E8" s="4"/>
      <c r="F8" s="4"/>
    </row>
    <row r="9" spans="1:9" x14ac:dyDescent="0.2">
      <c r="B9" s="2" t="s">
        <v>29</v>
      </c>
      <c r="C9" s="2">
        <v>356</v>
      </c>
      <c r="D9" s="4">
        <v>1.34</v>
      </c>
      <c r="E9" s="4"/>
      <c r="F9" s="4"/>
    </row>
    <row r="10" spans="1:9" x14ac:dyDescent="0.2">
      <c r="B10" s="2" t="s">
        <v>30</v>
      </c>
      <c r="C10" s="2">
        <v>381</v>
      </c>
      <c r="D10" s="4">
        <v>1.37</v>
      </c>
      <c r="E10" s="4"/>
      <c r="F10" s="4"/>
    </row>
    <row r="11" spans="1:9" x14ac:dyDescent="0.2">
      <c r="B11" s="2" t="s">
        <v>31</v>
      </c>
      <c r="C11" s="2">
        <v>347</v>
      </c>
      <c r="D11" s="4">
        <v>1.36</v>
      </c>
      <c r="E11" s="4"/>
      <c r="F11" s="4"/>
    </row>
    <row r="12" spans="1:9" x14ac:dyDescent="0.2">
      <c r="B12" s="2" t="s">
        <v>32</v>
      </c>
      <c r="C12" s="2">
        <v>243</v>
      </c>
      <c r="D12" s="4">
        <v>1.08</v>
      </c>
      <c r="E12" s="4"/>
      <c r="F12" s="4"/>
    </row>
    <row r="13" spans="1:9" x14ac:dyDescent="0.2">
      <c r="B13" s="2" t="s">
        <v>33</v>
      </c>
      <c r="C13" s="2">
        <v>429</v>
      </c>
      <c r="D13" s="4">
        <v>0.94</v>
      </c>
      <c r="E13" s="4"/>
      <c r="F13" s="4"/>
    </row>
    <row r="14" spans="1:9" x14ac:dyDescent="0.2">
      <c r="B14" s="2" t="s">
        <v>34</v>
      </c>
      <c r="C14" s="2">
        <v>354</v>
      </c>
      <c r="D14" s="4">
        <v>0.78</v>
      </c>
      <c r="E14" s="4"/>
      <c r="F14" s="4"/>
    </row>
    <row r="15" spans="1:9" x14ac:dyDescent="0.2">
      <c r="B15" s="2" t="s">
        <v>35</v>
      </c>
      <c r="C15" s="2">
        <v>381</v>
      </c>
      <c r="D15" s="4">
        <v>1.1200000000000001</v>
      </c>
      <c r="E15" s="4"/>
      <c r="F15" s="4"/>
    </row>
    <row r="16" spans="1:9" x14ac:dyDescent="0.2">
      <c r="B16" s="2" t="s">
        <v>36</v>
      </c>
      <c r="C16" s="2">
        <v>388</v>
      </c>
      <c r="D16" s="4">
        <v>0.87</v>
      </c>
      <c r="E16" s="4"/>
      <c r="F16" s="4"/>
    </row>
    <row r="17" spans="2:6" x14ac:dyDescent="0.2">
      <c r="B17" s="2" t="s">
        <v>37</v>
      </c>
      <c r="C17" s="2">
        <v>468</v>
      </c>
      <c r="D17" s="4">
        <v>0.65</v>
      </c>
      <c r="E17" s="4"/>
      <c r="F17" s="4"/>
    </row>
    <row r="18" spans="2:6" x14ac:dyDescent="0.2">
      <c r="B18" s="2" t="s">
        <v>38</v>
      </c>
      <c r="C18" s="2">
        <v>337</v>
      </c>
      <c r="D18" s="4">
        <v>1.26</v>
      </c>
      <c r="E18" s="4"/>
      <c r="F18" s="4"/>
    </row>
    <row r="19" spans="2:6" x14ac:dyDescent="0.2">
      <c r="B19" s="2" t="s">
        <v>39</v>
      </c>
      <c r="C19" s="2">
        <v>337</v>
      </c>
      <c r="D19" s="4">
        <v>1.1000000000000001</v>
      </c>
      <c r="E19" s="4"/>
      <c r="F19" s="4"/>
    </row>
    <row r="20" spans="2:6" x14ac:dyDescent="0.2">
      <c r="B20" s="2" t="s">
        <v>40</v>
      </c>
      <c r="C20" s="2">
        <v>423</v>
      </c>
      <c r="D20" s="4">
        <v>1.02</v>
      </c>
      <c r="E20" s="4"/>
      <c r="F20" s="4"/>
    </row>
    <row r="21" spans="2:6" x14ac:dyDescent="0.2">
      <c r="B21" s="3" t="s">
        <v>41</v>
      </c>
      <c r="C21" s="3"/>
      <c r="D21" s="5">
        <f>AVERAGE(D7:D20)</f>
        <v>1.0635714285714284</v>
      </c>
      <c r="E21" s="5"/>
      <c r="F21" s="5"/>
    </row>
    <row r="22" spans="2:6" x14ac:dyDescent="0.2">
      <c r="B22" s="3" t="s">
        <v>42</v>
      </c>
      <c r="C22" s="3"/>
      <c r="D22" s="5">
        <f>STDEV(D7:D20)/SQRT(14)</f>
        <v>5.8503377782235425E-2</v>
      </c>
      <c r="E22" s="5"/>
      <c r="F22" s="5"/>
    </row>
    <row r="23" spans="2:6" x14ac:dyDescent="0.2">
      <c r="B23" s="2"/>
      <c r="C23" s="2"/>
      <c r="D23" s="2"/>
      <c r="E23" s="2"/>
      <c r="F23" s="2"/>
    </row>
    <row r="24" spans="2:6" x14ac:dyDescent="0.2">
      <c r="B24" s="2" t="s">
        <v>43</v>
      </c>
      <c r="C24">
        <v>231</v>
      </c>
      <c r="D24" s="6">
        <v>1.32</v>
      </c>
      <c r="E24" s="6"/>
      <c r="F24" s="6"/>
    </row>
    <row r="25" spans="2:6" x14ac:dyDescent="0.2">
      <c r="B25" s="2" t="s">
        <v>44</v>
      </c>
      <c r="C25">
        <v>209</v>
      </c>
      <c r="D25" s="6">
        <v>2.09</v>
      </c>
      <c r="E25" s="6"/>
      <c r="F25" s="6"/>
    </row>
    <row r="26" spans="2:6" x14ac:dyDescent="0.2">
      <c r="B26" s="2" t="s">
        <v>45</v>
      </c>
      <c r="C26">
        <v>282</v>
      </c>
      <c r="D26" s="6">
        <v>2.09</v>
      </c>
      <c r="E26" s="6"/>
      <c r="F26" s="6"/>
    </row>
    <row r="27" spans="2:6" x14ac:dyDescent="0.2">
      <c r="B27" s="2" t="s">
        <v>46</v>
      </c>
      <c r="C27">
        <v>279</v>
      </c>
      <c r="D27" s="6">
        <v>2.81</v>
      </c>
      <c r="E27" s="6"/>
      <c r="F27" s="6"/>
    </row>
    <row r="28" spans="2:6" x14ac:dyDescent="0.2">
      <c r="B28" s="2" t="s">
        <v>47</v>
      </c>
      <c r="C28">
        <v>719</v>
      </c>
      <c r="D28" s="6">
        <v>6.57</v>
      </c>
      <c r="E28" s="6"/>
      <c r="F28" s="6"/>
    </row>
    <row r="29" spans="2:6" x14ac:dyDescent="0.2">
      <c r="B29" s="2" t="s">
        <v>48</v>
      </c>
      <c r="C29">
        <v>408</v>
      </c>
      <c r="D29" s="6">
        <v>2.81</v>
      </c>
      <c r="E29" s="6"/>
      <c r="F29" s="6"/>
    </row>
    <row r="30" spans="2:6" x14ac:dyDescent="0.2">
      <c r="B30" s="3" t="s">
        <v>41</v>
      </c>
      <c r="C30" s="2"/>
      <c r="D30" s="5">
        <f>AVERAGE(D24:D29)</f>
        <v>2.9483333333333337</v>
      </c>
      <c r="E30" s="5"/>
      <c r="F30" s="5"/>
    </row>
    <row r="31" spans="2:6" x14ac:dyDescent="0.2">
      <c r="B31" s="3" t="s">
        <v>42</v>
      </c>
      <c r="C31" s="2"/>
      <c r="D31" s="5">
        <f>STDEV(D24:D29)/SQRT(6)</f>
        <v>0.75893968432573344</v>
      </c>
      <c r="E31" s="5"/>
      <c r="F31" s="5"/>
    </row>
    <row r="33" spans="2:4" ht="48" x14ac:dyDescent="0.2">
      <c r="B33" s="3" t="s">
        <v>0</v>
      </c>
      <c r="C33" s="3" t="s">
        <v>53</v>
      </c>
      <c r="D33" s="3" t="s">
        <v>54</v>
      </c>
    </row>
    <row r="34" spans="2:4" x14ac:dyDescent="0.2">
      <c r="B34" s="2" t="s">
        <v>57</v>
      </c>
      <c r="C34" s="2">
        <v>160</v>
      </c>
      <c r="D34" s="4">
        <v>0.34</v>
      </c>
    </row>
    <row r="35" spans="2:4" x14ac:dyDescent="0.2">
      <c r="B35" s="2" t="s">
        <v>58</v>
      </c>
      <c r="C35" s="2">
        <v>167</v>
      </c>
      <c r="D35" s="4">
        <v>0.27</v>
      </c>
    </row>
    <row r="36" spans="2:4" x14ac:dyDescent="0.2">
      <c r="B36" s="2" t="s">
        <v>59</v>
      </c>
      <c r="C36" s="2">
        <v>159</v>
      </c>
      <c r="D36" s="4">
        <v>0.37</v>
      </c>
    </row>
    <row r="37" spans="2:4" x14ac:dyDescent="0.2">
      <c r="B37" s="2" t="s">
        <v>60</v>
      </c>
      <c r="C37" s="2">
        <v>256</v>
      </c>
      <c r="D37" s="4">
        <v>1.01</v>
      </c>
    </row>
    <row r="38" spans="2:4" x14ac:dyDescent="0.2">
      <c r="B38" s="2" t="s">
        <v>61</v>
      </c>
      <c r="C38" s="2">
        <v>320</v>
      </c>
      <c r="D38" s="4">
        <v>0.84</v>
      </c>
    </row>
    <row r="39" spans="2:4" x14ac:dyDescent="0.2">
      <c r="B39" s="2" t="s">
        <v>62</v>
      </c>
      <c r="C39" s="2">
        <v>387</v>
      </c>
      <c r="D39" s="4">
        <v>0.88</v>
      </c>
    </row>
    <row r="40" spans="2:4" x14ac:dyDescent="0.2">
      <c r="B40" s="2" t="s">
        <v>63</v>
      </c>
      <c r="C40" s="2">
        <v>353</v>
      </c>
      <c r="D40" s="4">
        <v>1.08</v>
      </c>
    </row>
    <row r="41" spans="2:4" x14ac:dyDescent="0.2">
      <c r="B41" s="2" t="s">
        <v>64</v>
      </c>
      <c r="C41" s="2">
        <v>335</v>
      </c>
      <c r="D41" s="4">
        <v>0.86</v>
      </c>
    </row>
    <row r="42" spans="2:4" x14ac:dyDescent="0.2">
      <c r="B42" s="2" t="s">
        <v>65</v>
      </c>
      <c r="C42" s="2">
        <v>459</v>
      </c>
      <c r="D42" s="4">
        <v>0.66</v>
      </c>
    </row>
    <row r="43" spans="2:4" x14ac:dyDescent="0.2">
      <c r="B43" s="2" t="s">
        <v>66</v>
      </c>
      <c r="C43" s="2">
        <v>430</v>
      </c>
      <c r="D43" s="4">
        <v>0.65</v>
      </c>
    </row>
    <row r="44" spans="2:4" x14ac:dyDescent="0.2">
      <c r="B44" s="2" t="s">
        <v>67</v>
      </c>
      <c r="C44" s="2">
        <v>453</v>
      </c>
      <c r="D44" s="4">
        <v>0.67</v>
      </c>
    </row>
    <row r="45" spans="2:4" x14ac:dyDescent="0.2">
      <c r="B45" s="2" t="s">
        <v>68</v>
      </c>
      <c r="C45" s="2">
        <v>371</v>
      </c>
      <c r="D45" s="4">
        <v>0.85</v>
      </c>
    </row>
    <row r="46" spans="2:4" x14ac:dyDescent="0.2">
      <c r="B46" s="2" t="s">
        <v>69</v>
      </c>
      <c r="C46" s="2">
        <v>264</v>
      </c>
      <c r="D46" s="4">
        <v>0.95</v>
      </c>
    </row>
    <row r="47" spans="2:4" x14ac:dyDescent="0.2">
      <c r="B47" s="2" t="s">
        <v>70</v>
      </c>
      <c r="C47" s="2">
        <v>223</v>
      </c>
      <c r="D47" s="4">
        <v>3.57</v>
      </c>
    </row>
    <row r="48" spans="2:4" x14ac:dyDescent="0.2">
      <c r="B48" s="3" t="s">
        <v>41</v>
      </c>
      <c r="C48" s="3"/>
      <c r="D48" s="5">
        <f>AVERAGE(D34:D47)</f>
        <v>0.9285714285714286</v>
      </c>
    </row>
    <row r="49" spans="2:5" x14ac:dyDescent="0.2">
      <c r="B49" s="3" t="s">
        <v>42</v>
      </c>
      <c r="C49" s="3"/>
      <c r="D49" s="5">
        <f>STDEV(D34:D47)/SQRT(14)</f>
        <v>0.21402694998953062</v>
      </c>
    </row>
    <row r="50" spans="2:5" x14ac:dyDescent="0.2">
      <c r="B50" s="2"/>
      <c r="C50" s="2"/>
      <c r="D50" s="2"/>
    </row>
    <row r="51" spans="2:5" x14ac:dyDescent="0.2">
      <c r="B51" s="9" t="s">
        <v>82</v>
      </c>
      <c r="C51">
        <v>663</v>
      </c>
      <c r="D51" s="6">
        <v>2.73</v>
      </c>
    </row>
    <row r="52" spans="2:5" x14ac:dyDescent="0.2">
      <c r="B52" s="9" t="s">
        <v>83</v>
      </c>
      <c r="C52">
        <v>457</v>
      </c>
      <c r="D52" s="6">
        <v>11.91</v>
      </c>
    </row>
    <row r="53" spans="2:5" x14ac:dyDescent="0.2">
      <c r="B53" s="9" t="s">
        <v>84</v>
      </c>
      <c r="C53">
        <v>450</v>
      </c>
      <c r="D53" s="6">
        <v>7.32</v>
      </c>
    </row>
    <row r="54" spans="2:5" x14ac:dyDescent="0.2">
      <c r="B54" s="9" t="s">
        <v>85</v>
      </c>
      <c r="C54">
        <v>542</v>
      </c>
      <c r="D54" s="6">
        <v>16.899999999999999</v>
      </c>
    </row>
    <row r="55" spans="2:5" x14ac:dyDescent="0.2">
      <c r="B55" s="9" t="s">
        <v>86</v>
      </c>
      <c r="C55">
        <v>458</v>
      </c>
      <c r="D55" s="6">
        <v>11.88</v>
      </c>
    </row>
    <row r="56" spans="2:5" x14ac:dyDescent="0.2">
      <c r="B56" s="9" t="s">
        <v>87</v>
      </c>
      <c r="C56">
        <v>1239</v>
      </c>
      <c r="D56" s="6">
        <v>4.13</v>
      </c>
    </row>
    <row r="57" spans="2:5" x14ac:dyDescent="0.2">
      <c r="B57" s="9" t="s">
        <v>88</v>
      </c>
      <c r="C57" s="2">
        <v>1315</v>
      </c>
      <c r="D57" s="8">
        <v>6.32</v>
      </c>
      <c r="E57" s="10"/>
    </row>
    <row r="58" spans="2:5" x14ac:dyDescent="0.2">
      <c r="B58" s="9" t="s">
        <v>89</v>
      </c>
      <c r="C58" s="2">
        <v>1105</v>
      </c>
      <c r="D58" s="8">
        <v>3.544</v>
      </c>
      <c r="E58" s="10"/>
    </row>
    <row r="59" spans="2:5" x14ac:dyDescent="0.2">
      <c r="B59" s="9" t="s">
        <v>90</v>
      </c>
      <c r="C59">
        <v>1281</v>
      </c>
      <c r="D59" s="6">
        <v>2.8</v>
      </c>
    </row>
    <row r="60" spans="2:5" x14ac:dyDescent="0.2">
      <c r="B60" s="9" t="s">
        <v>91</v>
      </c>
      <c r="C60">
        <v>1268</v>
      </c>
      <c r="D60" s="6">
        <v>3.86</v>
      </c>
    </row>
    <row r="61" spans="2:5" x14ac:dyDescent="0.2">
      <c r="B61" s="9" t="s">
        <v>92</v>
      </c>
      <c r="C61">
        <v>1227</v>
      </c>
      <c r="D61" s="6">
        <v>3.18</v>
      </c>
    </row>
    <row r="62" spans="2:5" x14ac:dyDescent="0.2">
      <c r="B62" s="9" t="s">
        <v>93</v>
      </c>
      <c r="C62">
        <v>1173</v>
      </c>
      <c r="D62" s="6">
        <v>3.3</v>
      </c>
    </row>
    <row r="63" spans="2:5" x14ac:dyDescent="0.2">
      <c r="B63" s="3" t="s">
        <v>41</v>
      </c>
      <c r="D63" s="5">
        <f>AVERAGE(D51:D62)</f>
        <v>6.4895000000000005</v>
      </c>
    </row>
    <row r="64" spans="2:5" x14ac:dyDescent="0.2">
      <c r="B64" s="3" t="s">
        <v>42</v>
      </c>
      <c r="D64" s="5">
        <f>STDEV(D51:D62)/SQRT(16)</f>
        <v>1.1618111668855655</v>
      </c>
    </row>
    <row r="66" spans="2:4" ht="48" x14ac:dyDescent="0.2">
      <c r="B66" s="3" t="s">
        <v>0</v>
      </c>
      <c r="C66" s="3" t="s">
        <v>53</v>
      </c>
      <c r="D66" s="3" t="s">
        <v>54</v>
      </c>
    </row>
    <row r="67" spans="2:4" x14ac:dyDescent="0.2">
      <c r="B67" s="2" t="s">
        <v>71</v>
      </c>
      <c r="C67">
        <v>241</v>
      </c>
      <c r="D67">
        <v>1.23</v>
      </c>
    </row>
    <row r="68" spans="2:4" x14ac:dyDescent="0.2">
      <c r="B68" s="2" t="s">
        <v>72</v>
      </c>
      <c r="C68">
        <v>381</v>
      </c>
      <c r="D68">
        <v>1.45</v>
      </c>
    </row>
    <row r="69" spans="2:4" x14ac:dyDescent="0.2">
      <c r="B69" s="2" t="s">
        <v>73</v>
      </c>
      <c r="C69">
        <v>624</v>
      </c>
      <c r="D69">
        <v>1.34</v>
      </c>
    </row>
    <row r="70" spans="2:4" x14ac:dyDescent="0.2">
      <c r="B70" s="2" t="s">
        <v>74</v>
      </c>
      <c r="C70">
        <v>303</v>
      </c>
      <c r="D70">
        <v>1.33</v>
      </c>
    </row>
    <row r="71" spans="2:4" x14ac:dyDescent="0.2">
      <c r="B71" s="2" t="s">
        <v>75</v>
      </c>
      <c r="C71">
        <v>264</v>
      </c>
      <c r="D71">
        <v>1.35</v>
      </c>
    </row>
    <row r="72" spans="2:4" x14ac:dyDescent="0.2">
      <c r="B72" s="2" t="s">
        <v>76</v>
      </c>
      <c r="C72">
        <v>264</v>
      </c>
      <c r="D72">
        <v>1.52</v>
      </c>
    </row>
    <row r="73" spans="2:4" x14ac:dyDescent="0.2">
      <c r="B73" s="2" t="s">
        <v>77</v>
      </c>
      <c r="C73">
        <v>362</v>
      </c>
      <c r="D73">
        <v>0.57999999999999996</v>
      </c>
    </row>
    <row r="74" spans="2:4" x14ac:dyDescent="0.2">
      <c r="B74" s="2" t="s">
        <v>78</v>
      </c>
      <c r="C74">
        <v>301</v>
      </c>
      <c r="D74">
        <v>0.43</v>
      </c>
    </row>
    <row r="75" spans="2:4" x14ac:dyDescent="0.2">
      <c r="B75" s="2" t="s">
        <v>79</v>
      </c>
      <c r="C75">
        <v>337</v>
      </c>
      <c r="D75">
        <v>0.54</v>
      </c>
    </row>
    <row r="76" spans="2:4" x14ac:dyDescent="0.2">
      <c r="B76" s="2" t="s">
        <v>80</v>
      </c>
      <c r="C76">
        <v>302</v>
      </c>
      <c r="D76">
        <v>0.56999999999999995</v>
      </c>
    </row>
    <row r="77" spans="2:4" x14ac:dyDescent="0.2">
      <c r="B77" s="2" t="s">
        <v>81</v>
      </c>
      <c r="C77">
        <v>305</v>
      </c>
      <c r="D77">
        <v>0.59</v>
      </c>
    </row>
    <row r="78" spans="2:4" x14ac:dyDescent="0.2">
      <c r="B78" s="3" t="s">
        <v>41</v>
      </c>
      <c r="C78" s="3"/>
      <c r="D78" s="5">
        <f>AVERAGE(D67:D77)</f>
        <v>0.99363636363636365</v>
      </c>
    </row>
    <row r="79" spans="2:4" x14ac:dyDescent="0.2">
      <c r="B79" s="3" t="s">
        <v>42</v>
      </c>
      <c r="C79" s="3"/>
      <c r="D79" s="5">
        <f>STDEV(D67:D77)/SQRT(11)</f>
        <v>0.13274221584623566</v>
      </c>
    </row>
    <row r="81" spans="2:4" x14ac:dyDescent="0.2">
      <c r="B81" s="2" t="s">
        <v>94</v>
      </c>
      <c r="C81">
        <v>434</v>
      </c>
      <c r="D81">
        <v>1.34</v>
      </c>
    </row>
    <row r="82" spans="2:4" x14ac:dyDescent="0.2">
      <c r="B82" s="2" t="s">
        <v>95</v>
      </c>
      <c r="C82">
        <v>469</v>
      </c>
      <c r="D82">
        <v>1.44</v>
      </c>
    </row>
    <row r="83" spans="2:4" x14ac:dyDescent="0.2">
      <c r="B83" s="2" t="s">
        <v>96</v>
      </c>
      <c r="C83">
        <v>529</v>
      </c>
      <c r="D83">
        <v>1.24</v>
      </c>
    </row>
    <row r="84" spans="2:4" x14ac:dyDescent="0.2">
      <c r="B84" s="2" t="s">
        <v>97</v>
      </c>
      <c r="C84">
        <v>574</v>
      </c>
      <c r="D84">
        <v>1.23</v>
      </c>
    </row>
    <row r="85" spans="2:4" x14ac:dyDescent="0.2">
      <c r="B85" s="2" t="s">
        <v>98</v>
      </c>
      <c r="C85">
        <v>398</v>
      </c>
      <c r="D85">
        <v>1.44</v>
      </c>
    </row>
    <row r="86" spans="2:4" x14ac:dyDescent="0.2">
      <c r="B86" s="2" t="s">
        <v>99</v>
      </c>
      <c r="C86">
        <v>466</v>
      </c>
      <c r="D86">
        <v>2.1800000000000002</v>
      </c>
    </row>
    <row r="87" spans="2:4" x14ac:dyDescent="0.2">
      <c r="B87" s="2" t="s">
        <v>100</v>
      </c>
      <c r="C87">
        <v>552</v>
      </c>
      <c r="D87">
        <v>2.95</v>
      </c>
    </row>
    <row r="88" spans="2:4" x14ac:dyDescent="0.2">
      <c r="B88" s="2" t="s">
        <v>101</v>
      </c>
      <c r="C88">
        <v>431</v>
      </c>
      <c r="D88">
        <v>2.54</v>
      </c>
    </row>
    <row r="89" spans="2:4" x14ac:dyDescent="0.2">
      <c r="B89" s="2" t="s">
        <v>102</v>
      </c>
      <c r="C89">
        <v>398</v>
      </c>
      <c r="D89">
        <v>2.15</v>
      </c>
    </row>
    <row r="90" spans="2:4" x14ac:dyDescent="0.2">
      <c r="B90" s="2" t="s">
        <v>103</v>
      </c>
      <c r="C90">
        <v>411</v>
      </c>
      <c r="D90">
        <v>1.92</v>
      </c>
    </row>
    <row r="91" spans="2:4" x14ac:dyDescent="0.2">
      <c r="B91" s="2" t="s">
        <v>104</v>
      </c>
      <c r="C91">
        <v>530</v>
      </c>
      <c r="D91">
        <v>2.5499999999999998</v>
      </c>
    </row>
    <row r="92" spans="2:4" x14ac:dyDescent="0.2">
      <c r="B92" s="2" t="s">
        <v>105</v>
      </c>
      <c r="C92">
        <v>485</v>
      </c>
      <c r="D92">
        <v>2.61</v>
      </c>
    </row>
    <row r="93" spans="2:4" x14ac:dyDescent="0.2">
      <c r="B93" s="3" t="s">
        <v>41</v>
      </c>
      <c r="C93" s="3"/>
      <c r="D93" s="5">
        <f>AVERAGE(D81:D92)</f>
        <v>1.9658333333333333</v>
      </c>
    </row>
    <row r="94" spans="2:4" x14ac:dyDescent="0.2">
      <c r="B94" s="3" t="s">
        <v>42</v>
      </c>
      <c r="C94" s="3"/>
      <c r="D94" s="5">
        <f>STDEV(D81:D92)/SQRT(12)</f>
        <v>0.17729644039793283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5B</vt:lpstr>
      <vt:lpstr>Figure 5C</vt:lpstr>
      <vt:lpstr>Figure 5D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2016-07-21T21:29:39Z</dcterms:created>
  <dcterms:modified xsi:type="dcterms:W3CDTF">2016-07-22T06:06:52Z</dcterms:modified>
</cp:coreProperties>
</file>