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/>
  <mc:AlternateContent xmlns:mc="http://schemas.openxmlformats.org/markup-compatibility/2006">
    <mc:Choice Requires="x15">
      <x15ac:absPath xmlns:x15ac="http://schemas.microsoft.com/office/spreadsheetml/2010/11/ac" url="/Users/blairbenham-pyle/Dropbox/Submission/Submission_Full/SourceData/"/>
    </mc:Choice>
  </mc:AlternateContent>
  <bookViews>
    <workbookView xWindow="0" yWindow="460" windowWidth="26760" windowHeight="13620" tabRatio="500"/>
  </bookViews>
  <sheets>
    <sheet name="Figure 7B" sheetId="4" r:id="rId1"/>
    <sheet name="Figure 7C" sheetId="5" r:id="rId2"/>
    <sheet name="Figure 7D" sheetId="6" r:id="rId3"/>
    <sheet name="Fig.7 - Supplement 1B" sheetId="1" r:id="rId4"/>
    <sheet name="Fig.7 - Supplement 1D" sheetId="3" r:id="rId5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2" i="6" l="1"/>
  <c r="D71" i="6"/>
  <c r="D51" i="6"/>
  <c r="D50" i="6"/>
  <c r="D35" i="6"/>
  <c r="D34" i="6"/>
  <c r="D20" i="6"/>
  <c r="D19" i="6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E9" i="3"/>
  <c r="E8" i="3"/>
  <c r="F9" i="3"/>
  <c r="F8" i="3"/>
  <c r="D9" i="3"/>
  <c r="C9" i="3"/>
  <c r="D8" i="3"/>
  <c r="C8" i="3"/>
  <c r="J13" i="1"/>
  <c r="J12" i="1"/>
  <c r="H13" i="1"/>
  <c r="H12" i="1"/>
  <c r="F13" i="1"/>
  <c r="F12" i="1"/>
  <c r="D13" i="1"/>
  <c r="D12" i="1"/>
</calcChain>
</file>

<file path=xl/sharedStrings.xml><?xml version="1.0" encoding="utf-8"?>
<sst xmlns="http://schemas.openxmlformats.org/spreadsheetml/2006/main" count="231" uniqueCount="118">
  <si>
    <t>Collected from 3 Independent Experiments</t>
  </si>
  <si>
    <t>% Cells TOPdGFP Positive</t>
  </si>
  <si>
    <t>pY654 Intensity (Total Image Intensity)</t>
  </si>
  <si>
    <t>0% Strain</t>
  </si>
  <si>
    <t>15% Strain</t>
  </si>
  <si>
    <t># Cells Analyzed</t>
  </si>
  <si>
    <t>% Cells Positive</t>
  </si>
  <si>
    <t>Replicate 1</t>
  </si>
  <si>
    <t>Replicate 2</t>
  </si>
  <si>
    <t>Replicate 3</t>
  </si>
  <si>
    <t>Average</t>
  </si>
  <si>
    <t>SEM</t>
  </si>
  <si>
    <t>Note: Intensity values were normalized to minimum pixel intensity of no strain condition to isolate effect of strain on pY654 levels</t>
  </si>
  <si>
    <t>Image intensity data extend downwards…</t>
  </si>
  <si>
    <t>* Break indicates new independent experiment</t>
  </si>
  <si>
    <t>* Each value is single field intensity value</t>
  </si>
  <si>
    <t>Figure 7 - Supplement 1D</t>
  </si>
  <si>
    <t>Figure 7 - Supplement 1B</t>
  </si>
  <si>
    <t>Control - 0% Strain</t>
  </si>
  <si>
    <t>Wnt3A - 0% Strain</t>
  </si>
  <si>
    <t>Control - 15% Strain</t>
  </si>
  <si>
    <t>Wnt3A - 15% Strain</t>
  </si>
  <si>
    <t>Control</t>
  </si>
  <si>
    <t>Wnt3A</t>
  </si>
  <si>
    <t>Single Cell Tracking of Geminin Positive Cells</t>
  </si>
  <si>
    <t>Collected from 2-3 Independent Experiments per condition (multiple movie fields per experiment)</t>
  </si>
  <si>
    <t>Condition</t>
  </si>
  <si>
    <t>Number of Geminin-Positive Objects Detected</t>
  </si>
  <si>
    <t>G1 to S to M Objects</t>
  </si>
  <si>
    <t>&lt;= # of Objects was normalized to number of geminin-positive objects in first frame of movie</t>
  </si>
  <si>
    <t>Control - No Strain - 1</t>
  </si>
  <si>
    <t>Control - No Strain - 2</t>
  </si>
  <si>
    <t>Control - High Strain - 1</t>
  </si>
  <si>
    <t>Control - High Strain - 2</t>
  </si>
  <si>
    <t>G1 to S Objects</t>
  </si>
  <si>
    <t>Wnt3A - No Strain - 1</t>
  </si>
  <si>
    <t>Wnt3A - No Strain - 2</t>
  </si>
  <si>
    <t>Wnt3A - High Strain - 1</t>
  </si>
  <si>
    <t>Wnt3A - High Strain - 2</t>
  </si>
  <si>
    <t>Figure 7D</t>
  </si>
  <si>
    <t>% Cells Geminin Positive (No Strain)</t>
  </si>
  <si>
    <t>Average # of Cells detected per movie frame</t>
  </si>
  <si>
    <t>0 Hour</t>
  </si>
  <si>
    <t>1 Hour</t>
  </si>
  <si>
    <t>2 Hours</t>
  </si>
  <si>
    <t>3 Hours</t>
  </si>
  <si>
    <t>4 Hours</t>
  </si>
  <si>
    <t>5 Hours</t>
  </si>
  <si>
    <t>6 Hours</t>
  </si>
  <si>
    <t>7 Hours</t>
  </si>
  <si>
    <t>8 Hours</t>
  </si>
  <si>
    <t>9 Hours</t>
  </si>
  <si>
    <t>10 Hours</t>
  </si>
  <si>
    <t>11 Hours</t>
  </si>
  <si>
    <t>12 Hours</t>
  </si>
  <si>
    <t>13 Hours</t>
  </si>
  <si>
    <t>14 Hours</t>
  </si>
  <si>
    <t>15 Hours</t>
  </si>
  <si>
    <t>16 Hours</t>
  </si>
  <si>
    <t>17 Hours</t>
  </si>
  <si>
    <t>18 Hours</t>
  </si>
  <si>
    <t>19 Hours</t>
  </si>
  <si>
    <t>20 Hours</t>
  </si>
  <si>
    <t>21 Hours</t>
  </si>
  <si>
    <t>22 Hours</t>
  </si>
  <si>
    <t>23 Hours</t>
  </si>
  <si>
    <t>24 Hours</t>
  </si>
  <si>
    <t>% Cells Geminin Positive (High Strain)</t>
  </si>
  <si>
    <t>Figure 7B</t>
  </si>
  <si>
    <t>Figure 7C</t>
  </si>
  <si>
    <t>Replicate 4</t>
  </si>
  <si>
    <t>Wnt3A - No Strain - 3</t>
  </si>
  <si>
    <t>Wnt3A - No Strain - 4</t>
  </si>
  <si>
    <t>Wnt3A - No Strain - 5</t>
  </si>
  <si>
    <t>Wnt3A - No Strain - 6</t>
  </si>
  <si>
    <t>Wnt3A - No Strain - 7</t>
  </si>
  <si>
    <t>Wnt3A - No Strain - 8</t>
  </si>
  <si>
    <t>Wnt3A - No Strain - 9</t>
  </si>
  <si>
    <t>Wnt3A - No Strain - 10</t>
  </si>
  <si>
    <t>Wnt3A - No Strain - 11</t>
  </si>
  <si>
    <t>Wnt3A - No Strain - 12</t>
  </si>
  <si>
    <t>Wnt3A - No Strain - 13</t>
  </si>
  <si>
    <t>Control - No Strain - 3</t>
  </si>
  <si>
    <t>Control - No Strain - 4</t>
  </si>
  <si>
    <t>Control - No Strain - 5</t>
  </si>
  <si>
    <t>Control - No Strain - 6</t>
  </si>
  <si>
    <t>Control - No Strain - 7</t>
  </si>
  <si>
    <t>Control - No Strain - 8</t>
  </si>
  <si>
    <t>Control - No Strain - 9</t>
  </si>
  <si>
    <t>Control - No Strain - 10</t>
  </si>
  <si>
    <t>Control - No Strain - 11</t>
  </si>
  <si>
    <t>Control - No Strain - 12</t>
  </si>
  <si>
    <t>Control - High Strain - 3</t>
  </si>
  <si>
    <t>Control - High Strain - 4</t>
  </si>
  <si>
    <t>Control - High Strain - 5</t>
  </si>
  <si>
    <t>Control - High Strain - 6</t>
  </si>
  <si>
    <t>Control - High Strain - 7</t>
  </si>
  <si>
    <t>Control - High Strain - 8</t>
  </si>
  <si>
    <t>Control - High Strain - 9</t>
  </si>
  <si>
    <t>Control - High Strain - 10</t>
  </si>
  <si>
    <t>Control - High Strain - 11</t>
  </si>
  <si>
    <t>Control - High Strain - 12</t>
  </si>
  <si>
    <t>Wnt3A - High Strain - 3</t>
  </si>
  <si>
    <t>Wnt3A - High Strain - 4</t>
  </si>
  <si>
    <t>Wnt3A - High Strain - 5</t>
  </si>
  <si>
    <t>Wnt3A - High Strain - 6</t>
  </si>
  <si>
    <t>Wnt3A - High Strain - 7</t>
  </si>
  <si>
    <t>Wnt3A - High Strain - 8</t>
  </si>
  <si>
    <t>Wnt3A - High Strain - 9</t>
  </si>
  <si>
    <t>Wnt3A - High Strain - 10</t>
  </si>
  <si>
    <t>Wnt3A - High Strain - 11</t>
  </si>
  <si>
    <t>Wnt3A - High Strain - 12</t>
  </si>
  <si>
    <t>Wnt3A - High Strain - 13</t>
  </si>
  <si>
    <t>Wnt3A - High Strain - 14</t>
  </si>
  <si>
    <t>Wnt3A - High Strain - 15</t>
  </si>
  <si>
    <t>Wnt3A - High Strain - 16</t>
  </si>
  <si>
    <t>Wnt3A - High Strain - 17</t>
  </si>
  <si>
    <t>Wnt3A - High Strain - 18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</si>
</sst>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0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0" fillId="0" borderId="0" xfId="0" applyFont="1"/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tabSelected="1" topLeftCell="A6" zoomScale="68" zoomScaleNormal="68" zoomScalePageLayoutView="68" workbookViewId="0">
      <selection activeCell="J40" sqref="J40"/>
    </sheetView>
  </sheetViews>
  <sheetFormatPr baseColWidth="10" defaultRowHeight="16" x14ac:dyDescent="0.2"/>
  <cols>
    <col min="2" max="2" width="23.5" customWidth="1"/>
  </cols>
  <sheetData>
    <row r="1" spans="1:28" ht="19" x14ac:dyDescent="0.25">
      <c r="A1" s="1" t="s">
        <v>40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9" x14ac:dyDescent="0.25">
      <c r="A2" s="1" t="s">
        <v>68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19" x14ac:dyDescent="0.25">
      <c r="A3" s="1" t="s">
        <v>25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ht="80" x14ac:dyDescent="0.2">
      <c r="A6" s="3"/>
      <c r="B6" s="3" t="s">
        <v>26</v>
      </c>
      <c r="C6" s="3" t="s">
        <v>41</v>
      </c>
      <c r="D6" s="3" t="s">
        <v>42</v>
      </c>
      <c r="E6" s="3" t="s">
        <v>43</v>
      </c>
      <c r="F6" s="3" t="s">
        <v>44</v>
      </c>
      <c r="G6" s="3" t="s">
        <v>45</v>
      </c>
      <c r="H6" s="3" t="s">
        <v>46</v>
      </c>
      <c r="I6" s="3" t="s">
        <v>47</v>
      </c>
      <c r="J6" s="3" t="s">
        <v>48</v>
      </c>
      <c r="K6" s="3" t="s">
        <v>49</v>
      </c>
      <c r="L6" s="3" t="s">
        <v>50</v>
      </c>
      <c r="M6" s="3" t="s">
        <v>51</v>
      </c>
      <c r="N6" s="3" t="s">
        <v>52</v>
      </c>
      <c r="O6" s="3" t="s">
        <v>53</v>
      </c>
      <c r="P6" s="3" t="s">
        <v>54</v>
      </c>
      <c r="Q6" s="3" t="s">
        <v>55</v>
      </c>
      <c r="R6" s="3" t="s">
        <v>56</v>
      </c>
      <c r="S6" s="3" t="s">
        <v>57</v>
      </c>
      <c r="T6" s="3" t="s">
        <v>58</v>
      </c>
      <c r="U6" s="3" t="s">
        <v>59</v>
      </c>
      <c r="V6" s="3" t="s">
        <v>60</v>
      </c>
      <c r="W6" s="3" t="s">
        <v>61</v>
      </c>
      <c r="X6" s="3" t="s">
        <v>62</v>
      </c>
      <c r="Y6" s="3" t="s">
        <v>63</v>
      </c>
      <c r="Z6" s="3" t="s">
        <v>64</v>
      </c>
      <c r="AA6" s="3" t="s">
        <v>65</v>
      </c>
      <c r="AB6" s="3" t="s">
        <v>66</v>
      </c>
    </row>
    <row r="7" spans="1:28" x14ac:dyDescent="0.2">
      <c r="A7" s="5"/>
      <c r="B7" s="5" t="s">
        <v>30</v>
      </c>
      <c r="C7" s="5">
        <v>1826.52</v>
      </c>
      <c r="D7" s="8">
        <v>12.560386473429952</v>
      </c>
      <c r="E7" s="8">
        <v>12.397660818713451</v>
      </c>
      <c r="F7" s="8">
        <v>12.293144208037825</v>
      </c>
      <c r="G7" s="8">
        <v>12.320916905444127</v>
      </c>
      <c r="H7" s="8">
        <v>11.900733220530176</v>
      </c>
      <c r="I7" s="8">
        <v>11.220043572984748</v>
      </c>
      <c r="J7" s="8">
        <v>11.362412493268712</v>
      </c>
      <c r="K7" s="8">
        <v>11.166116611661165</v>
      </c>
      <c r="L7" s="8">
        <v>11.098901098901099</v>
      </c>
      <c r="M7" s="8">
        <v>11.385606874328678</v>
      </c>
      <c r="N7" s="8">
        <v>11.147362697117998</v>
      </c>
      <c r="O7" s="8">
        <v>10.828370330265296</v>
      </c>
      <c r="P7" s="8">
        <v>11.194833153928956</v>
      </c>
      <c r="Q7" s="8">
        <v>11.023206751054852</v>
      </c>
      <c r="R7" s="8">
        <v>10.78686816050026</v>
      </c>
      <c r="S7" s="8">
        <v>10.487676979549029</v>
      </c>
      <c r="T7" s="8">
        <v>10.748663101604278</v>
      </c>
      <c r="U7" s="8">
        <v>10.800438596491228</v>
      </c>
      <c r="V7" s="8">
        <v>10.049423393739703</v>
      </c>
      <c r="W7" s="8">
        <v>10.835579514824797</v>
      </c>
      <c r="X7" s="8">
        <v>10.483870967741936</v>
      </c>
      <c r="Y7" s="8">
        <v>10.72961373390558</v>
      </c>
      <c r="Z7" s="8">
        <v>10.635964912280702</v>
      </c>
      <c r="AA7" s="8">
        <v>10.806451612903226</v>
      </c>
      <c r="AB7" s="8">
        <v>11.243243243243244</v>
      </c>
    </row>
    <row r="8" spans="1:28" x14ac:dyDescent="0.2">
      <c r="A8" s="5"/>
      <c r="B8" s="5" t="s">
        <v>31</v>
      </c>
      <c r="C8" s="5">
        <v>1876.48</v>
      </c>
      <c r="D8" s="8">
        <v>12.382009994447529</v>
      </c>
      <c r="E8" s="8">
        <v>12.026726057906458</v>
      </c>
      <c r="F8" s="8">
        <v>12.111111111111111</v>
      </c>
      <c r="G8" s="8">
        <v>12.352941176470589</v>
      </c>
      <c r="H8" s="8">
        <v>11.987213638785295</v>
      </c>
      <c r="I8" s="8">
        <v>11.099365750528541</v>
      </c>
      <c r="J8" s="8">
        <v>12.447698744769875</v>
      </c>
      <c r="K8" s="8">
        <v>11.697127937336814</v>
      </c>
      <c r="L8" s="8">
        <v>10.859495625321667</v>
      </c>
      <c r="M8" s="8">
        <v>12.077789150460594</v>
      </c>
      <c r="N8" s="8">
        <v>11.580030880082347</v>
      </c>
      <c r="O8" s="8">
        <v>11.111111111111111</v>
      </c>
      <c r="P8" s="8">
        <v>10.602910602910603</v>
      </c>
      <c r="Q8" s="8">
        <v>10.872974385781495</v>
      </c>
      <c r="R8" s="8">
        <v>10.605276771857216</v>
      </c>
      <c r="S8" s="8">
        <v>10.395778364116095</v>
      </c>
      <c r="T8" s="8">
        <v>11.62546028406102</v>
      </c>
      <c r="U8" s="8">
        <v>10.664523043944266</v>
      </c>
      <c r="V8" s="8">
        <v>10.123192287091591</v>
      </c>
      <c r="W8" s="8">
        <v>11.176470588235295</v>
      </c>
      <c r="X8" s="8">
        <v>12.107870115575125</v>
      </c>
      <c r="Y8" s="8">
        <v>11.194833153928956</v>
      </c>
      <c r="Z8" s="8">
        <v>11.262985237834883</v>
      </c>
      <c r="AA8" s="8">
        <v>10.920177383592018</v>
      </c>
      <c r="AB8" s="8">
        <v>8.2785087719298236</v>
      </c>
    </row>
    <row r="9" spans="1:28" x14ac:dyDescent="0.2">
      <c r="A9" s="5"/>
      <c r="B9" s="5" t="s">
        <v>82</v>
      </c>
      <c r="C9" s="5">
        <v>1591.2</v>
      </c>
      <c r="D9" s="8">
        <v>12.960609911054638</v>
      </c>
      <c r="E9" s="8">
        <v>12.911725955204217</v>
      </c>
      <c r="F9" s="8">
        <v>12.872542802790107</v>
      </c>
      <c r="G9" s="8">
        <v>12.447885646217987</v>
      </c>
      <c r="H9" s="8">
        <v>12.397660818713451</v>
      </c>
      <c r="I9" s="8">
        <v>12.477928193054739</v>
      </c>
      <c r="J9" s="8">
        <v>12.448132780082988</v>
      </c>
      <c r="K9" s="8">
        <v>11.79273377010125</v>
      </c>
      <c r="L9" s="8">
        <v>11.823529411764707</v>
      </c>
      <c r="M9" s="8">
        <v>12.014345487148836</v>
      </c>
      <c r="N9" s="8">
        <v>11.701492537313433</v>
      </c>
      <c r="O9" s="8">
        <v>12.11372064276885</v>
      </c>
      <c r="P9" s="8">
        <v>11.813842482100238</v>
      </c>
      <c r="Q9" s="8">
        <v>11.125078566939033</v>
      </c>
      <c r="R9" s="8">
        <v>11.144219308700833</v>
      </c>
      <c r="S9" s="8">
        <v>11.455696202531646</v>
      </c>
      <c r="T9" s="8">
        <v>12.509712509712509</v>
      </c>
      <c r="U9" s="8">
        <v>12.326768781911014</v>
      </c>
      <c r="V9" s="8">
        <v>11.866969009826153</v>
      </c>
      <c r="W9" s="8">
        <v>10.473186119873818</v>
      </c>
      <c r="X9" s="8">
        <v>10.747374922791847</v>
      </c>
      <c r="Y9" s="8">
        <v>11.0397946084724</v>
      </c>
      <c r="Z9" s="8">
        <v>10.412698412698413</v>
      </c>
      <c r="AA9" s="8">
        <v>10.546378653113088</v>
      </c>
      <c r="AB9" s="8">
        <v>10.2287166454892</v>
      </c>
    </row>
    <row r="10" spans="1:28" x14ac:dyDescent="0.2">
      <c r="A10" s="5"/>
      <c r="B10" s="5" t="s">
        <v>83</v>
      </c>
      <c r="C10" s="5">
        <v>1648.64</v>
      </c>
      <c r="D10" s="8">
        <v>12.492033142128744</v>
      </c>
      <c r="E10" s="8">
        <v>11.538461538461538</v>
      </c>
      <c r="F10" s="8">
        <v>11.891558841651264</v>
      </c>
      <c r="G10" s="8">
        <v>12.515802781289507</v>
      </c>
      <c r="H10" s="8">
        <v>11.818181818181818</v>
      </c>
      <c r="I10" s="8">
        <v>10.9167671893848</v>
      </c>
      <c r="J10" s="8">
        <v>10.825358851674642</v>
      </c>
      <c r="K10" s="8">
        <v>10.921902524955961</v>
      </c>
      <c r="L10" s="8">
        <v>10.981987216734456</v>
      </c>
      <c r="M10" s="8">
        <v>11.065088757396449</v>
      </c>
      <c r="N10" s="8">
        <v>10.996978851963746</v>
      </c>
      <c r="O10" s="8">
        <v>10.089020771513352</v>
      </c>
      <c r="P10" s="8">
        <v>10.271206001154068</v>
      </c>
      <c r="Q10" s="8">
        <v>9.7647058823529402</v>
      </c>
      <c r="R10" s="8">
        <v>10.45673076923077</v>
      </c>
      <c r="S10" s="8">
        <v>9.7757331799884994</v>
      </c>
      <c r="T10" s="8">
        <v>9.1340450771055757</v>
      </c>
      <c r="U10" s="8">
        <v>9.8400984009840098</v>
      </c>
      <c r="V10" s="8">
        <v>9.6996245306633302</v>
      </c>
      <c r="W10" s="8">
        <v>8.9416058394160594</v>
      </c>
      <c r="X10" s="8">
        <v>9.2980295566502456</v>
      </c>
      <c r="Y10" s="8">
        <v>8.7009803921568629</v>
      </c>
      <c r="Z10" s="8">
        <v>9.0056285178236397</v>
      </c>
      <c r="AA10" s="8">
        <v>8.0896079651524584</v>
      </c>
      <c r="AB10" s="8">
        <v>8.3333333333333321</v>
      </c>
    </row>
    <row r="11" spans="1:28" x14ac:dyDescent="0.2">
      <c r="A11" s="5"/>
      <c r="B11" s="5" t="s">
        <v>84</v>
      </c>
      <c r="C11" s="5">
        <v>1619.12</v>
      </c>
      <c r="D11" s="8">
        <v>11.33518776077886</v>
      </c>
      <c r="E11" s="8">
        <v>11.065006915629322</v>
      </c>
      <c r="F11" s="8">
        <v>10.709413369713507</v>
      </c>
      <c r="G11" s="8">
        <v>10.471881060116354</v>
      </c>
      <c r="H11" s="8">
        <v>10.318949343339586</v>
      </c>
      <c r="I11" s="8">
        <v>9.9264705882352935</v>
      </c>
      <c r="J11" s="8">
        <v>7.4324324324324325</v>
      </c>
      <c r="K11" s="8">
        <v>8.0430652311589625</v>
      </c>
      <c r="L11" s="8">
        <v>8.5820895522388057</v>
      </c>
      <c r="M11" s="8">
        <v>7.7119184193753982</v>
      </c>
      <c r="N11" s="8">
        <v>7.7119184193753982</v>
      </c>
      <c r="O11" s="8">
        <v>8.2506203473945412</v>
      </c>
      <c r="P11" s="8">
        <v>8.4577114427860707</v>
      </c>
      <c r="Q11" s="8">
        <v>6.6707095209217711</v>
      </c>
      <c r="R11" s="8">
        <v>7.7992744860943164</v>
      </c>
      <c r="S11" s="8">
        <v>7.6785714285714288</v>
      </c>
      <c r="T11" s="8">
        <v>6.1635944700460827</v>
      </c>
      <c r="U11" s="8">
        <v>7.9740106320141768</v>
      </c>
      <c r="V11" s="8">
        <v>8.1724581724581711</v>
      </c>
      <c r="W11" s="8">
        <v>7.2684642438452514</v>
      </c>
      <c r="X11" s="8">
        <v>6.8667051356030004</v>
      </c>
      <c r="Y11" s="8">
        <v>6.1176470588235299</v>
      </c>
      <c r="Z11" s="8">
        <v>6.272617611580217</v>
      </c>
      <c r="AA11" s="8">
        <v>6.4367816091954024</v>
      </c>
      <c r="AB11" s="8">
        <v>6.6905615292712062</v>
      </c>
    </row>
    <row r="12" spans="1:28" x14ac:dyDescent="0.2">
      <c r="A12" s="5"/>
      <c r="B12" s="5" t="s">
        <v>85</v>
      </c>
      <c r="C12" s="5">
        <v>1646.16</v>
      </c>
      <c r="D12" s="8">
        <v>12.938596491228072</v>
      </c>
      <c r="E12" s="8">
        <v>11.71605789110958</v>
      </c>
      <c r="F12" s="8">
        <v>12.605042016806722</v>
      </c>
      <c r="G12" s="8">
        <v>12.508272667107875</v>
      </c>
      <c r="H12" s="8">
        <v>11.238223418573352</v>
      </c>
      <c r="I12" s="8">
        <v>11.499663752521856</v>
      </c>
      <c r="J12" s="8">
        <v>11.074489123269611</v>
      </c>
      <c r="K12" s="8">
        <v>11.553273427471117</v>
      </c>
      <c r="L12" s="8">
        <v>10.958005249343831</v>
      </c>
      <c r="M12" s="8">
        <v>9.9286177806619076</v>
      </c>
      <c r="N12" s="8">
        <v>9.9371069182389942</v>
      </c>
      <c r="O12" s="8">
        <v>10.218068535825545</v>
      </c>
      <c r="P12" s="8">
        <v>9.1142490372272142</v>
      </c>
      <c r="Q12" s="8">
        <v>9.217707701637357</v>
      </c>
      <c r="R12" s="8">
        <v>8.1987577639751557</v>
      </c>
      <c r="S12" s="8">
        <v>7.8521939953810627</v>
      </c>
      <c r="T12" s="8">
        <v>7.5797177208572917</v>
      </c>
      <c r="U12" s="8">
        <v>7.6634512325830659</v>
      </c>
      <c r="V12" s="8">
        <v>8</v>
      </c>
      <c r="W12" s="8">
        <v>8.1871345029239766</v>
      </c>
      <c r="X12" s="8">
        <v>7.3280721533258166</v>
      </c>
      <c r="Y12" s="8">
        <v>7.4570815450643773</v>
      </c>
      <c r="Z12" s="8">
        <v>6.5193370165745863</v>
      </c>
      <c r="AA12" s="8">
        <v>6.6062866275972301</v>
      </c>
      <c r="AB12" s="8">
        <v>6.8648648648648658</v>
      </c>
    </row>
    <row r="13" spans="1:28" x14ac:dyDescent="0.2">
      <c r="A13" s="5"/>
      <c r="B13" s="5" t="s">
        <v>86</v>
      </c>
      <c r="C13" s="5">
        <v>1866.12</v>
      </c>
      <c r="D13" s="8">
        <v>13.935860058309038</v>
      </c>
      <c r="E13" s="8">
        <v>12.717770034843207</v>
      </c>
      <c r="F13" s="8">
        <v>14.578713968957871</v>
      </c>
      <c r="G13" s="8">
        <v>14.222712238147739</v>
      </c>
      <c r="H13" s="8">
        <v>12.903225806451612</v>
      </c>
      <c r="I13" s="8">
        <v>13.12533620225928</v>
      </c>
      <c r="J13" s="8">
        <v>12.845010615711253</v>
      </c>
      <c r="K13" s="8">
        <v>12.983571807101219</v>
      </c>
      <c r="L13" s="8">
        <v>12.274176408076515</v>
      </c>
      <c r="M13" s="8">
        <v>11.211959423384945</v>
      </c>
      <c r="N13" s="8">
        <v>10.802139037433154</v>
      </c>
      <c r="O13" s="8">
        <v>11.228255139694255</v>
      </c>
      <c r="P13" s="8">
        <v>10.599571734475374</v>
      </c>
      <c r="Q13" s="8">
        <v>10.579479000531631</v>
      </c>
      <c r="R13" s="8">
        <v>10.294906166219839</v>
      </c>
      <c r="S13" s="8">
        <v>11.611876988335101</v>
      </c>
      <c r="T13" s="8">
        <v>10.529128808123998</v>
      </c>
      <c r="U13" s="8">
        <v>10.974960042621204</v>
      </c>
      <c r="V13" s="8">
        <v>10.835095137420719</v>
      </c>
      <c r="W13" s="8">
        <v>11.063829787234042</v>
      </c>
      <c r="X13" s="8">
        <v>10.096153846153847</v>
      </c>
      <c r="Y13" s="8">
        <v>10.603674540682414</v>
      </c>
      <c r="Z13" s="8">
        <v>10.084925690021231</v>
      </c>
      <c r="AA13" s="8">
        <v>11.116777154513004</v>
      </c>
      <c r="AB13" s="8">
        <v>10.025316455696203</v>
      </c>
    </row>
    <row r="14" spans="1:28" x14ac:dyDescent="0.2">
      <c r="A14" s="5"/>
      <c r="B14" s="5" t="s">
        <v>87</v>
      </c>
      <c r="C14" s="5">
        <v>1679.72</v>
      </c>
      <c r="D14" s="8">
        <v>12.700296735905045</v>
      </c>
      <c r="E14" s="8">
        <v>11.538461538461538</v>
      </c>
      <c r="F14" s="8">
        <v>11.379716981132075</v>
      </c>
      <c r="G14" s="8">
        <v>12.206303724928366</v>
      </c>
      <c r="H14" s="8">
        <v>12.212885154061624</v>
      </c>
      <c r="I14" s="8">
        <v>12.286689419795222</v>
      </c>
      <c r="J14" s="8">
        <v>12.464265294453973</v>
      </c>
      <c r="K14" s="8">
        <v>11.547344110854503</v>
      </c>
      <c r="L14" s="8">
        <v>11.82033096926714</v>
      </c>
      <c r="M14" s="8">
        <v>11.091234347048301</v>
      </c>
      <c r="N14" s="8">
        <v>11.039719626168225</v>
      </c>
      <c r="O14" s="8">
        <v>11.013986013986015</v>
      </c>
      <c r="P14" s="8">
        <v>11.184606133493686</v>
      </c>
      <c r="Q14" s="8">
        <v>10.42287075640262</v>
      </c>
      <c r="R14" s="8">
        <v>10.965435041716329</v>
      </c>
      <c r="S14" s="8">
        <v>10.948905109489052</v>
      </c>
      <c r="T14" s="8">
        <v>11.054958938723942</v>
      </c>
      <c r="U14" s="8">
        <v>11.565053425518542</v>
      </c>
      <c r="V14" s="8">
        <v>11.448900388098318</v>
      </c>
      <c r="W14" s="8">
        <v>11.125238397965671</v>
      </c>
      <c r="X14" s="8">
        <v>10.398505603985056</v>
      </c>
      <c r="Y14" s="8">
        <v>9.7197376267143714</v>
      </c>
      <c r="Z14" s="8">
        <v>9.7146326654523367</v>
      </c>
      <c r="AA14" s="8">
        <v>9.1656874265569908</v>
      </c>
      <c r="AB14" s="8">
        <v>9.592188397472718</v>
      </c>
    </row>
    <row r="15" spans="1:28" x14ac:dyDescent="0.2">
      <c r="A15" s="5"/>
      <c r="B15" s="5" t="s">
        <v>88</v>
      </c>
      <c r="C15" s="5">
        <v>1892.68</v>
      </c>
      <c r="D15" s="8">
        <v>11.771630370806356</v>
      </c>
      <c r="E15" s="8">
        <v>11.460151250727167</v>
      </c>
      <c r="F15" s="8">
        <v>11.194029850746269</v>
      </c>
      <c r="G15" s="8">
        <v>10.830126443100605</v>
      </c>
      <c r="H15" s="8">
        <v>10.710498409331921</v>
      </c>
      <c r="I15" s="8">
        <v>10.123855681206246</v>
      </c>
      <c r="J15" s="8">
        <v>9.9681866383881221</v>
      </c>
      <c r="K15" s="8">
        <v>9.7026604068857587</v>
      </c>
      <c r="L15" s="8">
        <v>9.6004151530877007</v>
      </c>
      <c r="M15" s="8">
        <v>9.4074844074844073</v>
      </c>
      <c r="N15" s="8">
        <v>9.6074380165289259</v>
      </c>
      <c r="O15" s="8">
        <v>9.4117647058823533</v>
      </c>
      <c r="P15" s="8">
        <v>9.119170984455959</v>
      </c>
      <c r="Q15" s="8">
        <v>9.1894682498709344</v>
      </c>
      <c r="R15" s="8">
        <v>9.3312597200622083</v>
      </c>
      <c r="S15" s="8">
        <v>8.6821705426356584</v>
      </c>
      <c r="T15" s="8">
        <v>8.7474120082815734</v>
      </c>
      <c r="U15" s="8">
        <v>8.6680761099365746</v>
      </c>
      <c r="V15" s="8">
        <v>8.536585365853659</v>
      </c>
      <c r="W15" s="8">
        <v>8.5152838427947604</v>
      </c>
      <c r="X15" s="8">
        <v>8.2441113490364017</v>
      </c>
      <c r="Y15" s="8">
        <v>8.2219938335046248</v>
      </c>
      <c r="Z15" s="8">
        <v>7.9027355623100304</v>
      </c>
      <c r="AA15" s="8">
        <v>7.9380928607089372</v>
      </c>
      <c r="AB15" s="8">
        <v>8.0563947633434037</v>
      </c>
    </row>
    <row r="16" spans="1:28" x14ac:dyDescent="0.2">
      <c r="A16" s="5"/>
      <c r="B16" s="5" t="s">
        <v>89</v>
      </c>
      <c r="C16" s="5">
        <v>1850.2</v>
      </c>
      <c r="D16" s="8">
        <v>13.266509433962264</v>
      </c>
      <c r="E16" s="8">
        <v>12.779740871613662</v>
      </c>
      <c r="F16" s="8">
        <v>12.442922374429223</v>
      </c>
      <c r="G16" s="8">
        <v>12.88716814159292</v>
      </c>
      <c r="H16" s="8">
        <v>13.414634146341465</v>
      </c>
      <c r="I16" s="8">
        <v>12.88716814159292</v>
      </c>
      <c r="J16" s="8">
        <v>12.630422844590882</v>
      </c>
      <c r="K16" s="8">
        <v>12.424740010946907</v>
      </c>
      <c r="L16" s="8">
        <v>12.050163576881134</v>
      </c>
      <c r="M16" s="8">
        <v>11.855396065922381</v>
      </c>
      <c r="N16" s="8">
        <v>11.266094420600858</v>
      </c>
      <c r="O16" s="8">
        <v>10.849812934259754</v>
      </c>
      <c r="P16" s="8">
        <v>10.967741935483872</v>
      </c>
      <c r="Q16" s="8">
        <v>10.738968633705475</v>
      </c>
      <c r="R16" s="8">
        <v>10.248283148441626</v>
      </c>
      <c r="S16" s="8">
        <v>9.5940959409594093</v>
      </c>
      <c r="T16" s="8">
        <v>9.5811518324607334</v>
      </c>
      <c r="U16" s="8">
        <v>9.3233883857218967</v>
      </c>
      <c r="V16" s="8">
        <v>9.0476190476190474</v>
      </c>
      <c r="W16" s="8">
        <v>8.9361702127659584</v>
      </c>
      <c r="X16" s="8">
        <v>8.6818422445738488</v>
      </c>
      <c r="Y16" s="8">
        <v>8.4418968212610732</v>
      </c>
      <c r="Z16" s="8">
        <v>7.9958463136033231</v>
      </c>
      <c r="AA16" s="8">
        <v>7.7004779607010088</v>
      </c>
      <c r="AB16" s="8">
        <v>8.2184517497348875</v>
      </c>
    </row>
    <row r="17" spans="1:28" x14ac:dyDescent="0.2">
      <c r="A17" s="5"/>
      <c r="B17" s="5" t="s">
        <v>90</v>
      </c>
      <c r="C17" s="5">
        <v>1983.36</v>
      </c>
      <c r="D17" s="8">
        <v>12.881355932203389</v>
      </c>
      <c r="E17" s="8">
        <v>12.361419068736142</v>
      </c>
      <c r="F17" s="8">
        <v>12.048832271762208</v>
      </c>
      <c r="G17" s="8">
        <v>12.344398340248963</v>
      </c>
      <c r="H17" s="8">
        <v>12.31958762886598</v>
      </c>
      <c r="I17" s="8">
        <v>12.279818822345243</v>
      </c>
      <c r="J17" s="8">
        <v>12.115093387178193</v>
      </c>
      <c r="K17" s="8">
        <v>11.961479979726306</v>
      </c>
      <c r="L17" s="8">
        <v>11.926605504587156</v>
      </c>
      <c r="M17" s="8">
        <v>11.445783132530121</v>
      </c>
      <c r="N17" s="8">
        <v>11.328320802005013</v>
      </c>
      <c r="O17" s="8">
        <v>10.863095238095239</v>
      </c>
      <c r="P17" s="8">
        <v>10.778443113772456</v>
      </c>
      <c r="Q17" s="8">
        <v>10.363457760314342</v>
      </c>
      <c r="R17" s="8">
        <v>10.46046046046046</v>
      </c>
      <c r="S17" s="8">
        <v>9.9950273495773256</v>
      </c>
      <c r="T17" s="8">
        <v>9.6963761018609205</v>
      </c>
      <c r="U17" s="8">
        <v>9.4264339152119696</v>
      </c>
      <c r="V17" s="8">
        <v>9.1186958736627606</v>
      </c>
      <c r="W17" s="8">
        <v>9.0635953930896349</v>
      </c>
      <c r="X17" s="8">
        <v>8.7194818136522176</v>
      </c>
      <c r="Y17" s="8">
        <v>8.2306554953178903</v>
      </c>
      <c r="Z17" s="8">
        <v>7.9126213592233015</v>
      </c>
      <c r="AA17" s="8">
        <v>7.9479768786127174</v>
      </c>
      <c r="AB17" s="8">
        <v>7.5800376647834273</v>
      </c>
    </row>
    <row r="18" spans="1:28" x14ac:dyDescent="0.2">
      <c r="A18" s="5"/>
      <c r="B18" s="5" t="s">
        <v>91</v>
      </c>
      <c r="C18" s="5">
        <v>1809.36</v>
      </c>
      <c r="D18" s="8">
        <v>11.104477611940299</v>
      </c>
      <c r="E18" s="8">
        <v>10.877403846153847</v>
      </c>
      <c r="F18" s="8">
        <v>10.762331838565023</v>
      </c>
      <c r="G18" s="8">
        <v>11.174134997163925</v>
      </c>
      <c r="H18" s="8">
        <v>11.359820928931169</v>
      </c>
      <c r="I18" s="8">
        <v>10.9304932735426</v>
      </c>
      <c r="J18" s="8">
        <v>11.092436974789916</v>
      </c>
      <c r="K18" s="8">
        <v>11.221669430624654</v>
      </c>
      <c r="L18" s="8">
        <v>10.925306577480491</v>
      </c>
      <c r="M18" s="8">
        <v>10.702524698133917</v>
      </c>
      <c r="N18" s="8">
        <v>10.44943820224719</v>
      </c>
      <c r="O18" s="8">
        <v>10.494505494505495</v>
      </c>
      <c r="P18" s="8">
        <v>10.184667039731393</v>
      </c>
      <c r="Q18" s="8">
        <v>9.9945385035499719</v>
      </c>
      <c r="R18" s="8">
        <v>9.4143404488232072</v>
      </c>
      <c r="S18" s="8">
        <v>9.2682926829268286</v>
      </c>
      <c r="T18" s="8">
        <v>8.9527943570265869</v>
      </c>
      <c r="U18" s="8">
        <v>8.947939262472886</v>
      </c>
      <c r="V18" s="8">
        <v>9.0758162700608747</v>
      </c>
      <c r="W18" s="8">
        <v>8.6640581330352155</v>
      </c>
      <c r="X18" s="8">
        <v>8.3024854574299312</v>
      </c>
      <c r="Y18" s="8">
        <v>8.1808396124865439</v>
      </c>
      <c r="Z18" s="8">
        <v>7.900432900432901</v>
      </c>
      <c r="AA18" s="8">
        <v>7.5052854122621566</v>
      </c>
      <c r="AB18" s="8">
        <v>7.9790026246719155</v>
      </c>
    </row>
    <row r="19" spans="1:28" x14ac:dyDescent="0.2">
      <c r="A19" s="3"/>
      <c r="B19" s="3" t="s">
        <v>10</v>
      </c>
      <c r="C19" s="3"/>
      <c r="D19" s="7">
        <f t="shared" ref="D19:AB19" si="0">AVERAGE(D7:D18)</f>
        <v>12.527412826349517</v>
      </c>
      <c r="E19" s="7">
        <f t="shared" si="0"/>
        <v>11.949215482296678</v>
      </c>
      <c r="F19" s="7">
        <f t="shared" si="0"/>
        <v>12.07411330297527</v>
      </c>
      <c r="G19" s="7">
        <f t="shared" si="0"/>
        <v>12.190212010152413</v>
      </c>
      <c r="H19" s="7">
        <f t="shared" si="0"/>
        <v>11.881801194342287</v>
      </c>
      <c r="I19" s="7">
        <f t="shared" si="0"/>
        <v>11.564466715620959</v>
      </c>
      <c r="J19" s="7">
        <f t="shared" si="0"/>
        <v>11.392161681717548</v>
      </c>
      <c r="K19" s="7">
        <f t="shared" si="0"/>
        <v>11.251307104068717</v>
      </c>
      <c r="L19" s="7">
        <f t="shared" si="0"/>
        <v>11.075083861973726</v>
      </c>
      <c r="M19" s="7">
        <f t="shared" si="0"/>
        <v>10.824812378656327</v>
      </c>
      <c r="N19" s="7">
        <f t="shared" si="0"/>
        <v>10.630670034089606</v>
      </c>
      <c r="O19" s="7">
        <f t="shared" si="0"/>
        <v>10.539360938775149</v>
      </c>
      <c r="P19" s="7">
        <f t="shared" si="0"/>
        <v>10.357412805126659</v>
      </c>
      <c r="Q19" s="7">
        <f t="shared" si="0"/>
        <v>9.9969304760885347</v>
      </c>
      <c r="R19" s="7">
        <f t="shared" si="0"/>
        <v>9.9754843538401854</v>
      </c>
      <c r="S19" s="7">
        <f t="shared" si="0"/>
        <v>9.8121682303384272</v>
      </c>
      <c r="T19" s="7">
        <f t="shared" si="0"/>
        <v>9.6935846008220423</v>
      </c>
      <c r="U19" s="7">
        <f t="shared" si="0"/>
        <v>9.8479284857842355</v>
      </c>
      <c r="V19" s="7">
        <f t="shared" si="0"/>
        <v>9.664531623041194</v>
      </c>
      <c r="W19" s="7">
        <f t="shared" si="0"/>
        <v>9.520884714667039</v>
      </c>
      <c r="X19" s="7">
        <f t="shared" si="0"/>
        <v>9.2728752638766068</v>
      </c>
      <c r="Y19" s="7">
        <f t="shared" si="0"/>
        <v>9.053229035193219</v>
      </c>
      <c r="Z19" s="7">
        <f t="shared" si="0"/>
        <v>8.8017021833196303</v>
      </c>
      <c r="AA19" s="7">
        <f t="shared" si="0"/>
        <v>8.7316651287423515</v>
      </c>
      <c r="AB19" s="7">
        <f t="shared" si="0"/>
        <v>8.5908850036528523</v>
      </c>
    </row>
    <row r="20" spans="1:28" x14ac:dyDescent="0.2">
      <c r="A20" s="3"/>
      <c r="B20" s="3" t="s">
        <v>11</v>
      </c>
      <c r="C20" s="3"/>
      <c r="D20" s="7">
        <f t="shared" ref="D20:AB20" si="1">STDEV(D7:D18)/SQRT(14)</f>
        <v>0.21445668299782036</v>
      </c>
      <c r="E20" s="7">
        <f t="shared" si="1"/>
        <v>0.18279018383473694</v>
      </c>
      <c r="F20" s="7">
        <f t="shared" si="1"/>
        <v>0.28205689168377313</v>
      </c>
      <c r="G20" s="7">
        <f t="shared" si="1"/>
        <v>0.26473309370746329</v>
      </c>
      <c r="H20" s="7">
        <f t="shared" si="1"/>
        <v>0.2346162838956963</v>
      </c>
      <c r="I20" s="7">
        <f t="shared" si="1"/>
        <v>0.27882607410654342</v>
      </c>
      <c r="J20" s="7">
        <f t="shared" si="1"/>
        <v>0.40903269214999771</v>
      </c>
      <c r="K20" s="7">
        <f t="shared" si="1"/>
        <v>0.3452884886223902</v>
      </c>
      <c r="L20" s="7">
        <f t="shared" si="1"/>
        <v>0.2872934388848723</v>
      </c>
      <c r="M20" s="7">
        <f t="shared" si="1"/>
        <v>0.33751171541400987</v>
      </c>
      <c r="N20" s="7">
        <f t="shared" si="1"/>
        <v>0.29735078941724719</v>
      </c>
      <c r="O20" s="7">
        <f t="shared" si="1"/>
        <v>0.26245488826988617</v>
      </c>
      <c r="P20" s="7">
        <f t="shared" si="1"/>
        <v>0.2660463814394412</v>
      </c>
      <c r="Q20" s="7">
        <f t="shared" si="1"/>
        <v>0.32906822435729272</v>
      </c>
      <c r="R20" s="7">
        <f t="shared" si="1"/>
        <v>0.28679521142953146</v>
      </c>
      <c r="S20" s="7">
        <f t="shared" si="1"/>
        <v>0.34262138424623079</v>
      </c>
      <c r="T20" s="7">
        <f t="shared" si="1"/>
        <v>0.47005384173527431</v>
      </c>
      <c r="U20" s="7">
        <f t="shared" si="1"/>
        <v>0.38541487268196567</v>
      </c>
      <c r="V20" s="7">
        <f t="shared" si="1"/>
        <v>0.33282516654374905</v>
      </c>
      <c r="W20" s="7">
        <f t="shared" si="1"/>
        <v>0.35870561224677822</v>
      </c>
      <c r="X20" s="7">
        <f t="shared" si="1"/>
        <v>0.4097101399178128</v>
      </c>
      <c r="Y20" s="7">
        <f t="shared" si="1"/>
        <v>0.42627249250086829</v>
      </c>
      <c r="Z20" s="7">
        <f t="shared" si="1"/>
        <v>0.43548143752106394</v>
      </c>
      <c r="AA20" s="7">
        <f t="shared" si="1"/>
        <v>0.45777471842542644</v>
      </c>
      <c r="AB20" s="7">
        <f t="shared" si="1"/>
        <v>0.37236157655401586</v>
      </c>
    </row>
    <row r="21" spans="1:28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x14ac:dyDescent="0.2">
      <c r="A22" s="5"/>
      <c r="B22" s="5" t="s">
        <v>35</v>
      </c>
      <c r="C22">
        <v>1818.56</v>
      </c>
      <c r="D22" s="8">
        <v>14.605263157894738</v>
      </c>
      <c r="E22" s="8">
        <v>15.586914688903143</v>
      </c>
      <c r="F22" s="8">
        <v>15.021998742928973</v>
      </c>
      <c r="G22" s="8">
        <v>15.073529411764705</v>
      </c>
      <c r="H22" s="8">
        <v>15.242080095636581</v>
      </c>
      <c r="I22" s="8">
        <v>14.600715137067938</v>
      </c>
      <c r="J22" s="8">
        <v>14.555097230406599</v>
      </c>
      <c r="K22" s="8">
        <v>14.428739693757361</v>
      </c>
      <c r="L22" s="8">
        <v>14.170506912442397</v>
      </c>
      <c r="M22" s="8">
        <v>13.427762039660058</v>
      </c>
      <c r="N22" s="8">
        <v>13.907657657657657</v>
      </c>
      <c r="O22" s="8">
        <v>13.560267857142858</v>
      </c>
      <c r="P22" s="8">
        <v>13.3623030961434</v>
      </c>
      <c r="Q22" s="8">
        <v>13.776337115072934</v>
      </c>
      <c r="R22" s="8">
        <v>13.44</v>
      </c>
      <c r="S22" s="8">
        <v>14.07328730748805</v>
      </c>
      <c r="T22" s="8">
        <v>14.63917525773196</v>
      </c>
      <c r="U22" s="8">
        <v>14.875191034131433</v>
      </c>
      <c r="V22" s="8">
        <v>15.360664244940322</v>
      </c>
      <c r="W22" s="8">
        <v>15.916760404949382</v>
      </c>
      <c r="X22" s="8">
        <v>14.992650661440472</v>
      </c>
      <c r="Y22" s="8">
        <v>14.86682808716707</v>
      </c>
      <c r="Z22" s="8">
        <v>15.08097165991903</v>
      </c>
      <c r="AA22" s="8">
        <v>14.548090865152247</v>
      </c>
      <c r="AB22" s="8">
        <v>14.031805425631431</v>
      </c>
    </row>
    <row r="23" spans="1:28" x14ac:dyDescent="0.2">
      <c r="A23" s="5"/>
      <c r="B23" s="5" t="s">
        <v>36</v>
      </c>
      <c r="C23">
        <v>1625.28</v>
      </c>
      <c r="D23" s="8">
        <v>10.51028179741051</v>
      </c>
      <c r="E23" s="8">
        <v>10.342205323193916</v>
      </c>
      <c r="F23" s="8">
        <v>9.5704596834966082</v>
      </c>
      <c r="G23" s="8">
        <v>12.790697674418606</v>
      </c>
      <c r="H23" s="8">
        <v>12.534626038781163</v>
      </c>
      <c r="I23" s="8">
        <v>13.140161725067385</v>
      </c>
      <c r="J23" s="8">
        <v>12.491559756920999</v>
      </c>
      <c r="K23" s="8">
        <v>13.164721141374839</v>
      </c>
      <c r="L23" s="8">
        <v>13.384321223709369</v>
      </c>
      <c r="M23" s="8">
        <v>13.950177935943062</v>
      </c>
      <c r="N23" s="8">
        <v>12.873703477730322</v>
      </c>
      <c r="O23" s="8">
        <v>13.476446034585571</v>
      </c>
      <c r="P23" s="8">
        <v>13.396004700352526</v>
      </c>
      <c r="Q23" s="8">
        <v>13.842173350582149</v>
      </c>
      <c r="R23" s="8">
        <v>13.297002724795639</v>
      </c>
      <c r="S23" s="8">
        <v>13.36206896551724</v>
      </c>
      <c r="T23" s="8">
        <v>14.364336818932305</v>
      </c>
      <c r="U23" s="8">
        <v>14.527580557072639</v>
      </c>
      <c r="V23" s="8">
        <v>15.220125786163521</v>
      </c>
      <c r="W23" s="8">
        <v>15.820698747528017</v>
      </c>
      <c r="X23" s="8">
        <v>15.888954518606024</v>
      </c>
      <c r="Y23" s="8">
        <v>14.881850175967823</v>
      </c>
      <c r="Z23" s="8">
        <v>15.037194473963869</v>
      </c>
      <c r="AA23" s="8">
        <v>13.834586466165414</v>
      </c>
      <c r="AB23" s="8">
        <v>14.333148865522965</v>
      </c>
    </row>
    <row r="24" spans="1:28" x14ac:dyDescent="0.2">
      <c r="A24" s="5"/>
      <c r="B24" s="5" t="s">
        <v>71</v>
      </c>
      <c r="C24">
        <v>1835</v>
      </c>
      <c r="D24" s="8">
        <v>11.450924608819346</v>
      </c>
      <c r="E24" s="8">
        <v>11.571428571428571</v>
      </c>
      <c r="F24" s="8">
        <v>9.910529938059188</v>
      </c>
      <c r="G24" s="8">
        <v>10.340314136125654</v>
      </c>
      <c r="H24" s="8">
        <v>11.442483262325014</v>
      </c>
      <c r="I24" s="8">
        <v>11.024565608148592</v>
      </c>
      <c r="J24" s="8">
        <v>11.486086441681469</v>
      </c>
      <c r="K24" s="8">
        <v>11.644997173544375</v>
      </c>
      <c r="L24" s="8">
        <v>11.882287617990006</v>
      </c>
      <c r="M24" s="8">
        <v>12.26468910439247</v>
      </c>
      <c r="N24" s="8">
        <v>11.886993603411513</v>
      </c>
      <c r="O24" s="8">
        <v>11.782945736434108</v>
      </c>
      <c r="P24" s="8">
        <v>12.127337038908539</v>
      </c>
      <c r="Q24" s="8">
        <v>13.489409141583057</v>
      </c>
      <c r="R24" s="8">
        <v>13.111545988258316</v>
      </c>
      <c r="S24" s="8">
        <v>13.642756680731363</v>
      </c>
      <c r="T24" s="8">
        <v>14.626012386850881</v>
      </c>
      <c r="U24" s="8">
        <v>14.726507713884992</v>
      </c>
      <c r="V24" s="8">
        <v>16.253298153034301</v>
      </c>
      <c r="W24" s="8">
        <v>18.032786885245901</v>
      </c>
      <c r="X24" s="8">
        <v>16.439104314582195</v>
      </c>
      <c r="Y24" s="8">
        <v>16.962305986696229</v>
      </c>
      <c r="Z24" s="8">
        <v>14.786856127886322</v>
      </c>
      <c r="AA24" s="8">
        <v>14.569237708615246</v>
      </c>
      <c r="AB24" s="8">
        <v>15.127175368139223</v>
      </c>
    </row>
    <row r="25" spans="1:28" x14ac:dyDescent="0.2">
      <c r="A25" s="5"/>
      <c r="B25" s="5" t="s">
        <v>72</v>
      </c>
      <c r="C25">
        <v>1878.8</v>
      </c>
      <c r="D25" s="8">
        <v>8.1063122923588047</v>
      </c>
      <c r="E25" s="8">
        <v>8.625162127107652</v>
      </c>
      <c r="F25" s="8">
        <v>8.734177215189872</v>
      </c>
      <c r="G25" s="8">
        <v>10.098522167487685</v>
      </c>
      <c r="H25" s="8">
        <v>10.066305003013863</v>
      </c>
      <c r="I25" s="8">
        <v>10.686567164179104</v>
      </c>
      <c r="J25" s="8">
        <v>11.39618138424821</v>
      </c>
      <c r="K25" s="8">
        <v>12.077847738981111</v>
      </c>
      <c r="L25" s="8">
        <v>12.175873731679818</v>
      </c>
      <c r="M25" s="8">
        <v>11.797440178074568</v>
      </c>
      <c r="N25" s="8">
        <v>12.71551724137931</v>
      </c>
      <c r="O25" s="8">
        <v>12.526539278131635</v>
      </c>
      <c r="P25" s="8">
        <v>12.77602523659306</v>
      </c>
      <c r="Q25" s="8">
        <v>13.111342351716962</v>
      </c>
      <c r="R25" s="8">
        <v>13.492871690427698</v>
      </c>
      <c r="S25" s="8">
        <v>14.292903875188726</v>
      </c>
      <c r="T25" s="8">
        <v>14.942528735632186</v>
      </c>
      <c r="U25" s="8">
        <v>15.384615384615385</v>
      </c>
      <c r="V25" s="8">
        <v>15.792007703418392</v>
      </c>
      <c r="W25" s="8">
        <v>16.954164613109906</v>
      </c>
      <c r="X25" s="8">
        <v>16.74573055028463</v>
      </c>
      <c r="Y25" s="8">
        <v>16.94756554307116</v>
      </c>
      <c r="Z25" s="8">
        <v>16.378908072795149</v>
      </c>
      <c r="AA25" s="8">
        <v>16.413093591516827</v>
      </c>
      <c r="AB25" s="8">
        <v>16.174402250351619</v>
      </c>
    </row>
    <row r="26" spans="1:28" x14ac:dyDescent="0.2">
      <c r="A26" s="5"/>
      <c r="B26" s="5" t="s">
        <v>73</v>
      </c>
      <c r="C26">
        <v>1863.6</v>
      </c>
      <c r="D26" s="8">
        <v>14.37908496732026</v>
      </c>
      <c r="E26" s="8">
        <v>14.204545454545455</v>
      </c>
      <c r="F26" s="8">
        <v>13.776137761377614</v>
      </c>
      <c r="G26" s="8">
        <v>13.533374157991426</v>
      </c>
      <c r="H26" s="8">
        <v>13.939751919669227</v>
      </c>
      <c r="I26" s="8">
        <v>13.676212741087085</v>
      </c>
      <c r="J26" s="8">
        <v>13.789107763615297</v>
      </c>
      <c r="K26" s="8">
        <v>13.861950941243585</v>
      </c>
      <c r="L26" s="8">
        <v>13.718820861678005</v>
      </c>
      <c r="M26" s="8">
        <v>14.102564102564102</v>
      </c>
      <c r="N26" s="8">
        <v>13.669064748201439</v>
      </c>
      <c r="O26" s="8">
        <v>13.696369636963695</v>
      </c>
      <c r="P26" s="8">
        <v>13.434452871072589</v>
      </c>
      <c r="Q26" s="8">
        <v>13.942307692307693</v>
      </c>
      <c r="R26" s="8">
        <v>14.088983050847459</v>
      </c>
      <c r="S26" s="8">
        <v>14.270887389724962</v>
      </c>
      <c r="T26" s="8">
        <v>14.257128564282141</v>
      </c>
      <c r="U26" s="8">
        <v>14.852492370295014</v>
      </c>
      <c r="V26" s="8">
        <v>14.413075780089152</v>
      </c>
      <c r="W26" s="8">
        <v>14.780934039480019</v>
      </c>
      <c r="X26" s="8">
        <v>14.800389483933788</v>
      </c>
      <c r="Y26" s="8">
        <v>14.459522695367339</v>
      </c>
      <c r="Z26" s="8">
        <v>14.777618364418938</v>
      </c>
      <c r="AA26" s="8">
        <v>14.92608488316643</v>
      </c>
      <c r="AB26" s="8">
        <v>13.957759412304869</v>
      </c>
    </row>
    <row r="27" spans="1:28" x14ac:dyDescent="0.2">
      <c r="A27" s="5"/>
      <c r="B27" s="5" t="s">
        <v>74</v>
      </c>
      <c r="C27">
        <v>1550.56</v>
      </c>
      <c r="D27" s="8">
        <v>12.736179146256124</v>
      </c>
      <c r="E27" s="8">
        <v>14.050719671007538</v>
      </c>
      <c r="F27" s="8">
        <v>14.103425117528543</v>
      </c>
      <c r="G27" s="8">
        <v>13.811074918566776</v>
      </c>
      <c r="H27" s="8">
        <v>13.820078226857888</v>
      </c>
      <c r="I27" s="8">
        <v>13.454075032341525</v>
      </c>
      <c r="J27" s="8">
        <v>12.435567010309278</v>
      </c>
      <c r="K27" s="8">
        <v>13.091380427738173</v>
      </c>
      <c r="L27" s="8">
        <v>12.661498708010335</v>
      </c>
      <c r="M27" s="8">
        <v>13.306982872200262</v>
      </c>
      <c r="N27" s="8">
        <v>13.14060446780552</v>
      </c>
      <c r="O27" s="8">
        <v>13.804277381723914</v>
      </c>
      <c r="P27" s="8">
        <v>13.703943115707823</v>
      </c>
      <c r="Q27" s="8">
        <v>14.05440414507772</v>
      </c>
      <c r="R27" s="8">
        <v>14.532650448143405</v>
      </c>
      <c r="S27" s="8">
        <v>14.741544352265477</v>
      </c>
      <c r="T27" s="8">
        <v>15.006468305304011</v>
      </c>
      <c r="U27" s="8">
        <v>14.866581956797967</v>
      </c>
      <c r="V27" s="8">
        <v>15.060625398851307</v>
      </c>
      <c r="W27" s="8">
        <v>15.308641975308642</v>
      </c>
      <c r="X27" s="8">
        <v>15.185185185185185</v>
      </c>
      <c r="Y27" s="8">
        <v>15.089672232529376</v>
      </c>
      <c r="Z27" s="8">
        <v>15.090795241077021</v>
      </c>
      <c r="AA27" s="8">
        <v>15.209359605911329</v>
      </c>
      <c r="AB27" s="8">
        <v>15.374759769378604</v>
      </c>
    </row>
    <row r="28" spans="1:28" x14ac:dyDescent="0.2">
      <c r="A28" s="5"/>
      <c r="B28" s="5" t="s">
        <v>75</v>
      </c>
      <c r="C28">
        <v>1789.12</v>
      </c>
      <c r="D28" s="10">
        <v>8.9651022864019261</v>
      </c>
      <c r="E28" s="10">
        <v>10.029498525073747</v>
      </c>
      <c r="F28" s="10">
        <v>9.5930232558139537</v>
      </c>
      <c r="G28" s="10">
        <v>9.2097782831154067</v>
      </c>
      <c r="H28" s="10">
        <v>9.1212458286985552</v>
      </c>
      <c r="I28" s="10">
        <v>8.635863586358635</v>
      </c>
      <c r="J28" s="10">
        <v>8.3877995642701535</v>
      </c>
      <c r="K28" s="10">
        <v>8.1931633206728165</v>
      </c>
      <c r="L28" s="10">
        <v>7.9297498669505053</v>
      </c>
      <c r="M28" s="10">
        <v>7.9934747145187597</v>
      </c>
      <c r="N28" s="10">
        <v>7.8066914498141262</v>
      </c>
      <c r="O28" s="10">
        <v>7.6839826839826832</v>
      </c>
      <c r="P28" s="10">
        <v>7.5634792004321998</v>
      </c>
      <c r="Q28" s="10">
        <v>7.8688524590163942</v>
      </c>
      <c r="R28" s="10">
        <v>7.7260273972602738</v>
      </c>
      <c r="S28" s="10">
        <v>7.3832790445168301</v>
      </c>
      <c r="T28" s="10">
        <v>6.8774265113699382</v>
      </c>
      <c r="U28" s="10">
        <v>7.1552221581073283</v>
      </c>
      <c r="V28" s="10">
        <v>7.0303712035995503</v>
      </c>
      <c r="W28" s="10">
        <v>6.9754145225843338</v>
      </c>
      <c r="X28" s="10">
        <v>7.0028011204481793</v>
      </c>
      <c r="Y28" s="10">
        <v>6.7855089131684876</v>
      </c>
      <c r="Z28" s="10">
        <v>6.6895368782161233</v>
      </c>
      <c r="AA28" s="10">
        <v>6.8011527377521617</v>
      </c>
      <c r="AB28" s="10">
        <v>6.5355696934644296</v>
      </c>
    </row>
    <row r="29" spans="1:28" x14ac:dyDescent="0.2">
      <c r="A29" s="5"/>
      <c r="B29" s="5" t="s">
        <v>76</v>
      </c>
      <c r="C29">
        <v>1881.44</v>
      </c>
      <c r="D29" s="10">
        <v>8.47936687394008</v>
      </c>
      <c r="E29" s="10">
        <v>7.7808219178082183</v>
      </c>
      <c r="F29" s="10">
        <v>7.6294277929155312</v>
      </c>
      <c r="G29" s="10">
        <v>7.7333333333333334</v>
      </c>
      <c r="H29" s="10">
        <v>6.95742471443406</v>
      </c>
      <c r="I29" s="10">
        <v>6.8895643363728469</v>
      </c>
      <c r="J29" s="10">
        <v>6.8542199488491047</v>
      </c>
      <c r="K29" s="10">
        <v>6.4726542900150523</v>
      </c>
      <c r="L29" s="10">
        <v>6.9871159563924676</v>
      </c>
      <c r="M29" s="10">
        <v>6.475903614457831</v>
      </c>
      <c r="N29" s="10">
        <v>6.5271549576482322</v>
      </c>
      <c r="O29" s="10">
        <v>6.6228513650151672</v>
      </c>
      <c r="P29" s="10">
        <v>6.5782763895971446</v>
      </c>
      <c r="Q29" s="10">
        <v>6.6086065573770485</v>
      </c>
      <c r="R29" s="10">
        <v>6.364110589462701</v>
      </c>
      <c r="S29" s="10">
        <v>6.2467191601049867</v>
      </c>
      <c r="T29" s="10">
        <v>6.2944718117131915</v>
      </c>
      <c r="U29" s="10">
        <v>6</v>
      </c>
      <c r="V29" s="10">
        <v>6.4784053156146175</v>
      </c>
      <c r="W29" s="10">
        <v>6.3243243243243246</v>
      </c>
      <c r="X29" s="10">
        <v>5.8791208791208787</v>
      </c>
      <c r="Y29" s="10">
        <v>5.9760956175298805</v>
      </c>
      <c r="Z29" s="10">
        <v>6.0554612337294849</v>
      </c>
      <c r="AA29" s="10">
        <v>5.8686809994189426</v>
      </c>
      <c r="AB29" s="10">
        <v>5.5808656036446465</v>
      </c>
    </row>
    <row r="30" spans="1:28" x14ac:dyDescent="0.2">
      <c r="A30" s="5"/>
      <c r="B30" s="5" t="s">
        <v>77</v>
      </c>
      <c r="C30">
        <v>1703.6</v>
      </c>
      <c r="D30" s="6">
        <v>8.6155674390968517</v>
      </c>
      <c r="E30" s="6">
        <v>8.4351367073880166</v>
      </c>
      <c r="F30" s="6">
        <v>8.6605080831408774</v>
      </c>
      <c r="G30" s="6">
        <v>8.0766995932597325</v>
      </c>
      <c r="H30" s="6">
        <v>8.4009269988412516</v>
      </c>
      <c r="I30" s="6">
        <v>8.1727962638645657</v>
      </c>
      <c r="J30" s="6">
        <v>8.1621321488062186</v>
      </c>
      <c r="K30" s="6">
        <v>7.9907353792704114</v>
      </c>
      <c r="L30" s="6">
        <v>7.5154234436343241</v>
      </c>
      <c r="M30" s="6">
        <v>7.350427350427351</v>
      </c>
      <c r="N30" s="6">
        <v>7.3923166472642601</v>
      </c>
      <c r="O30" s="6">
        <v>7.0826306913996637</v>
      </c>
      <c r="P30" s="6">
        <v>7.1636575422248105</v>
      </c>
      <c r="Q30" s="6">
        <v>7.3325635103926086</v>
      </c>
      <c r="R30" s="6">
        <v>7.4139976275207591</v>
      </c>
      <c r="S30" s="6">
        <v>7.3313782991202352</v>
      </c>
      <c r="T30" s="6">
        <v>7.4912891986062711</v>
      </c>
      <c r="U30" s="6">
        <v>7.3967889908256881</v>
      </c>
      <c r="V30" s="6">
        <v>7.6737160120845918</v>
      </c>
      <c r="W30" s="6">
        <v>7.9950799507995081</v>
      </c>
      <c r="X30" s="6">
        <v>7.3053892215568865</v>
      </c>
      <c r="Y30" s="6">
        <v>6.6505441354292625</v>
      </c>
      <c r="Z30" s="6">
        <v>6.9667077681874234</v>
      </c>
      <c r="AA30" s="6">
        <v>7.0273631840796016</v>
      </c>
      <c r="AB30" s="6">
        <v>6.5326633165829149</v>
      </c>
    </row>
    <row r="31" spans="1:28" x14ac:dyDescent="0.2">
      <c r="A31" s="5"/>
      <c r="B31" s="5" t="s">
        <v>78</v>
      </c>
      <c r="C31">
        <v>1647.72</v>
      </c>
      <c r="D31" s="6">
        <v>7.3981191222570537</v>
      </c>
      <c r="E31" s="6">
        <v>7.5060532687651342</v>
      </c>
      <c r="F31" s="6">
        <v>7.2428484479610464</v>
      </c>
      <c r="G31" s="6">
        <v>7.6512455516014235</v>
      </c>
      <c r="H31" s="6">
        <v>7.6145151695419395</v>
      </c>
      <c r="I31" s="6">
        <v>7.1119356833642549</v>
      </c>
      <c r="J31" s="6">
        <v>6.7615658362989333</v>
      </c>
      <c r="K31" s="6">
        <v>6.4803804994054692</v>
      </c>
      <c r="L31" s="6">
        <v>6.2389640965273694</v>
      </c>
      <c r="M31" s="6">
        <v>6.0552616108171664</v>
      </c>
      <c r="N31" s="6">
        <v>6.0588235294117645</v>
      </c>
      <c r="O31" s="6">
        <v>5.8411214953271031</v>
      </c>
      <c r="P31" s="6">
        <v>5.8368076235854671</v>
      </c>
      <c r="Q31" s="6">
        <v>6.2126642771804059</v>
      </c>
      <c r="R31" s="6">
        <v>5.9472716125076639</v>
      </c>
      <c r="S31" s="6">
        <v>6.1804697156983934</v>
      </c>
      <c r="T31" s="6">
        <v>6.2198067632850238</v>
      </c>
      <c r="U31" s="6">
        <v>5.9076923076923071</v>
      </c>
      <c r="V31" s="6">
        <v>5.9038344491783326</v>
      </c>
      <c r="W31" s="6">
        <v>6.3501849568434032</v>
      </c>
      <c r="X31" s="6">
        <v>6.4975247524752477</v>
      </c>
      <c r="Y31" s="6">
        <v>6.3658838071693449</v>
      </c>
      <c r="Z31" s="6">
        <v>6.3402385436283737</v>
      </c>
      <c r="AA31" s="6">
        <v>6.3909774436090219</v>
      </c>
      <c r="AB31" s="6">
        <v>6.1862244897959187</v>
      </c>
    </row>
    <row r="32" spans="1:28" x14ac:dyDescent="0.2">
      <c r="A32" s="5"/>
      <c r="B32" s="5" t="s">
        <v>79</v>
      </c>
      <c r="C32" s="5">
        <v>1497.16</v>
      </c>
      <c r="D32" s="6">
        <v>12.388162422573986</v>
      </c>
      <c r="E32" s="6">
        <v>12.27173119065011</v>
      </c>
      <c r="F32" s="6">
        <v>11.492734478203435</v>
      </c>
      <c r="G32" s="6">
        <v>11.610738255033556</v>
      </c>
      <c r="H32" s="6">
        <v>11.282367447595561</v>
      </c>
      <c r="I32" s="6">
        <v>11.320754716981133</v>
      </c>
      <c r="J32" s="6">
        <v>10.779961953075459</v>
      </c>
      <c r="K32" s="6">
        <v>10.593792172739541</v>
      </c>
      <c r="L32" s="6">
        <v>10.589727330374128</v>
      </c>
      <c r="M32" s="6">
        <v>10.981468771448181</v>
      </c>
      <c r="N32" s="6">
        <v>10.358306188925081</v>
      </c>
      <c r="O32" s="6">
        <v>10.311284046692606</v>
      </c>
      <c r="P32" s="6">
        <v>10.488126649076516</v>
      </c>
      <c r="Q32" s="6">
        <v>9.7818902842035698</v>
      </c>
      <c r="R32" s="6">
        <v>8.9718402095612308</v>
      </c>
      <c r="S32" s="6">
        <v>8.804204993429698</v>
      </c>
      <c r="T32" s="6">
        <v>9.317585301837271</v>
      </c>
      <c r="U32" s="6">
        <v>9.3432633716993916</v>
      </c>
      <c r="V32" s="6">
        <v>8.137931034482758</v>
      </c>
      <c r="W32" s="6">
        <v>8.5991678224687931</v>
      </c>
      <c r="X32" s="6">
        <v>8.5198555956678703</v>
      </c>
      <c r="Y32" s="6">
        <v>8.7851750171585454</v>
      </c>
      <c r="Z32" s="6">
        <v>9.0114324142568929</v>
      </c>
      <c r="AA32" s="6">
        <v>8.6551264980026623</v>
      </c>
      <c r="AB32" s="6">
        <v>8.7635869565217384</v>
      </c>
    </row>
    <row r="33" spans="1:28" x14ac:dyDescent="0.2">
      <c r="A33" s="5"/>
      <c r="B33" s="5" t="s">
        <v>80</v>
      </c>
      <c r="C33" s="5">
        <v>1698.68</v>
      </c>
      <c r="D33" s="6">
        <v>11.421628189550425</v>
      </c>
      <c r="E33" s="6">
        <v>11.663706335109532</v>
      </c>
      <c r="F33" s="6">
        <v>11.689106487148102</v>
      </c>
      <c r="G33" s="6">
        <v>11.131386861313869</v>
      </c>
      <c r="H33" s="6">
        <v>10.57635175282234</v>
      </c>
      <c r="I33" s="6">
        <v>10.035842293906811</v>
      </c>
      <c r="J33" s="6">
        <v>9.6587622903412367</v>
      </c>
      <c r="K33" s="6">
        <v>9.55451348182884</v>
      </c>
      <c r="L33" s="6">
        <v>8.9678510998307956</v>
      </c>
      <c r="M33" s="6">
        <v>8.635097493036211</v>
      </c>
      <c r="N33" s="6">
        <v>8.6196854979615622</v>
      </c>
      <c r="O33" s="6">
        <v>8.7078651685393265</v>
      </c>
      <c r="P33" s="6">
        <v>8.6609686609686616</v>
      </c>
      <c r="Q33" s="6">
        <v>8.4192439862542958</v>
      </c>
      <c r="R33" s="6">
        <v>8.1239041496201043</v>
      </c>
      <c r="S33" s="6">
        <v>7.3310423825887749</v>
      </c>
      <c r="T33" s="6">
        <v>7.1132187314759925</v>
      </c>
      <c r="U33" s="6">
        <v>7.1946458449525936</v>
      </c>
      <c r="V33" s="6">
        <v>7.9005120702267746</v>
      </c>
      <c r="W33" s="6">
        <v>7.10093896713615</v>
      </c>
      <c r="X33" s="6">
        <v>7.3010173548773194</v>
      </c>
      <c r="Y33" s="6">
        <v>7.88699234844026</v>
      </c>
      <c r="Z33" s="6">
        <v>7.5854082223508978</v>
      </c>
      <c r="AA33" s="6">
        <v>7.2072072072072073</v>
      </c>
      <c r="AB33" s="6">
        <v>7.2421784472769408</v>
      </c>
    </row>
    <row r="34" spans="1:28" x14ac:dyDescent="0.2">
      <c r="A34" s="5"/>
      <c r="B34" s="5" t="s">
        <v>81</v>
      </c>
      <c r="C34" s="5">
        <v>1676.48</v>
      </c>
      <c r="D34" s="6">
        <v>9.8619329388560164</v>
      </c>
      <c r="E34" s="6">
        <v>10.753380553766902</v>
      </c>
      <c r="F34" s="6">
        <v>10.488126649076516</v>
      </c>
      <c r="G34" s="6">
        <v>10.024752475247526</v>
      </c>
      <c r="H34" s="6">
        <v>9.4474153297682708</v>
      </c>
      <c r="I34" s="6">
        <v>9.2546583850931672</v>
      </c>
      <c r="J34" s="6">
        <v>9.1407678244972583</v>
      </c>
      <c r="K34" s="6">
        <v>8.9440993788819885</v>
      </c>
      <c r="L34" s="6">
        <v>8.1381733021077274</v>
      </c>
      <c r="M34" s="6">
        <v>8.0935251798561154</v>
      </c>
      <c r="N34" s="6">
        <v>7.6515597410241316</v>
      </c>
      <c r="O34" s="6">
        <v>8.0094228504122498</v>
      </c>
      <c r="P34" s="6">
        <v>8.2879612825166369</v>
      </c>
      <c r="Q34" s="6">
        <v>8.1596188207266227</v>
      </c>
      <c r="R34" s="6">
        <v>7.6552139843279088</v>
      </c>
      <c r="S34" s="6">
        <v>8.193548387096774</v>
      </c>
      <c r="T34" s="6">
        <v>8.0073349633251834</v>
      </c>
      <c r="U34" s="6">
        <v>7.8398195149464183</v>
      </c>
      <c r="V34" s="6">
        <v>7.4643249176728865</v>
      </c>
      <c r="W34" s="6">
        <v>7.7746478873239431</v>
      </c>
      <c r="X34" s="6">
        <v>7.6704545454545459</v>
      </c>
      <c r="Y34" s="6">
        <v>7.9337899543379002</v>
      </c>
      <c r="Z34" s="6">
        <v>7.4822501365374121</v>
      </c>
      <c r="AA34" s="6">
        <v>7.7423167848699768</v>
      </c>
      <c r="AB34" s="6">
        <v>7.1942446043165464</v>
      </c>
    </row>
    <row r="35" spans="1:28" x14ac:dyDescent="0.2">
      <c r="A35" s="5"/>
      <c r="B35" s="3" t="s">
        <v>10</v>
      </c>
      <c r="C35" s="3"/>
      <c r="D35" s="7">
        <f t="shared" ref="D35:AB35" si="2">AVERAGE(D22:D34)</f>
        <v>10.685994249441242</v>
      </c>
      <c r="E35" s="7">
        <f t="shared" si="2"/>
        <v>10.986254179595996</v>
      </c>
      <c r="F35" s="7">
        <f t="shared" si="2"/>
        <v>10.608654127141559</v>
      </c>
      <c r="G35" s="7">
        <f t="shared" si="2"/>
        <v>10.852726678404593</v>
      </c>
      <c r="H35" s="7">
        <f t="shared" si="2"/>
        <v>10.803505522152745</v>
      </c>
      <c r="I35" s="7">
        <f t="shared" si="2"/>
        <v>10.615670205679464</v>
      </c>
      <c r="J35" s="7">
        <f t="shared" si="2"/>
        <v>10.4537545502554</v>
      </c>
      <c r="K35" s="7">
        <f t="shared" si="2"/>
        <v>10.499921203034891</v>
      </c>
      <c r="L35" s="7">
        <f t="shared" si="2"/>
        <v>10.335408780871326</v>
      </c>
      <c r="M35" s="7">
        <f t="shared" si="2"/>
        <v>10.341136535953551</v>
      </c>
      <c r="N35" s="7">
        <f t="shared" si="2"/>
        <v>10.200621477556533</v>
      </c>
      <c r="O35" s="7">
        <f t="shared" si="2"/>
        <v>10.238923402026966</v>
      </c>
      <c r="P35" s="7">
        <f t="shared" si="2"/>
        <v>10.259949492859953</v>
      </c>
      <c r="Q35" s="7">
        <f t="shared" si="2"/>
        <v>10.507647207037804</v>
      </c>
      <c r="R35" s="7">
        <f t="shared" si="2"/>
        <v>10.320416882517934</v>
      </c>
      <c r="S35" s="7">
        <f t="shared" si="2"/>
        <v>10.450314657959346</v>
      </c>
      <c r="T35" s="7">
        <f t="shared" si="2"/>
        <v>10.70436795002664</v>
      </c>
      <c r="U35" s="7">
        <f t="shared" si="2"/>
        <v>10.774646246540089</v>
      </c>
      <c r="V35" s="7">
        <f t="shared" si="2"/>
        <v>10.976068620719731</v>
      </c>
      <c r="W35" s="7">
        <f t="shared" si="2"/>
        <v>11.379518853623257</v>
      </c>
      <c r="X35" s="7">
        <f t="shared" si="2"/>
        <v>11.094475244894863</v>
      </c>
      <c r="Y35" s="7">
        <f t="shared" si="2"/>
        <v>11.045518039540976</v>
      </c>
      <c r="Z35" s="7">
        <f t="shared" si="2"/>
        <v>10.867952241305147</v>
      </c>
      <c r="AA35" s="7">
        <f t="shared" si="2"/>
        <v>10.707175228882083</v>
      </c>
      <c r="AB35" s="7">
        <f t="shared" si="2"/>
        <v>10.541106477148601</v>
      </c>
    </row>
    <row r="36" spans="1:28" x14ac:dyDescent="0.2">
      <c r="A36" s="5"/>
      <c r="B36" s="3" t="s">
        <v>11</v>
      </c>
      <c r="C36" s="3"/>
      <c r="D36" s="7">
        <f>STDEV(D22:D34)/SQRT(14)</f>
        <v>0.63395335864451496</v>
      </c>
      <c r="E36" s="7">
        <f t="shared" ref="E36:AB36" si="3">STDEV(E22:E34)/SQRT(14)</f>
        <v>0.68670281520807097</v>
      </c>
      <c r="F36" s="7">
        <f t="shared" si="3"/>
        <v>0.6627755270010961</v>
      </c>
      <c r="G36" s="7">
        <f t="shared" si="3"/>
        <v>0.64578979863493091</v>
      </c>
      <c r="H36" s="7">
        <f t="shared" si="3"/>
        <v>0.68256125866682393</v>
      </c>
      <c r="I36" s="7">
        <f t="shared" si="3"/>
        <v>0.6839238617875526</v>
      </c>
      <c r="J36" s="7">
        <f t="shared" si="3"/>
        <v>0.67502499593334631</v>
      </c>
      <c r="K36" s="7">
        <f t="shared" si="3"/>
        <v>0.73869515830214594</v>
      </c>
      <c r="L36" s="7">
        <f t="shared" si="3"/>
        <v>0.75252089624473273</v>
      </c>
      <c r="M36" s="7">
        <f t="shared" si="3"/>
        <v>0.79975759610642805</v>
      </c>
      <c r="N36" s="7">
        <f t="shared" si="3"/>
        <v>0.78686348904082937</v>
      </c>
      <c r="O36" s="7">
        <f t="shared" si="3"/>
        <v>0.80925579069459741</v>
      </c>
      <c r="P36" s="7">
        <f t="shared" si="3"/>
        <v>0.80063291944607629</v>
      </c>
      <c r="Q36" s="7">
        <f t="shared" si="3"/>
        <v>0.85546244584126974</v>
      </c>
      <c r="R36" s="7">
        <f t="shared" si="3"/>
        <v>0.88671832885495294</v>
      </c>
      <c r="S36" s="7">
        <f t="shared" si="3"/>
        <v>0.95163281727585325</v>
      </c>
      <c r="T36" s="7">
        <f t="shared" si="3"/>
        <v>1.0350146439997565</v>
      </c>
      <c r="U36" s="7">
        <f t="shared" si="3"/>
        <v>1.0790590047964297</v>
      </c>
      <c r="V36" s="7">
        <f t="shared" si="3"/>
        <v>1.1418780362111303</v>
      </c>
      <c r="W36" s="7">
        <f t="shared" si="3"/>
        <v>1.2521228867848566</v>
      </c>
      <c r="X36" s="7">
        <f t="shared" si="3"/>
        <v>1.1985259039782221</v>
      </c>
      <c r="Y36" s="7">
        <f t="shared" si="3"/>
        <v>1.1877419313100031</v>
      </c>
      <c r="Z36" s="7">
        <f t="shared" si="3"/>
        <v>1.1338994867022376</v>
      </c>
      <c r="AA36" s="7">
        <f t="shared" si="3"/>
        <v>1.1077779980619296</v>
      </c>
      <c r="AB36" s="7">
        <f t="shared" si="3"/>
        <v>1.1320368534890581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topLeftCell="A6" zoomScale="66" zoomScaleNormal="66" zoomScalePageLayoutView="66" workbookViewId="0">
      <selection activeCell="A9" sqref="A9"/>
    </sheetView>
  </sheetViews>
  <sheetFormatPr baseColWidth="10" defaultRowHeight="16" x14ac:dyDescent="0.2"/>
  <cols>
    <col min="2" max="2" width="22.33203125" customWidth="1"/>
  </cols>
  <sheetData>
    <row r="1" spans="1:28" ht="19" x14ac:dyDescent="0.25">
      <c r="A1" s="1" t="s">
        <v>67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9" x14ac:dyDescent="0.25">
      <c r="A2" s="1" t="s">
        <v>69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19" x14ac:dyDescent="0.25">
      <c r="A3" s="1" t="s">
        <v>25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ht="80" x14ac:dyDescent="0.2">
      <c r="A6" s="3"/>
      <c r="B6" s="3" t="s">
        <v>26</v>
      </c>
      <c r="C6" s="3" t="s">
        <v>41</v>
      </c>
      <c r="D6" s="3" t="s">
        <v>42</v>
      </c>
      <c r="E6" s="3" t="s">
        <v>43</v>
      </c>
      <c r="F6" s="3" t="s">
        <v>44</v>
      </c>
      <c r="G6" s="3" t="s">
        <v>45</v>
      </c>
      <c r="H6" s="3" t="s">
        <v>46</v>
      </c>
      <c r="I6" s="3" t="s">
        <v>47</v>
      </c>
      <c r="J6" s="3" t="s">
        <v>48</v>
      </c>
      <c r="K6" s="3" t="s">
        <v>49</v>
      </c>
      <c r="L6" s="3" t="s">
        <v>50</v>
      </c>
      <c r="M6" s="3" t="s">
        <v>51</v>
      </c>
      <c r="N6" s="3" t="s">
        <v>52</v>
      </c>
      <c r="O6" s="3" t="s">
        <v>53</v>
      </c>
      <c r="P6" s="3" t="s">
        <v>54</v>
      </c>
      <c r="Q6" s="3" t="s">
        <v>55</v>
      </c>
      <c r="R6" s="3" t="s">
        <v>56</v>
      </c>
      <c r="S6" s="3" t="s">
        <v>57</v>
      </c>
      <c r="T6" s="3" t="s">
        <v>58</v>
      </c>
      <c r="U6" s="3" t="s">
        <v>59</v>
      </c>
      <c r="V6" s="3" t="s">
        <v>60</v>
      </c>
      <c r="W6" s="3" t="s">
        <v>61</v>
      </c>
      <c r="X6" s="3" t="s">
        <v>62</v>
      </c>
      <c r="Y6" s="3" t="s">
        <v>63</v>
      </c>
      <c r="Z6" s="3" t="s">
        <v>64</v>
      </c>
      <c r="AA6" s="3" t="s">
        <v>65</v>
      </c>
      <c r="AB6" s="3" t="s">
        <v>66</v>
      </c>
    </row>
    <row r="7" spans="1:28" x14ac:dyDescent="0.2">
      <c r="A7" s="5"/>
      <c r="B7" s="9" t="s">
        <v>32</v>
      </c>
      <c r="C7" s="11">
        <v>1051.04</v>
      </c>
      <c r="D7" s="12">
        <v>10.597609561752988</v>
      </c>
      <c r="E7" s="12">
        <v>11.948051948051948</v>
      </c>
      <c r="F7" s="12">
        <v>12.549800796812749</v>
      </c>
      <c r="G7" s="12">
        <v>13.896713615023474</v>
      </c>
      <c r="H7" s="12">
        <v>13.445378151260504</v>
      </c>
      <c r="I7" s="12">
        <v>14.003590664272892</v>
      </c>
      <c r="J7" s="12">
        <v>13.734290843806104</v>
      </c>
      <c r="K7" s="12">
        <v>14.926739926739927</v>
      </c>
      <c r="L7" s="12">
        <v>15.413533834586465</v>
      </c>
      <c r="M7" s="12">
        <v>15.520446096654275</v>
      </c>
      <c r="N7" s="12">
        <v>16.236162361623617</v>
      </c>
      <c r="O7" s="12">
        <v>17.066420664206642</v>
      </c>
      <c r="P7" s="12">
        <v>18.112488083889421</v>
      </c>
      <c r="Q7" s="12">
        <v>18.955512572533848</v>
      </c>
      <c r="R7" s="12">
        <v>19.138755980861244</v>
      </c>
      <c r="S7" s="12">
        <v>19.03409090909091</v>
      </c>
      <c r="T7" s="12">
        <v>20.610687022900763</v>
      </c>
      <c r="U7" s="12">
        <v>20.884289746001883</v>
      </c>
      <c r="V7" s="12">
        <v>21.877934272300472</v>
      </c>
      <c r="W7" s="12">
        <v>21.435406698564595</v>
      </c>
      <c r="X7" s="12">
        <v>22.466539196940726</v>
      </c>
      <c r="Y7" s="12">
        <v>23.2055063913471</v>
      </c>
      <c r="Z7" s="12">
        <v>25.451092117758783</v>
      </c>
      <c r="AA7" s="12">
        <v>25.389105058365757</v>
      </c>
      <c r="AB7" s="12">
        <v>26.055555555555554</v>
      </c>
    </row>
    <row r="8" spans="1:28" x14ac:dyDescent="0.2">
      <c r="A8" s="5"/>
      <c r="B8" s="9" t="s">
        <v>33</v>
      </c>
      <c r="C8" s="11">
        <v>1127.68</v>
      </c>
      <c r="D8" s="12">
        <v>10.774410774410773</v>
      </c>
      <c r="E8" s="12">
        <v>12.797619047619047</v>
      </c>
      <c r="F8" s="12">
        <v>12.626728110599078</v>
      </c>
      <c r="G8" s="12">
        <v>12.598425196850393</v>
      </c>
      <c r="H8" s="12">
        <v>13.267148014440433</v>
      </c>
      <c r="I8" s="12">
        <v>12.745098039215685</v>
      </c>
      <c r="J8" s="12">
        <v>12.822796081923418</v>
      </c>
      <c r="K8" s="12">
        <v>12.95971978984238</v>
      </c>
      <c r="L8" s="12">
        <v>12.679856115107913</v>
      </c>
      <c r="M8" s="12">
        <v>12.874779541446207</v>
      </c>
      <c r="N8" s="12">
        <v>12.999150382327954</v>
      </c>
      <c r="O8" s="12">
        <v>13.223854796888505</v>
      </c>
      <c r="P8" s="12">
        <v>13.984168865435356</v>
      </c>
      <c r="Q8" s="12">
        <v>15.178571428571427</v>
      </c>
      <c r="R8" s="12">
        <v>16.146297948260482</v>
      </c>
      <c r="S8" s="12">
        <v>15.5955441302485</v>
      </c>
      <c r="T8" s="12">
        <v>16.131907308377897</v>
      </c>
      <c r="U8" s="12">
        <v>15.975820379965459</v>
      </c>
      <c r="V8" s="12">
        <v>17.690875232774676</v>
      </c>
      <c r="W8" s="12">
        <v>18.511450381679388</v>
      </c>
      <c r="X8" s="12">
        <v>19.001919385796544</v>
      </c>
      <c r="Y8" s="12">
        <v>19.199272065514101</v>
      </c>
      <c r="Z8" s="12">
        <v>20.038167938931299</v>
      </c>
      <c r="AA8" s="12">
        <v>19.056603773584907</v>
      </c>
      <c r="AB8" s="12">
        <v>20.833333333333336</v>
      </c>
    </row>
    <row r="9" spans="1:28" x14ac:dyDescent="0.2">
      <c r="A9" s="5"/>
      <c r="B9" s="9" t="s">
        <v>92</v>
      </c>
      <c r="C9" s="11">
        <v>1265.56</v>
      </c>
      <c r="D9" s="12">
        <v>12.784090909090908</v>
      </c>
      <c r="E9" s="12">
        <v>12.624821683309559</v>
      </c>
      <c r="F9" s="12">
        <v>13.216195569136746</v>
      </c>
      <c r="G9" s="12">
        <v>12.773722627737227</v>
      </c>
      <c r="H9" s="12">
        <v>13.105413105413104</v>
      </c>
      <c r="I9" s="12">
        <v>13.233082706766917</v>
      </c>
      <c r="J9" s="12">
        <v>13.546423135464231</v>
      </c>
      <c r="K9" s="12">
        <v>14.179658500371195</v>
      </c>
      <c r="L9" s="12">
        <v>14.537107880642694</v>
      </c>
      <c r="M9" s="12">
        <v>15.612802498048401</v>
      </c>
      <c r="N9" s="12">
        <v>15.562174236783321</v>
      </c>
      <c r="O9" s="12">
        <v>15.63663440059568</v>
      </c>
      <c r="P9" s="12">
        <v>16.878980891719745</v>
      </c>
      <c r="Q9" s="12">
        <v>16.747181964573269</v>
      </c>
      <c r="R9" s="12">
        <v>17.763157894736842</v>
      </c>
      <c r="S9" s="12">
        <v>17.140536149471973</v>
      </c>
      <c r="T9" s="12">
        <v>19.015280135823428</v>
      </c>
      <c r="U9" s="12">
        <v>18.760195758564439</v>
      </c>
      <c r="V9" s="12">
        <v>19.950124688279303</v>
      </c>
      <c r="W9" s="12">
        <v>20.80536912751678</v>
      </c>
      <c r="X9" s="12">
        <v>20.269133725820016</v>
      </c>
      <c r="Y9" s="12">
        <v>21.727748691099478</v>
      </c>
      <c r="Z9" s="12">
        <v>22.953736654804271</v>
      </c>
      <c r="AA9" s="12">
        <v>24.675324675324674</v>
      </c>
      <c r="AB9" s="12">
        <v>25</v>
      </c>
    </row>
    <row r="10" spans="1:28" x14ac:dyDescent="0.2">
      <c r="A10" s="5"/>
      <c r="B10" s="9" t="s">
        <v>93</v>
      </c>
      <c r="C10" s="11">
        <v>1146</v>
      </c>
      <c r="D10" s="12">
        <v>11.416309012875537</v>
      </c>
      <c r="E10" s="12">
        <v>9.9110546378653108</v>
      </c>
      <c r="F10" s="12">
        <v>12.990654205607477</v>
      </c>
      <c r="G10" s="12">
        <v>13.763066202090593</v>
      </c>
      <c r="H10" s="12">
        <v>13.914501257334452</v>
      </c>
      <c r="I10" s="12">
        <v>14.563106796116504</v>
      </c>
      <c r="J10" s="12">
        <v>14.659685863874344</v>
      </c>
      <c r="K10" s="12">
        <v>15.143369175627242</v>
      </c>
      <c r="L10" s="12">
        <v>14.732142857142858</v>
      </c>
      <c r="M10" s="12">
        <v>15.43859649122807</v>
      </c>
      <c r="N10" s="12">
        <v>15.164279696714406</v>
      </c>
      <c r="O10" s="12">
        <v>15.851602023608768</v>
      </c>
      <c r="P10" s="12">
        <v>15.798319327731091</v>
      </c>
      <c r="Q10" s="12">
        <v>17.109929078014186</v>
      </c>
      <c r="R10" s="12">
        <v>17.604355716878402</v>
      </c>
      <c r="S10" s="12">
        <v>17.870036101083034</v>
      </c>
      <c r="T10" s="12">
        <v>18.337850045167116</v>
      </c>
      <c r="U10" s="12">
        <v>19.606003752345217</v>
      </c>
      <c r="V10" s="12">
        <v>20.054694621695536</v>
      </c>
      <c r="W10" s="12">
        <v>20.382165605095544</v>
      </c>
      <c r="X10" s="12">
        <v>20.420683610867659</v>
      </c>
      <c r="Y10" s="12">
        <v>22.079116835326587</v>
      </c>
      <c r="Z10" s="12">
        <v>22.58064516129032</v>
      </c>
      <c r="AA10" s="12">
        <v>23.35216572504708</v>
      </c>
      <c r="AB10" s="12">
        <v>24.4375</v>
      </c>
    </row>
    <row r="11" spans="1:28" x14ac:dyDescent="0.2">
      <c r="A11" s="5"/>
      <c r="B11" s="9" t="s">
        <v>94</v>
      </c>
      <c r="C11" s="11">
        <v>1204.5999999999999</v>
      </c>
      <c r="D11" s="12">
        <v>13.040293040293042</v>
      </c>
      <c r="E11" s="12">
        <v>12.722103766879886</v>
      </c>
      <c r="F11" s="12">
        <v>12.844759653270291</v>
      </c>
      <c r="G11" s="12">
        <v>14.166666666666666</v>
      </c>
      <c r="H11" s="12">
        <v>14.972847168347556</v>
      </c>
      <c r="I11" s="12">
        <v>15.546558704453442</v>
      </c>
      <c r="J11" s="12">
        <v>14.82084690553746</v>
      </c>
      <c r="K11" s="12">
        <v>15.403032721468476</v>
      </c>
      <c r="L11" s="12">
        <v>15.341365461847388</v>
      </c>
      <c r="M11" s="12">
        <v>15.681639085894405</v>
      </c>
      <c r="N11" s="12">
        <v>16.783216783216783</v>
      </c>
      <c r="O11" s="12">
        <v>17.623604465709729</v>
      </c>
      <c r="P11" s="12">
        <v>17.55361397934869</v>
      </c>
      <c r="Q11" s="12">
        <v>17.166666666666668</v>
      </c>
      <c r="R11" s="12">
        <v>18.137254901960784</v>
      </c>
      <c r="S11" s="12">
        <v>19.444444444444446</v>
      </c>
      <c r="T11" s="12">
        <v>19.862424763542563</v>
      </c>
      <c r="U11" s="12">
        <v>21.065778517901748</v>
      </c>
      <c r="V11" s="12">
        <v>20.844099913867357</v>
      </c>
      <c r="W11" s="12">
        <v>21.742957746478872</v>
      </c>
      <c r="X11" s="12">
        <v>23.103748910200522</v>
      </c>
      <c r="Y11" s="12">
        <v>23.679417122040071</v>
      </c>
      <c r="Z11" s="12">
        <v>24.976700838769805</v>
      </c>
      <c r="AA11" s="12">
        <v>29.02843601895735</v>
      </c>
      <c r="AB11" s="12">
        <v>28.249999999999996</v>
      </c>
    </row>
    <row r="12" spans="1:28" x14ac:dyDescent="0.2">
      <c r="A12" s="5"/>
      <c r="B12" s="9" t="s">
        <v>95</v>
      </c>
      <c r="C12" s="11">
        <v>1163</v>
      </c>
      <c r="D12" s="12">
        <v>11.578947368421053</v>
      </c>
      <c r="E12" s="12">
        <v>11.279333838001513</v>
      </c>
      <c r="F12" s="12">
        <v>11.926605504587156</v>
      </c>
      <c r="G12" s="12">
        <v>13.61344537815126</v>
      </c>
      <c r="H12" s="12">
        <v>13.806863527533919</v>
      </c>
      <c r="I12" s="12">
        <v>13.409648405560098</v>
      </c>
      <c r="J12" s="12">
        <v>13.206046141607001</v>
      </c>
      <c r="K12" s="12">
        <v>13.698630136986301</v>
      </c>
      <c r="L12" s="12">
        <v>14.874696847210995</v>
      </c>
      <c r="M12" s="12">
        <v>14.065040650406505</v>
      </c>
      <c r="N12" s="12">
        <v>14.85148514851485</v>
      </c>
      <c r="O12" s="12">
        <v>14.888337468982629</v>
      </c>
      <c r="P12" s="12">
        <v>16.493955094991364</v>
      </c>
      <c r="Q12" s="12">
        <v>16.829052258635961</v>
      </c>
      <c r="R12" s="12">
        <v>17.190226876090751</v>
      </c>
      <c r="S12" s="12">
        <v>18.954827280779451</v>
      </c>
      <c r="T12" s="12">
        <v>19.334532374100718</v>
      </c>
      <c r="U12" s="12">
        <v>20.686695278969957</v>
      </c>
      <c r="V12" s="12">
        <v>21.91659272404614</v>
      </c>
      <c r="W12" s="12">
        <v>22.181484876260313</v>
      </c>
      <c r="X12" s="12">
        <v>23.286384976525824</v>
      </c>
      <c r="Y12" s="12">
        <v>24.954954954954957</v>
      </c>
      <c r="Z12" s="12">
        <v>26.149425287356319</v>
      </c>
      <c r="AA12" s="12">
        <v>29.208472686733554</v>
      </c>
      <c r="AB12" s="12">
        <v>30</v>
      </c>
    </row>
    <row r="13" spans="1:28" x14ac:dyDescent="0.2">
      <c r="A13" s="5"/>
      <c r="B13" s="9" t="s">
        <v>96</v>
      </c>
      <c r="C13" s="11">
        <v>1489.24</v>
      </c>
      <c r="D13" s="12">
        <v>10.372881355932204</v>
      </c>
      <c r="E13" s="12">
        <v>10.726408689748812</v>
      </c>
      <c r="F13" s="12">
        <v>12.146307798481711</v>
      </c>
      <c r="G13" s="12">
        <v>12.927496580027359</v>
      </c>
      <c r="H13" s="12">
        <v>14.353099730458222</v>
      </c>
      <c r="I13" s="12">
        <v>14.626075446724023</v>
      </c>
      <c r="J13" s="12">
        <v>14.85148514851485</v>
      </c>
      <c r="K13" s="12">
        <v>15.41501976284585</v>
      </c>
      <c r="L13" s="12">
        <v>15.133724722765818</v>
      </c>
      <c r="M13" s="12">
        <v>14.958091553836233</v>
      </c>
      <c r="N13" s="12">
        <v>15.542710340398202</v>
      </c>
      <c r="O13" s="12">
        <v>15.474642392717817</v>
      </c>
      <c r="P13" s="12">
        <v>15.289525048796357</v>
      </c>
      <c r="Q13" s="12">
        <v>15.18987341772152</v>
      </c>
      <c r="R13" s="12">
        <v>15.108834827144687</v>
      </c>
      <c r="S13" s="12">
        <v>15.648085963734049</v>
      </c>
      <c r="T13" s="12">
        <v>15.793056501021102</v>
      </c>
      <c r="U13" s="12">
        <v>16.619718309859156</v>
      </c>
      <c r="V13" s="12">
        <v>16.364902506963787</v>
      </c>
      <c r="W13" s="12">
        <v>15.877251501000666</v>
      </c>
      <c r="X13" s="12">
        <v>15.676795580110497</v>
      </c>
      <c r="Y13" s="12">
        <v>15.793151642208244</v>
      </c>
      <c r="Z13" s="12">
        <v>15.690376569037657</v>
      </c>
      <c r="AA13" s="12">
        <v>16.596343178621659</v>
      </c>
      <c r="AB13" s="12">
        <v>16.620305980528514</v>
      </c>
    </row>
    <row r="14" spans="1:28" x14ac:dyDescent="0.2">
      <c r="A14" s="5"/>
      <c r="B14" s="9" t="s">
        <v>97</v>
      </c>
      <c r="C14" s="11">
        <v>1436.64</v>
      </c>
      <c r="D14" s="12">
        <v>10.24390243902439</v>
      </c>
      <c r="E14" s="12">
        <v>10.385144429160935</v>
      </c>
      <c r="F14" s="12">
        <v>11.081441922563418</v>
      </c>
      <c r="G14" s="12">
        <v>12.898845892735913</v>
      </c>
      <c r="H14" s="12">
        <v>12.939615129396151</v>
      </c>
      <c r="I14" s="12">
        <v>13.809206137424951</v>
      </c>
      <c r="J14" s="12">
        <v>13.324624428478119</v>
      </c>
      <c r="K14" s="12">
        <v>14.276358873608382</v>
      </c>
      <c r="L14" s="12">
        <v>14.970836033700582</v>
      </c>
      <c r="M14" s="12">
        <v>14.369693011103854</v>
      </c>
      <c r="N14" s="12">
        <v>15.244299674267101</v>
      </c>
      <c r="O14" s="12">
        <v>15.078328981723239</v>
      </c>
      <c r="P14" s="12">
        <v>15.528350515463918</v>
      </c>
      <c r="Q14" s="12">
        <v>16.175462645647702</v>
      </c>
      <c r="R14" s="12">
        <v>15.930388219544847</v>
      </c>
      <c r="S14" s="12">
        <v>16.749821810406274</v>
      </c>
      <c r="T14" s="12">
        <v>17.555555555555554</v>
      </c>
      <c r="U14" s="12">
        <v>18.243754731264193</v>
      </c>
      <c r="V14" s="12">
        <v>18.606492478226443</v>
      </c>
      <c r="W14" s="12">
        <v>17.96875</v>
      </c>
      <c r="X14" s="12">
        <v>17.518248175182482</v>
      </c>
      <c r="Y14" s="12">
        <v>18.515742128935532</v>
      </c>
      <c r="Z14" s="12">
        <v>19.325153374233128</v>
      </c>
      <c r="AA14" s="12">
        <v>19.150579150579151</v>
      </c>
      <c r="AB14" s="12">
        <v>19.414483821263481</v>
      </c>
    </row>
    <row r="15" spans="1:28" x14ac:dyDescent="0.2">
      <c r="A15" s="5"/>
      <c r="B15" s="9" t="s">
        <v>98</v>
      </c>
      <c r="C15" s="11">
        <v>1256.1600000000001</v>
      </c>
      <c r="D15" s="12">
        <v>11.238367931281317</v>
      </c>
      <c r="E15" s="12">
        <v>12.080057183702644</v>
      </c>
      <c r="F15" s="12">
        <v>13.812544045102184</v>
      </c>
      <c r="G15" s="12">
        <v>14.767025089605735</v>
      </c>
      <c r="H15" s="12">
        <v>16.094584286803968</v>
      </c>
      <c r="I15" s="12">
        <v>16.463851109520398</v>
      </c>
      <c r="J15" s="12">
        <v>16.463414634146343</v>
      </c>
      <c r="K15" s="12">
        <v>17.024221453287197</v>
      </c>
      <c r="L15" s="12">
        <v>17.093425605536332</v>
      </c>
      <c r="M15" s="12">
        <v>17.002688172043008</v>
      </c>
      <c r="N15" s="12">
        <v>17.716262975778545</v>
      </c>
      <c r="O15" s="12">
        <v>17.100633356790993</v>
      </c>
      <c r="P15" s="12">
        <v>18.23850350740452</v>
      </c>
      <c r="Q15" s="12">
        <v>19.237012987012985</v>
      </c>
      <c r="R15" s="12">
        <v>18.671875</v>
      </c>
      <c r="S15" s="12">
        <v>20.14719411223551</v>
      </c>
      <c r="T15" s="12">
        <v>19.73307912297426</v>
      </c>
      <c r="U15" s="12">
        <v>20.235756385068761</v>
      </c>
      <c r="V15" s="12">
        <v>20.337394564198689</v>
      </c>
      <c r="W15" s="12">
        <v>19.617224880382775</v>
      </c>
      <c r="X15" s="12">
        <v>19.495635305528612</v>
      </c>
      <c r="Y15" s="12">
        <v>20.657276995305164</v>
      </c>
      <c r="Z15" s="12">
        <v>20.461095100864554</v>
      </c>
      <c r="AA15" s="12">
        <v>21.02325581395349</v>
      </c>
      <c r="AB15" s="12">
        <v>21.134492223238794</v>
      </c>
    </row>
    <row r="16" spans="1:28" x14ac:dyDescent="0.2">
      <c r="A16" s="5"/>
      <c r="B16" s="9" t="s">
        <v>99</v>
      </c>
      <c r="C16" s="11">
        <v>1400.96</v>
      </c>
      <c r="D16" s="12">
        <v>12.681912681912683</v>
      </c>
      <c r="E16" s="12">
        <v>13.819444444444445</v>
      </c>
      <c r="F16" s="12">
        <v>15.853658536585366</v>
      </c>
      <c r="G16" s="12">
        <v>17.043740573152338</v>
      </c>
      <c r="H16" s="12">
        <v>17.097701149425287</v>
      </c>
      <c r="I16" s="12">
        <v>18.41541755888651</v>
      </c>
      <c r="J16" s="12">
        <v>18.070652173913043</v>
      </c>
      <c r="K16" s="12">
        <v>18.80984952120383</v>
      </c>
      <c r="L16" s="12">
        <v>18.950238582140422</v>
      </c>
      <c r="M16" s="12">
        <v>18.9280868385346</v>
      </c>
      <c r="N16" s="12">
        <v>19.287211740041929</v>
      </c>
      <c r="O16" s="12">
        <v>18.957345971563981</v>
      </c>
      <c r="P16" s="12">
        <v>19.470293486041516</v>
      </c>
      <c r="Q16" s="12">
        <v>18.598195697432338</v>
      </c>
      <c r="R16" s="12">
        <v>18.316498316498318</v>
      </c>
      <c r="S16" s="12">
        <v>19.013062409288825</v>
      </c>
      <c r="T16" s="12">
        <v>18.457101658255226</v>
      </c>
      <c r="U16" s="12">
        <v>18.782098312545855</v>
      </c>
      <c r="V16" s="12">
        <v>18.577981651376145</v>
      </c>
      <c r="W16" s="12">
        <v>18.470418470418469</v>
      </c>
      <c r="X16" s="12">
        <v>18.934485241180706</v>
      </c>
      <c r="Y16" s="12">
        <v>19.333333333333332</v>
      </c>
      <c r="Z16" s="12">
        <v>19.909842223891811</v>
      </c>
      <c r="AA16" s="12">
        <v>20.045558086560362</v>
      </c>
      <c r="AB16" s="12">
        <v>19.497334348819496</v>
      </c>
    </row>
    <row r="17" spans="1:28" x14ac:dyDescent="0.2">
      <c r="A17" s="5"/>
      <c r="B17" s="9" t="s">
        <v>100</v>
      </c>
      <c r="C17" s="11">
        <v>1381.08</v>
      </c>
      <c r="D17" s="12">
        <v>13.210445468509985</v>
      </c>
      <c r="E17" s="12">
        <v>15.529411764705884</v>
      </c>
      <c r="F17" s="12">
        <v>17.970565453137102</v>
      </c>
      <c r="G17" s="12">
        <v>19.010212097407695</v>
      </c>
      <c r="H17" s="12">
        <v>19.782777346780449</v>
      </c>
      <c r="I17" s="12">
        <v>20.633693972179291</v>
      </c>
      <c r="J17" s="12">
        <v>20.242608036391204</v>
      </c>
      <c r="K17" s="12">
        <v>20.833333333333336</v>
      </c>
      <c r="L17" s="12">
        <v>21.531463229719485</v>
      </c>
      <c r="M17" s="12">
        <v>20.989505247376311</v>
      </c>
      <c r="N17" s="12">
        <v>20.261437908496731</v>
      </c>
      <c r="O17" s="12">
        <v>20.950323974082075</v>
      </c>
      <c r="P17" s="12">
        <v>20.49645390070922</v>
      </c>
      <c r="Q17" s="12">
        <v>20.367751060820368</v>
      </c>
      <c r="R17" s="12">
        <v>20.096352374397796</v>
      </c>
      <c r="S17" s="12">
        <v>20.562028786840301</v>
      </c>
      <c r="T17" s="12">
        <v>20.628122769450393</v>
      </c>
      <c r="U17" s="12">
        <v>20.334261838440113</v>
      </c>
      <c r="V17" s="12">
        <v>20.140350877192983</v>
      </c>
      <c r="W17" s="12">
        <v>19.569743233865371</v>
      </c>
      <c r="X17" s="12">
        <v>19.806763285024154</v>
      </c>
      <c r="Y17" s="12">
        <v>19.847856154910097</v>
      </c>
      <c r="Z17" s="12">
        <v>20.37037037037037</v>
      </c>
      <c r="AA17" s="12">
        <v>19.713506139154159</v>
      </c>
      <c r="AB17" s="12">
        <v>19.636852723604573</v>
      </c>
    </row>
    <row r="18" spans="1:28" x14ac:dyDescent="0.2">
      <c r="A18" s="5"/>
      <c r="B18" s="9" t="s">
        <v>101</v>
      </c>
      <c r="C18" s="11">
        <v>1422.88</v>
      </c>
      <c r="D18" s="12">
        <v>10.914454277286136</v>
      </c>
      <c r="E18" s="12">
        <v>12.01814058956916</v>
      </c>
      <c r="F18" s="12">
        <v>13.352476669059584</v>
      </c>
      <c r="G18" s="12">
        <v>15.036496350364963</v>
      </c>
      <c r="H18" s="12">
        <v>15.713251267197684</v>
      </c>
      <c r="I18" s="12">
        <v>16.330935251798561</v>
      </c>
      <c r="J18" s="12">
        <v>17.309090909090909</v>
      </c>
      <c r="K18" s="12">
        <v>17.941176470588236</v>
      </c>
      <c r="L18" s="12">
        <v>17.92656587473002</v>
      </c>
      <c r="M18" s="12">
        <v>18.833087149187591</v>
      </c>
      <c r="N18" s="12">
        <v>18.282753515914138</v>
      </c>
      <c r="O18" s="12">
        <v>18.604651162790699</v>
      </c>
      <c r="P18" s="12">
        <v>18.136557610241823</v>
      </c>
      <c r="Q18" s="12">
        <v>18.592964824120603</v>
      </c>
      <c r="R18" s="12">
        <v>17.991913746630729</v>
      </c>
      <c r="S18" s="12">
        <v>18.321678321678323</v>
      </c>
      <c r="T18" s="12">
        <v>18.151147098515519</v>
      </c>
      <c r="U18" s="12">
        <v>18.417366946778714</v>
      </c>
      <c r="V18" s="12">
        <v>18.478985990660441</v>
      </c>
      <c r="W18" s="12">
        <v>18.629407850964739</v>
      </c>
      <c r="X18" s="12">
        <v>18.933333333333334</v>
      </c>
      <c r="Y18" s="12">
        <v>18.725099601593627</v>
      </c>
      <c r="Z18" s="12">
        <v>18.613861386138613</v>
      </c>
      <c r="AA18" s="12">
        <v>18.363273453093811</v>
      </c>
      <c r="AB18" s="12">
        <v>18.604651162790699</v>
      </c>
    </row>
    <row r="19" spans="1:28" x14ac:dyDescent="0.2">
      <c r="A19" s="3"/>
      <c r="B19" s="3" t="s">
        <v>10</v>
      </c>
      <c r="C19" s="3"/>
      <c r="D19" s="7">
        <f>AVERAGE(D7:D18)</f>
        <v>11.571135401732585</v>
      </c>
      <c r="E19" s="7">
        <f t="shared" ref="E19:AB19" si="0">AVERAGE(E7:E18)</f>
        <v>12.153466001921595</v>
      </c>
      <c r="F19" s="7">
        <f t="shared" si="0"/>
        <v>13.364311522078571</v>
      </c>
      <c r="G19" s="7">
        <f t="shared" si="0"/>
        <v>14.374654689151136</v>
      </c>
      <c r="H19" s="7">
        <f t="shared" si="0"/>
        <v>14.874431677865976</v>
      </c>
      <c r="I19" s="7">
        <f t="shared" si="0"/>
        <v>15.315022066076606</v>
      </c>
      <c r="J19" s="7">
        <f t="shared" si="0"/>
        <v>15.254330358562251</v>
      </c>
      <c r="K19" s="7">
        <f t="shared" si="0"/>
        <v>15.884259138825195</v>
      </c>
      <c r="L19" s="7">
        <f t="shared" si="0"/>
        <v>16.098746420427581</v>
      </c>
      <c r="M19" s="7">
        <f t="shared" si="0"/>
        <v>16.189538027979953</v>
      </c>
      <c r="N19" s="7">
        <f t="shared" si="0"/>
        <v>16.49426206367313</v>
      </c>
      <c r="O19" s="7">
        <f t="shared" si="0"/>
        <v>16.704698304971728</v>
      </c>
      <c r="P19" s="7">
        <f t="shared" si="0"/>
        <v>17.165100859314418</v>
      </c>
      <c r="Q19" s="7">
        <f t="shared" si="0"/>
        <v>17.51234788347924</v>
      </c>
      <c r="R19" s="7">
        <f t="shared" si="0"/>
        <v>17.674659316917076</v>
      </c>
      <c r="S19" s="7">
        <f t="shared" si="0"/>
        <v>18.20677920160847</v>
      </c>
      <c r="T19" s="7">
        <f t="shared" si="0"/>
        <v>18.634228696307044</v>
      </c>
      <c r="U19" s="7">
        <f t="shared" si="0"/>
        <v>19.134311663142125</v>
      </c>
      <c r="V19" s="7">
        <f t="shared" si="0"/>
        <v>19.570035793465166</v>
      </c>
      <c r="W19" s="7">
        <f t="shared" si="0"/>
        <v>19.59930253101896</v>
      </c>
      <c r="X19" s="7">
        <f t="shared" si="0"/>
        <v>19.909472560542593</v>
      </c>
      <c r="Y19" s="7">
        <f t="shared" si="0"/>
        <v>20.643206326380689</v>
      </c>
      <c r="Z19" s="7">
        <f t="shared" si="0"/>
        <v>21.376705585287244</v>
      </c>
      <c r="AA19" s="7">
        <f t="shared" si="0"/>
        <v>22.133551979997993</v>
      </c>
      <c r="AB19" s="7">
        <f t="shared" si="0"/>
        <v>22.457042429094532</v>
      </c>
    </row>
    <row r="20" spans="1:28" x14ac:dyDescent="0.2">
      <c r="A20" s="3"/>
      <c r="B20" s="3" t="s">
        <v>11</v>
      </c>
      <c r="C20" s="3"/>
      <c r="D20" s="7">
        <f>STDEV(D7:D18)/SQRT(6)</f>
        <v>0.44204634690410605</v>
      </c>
      <c r="E20" s="7">
        <f t="shared" ref="E20:AB20" si="1">STDEV(E7:E18)/SQRT(6)</f>
        <v>0.62951181752355334</v>
      </c>
      <c r="F20" s="7">
        <f t="shared" si="1"/>
        <v>0.75895113875143672</v>
      </c>
      <c r="G20" s="7">
        <f t="shared" si="1"/>
        <v>0.78257365331110751</v>
      </c>
      <c r="H20" s="7">
        <f t="shared" si="1"/>
        <v>0.82634933144100997</v>
      </c>
      <c r="I20" s="7">
        <f t="shared" si="1"/>
        <v>0.95269162376523453</v>
      </c>
      <c r="J20" s="7">
        <f t="shared" si="1"/>
        <v>0.93954665135048665</v>
      </c>
      <c r="K20" s="7">
        <f t="shared" si="1"/>
        <v>0.94805441946040758</v>
      </c>
      <c r="L20" s="7">
        <f t="shared" si="1"/>
        <v>0.97480184112474033</v>
      </c>
      <c r="M20" s="7">
        <f t="shared" si="1"/>
        <v>0.9544194781235974</v>
      </c>
      <c r="N20" s="7">
        <f t="shared" si="1"/>
        <v>0.84256371990966317</v>
      </c>
      <c r="O20" s="7">
        <f t="shared" si="1"/>
        <v>0.86413086974348929</v>
      </c>
      <c r="P20" s="7">
        <f t="shared" si="1"/>
        <v>0.76149464552709512</v>
      </c>
      <c r="Q20" s="7">
        <f t="shared" si="1"/>
        <v>0.66877081173465891</v>
      </c>
      <c r="R20" s="7">
        <f t="shared" si="1"/>
        <v>0.57654262904879561</v>
      </c>
      <c r="S20" s="7">
        <f t="shared" si="1"/>
        <v>0.66844454883816129</v>
      </c>
      <c r="T20" s="7">
        <f t="shared" si="1"/>
        <v>0.64059103877217116</v>
      </c>
      <c r="U20" s="7">
        <f t="shared" si="1"/>
        <v>0.67362432167682451</v>
      </c>
      <c r="V20" s="7">
        <f t="shared" si="1"/>
        <v>0.68153709225551884</v>
      </c>
      <c r="W20" s="7">
        <f t="shared" si="1"/>
        <v>0.74481775978778175</v>
      </c>
      <c r="X20" s="7">
        <f t="shared" si="1"/>
        <v>0.91352332671208203</v>
      </c>
      <c r="Y20" s="7">
        <f t="shared" si="1"/>
        <v>1.0572618008852714</v>
      </c>
      <c r="Z20" s="7">
        <f t="shared" si="1"/>
        <v>1.2687794110199919</v>
      </c>
      <c r="AA20" s="7">
        <f t="shared" si="1"/>
        <v>1.7003952270135008</v>
      </c>
      <c r="AB20" s="7">
        <f t="shared" si="1"/>
        <v>1.7102950053193999</v>
      </c>
    </row>
    <row r="21" spans="1:28" x14ac:dyDescent="0.2">
      <c r="A21" s="5"/>
      <c r="B21" s="9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1:28" x14ac:dyDescent="0.2">
      <c r="A22" s="5"/>
      <c r="B22" s="9" t="s">
        <v>37</v>
      </c>
      <c r="C22" s="9">
        <v>1569.52</v>
      </c>
      <c r="D22" s="10">
        <v>13.040446304044631</v>
      </c>
      <c r="E22" s="10">
        <v>13.867595818815332</v>
      </c>
      <c r="F22" s="10">
        <v>15.253077975376197</v>
      </c>
      <c r="G22" s="10">
        <v>15.019762845849801</v>
      </c>
      <c r="H22" s="10">
        <v>14.669286182056322</v>
      </c>
      <c r="I22" s="10">
        <v>14.431673052362706</v>
      </c>
      <c r="J22" s="10">
        <v>14.473684210526317</v>
      </c>
      <c r="K22" s="10">
        <v>14.528301886792452</v>
      </c>
      <c r="L22" s="10">
        <v>12.978986402966624</v>
      </c>
      <c r="M22" s="10">
        <v>13.214505224339273</v>
      </c>
      <c r="N22" s="10">
        <v>12.546583850931677</v>
      </c>
      <c r="O22" s="10">
        <v>12.940461725394897</v>
      </c>
      <c r="P22" s="10">
        <v>13.040828762949422</v>
      </c>
      <c r="Q22" s="10">
        <v>13.853599516031458</v>
      </c>
      <c r="R22" s="10">
        <v>14.616755793226382</v>
      </c>
      <c r="S22" s="10">
        <v>15.980024968789014</v>
      </c>
      <c r="T22" s="10">
        <v>16</v>
      </c>
      <c r="U22" s="10">
        <v>16.70547147846333</v>
      </c>
      <c r="V22" s="10">
        <v>18.837535014005603</v>
      </c>
      <c r="W22" s="10">
        <v>18.829858776059179</v>
      </c>
      <c r="X22" s="10">
        <v>18.494055482166445</v>
      </c>
      <c r="Y22" s="10">
        <v>17.195121951219512</v>
      </c>
      <c r="Z22" s="10">
        <v>18.081857055589492</v>
      </c>
      <c r="AA22" s="10">
        <v>19.685577580314423</v>
      </c>
      <c r="AB22" s="10">
        <v>20.027247956403269</v>
      </c>
    </row>
    <row r="23" spans="1:28" x14ac:dyDescent="0.2">
      <c r="A23" s="5"/>
      <c r="B23" s="9" t="s">
        <v>38</v>
      </c>
      <c r="C23" s="9">
        <v>1473.84</v>
      </c>
      <c r="D23" s="10">
        <v>14.008941877794337</v>
      </c>
      <c r="E23" s="10">
        <v>14.573991031390134</v>
      </c>
      <c r="F23" s="10">
        <v>15.582450832072617</v>
      </c>
      <c r="G23" s="10">
        <v>14.88138030194105</v>
      </c>
      <c r="H23" s="10">
        <v>14.680851063829786</v>
      </c>
      <c r="I23" s="10">
        <v>14.227642276422763</v>
      </c>
      <c r="J23" s="10">
        <v>14.131897711978466</v>
      </c>
      <c r="K23" s="10">
        <v>13.834788448623236</v>
      </c>
      <c r="L23" s="10">
        <v>13.923227065712426</v>
      </c>
      <c r="M23" s="10">
        <v>13.874345549738221</v>
      </c>
      <c r="N23" s="10">
        <v>13.710201429499675</v>
      </c>
      <c r="O23" s="10">
        <v>13.773584905660377</v>
      </c>
      <c r="P23" s="10">
        <v>14.108141702921067</v>
      </c>
      <c r="Q23" s="10">
        <v>14.660691421254802</v>
      </c>
      <c r="R23" s="10">
        <v>15.239829993928355</v>
      </c>
      <c r="S23" s="10">
        <v>17.199184228416044</v>
      </c>
      <c r="T23" s="10">
        <v>16.84981684981685</v>
      </c>
      <c r="U23" s="10">
        <v>18.365921787709496</v>
      </c>
      <c r="V23" s="10">
        <v>19.118644067796613</v>
      </c>
      <c r="W23" s="10">
        <v>19.220246238030096</v>
      </c>
      <c r="X23" s="10">
        <v>19.320453031312461</v>
      </c>
      <c r="Y23" s="10">
        <v>19.656357388316152</v>
      </c>
      <c r="Z23" s="10">
        <v>20.716292134831459</v>
      </c>
      <c r="AA23" s="10">
        <v>21.11581920903955</v>
      </c>
      <c r="AB23" s="10">
        <v>23.047473200612558</v>
      </c>
    </row>
    <row r="24" spans="1:28" x14ac:dyDescent="0.2">
      <c r="A24" s="5"/>
      <c r="B24" s="9" t="s">
        <v>102</v>
      </c>
      <c r="C24" s="9">
        <v>1577.76</v>
      </c>
      <c r="D24" s="10">
        <v>13.293502613890965</v>
      </c>
      <c r="E24" s="10">
        <v>13.573000733675716</v>
      </c>
      <c r="F24" s="10">
        <v>14.801444043321299</v>
      </c>
      <c r="G24" s="10">
        <v>14.930555555555555</v>
      </c>
      <c r="H24" s="10">
        <v>14.956405097250167</v>
      </c>
      <c r="I24" s="10">
        <v>14.661406969099279</v>
      </c>
      <c r="J24" s="10">
        <v>14.405684754521964</v>
      </c>
      <c r="K24" s="10">
        <v>13.867684478371501</v>
      </c>
      <c r="L24" s="10">
        <v>13.871374527112232</v>
      </c>
      <c r="M24" s="10">
        <v>14.462299134734241</v>
      </c>
      <c r="N24" s="10">
        <v>14.794007490636703</v>
      </c>
      <c r="O24" s="10">
        <v>15.408225905463475</v>
      </c>
      <c r="P24" s="10">
        <v>16.113161131611317</v>
      </c>
      <c r="Q24" s="10">
        <v>17.79179810725552</v>
      </c>
      <c r="R24" s="10">
        <v>17.460317460317459</v>
      </c>
      <c r="S24" s="10">
        <v>19.318885448916408</v>
      </c>
      <c r="T24" s="10">
        <v>19.671132764920827</v>
      </c>
      <c r="U24" s="10">
        <v>21.518987341772153</v>
      </c>
      <c r="V24" s="10">
        <v>21.726010863005431</v>
      </c>
      <c r="W24" s="10">
        <v>22.129186602870814</v>
      </c>
      <c r="X24" s="10">
        <v>22.741055184960583</v>
      </c>
      <c r="Y24" s="10">
        <v>23.01255230125523</v>
      </c>
      <c r="Z24" s="10">
        <v>24.353577871316897</v>
      </c>
      <c r="AA24" s="10">
        <v>25.152253349573687</v>
      </c>
      <c r="AB24" s="10">
        <v>27.317372621240025</v>
      </c>
    </row>
    <row r="25" spans="1:28" x14ac:dyDescent="0.2">
      <c r="A25" s="5"/>
      <c r="B25" s="9" t="s">
        <v>103</v>
      </c>
      <c r="C25" s="9">
        <v>1518.92</v>
      </c>
      <c r="D25" s="10">
        <v>14.052044609665426</v>
      </c>
      <c r="E25" s="10">
        <v>15.065502183406112</v>
      </c>
      <c r="F25" s="10">
        <v>14.81218993621545</v>
      </c>
      <c r="G25" s="10">
        <v>15.062761506276152</v>
      </c>
      <c r="H25" s="10">
        <v>14.860259032038172</v>
      </c>
      <c r="I25" s="10">
        <v>14.854827819041189</v>
      </c>
      <c r="J25" s="10">
        <v>14.797611147976111</v>
      </c>
      <c r="K25" s="10">
        <v>14.248536109303839</v>
      </c>
      <c r="L25" s="10">
        <v>14.155844155844155</v>
      </c>
      <c r="M25" s="10">
        <v>14.650098103335512</v>
      </c>
      <c r="N25" s="10">
        <v>14.595283620140217</v>
      </c>
      <c r="O25" s="10">
        <v>15.192307692307692</v>
      </c>
      <c r="P25" s="10">
        <v>15.409622886866059</v>
      </c>
      <c r="Q25" s="10">
        <v>16.446955430006277</v>
      </c>
      <c r="R25" s="10">
        <v>17.252195734002509</v>
      </c>
      <c r="S25" s="10">
        <v>18.057285180572851</v>
      </c>
      <c r="T25" s="10">
        <v>18.63887185775598</v>
      </c>
      <c r="U25" s="10">
        <v>19.501822600243013</v>
      </c>
      <c r="V25" s="10">
        <v>21.315028901734102</v>
      </c>
      <c r="W25" s="10">
        <v>21.403508771929825</v>
      </c>
      <c r="X25" s="10">
        <v>21.035386631716907</v>
      </c>
      <c r="Y25" s="10">
        <v>21.4375</v>
      </c>
      <c r="Z25" s="10">
        <v>22.159800249687891</v>
      </c>
      <c r="AA25" s="10">
        <v>23.472668810289392</v>
      </c>
      <c r="AB25" s="10">
        <v>24.358130348913758</v>
      </c>
    </row>
    <row r="26" spans="1:28" x14ac:dyDescent="0.2">
      <c r="A26" s="5"/>
      <c r="B26" s="9" t="s">
        <v>104</v>
      </c>
      <c r="C26" s="9">
        <v>1481.84</v>
      </c>
      <c r="D26" s="10">
        <v>9.1295116772823768</v>
      </c>
      <c r="E26" s="10">
        <v>10.099573257467995</v>
      </c>
      <c r="F26" s="10">
        <v>10.663021189336979</v>
      </c>
      <c r="G26" s="10">
        <v>10.748299319727892</v>
      </c>
      <c r="H26" s="10">
        <v>11</v>
      </c>
      <c r="I26" s="10">
        <v>11.220472440944881</v>
      </c>
      <c r="J26" s="10">
        <v>11.344262295081966</v>
      </c>
      <c r="K26" s="10">
        <v>11.952971913781841</v>
      </c>
      <c r="L26" s="10">
        <v>12.524590163934427</v>
      </c>
      <c r="M26" s="10">
        <v>13.040629095674966</v>
      </c>
      <c r="N26" s="10">
        <v>13.916500994035786</v>
      </c>
      <c r="O26" s="10">
        <v>15.442690459849004</v>
      </c>
      <c r="P26" s="10">
        <v>17.265193370165747</v>
      </c>
      <c r="Q26" s="10">
        <v>18.911564625850342</v>
      </c>
      <c r="R26" s="10">
        <v>20.543406229290923</v>
      </c>
      <c r="S26" s="10">
        <v>23.258869908015768</v>
      </c>
      <c r="T26" s="10">
        <v>24.144736842105264</v>
      </c>
      <c r="U26" s="10">
        <v>25.359477124183005</v>
      </c>
      <c r="V26" s="10">
        <v>26.540616246498601</v>
      </c>
      <c r="W26" s="10">
        <v>28.054953000723064</v>
      </c>
      <c r="X26" s="10">
        <v>27.989487516425754</v>
      </c>
      <c r="Y26" s="10">
        <v>27.899271040424122</v>
      </c>
      <c r="Z26" s="10">
        <v>28.440366972477065</v>
      </c>
      <c r="AA26" s="10">
        <v>30.086580086580089</v>
      </c>
      <c r="AB26" s="10">
        <v>30.263157894736842</v>
      </c>
    </row>
    <row r="27" spans="1:28" x14ac:dyDescent="0.2">
      <c r="A27" s="5"/>
      <c r="B27" s="9" t="s">
        <v>105</v>
      </c>
      <c r="C27" s="9">
        <v>1326.76</v>
      </c>
      <c r="D27" s="10">
        <v>12.067640276710224</v>
      </c>
      <c r="E27" s="10">
        <v>13.790504898266768</v>
      </c>
      <c r="F27" s="10">
        <v>14.69265367316342</v>
      </c>
      <c r="G27" s="10">
        <v>14.784546805349184</v>
      </c>
      <c r="H27" s="10">
        <v>15.113719735876744</v>
      </c>
      <c r="I27" s="10">
        <v>15.222141296431172</v>
      </c>
      <c r="J27" s="10">
        <v>15.747460087082729</v>
      </c>
      <c r="K27" s="10">
        <v>16.776556776556774</v>
      </c>
      <c r="L27" s="10">
        <v>17.083631165117939</v>
      </c>
      <c r="M27" s="10">
        <v>18.014705882352942</v>
      </c>
      <c r="N27" s="10">
        <v>18.832116788321169</v>
      </c>
      <c r="O27" s="10">
        <v>20.839363241678726</v>
      </c>
      <c r="P27" s="10">
        <v>23.01158301158301</v>
      </c>
      <c r="Q27" s="10">
        <v>25.191424196018374</v>
      </c>
      <c r="R27" s="10">
        <v>26.394849785407725</v>
      </c>
      <c r="S27" s="10">
        <v>28.170894526034711</v>
      </c>
      <c r="T27" s="10">
        <v>30.367647058823525</v>
      </c>
      <c r="U27" s="10">
        <v>32.194381169324224</v>
      </c>
      <c r="V27" s="10">
        <v>32.941176470588232</v>
      </c>
      <c r="W27" s="10">
        <v>34.417129262490086</v>
      </c>
      <c r="X27" s="10">
        <v>37.013574660633488</v>
      </c>
      <c r="Y27" s="10">
        <v>34.590163934426229</v>
      </c>
      <c r="Z27" s="10">
        <v>34.615384615384613</v>
      </c>
      <c r="AA27" s="10">
        <v>34.382376081825335</v>
      </c>
      <c r="AB27" s="10">
        <v>35.38961038961039</v>
      </c>
    </row>
    <row r="28" spans="1:28" x14ac:dyDescent="0.2">
      <c r="A28" s="5"/>
      <c r="B28" s="9" t="s">
        <v>106</v>
      </c>
      <c r="C28" s="9">
        <v>1481.76</v>
      </c>
      <c r="D28" s="10">
        <v>13.822751322751323</v>
      </c>
      <c r="E28" s="10">
        <v>15.189048239895698</v>
      </c>
      <c r="F28" s="10">
        <v>16.063199473337722</v>
      </c>
      <c r="G28" s="10">
        <v>17.596281540504648</v>
      </c>
      <c r="H28" s="10">
        <v>18.101694915254239</v>
      </c>
      <c r="I28" s="10">
        <v>18.210659898477157</v>
      </c>
      <c r="J28" s="10">
        <v>18.34282099936749</v>
      </c>
      <c r="K28" s="10">
        <v>19.663299663299664</v>
      </c>
      <c r="L28" s="10">
        <v>19.803921568627452</v>
      </c>
      <c r="M28" s="10">
        <v>20.37275064267352</v>
      </c>
      <c r="N28" s="10">
        <v>21.617946974847044</v>
      </c>
      <c r="O28" s="10">
        <v>23.441558441558442</v>
      </c>
      <c r="P28" s="10">
        <v>23.607427055702917</v>
      </c>
      <c r="Q28" s="10">
        <v>25.732899022801302</v>
      </c>
      <c r="R28" s="10">
        <v>27.160493827160494</v>
      </c>
      <c r="S28" s="10">
        <v>29.318036966220522</v>
      </c>
      <c r="T28" s="10">
        <v>30.974025974025977</v>
      </c>
      <c r="U28" s="10">
        <v>32.396166134185307</v>
      </c>
      <c r="V28" s="10">
        <v>34.52722063037249</v>
      </c>
      <c r="W28" s="10">
        <v>35.160142348754448</v>
      </c>
      <c r="X28" s="10">
        <v>37.233259749816042</v>
      </c>
      <c r="Y28" s="10">
        <v>36.183745583038871</v>
      </c>
      <c r="Z28" s="10">
        <v>38.937351308485333</v>
      </c>
      <c r="AA28" s="10">
        <v>37.5</v>
      </c>
      <c r="AB28" s="10">
        <v>40.287226001511719</v>
      </c>
    </row>
    <row r="29" spans="1:28" x14ac:dyDescent="0.2">
      <c r="A29" s="5"/>
      <c r="B29" s="9" t="s">
        <v>107</v>
      </c>
      <c r="C29" s="9">
        <v>1802.44</v>
      </c>
      <c r="D29" s="10">
        <v>14.515203671830179</v>
      </c>
      <c r="E29" s="10">
        <v>17.10758377425044</v>
      </c>
      <c r="F29" s="10">
        <v>17.597292724196279</v>
      </c>
      <c r="G29" s="10">
        <v>18.326271186440678</v>
      </c>
      <c r="H29" s="10">
        <v>18.833600856072767</v>
      </c>
      <c r="I29" s="10">
        <v>18.565400843881857</v>
      </c>
      <c r="J29" s="10">
        <v>18.791264601320467</v>
      </c>
      <c r="K29" s="10">
        <v>19.675562532705388</v>
      </c>
      <c r="L29" s="10">
        <v>21.115126484254002</v>
      </c>
      <c r="M29" s="10">
        <v>21.8172740888667</v>
      </c>
      <c r="N29" s="10">
        <v>22.898842476094615</v>
      </c>
      <c r="O29" s="10">
        <v>23.617571059431526</v>
      </c>
      <c r="P29" s="10">
        <v>24.679322729604923</v>
      </c>
      <c r="Q29" s="10">
        <v>27.277657266811278</v>
      </c>
      <c r="R29" s="10">
        <v>28.927410617551462</v>
      </c>
      <c r="S29" s="10">
        <v>30.824972129319956</v>
      </c>
      <c r="T29" s="10">
        <v>32.755729457797649</v>
      </c>
      <c r="U29" s="10">
        <v>34.529914529914528</v>
      </c>
      <c r="V29" s="10">
        <v>35.68181818181818</v>
      </c>
      <c r="W29" s="10">
        <v>37.326388888888893</v>
      </c>
      <c r="X29" s="10">
        <v>39.769277474195505</v>
      </c>
      <c r="Y29" s="10">
        <v>42.82099936748893</v>
      </c>
      <c r="Z29" s="10">
        <v>44.9375</v>
      </c>
      <c r="AA29" s="10">
        <v>45.11512134411948</v>
      </c>
      <c r="AB29" s="10">
        <v>49.386701097482245</v>
      </c>
    </row>
    <row r="30" spans="1:28" x14ac:dyDescent="0.2">
      <c r="A30" s="5"/>
      <c r="B30" s="9" t="s">
        <v>108</v>
      </c>
      <c r="C30" s="9">
        <v>1690.08</v>
      </c>
      <c r="D30" s="10">
        <v>13.170441001191897</v>
      </c>
      <c r="E30" s="10">
        <v>16.157461809635723</v>
      </c>
      <c r="F30" s="10">
        <v>18.385650224215247</v>
      </c>
      <c r="G30" s="10">
        <v>20.154610712313641</v>
      </c>
      <c r="H30" s="10">
        <v>20.364238410596027</v>
      </c>
      <c r="I30" s="10">
        <v>20.31425364758698</v>
      </c>
      <c r="J30" s="10">
        <v>20.905533817775293</v>
      </c>
      <c r="K30" s="10">
        <v>22.939262472885034</v>
      </c>
      <c r="L30" s="10">
        <v>24.065040650406505</v>
      </c>
      <c r="M30" s="10">
        <v>25.769854132901131</v>
      </c>
      <c r="N30" s="10">
        <v>27.377049180327866</v>
      </c>
      <c r="O30" s="10">
        <v>29.93384785005513</v>
      </c>
      <c r="P30" s="10">
        <v>32.515687393040501</v>
      </c>
      <c r="Q30" s="10">
        <v>33.879164313946923</v>
      </c>
      <c r="R30" s="10">
        <v>36</v>
      </c>
      <c r="S30" s="10">
        <v>37</v>
      </c>
      <c r="T30" s="10">
        <v>39.0625</v>
      </c>
      <c r="U30" s="10">
        <v>41.8125</v>
      </c>
      <c r="V30" s="10">
        <v>41.807909604519772</v>
      </c>
      <c r="W30" s="10">
        <v>42.683706070287542</v>
      </c>
      <c r="X30" s="10">
        <v>44.918699186991866</v>
      </c>
      <c r="Y30" s="10">
        <v>45.364891518737672</v>
      </c>
      <c r="Z30" s="10">
        <v>47.965310206804531</v>
      </c>
      <c r="AA30" s="10">
        <v>49.266247379454924</v>
      </c>
      <c r="AB30" s="10">
        <v>50.283286118980172</v>
      </c>
    </row>
    <row r="31" spans="1:28" x14ac:dyDescent="0.2">
      <c r="A31" s="5"/>
      <c r="B31" s="9" t="s">
        <v>109</v>
      </c>
      <c r="C31" s="9">
        <v>1613.96</v>
      </c>
      <c r="D31" s="10">
        <v>12.816091954022987</v>
      </c>
      <c r="E31" s="10">
        <v>15.789473684210526</v>
      </c>
      <c r="F31" s="10">
        <v>16.841491841491841</v>
      </c>
      <c r="G31" s="10">
        <v>17.815774958632101</v>
      </c>
      <c r="H31" s="10">
        <v>18.802936194240541</v>
      </c>
      <c r="I31" s="10">
        <v>19.851258581235697</v>
      </c>
      <c r="J31" s="10">
        <v>20.512820512820511</v>
      </c>
      <c r="K31" s="10">
        <v>22.329545454545453</v>
      </c>
      <c r="L31" s="10">
        <v>22.683189655172413</v>
      </c>
      <c r="M31" s="10">
        <v>24.395604395604394</v>
      </c>
      <c r="N31" s="10">
        <v>24.690026954177899</v>
      </c>
      <c r="O31" s="10">
        <v>26.69956140350877</v>
      </c>
      <c r="P31" s="10">
        <v>29.762594093804285</v>
      </c>
      <c r="Q31" s="10">
        <v>32.295271049596309</v>
      </c>
      <c r="R31" s="10">
        <v>34.342186534898083</v>
      </c>
      <c r="S31" s="10">
        <v>35.026897788404064</v>
      </c>
      <c r="T31" s="10">
        <v>37.236842105263158</v>
      </c>
      <c r="U31" s="10">
        <v>38.0064308681672</v>
      </c>
      <c r="V31" s="10">
        <v>40.313390313390315</v>
      </c>
      <c r="W31" s="10">
        <v>41.502808988764045</v>
      </c>
      <c r="X31" s="10">
        <v>44.563426688632617</v>
      </c>
      <c r="Y31" s="10">
        <v>44.212962962962962</v>
      </c>
      <c r="Z31" s="10">
        <v>46.315789473684212</v>
      </c>
      <c r="AA31" s="10">
        <v>48.818255908720452</v>
      </c>
      <c r="AB31" s="10">
        <v>49.096880131362894</v>
      </c>
    </row>
    <row r="32" spans="1:28" x14ac:dyDescent="0.2">
      <c r="A32" s="5"/>
      <c r="B32" s="9" t="s">
        <v>110</v>
      </c>
      <c r="C32" s="9">
        <v>1803.48</v>
      </c>
      <c r="D32" s="10">
        <v>10.10376843255052</v>
      </c>
      <c r="E32" s="10">
        <v>13.171283210853591</v>
      </c>
      <c r="F32" s="10">
        <v>13.984018264840184</v>
      </c>
      <c r="G32" s="10">
        <v>16.138165345413363</v>
      </c>
      <c r="H32" s="10">
        <v>16.354625550660792</v>
      </c>
      <c r="I32" s="10">
        <v>17.069327731092436</v>
      </c>
      <c r="J32" s="10">
        <v>17.432150313152402</v>
      </c>
      <c r="K32" s="10">
        <v>17.409114183307732</v>
      </c>
      <c r="L32" s="10">
        <v>17.806841046277665</v>
      </c>
      <c r="M32" s="10">
        <v>19.16708479678876</v>
      </c>
      <c r="N32" s="10">
        <v>20.493066255778121</v>
      </c>
      <c r="O32" s="10">
        <v>21.722643553629471</v>
      </c>
      <c r="P32" s="10">
        <v>23.233995584988961</v>
      </c>
      <c r="Q32" s="10">
        <v>23.718964606444796</v>
      </c>
      <c r="R32" s="10">
        <v>24.010554089709764</v>
      </c>
      <c r="S32" s="10">
        <v>25.862068965517242</v>
      </c>
      <c r="T32" s="10">
        <v>26.335671883432273</v>
      </c>
      <c r="U32" s="10">
        <v>27.918235610543302</v>
      </c>
      <c r="V32" s="10">
        <v>28.531073446327682</v>
      </c>
      <c r="W32" s="10">
        <v>30.187606594656053</v>
      </c>
      <c r="X32" s="10">
        <v>32.161383285302591</v>
      </c>
      <c r="Y32" s="10">
        <v>34.318038969201758</v>
      </c>
      <c r="Z32" s="10">
        <v>36.102027468933947</v>
      </c>
      <c r="AA32" s="10">
        <v>35.518777848504136</v>
      </c>
      <c r="AB32" s="10">
        <v>37.118754055807919</v>
      </c>
    </row>
    <row r="33" spans="1:28" x14ac:dyDescent="0.2">
      <c r="A33" s="5"/>
      <c r="B33" s="9" t="s">
        <v>111</v>
      </c>
      <c r="C33" s="9">
        <v>1771.04</v>
      </c>
      <c r="D33" s="10">
        <v>9.1314031180400885</v>
      </c>
      <c r="E33" s="10">
        <v>11.896745230078563</v>
      </c>
      <c r="F33" s="10">
        <v>11.988130563798221</v>
      </c>
      <c r="G33" s="10">
        <v>13.547237076648841</v>
      </c>
      <c r="H33" s="10">
        <v>13.776999416228838</v>
      </c>
      <c r="I33" s="10">
        <v>13.731007315700619</v>
      </c>
      <c r="J33" s="10">
        <v>13.715570545250142</v>
      </c>
      <c r="K33" s="10">
        <v>14.467145223633352</v>
      </c>
      <c r="L33" s="10">
        <v>14.35483870967742</v>
      </c>
      <c r="M33" s="10">
        <v>15.941240478781285</v>
      </c>
      <c r="N33" s="10">
        <v>16.754478398314017</v>
      </c>
      <c r="O33" s="10">
        <v>18.594594594594593</v>
      </c>
      <c r="P33" s="10">
        <v>19.129979035639412</v>
      </c>
      <c r="Q33" s="10">
        <v>21.061007957559681</v>
      </c>
      <c r="R33" s="10">
        <v>21.199368753287743</v>
      </c>
      <c r="S33" s="10">
        <v>22.264561785519867</v>
      </c>
      <c r="T33" s="10">
        <v>22.768572955638696</v>
      </c>
      <c r="U33" s="10">
        <v>23.753351206434317</v>
      </c>
      <c r="V33" s="10">
        <v>25.326519023282223</v>
      </c>
      <c r="W33" s="10">
        <v>25.715922107674682</v>
      </c>
      <c r="X33" s="10">
        <v>27.586206896551722</v>
      </c>
      <c r="Y33" s="10">
        <v>28.809523809523807</v>
      </c>
      <c r="Z33" s="10">
        <v>30.921459492888065</v>
      </c>
      <c r="AA33" s="10">
        <v>32.381570408825439</v>
      </c>
      <c r="AB33" s="10">
        <v>33.354591836734691</v>
      </c>
    </row>
    <row r="34" spans="1:28" x14ac:dyDescent="0.2">
      <c r="A34" s="3"/>
      <c r="B34" s="9" t="s">
        <v>112</v>
      </c>
      <c r="C34" s="9">
        <v>1362.24</v>
      </c>
      <c r="D34" s="10">
        <v>11.17964533538936</v>
      </c>
      <c r="E34" s="10">
        <v>12.210200927357032</v>
      </c>
      <c r="F34" s="10">
        <v>12.964366944655042</v>
      </c>
      <c r="G34" s="10">
        <v>13.159851301115241</v>
      </c>
      <c r="H34" s="10">
        <v>13.367799113737075</v>
      </c>
      <c r="I34" s="10">
        <v>13.49380014587892</v>
      </c>
      <c r="J34" s="10">
        <v>13.26530612244898</v>
      </c>
      <c r="K34" s="10">
        <v>13.53111432706223</v>
      </c>
      <c r="L34" s="10">
        <v>13.689604685212299</v>
      </c>
      <c r="M34" s="10">
        <v>13.544668587896252</v>
      </c>
      <c r="N34" s="10">
        <v>14.254859611231103</v>
      </c>
      <c r="O34" s="10">
        <v>15.179856115107915</v>
      </c>
      <c r="P34" s="10">
        <v>15.647226173541965</v>
      </c>
      <c r="Q34" s="10">
        <v>16.434336023477623</v>
      </c>
      <c r="R34" s="10">
        <v>16.630513376717282</v>
      </c>
      <c r="S34" s="10">
        <v>17.113850616388689</v>
      </c>
      <c r="T34" s="10">
        <v>17.431850789096124</v>
      </c>
      <c r="U34" s="10">
        <v>17.480537862703468</v>
      </c>
      <c r="V34" s="10">
        <v>18.168812589413445</v>
      </c>
      <c r="W34" s="10">
        <v>18.201438848920866</v>
      </c>
      <c r="X34" s="10">
        <v>18.962962962962962</v>
      </c>
      <c r="Y34" s="10">
        <v>19.446467589220685</v>
      </c>
      <c r="Z34" s="10">
        <v>20.601503759398497</v>
      </c>
      <c r="AA34" s="10">
        <v>22.959572845156369</v>
      </c>
      <c r="AB34" s="10">
        <v>24.326404926866822</v>
      </c>
    </row>
    <row r="35" spans="1:28" x14ac:dyDescent="0.2">
      <c r="A35" s="3"/>
      <c r="B35" s="9" t="s">
        <v>113</v>
      </c>
      <c r="C35" s="9">
        <v>1350.92</v>
      </c>
      <c r="D35" s="10">
        <v>11.609907120743033</v>
      </c>
      <c r="E35" s="10">
        <v>13.114754098360656</v>
      </c>
      <c r="F35" s="10">
        <v>13.013698630136986</v>
      </c>
      <c r="G35" s="10">
        <v>14.296463506395787</v>
      </c>
      <c r="H35" s="10">
        <v>13.189269746646795</v>
      </c>
      <c r="I35" s="10">
        <v>12.824314306893998</v>
      </c>
      <c r="J35" s="10">
        <v>12.856099342585829</v>
      </c>
      <c r="K35" s="10">
        <v>12.938596491228072</v>
      </c>
      <c r="L35" s="10">
        <v>13.566739606126916</v>
      </c>
      <c r="M35" s="10">
        <v>13.678905687544995</v>
      </c>
      <c r="N35" s="10">
        <v>13.924963924963926</v>
      </c>
      <c r="O35" s="10">
        <v>14.110871130309574</v>
      </c>
      <c r="P35" s="10">
        <v>14.669571532316631</v>
      </c>
      <c r="Q35" s="10">
        <v>14.605929139551698</v>
      </c>
      <c r="R35" s="10">
        <v>15.379008746355685</v>
      </c>
      <c r="S35" s="10">
        <v>15.373352855051245</v>
      </c>
      <c r="T35" s="10">
        <v>15.854545454545455</v>
      </c>
      <c r="U35" s="10">
        <v>16.364952932657495</v>
      </c>
      <c r="V35" s="10">
        <v>16.90340909090909</v>
      </c>
      <c r="W35" s="10">
        <v>17.474302496328928</v>
      </c>
      <c r="X35" s="10">
        <v>18.881626724763979</v>
      </c>
      <c r="Y35" s="10">
        <v>19.607843137254903</v>
      </c>
      <c r="Z35" s="10">
        <v>20.827178729689809</v>
      </c>
      <c r="AA35" s="10">
        <v>22.187742435996896</v>
      </c>
      <c r="AB35" s="10">
        <v>25.163398692810457</v>
      </c>
    </row>
    <row r="36" spans="1:28" x14ac:dyDescent="0.2">
      <c r="A36" s="5"/>
      <c r="B36" s="9" t="s">
        <v>114</v>
      </c>
      <c r="C36" s="9">
        <v>1352.16</v>
      </c>
      <c r="D36" s="10">
        <v>13.238770685579196</v>
      </c>
      <c r="E36" s="10">
        <v>14.103585657370518</v>
      </c>
      <c r="F36" s="10">
        <v>14.615384615384617</v>
      </c>
      <c r="G36" s="10">
        <v>15.553869499241275</v>
      </c>
      <c r="H36" s="10">
        <v>16.006097560975611</v>
      </c>
      <c r="I36" s="10">
        <v>15.961395694135113</v>
      </c>
      <c r="J36" s="10">
        <v>16.114790286975715</v>
      </c>
      <c r="K36" s="10">
        <v>16.975537435137138</v>
      </c>
      <c r="L36" s="10">
        <v>16.568483063328422</v>
      </c>
      <c r="M36" s="10">
        <v>16.975537435137138</v>
      </c>
      <c r="N36" s="10">
        <v>16.347569955817377</v>
      </c>
      <c r="O36" s="10">
        <v>17.188638018936636</v>
      </c>
      <c r="P36" s="10">
        <v>17.325664989216392</v>
      </c>
      <c r="Q36" s="10">
        <v>17.138810198300284</v>
      </c>
      <c r="R36" s="10">
        <v>18.718861209964412</v>
      </c>
      <c r="S36" s="10">
        <v>18.22064056939502</v>
      </c>
      <c r="T36" s="10">
        <v>18.807665010645849</v>
      </c>
      <c r="U36" s="10">
        <v>19.222462203023756</v>
      </c>
      <c r="V36" s="10">
        <v>20.409656181419166</v>
      </c>
      <c r="W36" s="10">
        <v>20.014398848092153</v>
      </c>
      <c r="X36" s="10">
        <v>20.043731778425656</v>
      </c>
      <c r="Y36" s="10">
        <v>20.594795539033459</v>
      </c>
      <c r="Z36" s="10">
        <v>22.904191616766468</v>
      </c>
      <c r="AA36" s="10">
        <v>23.506891271056663</v>
      </c>
      <c r="AB36" s="10">
        <v>25.093914350112694</v>
      </c>
    </row>
    <row r="37" spans="1:28" x14ac:dyDescent="0.2">
      <c r="A37" s="5"/>
      <c r="B37" s="9" t="s">
        <v>115</v>
      </c>
      <c r="C37" s="9">
        <v>1437.2</v>
      </c>
      <c r="D37" s="12">
        <v>11.72106824925816</v>
      </c>
      <c r="E37" s="12">
        <v>13.663663663663664</v>
      </c>
      <c r="F37" s="12">
        <v>14.285714285714285</v>
      </c>
      <c r="G37" s="12">
        <v>14.533622559652928</v>
      </c>
      <c r="H37" s="12">
        <v>14.729241877256319</v>
      </c>
      <c r="I37" s="12">
        <v>15.166548547129697</v>
      </c>
      <c r="J37" s="12">
        <v>15.266106442577032</v>
      </c>
      <c r="K37" s="12">
        <v>15.132496513249652</v>
      </c>
      <c r="L37" s="12">
        <v>15.310344827586206</v>
      </c>
      <c r="M37" s="12">
        <v>15.549412577747063</v>
      </c>
      <c r="N37" s="12">
        <v>15.988973121984836</v>
      </c>
      <c r="O37" s="12">
        <v>16.541865214431585</v>
      </c>
      <c r="P37" s="12">
        <v>16.498993963782695</v>
      </c>
      <c r="Q37" s="12">
        <v>16.891891891891891</v>
      </c>
      <c r="R37" s="12">
        <v>16.632860040567952</v>
      </c>
      <c r="S37" s="12">
        <v>17.647058823529413</v>
      </c>
      <c r="T37" s="12">
        <v>17.13520749665328</v>
      </c>
      <c r="U37" s="12">
        <v>17.45819397993311</v>
      </c>
      <c r="V37" s="12">
        <v>17.56393001345895</v>
      </c>
      <c r="W37" s="12">
        <v>18.236877523553161</v>
      </c>
      <c r="X37" s="12">
        <v>19.286204529855869</v>
      </c>
      <c r="Y37" s="12">
        <v>19.694868238557557</v>
      </c>
      <c r="Z37" s="12">
        <v>20.557491289198605</v>
      </c>
      <c r="AA37" s="12">
        <v>21.604503870513721</v>
      </c>
      <c r="AB37" s="12">
        <v>23.321299638989171</v>
      </c>
    </row>
    <row r="38" spans="1:28" x14ac:dyDescent="0.2">
      <c r="A38" s="5"/>
      <c r="B38" s="9" t="s">
        <v>116</v>
      </c>
      <c r="C38" s="9">
        <v>1429.12</v>
      </c>
      <c r="D38" s="12">
        <v>10.065645514223196</v>
      </c>
      <c r="E38" s="12">
        <v>11.472982975573649</v>
      </c>
      <c r="F38" s="12">
        <v>12.35632183908046</v>
      </c>
      <c r="G38" s="12">
        <v>12.066473988439306</v>
      </c>
      <c r="H38" s="12">
        <v>12.162162162162163</v>
      </c>
      <c r="I38" s="12">
        <v>12.201963534361852</v>
      </c>
      <c r="J38" s="12">
        <v>12.674094707520892</v>
      </c>
      <c r="K38" s="12">
        <v>12.937062937062937</v>
      </c>
      <c r="L38" s="12">
        <v>13.361462728551334</v>
      </c>
      <c r="M38" s="12">
        <v>13.795518207282914</v>
      </c>
      <c r="N38" s="12">
        <v>14.444444444444443</v>
      </c>
      <c r="O38" s="12">
        <v>14.886285320468643</v>
      </c>
      <c r="P38" s="12">
        <v>15.024121295658166</v>
      </c>
      <c r="Q38" s="12">
        <v>15.310344827586206</v>
      </c>
      <c r="R38" s="12">
        <v>16.01908657123381</v>
      </c>
      <c r="S38" s="12">
        <v>16.929403701165182</v>
      </c>
      <c r="T38" s="12">
        <v>18.206521739130434</v>
      </c>
      <c r="U38" s="12">
        <v>17.876712328767123</v>
      </c>
      <c r="V38" s="12">
        <v>18.698630136986303</v>
      </c>
      <c r="W38" s="12">
        <v>19.119669876203577</v>
      </c>
      <c r="X38" s="12">
        <v>20</v>
      </c>
      <c r="Y38" s="12">
        <v>21.100278551532035</v>
      </c>
      <c r="Z38" s="12">
        <v>22.144846796657379</v>
      </c>
      <c r="AA38" s="12">
        <v>24.064925899788285</v>
      </c>
      <c r="AB38" s="12">
        <v>25.681492109038739</v>
      </c>
    </row>
    <row r="39" spans="1:28" x14ac:dyDescent="0.2">
      <c r="A39" s="5"/>
      <c r="B39" s="9" t="s">
        <v>117</v>
      </c>
      <c r="C39" s="9">
        <v>1419.36</v>
      </c>
      <c r="D39" s="10">
        <v>10.936329588014981</v>
      </c>
      <c r="E39" s="10">
        <v>11.689291101055806</v>
      </c>
      <c r="F39" s="10">
        <v>12.750185322461082</v>
      </c>
      <c r="G39" s="10">
        <v>13.619810633648942</v>
      </c>
      <c r="H39" s="10">
        <v>13.655761024182079</v>
      </c>
      <c r="I39" s="10">
        <v>13.7660485021398</v>
      </c>
      <c r="J39" s="10">
        <v>13.884992987377279</v>
      </c>
      <c r="K39" s="10">
        <v>14.385474860335195</v>
      </c>
      <c r="L39" s="10">
        <v>14.355742296918766</v>
      </c>
      <c r="M39" s="10">
        <v>14.951989026063101</v>
      </c>
      <c r="N39" s="10">
        <v>15.510204081632653</v>
      </c>
      <c r="O39" s="10">
        <v>16.383412644459554</v>
      </c>
      <c r="P39" s="10">
        <v>16.416893732970028</v>
      </c>
      <c r="Q39" s="10">
        <v>16.917808219178081</v>
      </c>
      <c r="R39" s="10">
        <v>17.433081674673986</v>
      </c>
      <c r="S39" s="10">
        <v>18.598195697432338</v>
      </c>
      <c r="T39" s="10">
        <v>18.490304709141274</v>
      </c>
      <c r="U39" s="10">
        <v>19.321329639889196</v>
      </c>
      <c r="V39" s="10">
        <v>19.696969696969695</v>
      </c>
      <c r="W39" s="10">
        <v>19.903581267217632</v>
      </c>
      <c r="X39" s="10">
        <v>21.070931849791378</v>
      </c>
      <c r="Y39" s="10">
        <v>21.942697414395528</v>
      </c>
      <c r="Z39" s="10">
        <v>22.7994227994228</v>
      </c>
      <c r="AA39" s="10">
        <v>23.653566229985444</v>
      </c>
      <c r="AB39" s="10">
        <v>26.89199118295371</v>
      </c>
    </row>
    <row r="40" spans="1:28" x14ac:dyDescent="0.2">
      <c r="A40" s="3"/>
      <c r="B40" s="3" t="s">
        <v>10</v>
      </c>
      <c r="C40" s="3"/>
      <c r="D40" s="7">
        <f t="shared" ref="D40:AB40" si="2">AVERAGE(D22:D39)</f>
        <v>12.10572851961016</v>
      </c>
      <c r="E40" s="7">
        <f t="shared" si="2"/>
        <v>13.696457905295995</v>
      </c>
      <c r="F40" s="7">
        <f t="shared" si="2"/>
        <v>14.480571798822107</v>
      </c>
      <c r="G40" s="7">
        <f t="shared" si="2"/>
        <v>15.124207702397023</v>
      </c>
      <c r="H40" s="7">
        <f t="shared" si="2"/>
        <v>15.25694155217025</v>
      </c>
      <c r="I40" s="7">
        <f t="shared" si="2"/>
        <v>15.320785700156453</v>
      </c>
      <c r="J40" s="7">
        <f t="shared" si="2"/>
        <v>15.481230604796641</v>
      </c>
      <c r="K40" s="7">
        <f t="shared" si="2"/>
        <v>15.977391761548969</v>
      </c>
      <c r="L40" s="7">
        <f t="shared" si="2"/>
        <v>16.178832711268178</v>
      </c>
      <c r="M40" s="7">
        <f t="shared" si="2"/>
        <v>16.845356835970129</v>
      </c>
      <c r="N40" s="7">
        <f t="shared" si="2"/>
        <v>17.372062197398844</v>
      </c>
      <c r="O40" s="7">
        <f t="shared" si="2"/>
        <v>18.43874107093589</v>
      </c>
      <c r="P40" s="7">
        <f t="shared" si="2"/>
        <v>19.303333802575754</v>
      </c>
      <c r="Q40" s="7">
        <f t="shared" si="2"/>
        <v>20.451117656309044</v>
      </c>
      <c r="R40" s="7">
        <f t="shared" si="2"/>
        <v>21.331154468794111</v>
      </c>
      <c r="S40" s="7">
        <f t="shared" si="2"/>
        <v>22.564676897704903</v>
      </c>
      <c r="T40" s="7">
        <f t="shared" si="2"/>
        <v>23.373980163821816</v>
      </c>
      <c r="U40" s="7">
        <f t="shared" si="2"/>
        <v>24.432602710995226</v>
      </c>
      <c r="V40" s="7">
        <f t="shared" si="2"/>
        <v>25.450463915138663</v>
      </c>
      <c r="W40" s="7">
        <f t="shared" si="2"/>
        <v>26.08787369508028</v>
      </c>
      <c r="X40" s="7">
        <f t="shared" si="2"/>
        <v>27.281762424139213</v>
      </c>
      <c r="Y40" s="7">
        <f t="shared" si="2"/>
        <v>27.660448849810521</v>
      </c>
      <c r="Z40" s="7">
        <f t="shared" si="2"/>
        <v>29.076741768956499</v>
      </c>
      <c r="AA40" s="7">
        <f t="shared" si="2"/>
        <v>30.026247253319127</v>
      </c>
      <c r="AB40" s="7">
        <f t="shared" si="2"/>
        <v>31.689385141898228</v>
      </c>
    </row>
    <row r="41" spans="1:28" x14ac:dyDescent="0.2">
      <c r="A41" s="3"/>
      <c r="B41" s="3" t="s">
        <v>11</v>
      </c>
      <c r="C41" s="3"/>
      <c r="D41" s="7">
        <f t="shared" ref="D41:AB41" si="3">STDEV(D22:D39)/SQRT(16)</f>
        <v>0.42816838640801985</v>
      </c>
      <c r="E41" s="7">
        <f t="shared" si="3"/>
        <v>0.45023548767048438</v>
      </c>
      <c r="F41" s="7">
        <f t="shared" si="3"/>
        <v>0.50057682451449648</v>
      </c>
      <c r="G41" s="7">
        <f t="shared" si="3"/>
        <v>0.57039102871562852</v>
      </c>
      <c r="H41" s="7">
        <f t="shared" si="3"/>
        <v>0.61486201157604226</v>
      </c>
      <c r="I41" s="7">
        <f t="shared" si="3"/>
        <v>0.64034675040626454</v>
      </c>
      <c r="J41" s="7">
        <f t="shared" si="3"/>
        <v>0.67826361545841796</v>
      </c>
      <c r="K41" s="7">
        <f t="shared" si="3"/>
        <v>0.81367468618216221</v>
      </c>
      <c r="L41" s="7">
        <f t="shared" si="3"/>
        <v>0.88302403011436825</v>
      </c>
      <c r="M41" s="7">
        <f t="shared" si="3"/>
        <v>0.98495741911612245</v>
      </c>
      <c r="N41" s="7">
        <f t="shared" si="3"/>
        <v>1.0745565085076692</v>
      </c>
      <c r="O41" s="7">
        <f t="shared" si="3"/>
        <v>1.2139641213613779</v>
      </c>
      <c r="P41" s="7">
        <f t="shared" si="3"/>
        <v>1.3953427205755993</v>
      </c>
      <c r="Q41" s="7">
        <f t="shared" si="3"/>
        <v>1.5387165367208964</v>
      </c>
      <c r="R41" s="7">
        <f t="shared" si="3"/>
        <v>1.6641198572471712</v>
      </c>
      <c r="S41" s="7">
        <f t="shared" si="3"/>
        <v>1.7100134754028995</v>
      </c>
      <c r="T41" s="7">
        <f t="shared" si="3"/>
        <v>1.896184191721545</v>
      </c>
      <c r="U41" s="7">
        <f t="shared" si="3"/>
        <v>2.0228700325117681</v>
      </c>
      <c r="V41" s="7">
        <f t="shared" si="3"/>
        <v>2.0557606549015421</v>
      </c>
      <c r="W41" s="7">
        <f t="shared" si="3"/>
        <v>2.1616798221165445</v>
      </c>
      <c r="X41" s="7">
        <f t="shared" si="3"/>
        <v>2.3730432429328445</v>
      </c>
      <c r="Y41" s="7">
        <f t="shared" si="3"/>
        <v>2.3786556504918424</v>
      </c>
      <c r="Z41" s="7">
        <f t="shared" si="3"/>
        <v>2.4893545672455373</v>
      </c>
      <c r="AA41" s="7">
        <f t="shared" si="3"/>
        <v>2.4370982643525654</v>
      </c>
      <c r="AB41" s="7">
        <f t="shared" si="3"/>
        <v>2.4531157830798604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workbookViewId="0">
      <selection activeCell="G73" sqref="G73"/>
    </sheetView>
  </sheetViews>
  <sheetFormatPr baseColWidth="10" defaultRowHeight="16" x14ac:dyDescent="0.2"/>
  <cols>
    <col min="2" max="2" width="24" customWidth="1"/>
    <col min="3" max="3" width="15.33203125" customWidth="1"/>
    <col min="4" max="4" width="11.1640625" customWidth="1"/>
    <col min="5" max="6" width="5.33203125" customWidth="1"/>
  </cols>
  <sheetData>
    <row r="1" spans="1:9" ht="19" x14ac:dyDescent="0.25">
      <c r="A1" s="1" t="s">
        <v>24</v>
      </c>
    </row>
    <row r="2" spans="1:9" ht="19" x14ac:dyDescent="0.25">
      <c r="A2" s="1" t="s">
        <v>39</v>
      </c>
    </row>
    <row r="3" spans="1:9" ht="19" x14ac:dyDescent="0.25">
      <c r="A3" s="1" t="s">
        <v>25</v>
      </c>
    </row>
    <row r="6" spans="1:9" ht="48" x14ac:dyDescent="0.2">
      <c r="B6" s="3" t="s">
        <v>26</v>
      </c>
      <c r="C6" s="3" t="s">
        <v>27</v>
      </c>
      <c r="D6" s="3" t="s">
        <v>28</v>
      </c>
      <c r="E6" s="3"/>
      <c r="F6" s="3"/>
      <c r="G6" s="4" t="s">
        <v>29</v>
      </c>
      <c r="I6" s="4"/>
    </row>
    <row r="7" spans="1:9" x14ac:dyDescent="0.2">
      <c r="B7" s="5" t="s">
        <v>30</v>
      </c>
      <c r="C7" s="5">
        <v>260</v>
      </c>
      <c r="D7" s="6">
        <v>0.85</v>
      </c>
      <c r="E7" s="6"/>
      <c r="F7" s="6"/>
    </row>
    <row r="8" spans="1:9" x14ac:dyDescent="0.2">
      <c r="B8" s="5" t="s">
        <v>31</v>
      </c>
      <c r="C8" s="5">
        <v>285</v>
      </c>
      <c r="D8" s="6">
        <v>0.37</v>
      </c>
      <c r="E8" s="6"/>
      <c r="F8" s="6"/>
    </row>
    <row r="9" spans="1:9" x14ac:dyDescent="0.2">
      <c r="B9" s="5" t="s">
        <v>82</v>
      </c>
      <c r="C9" s="5">
        <v>298</v>
      </c>
      <c r="D9" s="6">
        <v>0.53</v>
      </c>
      <c r="E9" s="6"/>
      <c r="F9" s="6"/>
    </row>
    <row r="10" spans="1:9" x14ac:dyDescent="0.2">
      <c r="B10" s="5" t="s">
        <v>83</v>
      </c>
      <c r="C10" s="5">
        <v>247</v>
      </c>
      <c r="D10" s="6">
        <v>0.57999999999999996</v>
      </c>
      <c r="E10" s="6"/>
      <c r="F10" s="6"/>
    </row>
    <row r="11" spans="1:9" x14ac:dyDescent="0.2">
      <c r="B11" s="5" t="s">
        <v>84</v>
      </c>
      <c r="C11" s="5">
        <v>241</v>
      </c>
      <c r="D11" s="6">
        <v>0.68</v>
      </c>
      <c r="E11" s="6"/>
      <c r="F11" s="6"/>
    </row>
    <row r="12" spans="1:9" x14ac:dyDescent="0.2">
      <c r="B12" s="5" t="s">
        <v>85</v>
      </c>
      <c r="C12" s="5">
        <v>277</v>
      </c>
      <c r="D12" s="6">
        <v>0.63</v>
      </c>
      <c r="E12" s="6"/>
      <c r="F12" s="6"/>
    </row>
    <row r="13" spans="1:9" x14ac:dyDescent="0.2">
      <c r="B13" s="5" t="s">
        <v>86</v>
      </c>
      <c r="C13" s="5">
        <v>286</v>
      </c>
      <c r="D13" s="6">
        <v>0.6</v>
      </c>
      <c r="E13" s="6"/>
      <c r="F13" s="6"/>
    </row>
    <row r="14" spans="1:9" x14ac:dyDescent="0.2">
      <c r="B14" s="5" t="s">
        <v>87</v>
      </c>
      <c r="C14" s="5">
        <v>374</v>
      </c>
      <c r="D14" s="6">
        <v>0.54</v>
      </c>
      <c r="E14" s="6"/>
      <c r="F14" s="6"/>
    </row>
    <row r="15" spans="1:9" x14ac:dyDescent="0.2">
      <c r="B15" s="5" t="s">
        <v>88</v>
      </c>
      <c r="C15" s="5">
        <v>316</v>
      </c>
      <c r="D15" s="6">
        <v>0.47</v>
      </c>
      <c r="E15" s="6"/>
      <c r="F15" s="6"/>
    </row>
    <row r="16" spans="1:9" x14ac:dyDescent="0.2">
      <c r="B16" s="5" t="s">
        <v>89</v>
      </c>
      <c r="C16" s="5">
        <v>289</v>
      </c>
      <c r="D16" s="6">
        <v>0.67</v>
      </c>
      <c r="E16" s="6"/>
      <c r="F16" s="6"/>
    </row>
    <row r="17" spans="2:6" x14ac:dyDescent="0.2">
      <c r="B17" s="5" t="s">
        <v>90</v>
      </c>
      <c r="C17" s="5">
        <v>303</v>
      </c>
      <c r="D17" s="6">
        <v>0.56999999999999995</v>
      </c>
      <c r="E17" s="6"/>
      <c r="F17" s="6"/>
    </row>
    <row r="18" spans="2:6" x14ac:dyDescent="0.2">
      <c r="B18" s="5" t="s">
        <v>91</v>
      </c>
      <c r="C18" s="5">
        <v>288</v>
      </c>
      <c r="D18" s="6">
        <v>0.5</v>
      </c>
      <c r="E18" s="6"/>
      <c r="F18" s="6"/>
    </row>
    <row r="19" spans="2:6" x14ac:dyDescent="0.2">
      <c r="B19" s="3" t="s">
        <v>10</v>
      </c>
      <c r="C19" s="3"/>
      <c r="D19" s="7">
        <f>AVERAGE(D7:D18)</f>
        <v>0.58250000000000002</v>
      </c>
      <c r="E19" s="6"/>
      <c r="F19" s="6"/>
    </row>
    <row r="20" spans="2:6" x14ac:dyDescent="0.2">
      <c r="B20" s="3" t="s">
        <v>11</v>
      </c>
      <c r="C20" s="3"/>
      <c r="D20" s="7">
        <f>STDEV(D7:D18)/SQRT(14)</f>
        <v>3.2295812120451212E-2</v>
      </c>
      <c r="E20" s="6"/>
      <c r="F20" s="6"/>
    </row>
    <row r="21" spans="2:6" x14ac:dyDescent="0.2">
      <c r="B21" s="5"/>
      <c r="C21" s="5"/>
      <c r="D21" s="5"/>
      <c r="E21" s="7"/>
      <c r="F21" s="7"/>
    </row>
    <row r="22" spans="2:6" x14ac:dyDescent="0.2">
      <c r="B22" s="5" t="s">
        <v>32</v>
      </c>
      <c r="C22">
        <v>301</v>
      </c>
      <c r="D22" s="8">
        <v>6.25</v>
      </c>
      <c r="E22" s="7"/>
      <c r="F22" s="7"/>
    </row>
    <row r="23" spans="2:6" x14ac:dyDescent="0.2">
      <c r="B23" s="5" t="s">
        <v>33</v>
      </c>
      <c r="C23">
        <v>378</v>
      </c>
      <c r="D23" s="8">
        <v>1.24</v>
      </c>
      <c r="E23" s="5"/>
      <c r="F23" s="5"/>
    </row>
    <row r="24" spans="2:6" x14ac:dyDescent="0.2">
      <c r="B24" s="5" t="s">
        <v>92</v>
      </c>
      <c r="C24">
        <v>460</v>
      </c>
      <c r="D24" s="8">
        <v>1.34</v>
      </c>
      <c r="E24" s="8"/>
      <c r="F24" s="8"/>
    </row>
    <row r="25" spans="2:6" x14ac:dyDescent="0.2">
      <c r="B25" s="5" t="s">
        <v>93</v>
      </c>
      <c r="C25">
        <v>431</v>
      </c>
      <c r="D25" s="8">
        <v>1.42</v>
      </c>
      <c r="E25" s="8"/>
      <c r="F25" s="8"/>
    </row>
    <row r="26" spans="2:6" x14ac:dyDescent="0.2">
      <c r="B26" s="5" t="s">
        <v>94</v>
      </c>
      <c r="C26">
        <v>512</v>
      </c>
      <c r="D26" s="8">
        <v>1.21</v>
      </c>
      <c r="E26" s="8"/>
      <c r="F26" s="8"/>
    </row>
    <row r="27" spans="2:6" x14ac:dyDescent="0.2">
      <c r="B27" s="5" t="s">
        <v>95</v>
      </c>
      <c r="C27">
        <v>456</v>
      </c>
      <c r="D27" s="8">
        <v>1.48</v>
      </c>
      <c r="E27" s="8"/>
      <c r="F27" s="8"/>
    </row>
    <row r="28" spans="2:6" x14ac:dyDescent="0.2">
      <c r="B28" s="5" t="s">
        <v>96</v>
      </c>
      <c r="C28">
        <v>396</v>
      </c>
      <c r="D28" s="8">
        <v>1.1100000000000001</v>
      </c>
      <c r="E28" s="8"/>
      <c r="F28" s="8"/>
    </row>
    <row r="29" spans="2:6" x14ac:dyDescent="0.2">
      <c r="B29" s="5" t="s">
        <v>97</v>
      </c>
      <c r="C29">
        <v>414</v>
      </c>
      <c r="D29" s="8">
        <v>1.27</v>
      </c>
      <c r="E29" s="8"/>
      <c r="F29" s="8"/>
    </row>
    <row r="30" spans="2:6" x14ac:dyDescent="0.2">
      <c r="B30" s="5" t="s">
        <v>98</v>
      </c>
      <c r="C30">
        <v>454</v>
      </c>
      <c r="D30" s="8">
        <v>0.92</v>
      </c>
      <c r="E30" s="7"/>
      <c r="F30" s="7"/>
    </row>
    <row r="31" spans="2:6" x14ac:dyDescent="0.2">
      <c r="B31" s="5" t="s">
        <v>99</v>
      </c>
      <c r="C31">
        <v>497</v>
      </c>
      <c r="D31" s="8">
        <v>0.81</v>
      </c>
      <c r="E31" s="7"/>
      <c r="F31" s="7"/>
    </row>
    <row r="32" spans="2:6" x14ac:dyDescent="0.2">
      <c r="B32" s="5" t="s">
        <v>100</v>
      </c>
      <c r="C32">
        <v>520</v>
      </c>
      <c r="D32" s="8">
        <v>1</v>
      </c>
    </row>
    <row r="33" spans="2:4" x14ac:dyDescent="0.2">
      <c r="B33" s="5" t="s">
        <v>101</v>
      </c>
      <c r="C33">
        <v>480</v>
      </c>
      <c r="D33" s="8">
        <v>1.31</v>
      </c>
    </row>
    <row r="34" spans="2:4" x14ac:dyDescent="0.2">
      <c r="B34" s="3" t="s">
        <v>10</v>
      </c>
      <c r="C34" s="5"/>
      <c r="D34" s="7">
        <f>AVERAGE(D22:D33)</f>
        <v>1.6133333333333333</v>
      </c>
    </row>
    <row r="35" spans="2:4" x14ac:dyDescent="0.2">
      <c r="B35" s="3" t="s">
        <v>11</v>
      </c>
      <c r="C35" s="5"/>
      <c r="D35" s="7">
        <f>STDEV(D22:D33)/SQRT(6)</f>
        <v>0.60171556084383948</v>
      </c>
    </row>
    <row r="37" spans="2:4" ht="48" x14ac:dyDescent="0.2">
      <c r="B37" s="3" t="s">
        <v>26</v>
      </c>
      <c r="C37" s="3" t="s">
        <v>27</v>
      </c>
      <c r="D37" s="3" t="s">
        <v>34</v>
      </c>
    </row>
    <row r="38" spans="2:4" x14ac:dyDescent="0.2">
      <c r="B38" s="5" t="s">
        <v>35</v>
      </c>
      <c r="C38" s="5">
        <v>722</v>
      </c>
      <c r="D38" s="6">
        <v>1.1299999999999999</v>
      </c>
    </row>
    <row r="39" spans="2:4" x14ac:dyDescent="0.2">
      <c r="B39" s="5" t="s">
        <v>36</v>
      </c>
      <c r="C39" s="5">
        <v>672</v>
      </c>
      <c r="D39" s="6">
        <v>1.64</v>
      </c>
    </row>
    <row r="40" spans="2:4" x14ac:dyDescent="0.2">
      <c r="B40" s="5" t="s">
        <v>71</v>
      </c>
      <c r="C40" s="5">
        <v>682</v>
      </c>
      <c r="D40" s="6">
        <v>1.81</v>
      </c>
    </row>
    <row r="41" spans="2:4" x14ac:dyDescent="0.2">
      <c r="B41" s="5" t="s">
        <v>72</v>
      </c>
      <c r="C41" s="5">
        <v>726</v>
      </c>
      <c r="D41" s="6">
        <v>1.68</v>
      </c>
    </row>
    <row r="42" spans="2:4" x14ac:dyDescent="0.2">
      <c r="B42" s="5" t="s">
        <v>73</v>
      </c>
      <c r="C42" s="5">
        <v>676</v>
      </c>
      <c r="D42" s="6">
        <v>0.91</v>
      </c>
    </row>
    <row r="43" spans="2:4" x14ac:dyDescent="0.2">
      <c r="B43" s="5" t="s">
        <v>74</v>
      </c>
      <c r="C43" s="5">
        <v>572</v>
      </c>
      <c r="D43" s="6">
        <v>1.04</v>
      </c>
    </row>
    <row r="44" spans="2:4" x14ac:dyDescent="0.2">
      <c r="B44" s="5" t="s">
        <v>75</v>
      </c>
      <c r="C44" s="5">
        <v>217</v>
      </c>
      <c r="D44" s="6">
        <v>0.82</v>
      </c>
    </row>
    <row r="45" spans="2:4" x14ac:dyDescent="0.2">
      <c r="B45" s="5" t="s">
        <v>76</v>
      </c>
      <c r="C45" s="5">
        <v>206</v>
      </c>
      <c r="D45" s="6">
        <v>0.81</v>
      </c>
    </row>
    <row r="46" spans="2:4" x14ac:dyDescent="0.2">
      <c r="B46" s="5" t="s">
        <v>77</v>
      </c>
      <c r="C46" s="5">
        <v>218</v>
      </c>
      <c r="D46" s="6">
        <v>0.9</v>
      </c>
    </row>
    <row r="47" spans="2:4" x14ac:dyDescent="0.2">
      <c r="B47" s="5" t="s">
        <v>78</v>
      </c>
      <c r="C47" s="5">
        <v>162</v>
      </c>
      <c r="D47" s="6">
        <v>1</v>
      </c>
    </row>
    <row r="48" spans="2:4" x14ac:dyDescent="0.2">
      <c r="B48" s="5" t="s">
        <v>79</v>
      </c>
      <c r="C48" s="5">
        <v>259</v>
      </c>
      <c r="D48" s="6">
        <v>0.66</v>
      </c>
    </row>
    <row r="49" spans="2:5" x14ac:dyDescent="0.2">
      <c r="B49" s="5" t="s">
        <v>80</v>
      </c>
      <c r="C49" s="5">
        <v>250</v>
      </c>
      <c r="D49" s="6">
        <v>0.7</v>
      </c>
    </row>
    <row r="50" spans="2:5" x14ac:dyDescent="0.2">
      <c r="B50" s="3" t="s">
        <v>10</v>
      </c>
      <c r="C50" s="3"/>
      <c r="D50" s="7">
        <f>AVERAGE(D38:D49)</f>
        <v>1.0916666666666668</v>
      </c>
    </row>
    <row r="51" spans="2:5" x14ac:dyDescent="0.2">
      <c r="B51" s="3" t="s">
        <v>11</v>
      </c>
      <c r="C51" s="3"/>
      <c r="D51" s="7">
        <f>STDEV(D38:D49)/SQRT(14)</f>
        <v>0.10623322378379479</v>
      </c>
    </row>
    <row r="52" spans="2:5" x14ac:dyDescent="0.2">
      <c r="B52" s="5"/>
      <c r="C52" s="5"/>
      <c r="D52" s="5"/>
    </row>
    <row r="53" spans="2:5" x14ac:dyDescent="0.2">
      <c r="B53" s="9" t="s">
        <v>37</v>
      </c>
      <c r="C53">
        <v>567</v>
      </c>
      <c r="D53" s="8">
        <v>1.31</v>
      </c>
    </row>
    <row r="54" spans="2:5" x14ac:dyDescent="0.2">
      <c r="B54" s="9" t="s">
        <v>38</v>
      </c>
      <c r="C54">
        <v>585</v>
      </c>
      <c r="D54" s="8">
        <v>1.48</v>
      </c>
    </row>
    <row r="55" spans="2:5" x14ac:dyDescent="0.2">
      <c r="B55" s="9" t="s">
        <v>102</v>
      </c>
      <c r="C55">
        <v>678</v>
      </c>
      <c r="D55" s="8">
        <v>2.09</v>
      </c>
    </row>
    <row r="56" spans="2:5" x14ac:dyDescent="0.2">
      <c r="B56" s="9" t="s">
        <v>103</v>
      </c>
      <c r="C56">
        <v>616</v>
      </c>
      <c r="D56" s="8">
        <v>1.95</v>
      </c>
    </row>
    <row r="57" spans="2:5" x14ac:dyDescent="0.2">
      <c r="B57" s="9" t="s">
        <v>104</v>
      </c>
      <c r="C57">
        <v>667</v>
      </c>
      <c r="D57" s="8">
        <v>3.96</v>
      </c>
      <c r="E57" s="11"/>
    </row>
    <row r="58" spans="2:5" x14ac:dyDescent="0.2">
      <c r="B58" s="9" t="s">
        <v>105</v>
      </c>
      <c r="C58">
        <v>748</v>
      </c>
      <c r="D58" s="8">
        <v>3.47</v>
      </c>
      <c r="E58" s="11"/>
    </row>
    <row r="59" spans="2:5" x14ac:dyDescent="0.2">
      <c r="B59" s="9" t="s">
        <v>106</v>
      </c>
      <c r="C59">
        <v>1079</v>
      </c>
      <c r="D59" s="8">
        <v>2.99</v>
      </c>
    </row>
    <row r="60" spans="2:5" x14ac:dyDescent="0.2">
      <c r="B60" s="9" t="s">
        <v>107</v>
      </c>
      <c r="C60">
        <v>1254</v>
      </c>
      <c r="D60" s="8">
        <v>2.82</v>
      </c>
    </row>
    <row r="61" spans="2:5" x14ac:dyDescent="0.2">
      <c r="B61" s="9" t="s">
        <v>108</v>
      </c>
      <c r="C61">
        <v>1351</v>
      </c>
      <c r="D61" s="8">
        <v>3.16</v>
      </c>
    </row>
    <row r="62" spans="2:5" x14ac:dyDescent="0.2">
      <c r="B62" s="9" t="s">
        <v>109</v>
      </c>
      <c r="C62">
        <v>1254</v>
      </c>
      <c r="D62" s="8">
        <v>3.09</v>
      </c>
    </row>
    <row r="63" spans="2:5" x14ac:dyDescent="0.2">
      <c r="B63" s="9" t="s">
        <v>110</v>
      </c>
      <c r="C63">
        <v>1048</v>
      </c>
      <c r="D63" s="8">
        <v>2.93</v>
      </c>
    </row>
    <row r="64" spans="2:5" x14ac:dyDescent="0.2">
      <c r="B64" s="9" t="s">
        <v>111</v>
      </c>
      <c r="C64">
        <v>925</v>
      </c>
      <c r="D64" s="8">
        <v>2.91</v>
      </c>
    </row>
    <row r="65" spans="2:4" x14ac:dyDescent="0.2">
      <c r="B65" s="9" t="s">
        <v>112</v>
      </c>
      <c r="C65" s="5">
        <v>772</v>
      </c>
      <c r="D65" s="10">
        <v>3.51</v>
      </c>
    </row>
    <row r="66" spans="2:4" x14ac:dyDescent="0.2">
      <c r="B66" s="9" t="s">
        <v>113</v>
      </c>
      <c r="C66" s="5">
        <v>447</v>
      </c>
      <c r="D66" s="10">
        <v>2.23</v>
      </c>
    </row>
    <row r="67" spans="2:4" x14ac:dyDescent="0.2">
      <c r="B67" s="9" t="s">
        <v>114</v>
      </c>
      <c r="C67">
        <v>454</v>
      </c>
      <c r="D67" s="8">
        <v>2.1</v>
      </c>
    </row>
    <row r="68" spans="2:4" x14ac:dyDescent="0.2">
      <c r="B68" s="9" t="s">
        <v>115</v>
      </c>
      <c r="C68">
        <v>506</v>
      </c>
      <c r="D68" s="8">
        <v>1.83</v>
      </c>
    </row>
    <row r="69" spans="2:4" x14ac:dyDescent="0.2">
      <c r="B69" s="9" t="s">
        <v>116</v>
      </c>
      <c r="C69">
        <v>472</v>
      </c>
      <c r="D69" s="8">
        <v>2.27</v>
      </c>
    </row>
    <row r="70" spans="2:4" x14ac:dyDescent="0.2">
      <c r="B70" s="9" t="s">
        <v>117</v>
      </c>
      <c r="C70">
        <v>468</v>
      </c>
      <c r="D70" s="8">
        <v>2.83</v>
      </c>
    </row>
    <row r="71" spans="2:4" x14ac:dyDescent="0.2">
      <c r="B71" s="3" t="s">
        <v>10</v>
      </c>
      <c r="D71" s="7">
        <f>AVERAGE(D53:D70)</f>
        <v>2.6072222222222217</v>
      </c>
    </row>
    <row r="72" spans="2:4" x14ac:dyDescent="0.2">
      <c r="B72" s="3" t="s">
        <v>11</v>
      </c>
      <c r="D72" s="7">
        <f>STDEV(D53:D70)/SQRT(16)</f>
        <v>0.18326653194739695</v>
      </c>
    </row>
    <row r="73" spans="2:4" x14ac:dyDescent="0.2">
      <c r="B73" s="5"/>
    </row>
    <row r="74" spans="2:4" x14ac:dyDescent="0.2">
      <c r="B74" s="5"/>
    </row>
    <row r="75" spans="2:4" x14ac:dyDescent="0.2">
      <c r="B75" s="5"/>
    </row>
    <row r="76" spans="2:4" x14ac:dyDescent="0.2">
      <c r="B76" s="5"/>
    </row>
    <row r="77" spans="2:4" x14ac:dyDescent="0.2">
      <c r="B77" s="3"/>
      <c r="C77" s="3"/>
      <c r="D77" s="7"/>
    </row>
    <row r="78" spans="2:4" x14ac:dyDescent="0.2">
      <c r="B78" s="3"/>
      <c r="C78" s="3"/>
      <c r="D78" s="7"/>
    </row>
    <row r="80" spans="2:4" x14ac:dyDescent="0.2">
      <c r="B80" s="5"/>
    </row>
    <row r="81" spans="2:4" x14ac:dyDescent="0.2">
      <c r="B81" s="5"/>
    </row>
    <row r="82" spans="2:4" x14ac:dyDescent="0.2">
      <c r="B82" s="5"/>
    </row>
    <row r="83" spans="2:4" x14ac:dyDescent="0.2">
      <c r="B83" s="5"/>
    </row>
    <row r="84" spans="2:4" x14ac:dyDescent="0.2">
      <c r="B84" s="5"/>
    </row>
    <row r="85" spans="2:4" x14ac:dyDescent="0.2">
      <c r="B85" s="5"/>
    </row>
    <row r="86" spans="2:4" x14ac:dyDescent="0.2">
      <c r="B86" s="5"/>
    </row>
    <row r="87" spans="2:4" x14ac:dyDescent="0.2">
      <c r="B87" s="5"/>
    </row>
    <row r="88" spans="2:4" x14ac:dyDescent="0.2">
      <c r="B88" s="5"/>
    </row>
    <row r="89" spans="2:4" x14ac:dyDescent="0.2">
      <c r="B89" s="5"/>
    </row>
    <row r="90" spans="2:4" x14ac:dyDescent="0.2">
      <c r="B90" s="5"/>
    </row>
    <row r="91" spans="2:4" x14ac:dyDescent="0.2">
      <c r="B91" s="5"/>
    </row>
    <row r="92" spans="2:4" x14ac:dyDescent="0.2">
      <c r="B92" s="3"/>
      <c r="C92" s="3"/>
      <c r="D92" s="7"/>
    </row>
    <row r="93" spans="2:4" x14ac:dyDescent="0.2">
      <c r="B93" s="3"/>
      <c r="C93" s="3"/>
      <c r="D93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I11" sqref="I11"/>
    </sheetView>
  </sheetViews>
  <sheetFormatPr baseColWidth="10" defaultRowHeight="16" x14ac:dyDescent="0.2"/>
  <sheetData>
    <row r="1" spans="1:10" ht="19" x14ac:dyDescent="0.25">
      <c r="A1" s="1" t="s">
        <v>1</v>
      </c>
    </row>
    <row r="2" spans="1:10" ht="19" x14ac:dyDescent="0.25">
      <c r="A2" s="1" t="s">
        <v>17</v>
      </c>
    </row>
    <row r="3" spans="1:10" ht="19" x14ac:dyDescent="0.25">
      <c r="A3" s="1" t="s">
        <v>0</v>
      </c>
    </row>
    <row r="6" spans="1:10" x14ac:dyDescent="0.2">
      <c r="B6" s="2"/>
      <c r="C6" s="2" t="s">
        <v>18</v>
      </c>
      <c r="D6" s="2"/>
      <c r="E6" s="2" t="s">
        <v>19</v>
      </c>
      <c r="F6" s="2"/>
      <c r="G6" s="2" t="s">
        <v>20</v>
      </c>
      <c r="H6" s="2"/>
      <c r="I6" s="2" t="s">
        <v>21</v>
      </c>
      <c r="J6" s="2"/>
    </row>
    <row r="7" spans="1:10" ht="32" x14ac:dyDescent="0.2">
      <c r="B7" s="2"/>
      <c r="C7" s="3" t="s">
        <v>5</v>
      </c>
      <c r="D7" s="3" t="s">
        <v>6</v>
      </c>
      <c r="E7" s="3" t="s">
        <v>5</v>
      </c>
      <c r="F7" s="3" t="s">
        <v>6</v>
      </c>
      <c r="G7" s="3" t="s">
        <v>5</v>
      </c>
      <c r="H7" s="3" t="s">
        <v>6</v>
      </c>
      <c r="I7" s="3" t="s">
        <v>5</v>
      </c>
      <c r="J7" s="3" t="s">
        <v>6</v>
      </c>
    </row>
    <row r="8" spans="1:10" x14ac:dyDescent="0.2">
      <c r="B8" s="2" t="s">
        <v>7</v>
      </c>
      <c r="C8">
        <v>2021</v>
      </c>
      <c r="D8">
        <v>9.4</v>
      </c>
      <c r="E8">
        <v>1786</v>
      </c>
      <c r="F8">
        <v>15.22</v>
      </c>
      <c r="G8">
        <v>2333</v>
      </c>
      <c r="H8">
        <v>17.95</v>
      </c>
      <c r="I8">
        <v>2187</v>
      </c>
      <c r="J8">
        <v>26.2</v>
      </c>
    </row>
    <row r="9" spans="1:10" x14ac:dyDescent="0.2">
      <c r="B9" s="2" t="s">
        <v>8</v>
      </c>
      <c r="C9">
        <v>1613</v>
      </c>
      <c r="D9">
        <v>8.23</v>
      </c>
      <c r="E9">
        <v>1858</v>
      </c>
      <c r="F9">
        <v>14.9</v>
      </c>
      <c r="G9">
        <v>1639</v>
      </c>
      <c r="H9">
        <v>16.47</v>
      </c>
      <c r="I9">
        <v>2027</v>
      </c>
      <c r="J9">
        <v>19.09</v>
      </c>
    </row>
    <row r="10" spans="1:10" x14ac:dyDescent="0.2">
      <c r="B10" s="2" t="s">
        <v>9</v>
      </c>
      <c r="C10">
        <v>1336</v>
      </c>
      <c r="D10">
        <v>9.43</v>
      </c>
      <c r="E10">
        <v>1320</v>
      </c>
      <c r="F10">
        <v>17.649999999999999</v>
      </c>
      <c r="G10">
        <v>1145</v>
      </c>
      <c r="H10">
        <v>14.75</v>
      </c>
      <c r="I10">
        <v>1311</v>
      </c>
      <c r="J10">
        <v>28.83</v>
      </c>
    </row>
    <row r="11" spans="1:10" x14ac:dyDescent="0.2">
      <c r="B11" s="2" t="s">
        <v>70</v>
      </c>
      <c r="C11">
        <v>1137</v>
      </c>
      <c r="D11">
        <v>7.91</v>
      </c>
      <c r="E11">
        <v>1361</v>
      </c>
      <c r="F11">
        <v>14.54</v>
      </c>
      <c r="G11">
        <v>1004</v>
      </c>
      <c r="H11">
        <v>17.52</v>
      </c>
      <c r="I11">
        <v>354</v>
      </c>
      <c r="J11">
        <v>23.25</v>
      </c>
    </row>
    <row r="12" spans="1:10" x14ac:dyDescent="0.2">
      <c r="B12" s="2" t="s">
        <v>10</v>
      </c>
      <c r="C12" s="2"/>
      <c r="D12" s="2">
        <f>AVERAGE(D8:D11)</f>
        <v>8.7424999999999997</v>
      </c>
      <c r="E12" s="2"/>
      <c r="F12" s="2">
        <f>AVERAGE(F8:F11)</f>
        <v>15.577499999999999</v>
      </c>
      <c r="G12" s="2"/>
      <c r="H12" s="2">
        <f>AVERAGE(H8:H11)</f>
        <v>16.672499999999999</v>
      </c>
      <c r="I12" s="2"/>
      <c r="J12" s="2">
        <f>AVERAGE(J8:J11)</f>
        <v>24.342500000000001</v>
      </c>
    </row>
    <row r="13" spans="1:10" x14ac:dyDescent="0.2">
      <c r="B13" s="2" t="s">
        <v>11</v>
      </c>
      <c r="C13" s="2"/>
      <c r="D13" s="2">
        <f>STDEV(D8:D11)/SQRT(3)</f>
        <v>0.45468853808587106</v>
      </c>
      <c r="E13" s="2"/>
      <c r="F13" s="2">
        <f>STDEV(F8:F11)/SQRT(3)</f>
        <v>0.81366625699839457</v>
      </c>
      <c r="G13" s="2"/>
      <c r="H13" s="2">
        <f>STDEV(H8:H11)/SQRT(3)</f>
        <v>0.82241345373777097</v>
      </c>
      <c r="I13" s="2"/>
      <c r="J13" s="2">
        <f>STDEV(J8:J11)/SQRT(3)</f>
        <v>2.4122436536229954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I22" sqref="I22"/>
    </sheetView>
  </sheetViews>
  <sheetFormatPr baseColWidth="10" defaultRowHeight="16" x14ac:dyDescent="0.2"/>
  <cols>
    <col min="2" max="2" width="41" customWidth="1"/>
  </cols>
  <sheetData>
    <row r="1" spans="1:8" ht="19" x14ac:dyDescent="0.25">
      <c r="A1" s="1" t="s">
        <v>2</v>
      </c>
    </row>
    <row r="2" spans="1:8" ht="19" x14ac:dyDescent="0.25">
      <c r="A2" s="1" t="s">
        <v>16</v>
      </c>
    </row>
    <row r="3" spans="1:8" ht="19" x14ac:dyDescent="0.25">
      <c r="A3" s="1" t="s">
        <v>0</v>
      </c>
    </row>
    <row r="6" spans="1:8" x14ac:dyDescent="0.2">
      <c r="B6" s="2"/>
      <c r="C6" s="2" t="s">
        <v>22</v>
      </c>
      <c r="D6" s="2"/>
      <c r="E6" s="2" t="s">
        <v>23</v>
      </c>
      <c r="F6" s="2"/>
    </row>
    <row r="7" spans="1:8" x14ac:dyDescent="0.2">
      <c r="B7" s="2"/>
      <c r="C7" s="2" t="s">
        <v>3</v>
      </c>
      <c r="D7" s="2" t="s">
        <v>4</v>
      </c>
      <c r="E7" s="2" t="s">
        <v>3</v>
      </c>
      <c r="F7" s="2" t="s">
        <v>4</v>
      </c>
    </row>
    <row r="8" spans="1:8" x14ac:dyDescent="0.2">
      <c r="B8" s="2" t="s">
        <v>10</v>
      </c>
      <c r="C8" s="2">
        <f>AVERAGE(C10:C35)</f>
        <v>1.3371962727058271</v>
      </c>
      <c r="D8" s="2">
        <f t="shared" ref="D8:F8" si="0">AVERAGE(D10:D35)</f>
        <v>2.3046555278623955</v>
      </c>
      <c r="E8" s="2">
        <f t="shared" ref="E8" si="1">AVERAGE(E10:E35)</f>
        <v>1.391264992079656</v>
      </c>
      <c r="F8" s="2">
        <f t="shared" si="0"/>
        <v>2.3646752658972616</v>
      </c>
      <c r="H8" t="s">
        <v>12</v>
      </c>
    </row>
    <row r="9" spans="1:8" x14ac:dyDescent="0.2">
      <c r="B9" s="2" t="s">
        <v>11</v>
      </c>
      <c r="C9" s="2">
        <f>STDEV(C10:C35)/SQRT(24)</f>
        <v>4.2125317543181606E-2</v>
      </c>
      <c r="D9" s="2">
        <f t="shared" ref="D9:F9" si="2">STDEV(D10:D35)/SQRT(24)</f>
        <v>6.6104126484564388E-2</v>
      </c>
      <c r="E9" s="2">
        <f t="shared" ref="E9" si="3">STDEV(E10:E35)/SQRT(24)</f>
        <v>4.9052425492697393E-2</v>
      </c>
      <c r="F9" s="2">
        <f t="shared" si="2"/>
        <v>0.16326633552321712</v>
      </c>
    </row>
    <row r="10" spans="1:8" x14ac:dyDescent="0.2">
      <c r="B10" s="2" t="s">
        <v>13</v>
      </c>
      <c r="C10">
        <v>1.5612172682236378</v>
      </c>
      <c r="D10">
        <v>2.3078556263269636</v>
      </c>
      <c r="E10">
        <v>1.259334691106585</v>
      </c>
      <c r="F10">
        <v>1.4969450101832991</v>
      </c>
    </row>
    <row r="11" spans="1:8" x14ac:dyDescent="0.2">
      <c r="B11" s="2" t="s">
        <v>14</v>
      </c>
      <c r="C11">
        <v>1.2795470629865533</v>
      </c>
      <c r="D11">
        <v>2.4055201698513802</v>
      </c>
      <c r="E11">
        <v>1.1323828920570265</v>
      </c>
      <c r="F11">
        <v>1.5342837746096403</v>
      </c>
    </row>
    <row r="12" spans="1:8" x14ac:dyDescent="0.2">
      <c r="B12" s="2" t="s">
        <v>15</v>
      </c>
      <c r="C12">
        <v>1.0870488322717622</v>
      </c>
      <c r="D12">
        <v>2.4670912951167727</v>
      </c>
      <c r="E12">
        <v>1</v>
      </c>
      <c r="F12">
        <v>1.2539035980991173</v>
      </c>
    </row>
    <row r="13" spans="1:8" x14ac:dyDescent="0.2">
      <c r="C13">
        <v>1.1457891012031141</v>
      </c>
      <c r="D13">
        <v>1.8655343241330502</v>
      </c>
      <c r="E13">
        <v>1.2566191446028512</v>
      </c>
      <c r="F13">
        <v>1.4195519348268837</v>
      </c>
    </row>
    <row r="14" spans="1:8" x14ac:dyDescent="0.2">
      <c r="C14">
        <v>1.4798301486199572</v>
      </c>
      <c r="D14">
        <v>2.4876150035385702</v>
      </c>
      <c r="E14">
        <v>1.3475899524779362</v>
      </c>
      <c r="F14">
        <v>1.274949083503055</v>
      </c>
    </row>
    <row r="15" spans="1:8" x14ac:dyDescent="0.2">
      <c r="C15">
        <v>1.560509554140127</v>
      </c>
      <c r="D15">
        <v>2.443029016277424</v>
      </c>
      <c r="E15">
        <v>1.2457569585879158</v>
      </c>
      <c r="F15">
        <v>1.6191446028513239</v>
      </c>
    </row>
    <row r="16" spans="1:8" x14ac:dyDescent="0.2">
      <c r="C16">
        <v>1.659589525831564</v>
      </c>
      <c r="D16">
        <v>2.6249115357395612</v>
      </c>
      <c r="E16">
        <v>1.274949083503055</v>
      </c>
      <c r="F16">
        <v>1.7182620502376105</v>
      </c>
    </row>
    <row r="17" spans="3:6" x14ac:dyDescent="0.2">
      <c r="C17">
        <v>1.3021939136588816</v>
      </c>
      <c r="D17">
        <v>2.0360934182590236</v>
      </c>
      <c r="E17">
        <v>1.1968771215207061</v>
      </c>
      <c r="F17">
        <v>2.0373387644263405</v>
      </c>
    </row>
    <row r="18" spans="3:6" x14ac:dyDescent="0.2">
      <c r="C18">
        <v>1.3085633404104742</v>
      </c>
      <c r="D18">
        <v>2.2731776362349607</v>
      </c>
      <c r="E18">
        <v>1.1371350984385606</v>
      </c>
      <c r="F18">
        <v>1.9049558723693145</v>
      </c>
    </row>
    <row r="19" spans="3:6" x14ac:dyDescent="0.2">
      <c r="C19">
        <v>1.3305024769992919</v>
      </c>
      <c r="D19">
        <v>2.1634819532908702</v>
      </c>
      <c r="E19">
        <v>1.5980991174473862</v>
      </c>
      <c r="F19">
        <v>1.9144602851323831</v>
      </c>
    </row>
    <row r="20" spans="3:6" x14ac:dyDescent="0.2">
      <c r="C20">
        <v>1.3036093418259025</v>
      </c>
      <c r="D20">
        <v>1.8867657466383578</v>
      </c>
      <c r="E20">
        <v>1.6748133061778683</v>
      </c>
      <c r="F20">
        <v>2.0373387644263405</v>
      </c>
    </row>
    <row r="21" spans="3:6" x14ac:dyDescent="0.2">
      <c r="C21">
        <v>1.1521585279547064</v>
      </c>
      <c r="D21">
        <v>2.3050247699929227</v>
      </c>
      <c r="E21">
        <v>1.4955872369314325</v>
      </c>
      <c r="F21">
        <v>1.489477257298031</v>
      </c>
    </row>
    <row r="23" spans="3:6" x14ac:dyDescent="0.2">
      <c r="C23">
        <v>1.373673036093418</v>
      </c>
      <c r="D23">
        <v>1.7466383581033262</v>
      </c>
      <c r="E23">
        <v>1.5118805159538358</v>
      </c>
      <c r="F23">
        <v>2.9198913781398503</v>
      </c>
    </row>
    <row r="24" spans="3:6" x14ac:dyDescent="0.2">
      <c r="C24">
        <v>1.1472045293701345</v>
      </c>
      <c r="D24">
        <v>1.9879688605803256</v>
      </c>
      <c r="E24">
        <v>1.7454175152749491</v>
      </c>
      <c r="F24">
        <v>2.4711473183978274</v>
      </c>
    </row>
    <row r="25" spans="3:6" x14ac:dyDescent="0.2">
      <c r="C25">
        <v>1.0021231422505308</v>
      </c>
      <c r="D25">
        <v>1.986553432413305</v>
      </c>
      <c r="E25">
        <v>1.2505091649694502</v>
      </c>
      <c r="F25">
        <v>3.2403258655804477</v>
      </c>
    </row>
    <row r="26" spans="3:6" x14ac:dyDescent="0.2">
      <c r="C26">
        <v>1.3510261854210901</v>
      </c>
      <c r="D26">
        <v>2.2278839348903041</v>
      </c>
      <c r="E26">
        <v>1.8187372708757636</v>
      </c>
      <c r="F26">
        <v>3.5614392396469783</v>
      </c>
    </row>
    <row r="27" spans="3:6" x14ac:dyDescent="0.2">
      <c r="C27">
        <v>1.8075017692852087</v>
      </c>
      <c r="D27">
        <v>2.5336164189667372</v>
      </c>
      <c r="E27">
        <v>1.5159538357094364</v>
      </c>
      <c r="F27">
        <v>3.1378139850644939</v>
      </c>
    </row>
    <row r="28" spans="3:6" x14ac:dyDescent="0.2">
      <c r="C28">
        <v>1.5661712668082095</v>
      </c>
      <c r="D28">
        <v>2.1797593772116062</v>
      </c>
      <c r="E28">
        <v>1.3068567549219281</v>
      </c>
      <c r="F28">
        <v>2.4833672776646298</v>
      </c>
    </row>
    <row r="29" spans="3:6" x14ac:dyDescent="0.2">
      <c r="C29">
        <v>1.2937013446567587</v>
      </c>
      <c r="D29">
        <v>2.4076433121019107</v>
      </c>
      <c r="E29">
        <v>1.1371350984385606</v>
      </c>
      <c r="F29">
        <v>3.4222674813306173</v>
      </c>
    </row>
    <row r="30" spans="3:6" x14ac:dyDescent="0.2">
      <c r="C30">
        <v>1.2505307855626326</v>
      </c>
      <c r="E30">
        <v>1.3136456211812628</v>
      </c>
      <c r="F30">
        <v>3.230142566191446</v>
      </c>
    </row>
    <row r="32" spans="3:6" x14ac:dyDescent="0.2">
      <c r="C32">
        <v>1.3397027600849256</v>
      </c>
      <c r="D32">
        <v>2.5060155697098367</v>
      </c>
      <c r="E32">
        <v>1.8336727766462999</v>
      </c>
      <c r="F32">
        <v>3.3971486761710796</v>
      </c>
    </row>
    <row r="33" spans="3:6" x14ac:dyDescent="0.2">
      <c r="C33">
        <v>1.5711252653927814</v>
      </c>
      <c r="D33">
        <v>2.8067940552016983</v>
      </c>
      <c r="E33">
        <v>1.608961303462322</v>
      </c>
      <c r="F33">
        <v>2.8927359131025119</v>
      </c>
    </row>
    <row r="34" spans="3:6" x14ac:dyDescent="0.2">
      <c r="C34">
        <v>1.219391365888181</v>
      </c>
      <c r="D34">
        <v>3.1712668082094835</v>
      </c>
      <c r="E34">
        <v>1.6082824168363881</v>
      </c>
      <c r="F34">
        <v>3.0475220638153426</v>
      </c>
    </row>
    <row r="35" spans="3:6" x14ac:dyDescent="0.2">
      <c r="C35">
        <v>1.0000000000000002</v>
      </c>
      <c r="D35">
        <v>2.1868365180467091</v>
      </c>
      <c r="E35">
        <v>1.1201629327902241</v>
      </c>
      <c r="F35">
        <v>3.2477936184657166</v>
      </c>
    </row>
    <row r="36" spans="3:6" x14ac:dyDescent="0.2">
      <c r="C36">
        <v>1.6496815286624205</v>
      </c>
      <c r="D36">
        <v>3.0516631280962492</v>
      </c>
      <c r="E36">
        <v>1.5220638153428379</v>
      </c>
      <c r="F36">
        <v>2.8295994568906995</v>
      </c>
    </row>
    <row r="37" spans="3:6" x14ac:dyDescent="0.2">
      <c r="C37">
        <v>2.1104033970276008</v>
      </c>
      <c r="D37">
        <v>2.4041047416843595</v>
      </c>
      <c r="E37">
        <v>1.5105227427019687</v>
      </c>
      <c r="F37">
        <v>2.6048879837067207</v>
      </c>
    </row>
    <row r="38" spans="3:6" x14ac:dyDescent="0.2">
      <c r="C38">
        <v>1.8832271762208066</v>
      </c>
      <c r="D38">
        <v>2.3991507430997876</v>
      </c>
      <c r="E38">
        <v>1.8737270875763747</v>
      </c>
      <c r="F38">
        <v>3.1595383570943656</v>
      </c>
    </row>
    <row r="39" spans="3:6" x14ac:dyDescent="0.2">
      <c r="C39">
        <v>1.7685774946921444</v>
      </c>
      <c r="D39">
        <v>2.2639773531493277</v>
      </c>
      <c r="E39">
        <v>1.2769857433808556</v>
      </c>
      <c r="F39">
        <v>2.9280380176510521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7B</vt:lpstr>
      <vt:lpstr>Figure 7C</vt:lpstr>
      <vt:lpstr>Figure 7D</vt:lpstr>
      <vt:lpstr>Fig.7 - Supplement 1B</vt:lpstr>
      <vt:lpstr>Fig.7 - Supplement 1D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2016-07-21T20:36:16Z</dcterms:created>
  <dcterms:modified xsi:type="dcterms:W3CDTF">2016-07-22T06:08:25Z</dcterms:modified>
</cp:coreProperties>
</file>