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hil2057\Desktop\manuscript in preparation\cardiac hamp paper\eLife\revision\November 2016\"/>
    </mc:Choice>
  </mc:AlternateContent>
  <bookViews>
    <workbookView xWindow="0" yWindow="0" windowWidth="28800" windowHeight="12435"/>
  </bookViews>
  <sheets>
    <sheet name="2I" sheetId="1" r:id="rId1"/>
    <sheet name="2J" sheetId="2" r:id="rId2"/>
    <sheet name="2K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3" l="1"/>
  <c r="I19" i="3" s="1"/>
  <c r="G19" i="3"/>
  <c r="J18" i="3"/>
  <c r="H17" i="3"/>
  <c r="I17" i="3" s="1"/>
  <c r="G17" i="3"/>
  <c r="N12" i="3"/>
  <c r="O12" i="3" s="1"/>
  <c r="M12" i="3"/>
  <c r="P11" i="3"/>
  <c r="O10" i="3"/>
  <c r="N10" i="3"/>
  <c r="M10" i="3"/>
  <c r="K5" i="3"/>
  <c r="L5" i="3" s="1"/>
  <c r="J5" i="3"/>
  <c r="M4" i="3"/>
  <c r="K3" i="3"/>
  <c r="L3" i="3" s="1"/>
  <c r="J3" i="3"/>
  <c r="H20" i="2"/>
  <c r="I20" i="2" s="1"/>
  <c r="G20" i="2"/>
  <c r="J19" i="2"/>
  <c r="H18" i="2"/>
  <c r="I18" i="2" s="1"/>
  <c r="G18" i="2"/>
  <c r="N13" i="2"/>
  <c r="O13" i="2" s="1"/>
  <c r="M13" i="2"/>
  <c r="P12" i="2"/>
  <c r="N11" i="2"/>
  <c r="O11" i="2" s="1"/>
  <c r="M11" i="2"/>
  <c r="K5" i="2"/>
  <c r="L5" i="2" s="1"/>
  <c r="J5" i="2"/>
  <c r="M4" i="2"/>
  <c r="K3" i="2"/>
  <c r="L3" i="2" s="1"/>
  <c r="J3" i="2"/>
  <c r="J18" i="1"/>
  <c r="G19" i="1"/>
  <c r="H19" i="1"/>
  <c r="I19" i="1" s="1"/>
  <c r="H17" i="1"/>
  <c r="I17" i="1" s="1"/>
  <c r="G17" i="1"/>
  <c r="P11" i="1"/>
  <c r="M12" i="1"/>
  <c r="N12" i="1"/>
  <c r="O12" i="1" s="1"/>
  <c r="N10" i="1"/>
  <c r="O10" i="1" s="1"/>
  <c r="M10" i="1"/>
  <c r="M4" i="1"/>
  <c r="J5" i="1"/>
  <c r="K5" i="1"/>
  <c r="L5" i="1" s="1"/>
  <c r="L3" i="1"/>
  <c r="K3" i="1"/>
  <c r="J3" i="1"/>
</calcChain>
</file>

<file path=xl/sharedStrings.xml><?xml version="1.0" encoding="utf-8"?>
<sst xmlns="http://schemas.openxmlformats.org/spreadsheetml/2006/main" count="110" uniqueCount="12">
  <si>
    <t>Hamp fl/fl</t>
  </si>
  <si>
    <t>Hamp fl/fl;Myh6.Cre+</t>
  </si>
  <si>
    <t>mean</t>
  </si>
  <si>
    <t>STDEV</t>
  </si>
  <si>
    <t>SEM</t>
  </si>
  <si>
    <t>T test</t>
  </si>
  <si>
    <t>3 months</t>
  </si>
  <si>
    <t>6 months</t>
  </si>
  <si>
    <t>9 months</t>
  </si>
  <si>
    <t>62.33.3</t>
  </si>
  <si>
    <t>group 1</t>
  </si>
  <si>
    <t>group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</si>
</sst>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1" xfId="0" applyBorder="1"/>
    <xf numFmtId="164" fontId="0" fillId="0" borderId="0" xfId="0" applyNumberFormat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tabSelected="1" workbookViewId="0">
      <selection activeCell="B18" sqref="B18:F18"/>
    </sheetView>
  </sheetViews>
  <sheetFormatPr defaultRowHeight="15" x14ac:dyDescent="0.25"/>
  <cols>
    <col min="1" max="1" width="27" bestFit="1" customWidth="1"/>
  </cols>
  <sheetData>
    <row r="1" spans="1:16" x14ac:dyDescent="0.25">
      <c r="A1" s="1" t="s">
        <v>6</v>
      </c>
    </row>
    <row r="2" spans="1:16" x14ac:dyDescent="0.25">
      <c r="A2" s="2"/>
      <c r="B2" s="4" t="s">
        <v>10</v>
      </c>
      <c r="C2" s="5"/>
      <c r="D2" s="5"/>
      <c r="E2" s="5"/>
      <c r="F2" s="5"/>
      <c r="G2" s="5"/>
      <c r="H2" s="5"/>
      <c r="I2" s="6"/>
      <c r="J2" s="2" t="s">
        <v>2</v>
      </c>
      <c r="K2" s="2" t="s">
        <v>3</v>
      </c>
      <c r="L2" s="2" t="s">
        <v>4</v>
      </c>
      <c r="M2" t="s">
        <v>5</v>
      </c>
    </row>
    <row r="3" spans="1:16" x14ac:dyDescent="0.25">
      <c r="A3" s="2" t="s">
        <v>0</v>
      </c>
      <c r="B3" s="2">
        <v>18.95</v>
      </c>
      <c r="C3" s="2">
        <v>20.36</v>
      </c>
      <c r="D3" s="2">
        <v>19.34</v>
      </c>
      <c r="E3" s="2">
        <v>6.25</v>
      </c>
      <c r="F3" s="2">
        <v>7.3899999999999988</v>
      </c>
      <c r="G3" s="2">
        <v>7.7500000000000009</v>
      </c>
      <c r="H3" s="2">
        <v>4.9700000000000006</v>
      </c>
      <c r="I3" s="2">
        <v>17.5</v>
      </c>
      <c r="J3" s="2">
        <f>AVERAGE(B3:I3)</f>
        <v>12.813750000000001</v>
      </c>
      <c r="K3" s="2">
        <f>STDEV(B3:I3,B3:I3)</f>
        <v>6.5198996669171736</v>
      </c>
      <c r="L3" s="2">
        <f>K3/SQRT(7)</f>
        <v>2.4642904416793856</v>
      </c>
    </row>
    <row r="4" spans="1:16" x14ac:dyDescent="0.25">
      <c r="A4" s="2"/>
      <c r="B4" s="4" t="s">
        <v>11</v>
      </c>
      <c r="C4" s="5"/>
      <c r="D4" s="5"/>
      <c r="E4" s="5"/>
      <c r="F4" s="5"/>
      <c r="G4" s="5"/>
      <c r="H4" s="5"/>
      <c r="I4" s="6"/>
      <c r="J4" s="2" t="s">
        <v>2</v>
      </c>
      <c r="K4" s="2" t="s">
        <v>3</v>
      </c>
      <c r="L4" s="2" t="s">
        <v>4</v>
      </c>
      <c r="M4" s="3">
        <f>_xlfn.T.TEST(B3:I3,B5:I5,2,2)</f>
        <v>0.71722621777183515</v>
      </c>
    </row>
    <row r="5" spans="1:16" x14ac:dyDescent="0.25">
      <c r="A5" s="2" t="s">
        <v>1</v>
      </c>
      <c r="B5" s="2">
        <v>10.94</v>
      </c>
      <c r="C5" s="2">
        <v>12.709999999999999</v>
      </c>
      <c r="D5" s="2">
        <v>19.340000000000003</v>
      </c>
      <c r="E5" s="2">
        <v>26.400000000000002</v>
      </c>
      <c r="F5" s="2">
        <v>7.95</v>
      </c>
      <c r="G5" s="2">
        <v>7.95</v>
      </c>
      <c r="H5" s="2">
        <v>14.370000000000001</v>
      </c>
      <c r="I5" s="2">
        <v>12.430000000000001</v>
      </c>
      <c r="J5" s="2">
        <f t="shared" ref="J5" si="0">AVERAGE(B5:I5)</f>
        <v>14.011250000000002</v>
      </c>
      <c r="K5" s="2">
        <f t="shared" ref="K5" si="1">STDEV(B5:I5,B5:I5)</f>
        <v>5.9900927928260588</v>
      </c>
      <c r="L5" s="2">
        <f t="shared" ref="L5" si="2">K5/SQRT(7)</f>
        <v>2.2640422657168715</v>
      </c>
    </row>
    <row r="8" spans="1:16" x14ac:dyDescent="0.25">
      <c r="A8" s="1" t="s">
        <v>7</v>
      </c>
    </row>
    <row r="9" spans="1:16" x14ac:dyDescent="0.25">
      <c r="A9" s="2"/>
      <c r="B9" s="4" t="s">
        <v>10</v>
      </c>
      <c r="C9" s="5"/>
      <c r="D9" s="5"/>
      <c r="E9" s="5"/>
      <c r="F9" s="5"/>
      <c r="G9" s="5"/>
      <c r="H9" s="5"/>
      <c r="I9" s="5"/>
      <c r="J9" s="5"/>
      <c r="K9" s="5"/>
      <c r="L9" s="6"/>
      <c r="M9" s="2" t="s">
        <v>2</v>
      </c>
      <c r="N9" s="2" t="s">
        <v>3</v>
      </c>
      <c r="O9" s="2" t="s">
        <v>4</v>
      </c>
      <c r="P9" t="s">
        <v>5</v>
      </c>
    </row>
    <row r="10" spans="1:16" x14ac:dyDescent="0.25">
      <c r="A10" s="2" t="s">
        <v>0</v>
      </c>
      <c r="B10" s="2">
        <v>12.73</v>
      </c>
      <c r="C10" s="2">
        <v>19.759999999999998</v>
      </c>
      <c r="D10" s="2">
        <v>20.399999999999999</v>
      </c>
      <c r="E10" s="2">
        <v>18.29</v>
      </c>
      <c r="F10" s="2">
        <v>14.23</v>
      </c>
      <c r="G10" s="2">
        <v>14.370000000000001</v>
      </c>
      <c r="H10" s="2">
        <v>18</v>
      </c>
      <c r="I10" s="2">
        <v>16.03</v>
      </c>
      <c r="J10" s="2">
        <v>16.29</v>
      </c>
      <c r="K10" s="2">
        <v>12.95</v>
      </c>
      <c r="L10" s="2">
        <v>15.53</v>
      </c>
      <c r="M10" s="2">
        <f>AVERAGE(B10:L10)</f>
        <v>16.234545454545454</v>
      </c>
      <c r="N10" s="2">
        <f>STDEV(B10:L10,B10:L10)</f>
        <v>2.5490926999765331</v>
      </c>
      <c r="O10" s="2">
        <f>N10/SQRT(10)</f>
        <v>0.80609388988340869</v>
      </c>
    </row>
    <row r="11" spans="1:16" x14ac:dyDescent="0.25">
      <c r="A11" s="2"/>
      <c r="B11" s="4" t="s">
        <v>11</v>
      </c>
      <c r="C11" s="5"/>
      <c r="D11" s="5"/>
      <c r="E11" s="5"/>
      <c r="F11" s="5"/>
      <c r="G11" s="5"/>
      <c r="H11" s="5"/>
      <c r="I11" s="5"/>
      <c r="J11" s="5"/>
      <c r="K11" s="5"/>
      <c r="L11" s="6"/>
      <c r="M11" s="2" t="s">
        <v>2</v>
      </c>
      <c r="N11" s="2" t="s">
        <v>3</v>
      </c>
      <c r="O11" s="2" t="s">
        <v>4</v>
      </c>
      <c r="P11" s="3">
        <f>_xlfn.T.TEST(B10:L10,B12:L12,2,2)</f>
        <v>4.3361091713887537E-2</v>
      </c>
    </row>
    <row r="12" spans="1:16" x14ac:dyDescent="0.25">
      <c r="A12" s="2" t="s">
        <v>1</v>
      </c>
      <c r="B12" s="2">
        <v>102.97999999999999</v>
      </c>
      <c r="C12" s="2">
        <v>20.98</v>
      </c>
      <c r="D12" s="2">
        <v>25.15</v>
      </c>
      <c r="E12" s="2">
        <v>18.559999999999999</v>
      </c>
      <c r="F12" s="2">
        <v>86.17</v>
      </c>
      <c r="G12" s="2">
        <v>21.74</v>
      </c>
      <c r="H12" s="2">
        <v>9.84</v>
      </c>
      <c r="I12" s="2">
        <v>20.21</v>
      </c>
      <c r="J12" s="2">
        <v>44.49</v>
      </c>
      <c r="K12" s="2">
        <v>28.67</v>
      </c>
      <c r="L12" s="2">
        <v>18.010000000000002</v>
      </c>
      <c r="M12" s="2">
        <f t="shared" ref="M12" si="3">AVERAGE(B12:L12)</f>
        <v>36.072727272727271</v>
      </c>
      <c r="N12" s="2">
        <f t="shared" ref="N12" si="4">STDEV(B12:L12,B12:L12)</f>
        <v>29.660353557571984</v>
      </c>
      <c r="O12" s="2">
        <f t="shared" ref="O12" si="5">N12/SQRT(10)</f>
        <v>9.3794273447805594</v>
      </c>
    </row>
    <row r="15" spans="1:16" x14ac:dyDescent="0.25">
      <c r="A15" s="1" t="s">
        <v>8</v>
      </c>
    </row>
    <row r="16" spans="1:16" x14ac:dyDescent="0.25">
      <c r="A16" s="2"/>
      <c r="B16" s="4" t="s">
        <v>10</v>
      </c>
      <c r="C16" s="5"/>
      <c r="D16" s="5"/>
      <c r="E16" s="5"/>
      <c r="F16" s="6"/>
      <c r="G16" s="2" t="s">
        <v>2</v>
      </c>
      <c r="H16" s="2" t="s">
        <v>3</v>
      </c>
      <c r="I16" s="2" t="s">
        <v>4</v>
      </c>
      <c r="J16" t="s">
        <v>5</v>
      </c>
    </row>
    <row r="17" spans="1:10" x14ac:dyDescent="0.25">
      <c r="A17" s="2" t="s">
        <v>0</v>
      </c>
      <c r="B17" s="2">
        <v>9.9</v>
      </c>
      <c r="C17" s="2">
        <v>28.409999999999997</v>
      </c>
      <c r="D17" s="2">
        <v>29.16</v>
      </c>
      <c r="E17" s="2">
        <v>21.86</v>
      </c>
      <c r="F17" s="2">
        <v>16.220000000000002</v>
      </c>
      <c r="G17" s="2">
        <f>AVERAGE(B17:F17)</f>
        <v>21.11</v>
      </c>
      <c r="H17" s="2">
        <f>STDEV(C17:F17)</f>
        <v>6.0869005522789186</v>
      </c>
      <c r="I17" s="2">
        <f>H17/SQRT(4)</f>
        <v>3.0434502761394593</v>
      </c>
    </row>
    <row r="18" spans="1:10" x14ac:dyDescent="0.25">
      <c r="A18" s="2"/>
      <c r="B18" s="4" t="s">
        <v>11</v>
      </c>
      <c r="C18" s="5"/>
      <c r="D18" s="5"/>
      <c r="E18" s="5"/>
      <c r="F18" s="6"/>
      <c r="G18" s="2" t="s">
        <v>2</v>
      </c>
      <c r="H18" s="2" t="s">
        <v>3</v>
      </c>
      <c r="I18" s="2" t="s">
        <v>4</v>
      </c>
      <c r="J18" s="3">
        <f>_xlfn.T.TEST(B17:F17,B19:F19,2,2)</f>
        <v>4.3906798102968436E-2</v>
      </c>
    </row>
    <row r="19" spans="1:10" x14ac:dyDescent="0.25">
      <c r="A19" s="2" t="s">
        <v>1</v>
      </c>
      <c r="B19" s="2">
        <v>47.98</v>
      </c>
      <c r="C19" s="2">
        <v>29.06</v>
      </c>
      <c r="D19" s="2">
        <v>50.650000000000006</v>
      </c>
      <c r="E19" s="2">
        <v>18.09</v>
      </c>
      <c r="F19" s="2">
        <v>55.3</v>
      </c>
      <c r="G19" s="2">
        <f t="shared" ref="G19" si="6">AVERAGE(B19:F19)</f>
        <v>40.215999999999994</v>
      </c>
      <c r="H19" s="2">
        <f t="shared" ref="H19" si="7">STDEV(C19:F19)</f>
        <v>17.657309157022379</v>
      </c>
      <c r="I19" s="2">
        <f t="shared" ref="I19" si="8">H19/SQRT(4)</f>
        <v>8.8286545785111894</v>
      </c>
    </row>
  </sheetData>
  <mergeCells count="6">
    <mergeCell ref="B18:F18"/>
    <mergeCell ref="B2:I2"/>
    <mergeCell ref="B4:I4"/>
    <mergeCell ref="B9:L9"/>
    <mergeCell ref="B11:L11"/>
    <mergeCell ref="B16:F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workbookViewId="0">
      <selection activeCell="B19" sqref="B19:F19"/>
    </sheetView>
  </sheetViews>
  <sheetFormatPr defaultRowHeight="15" x14ac:dyDescent="0.25"/>
  <cols>
    <col min="1" max="1" width="15.7109375" bestFit="1" customWidth="1"/>
  </cols>
  <sheetData>
    <row r="1" spans="1:16" x14ac:dyDescent="0.25">
      <c r="A1" s="1" t="s">
        <v>6</v>
      </c>
    </row>
    <row r="2" spans="1:16" x14ac:dyDescent="0.25">
      <c r="A2" s="2"/>
      <c r="B2" s="4" t="s">
        <v>10</v>
      </c>
      <c r="C2" s="5"/>
      <c r="D2" s="5"/>
      <c r="E2" s="5"/>
      <c r="F2" s="5"/>
      <c r="G2" s="5"/>
      <c r="H2" s="5"/>
      <c r="I2" s="6"/>
      <c r="J2" s="2" t="s">
        <v>2</v>
      </c>
      <c r="K2" s="2" t="s">
        <v>3</v>
      </c>
      <c r="L2" s="2" t="s">
        <v>4</v>
      </c>
      <c r="M2" t="s">
        <v>5</v>
      </c>
    </row>
    <row r="3" spans="1:16" x14ac:dyDescent="0.25">
      <c r="A3" s="2" t="s">
        <v>0</v>
      </c>
      <c r="B3" s="2">
        <v>51.940000000000012</v>
      </c>
      <c r="C3" s="2">
        <v>53.730000000000004</v>
      </c>
      <c r="D3" s="2">
        <v>52.379999999999995</v>
      </c>
      <c r="E3" s="2">
        <v>30.21</v>
      </c>
      <c r="F3" s="2">
        <v>28.71</v>
      </c>
      <c r="G3" s="2">
        <v>24.47</v>
      </c>
      <c r="H3" s="2">
        <v>32.729999999999997</v>
      </c>
      <c r="I3" s="2">
        <v>44.269999999999996</v>
      </c>
      <c r="J3" s="2">
        <f>AVERAGE(B3:I3)</f>
        <v>39.805</v>
      </c>
      <c r="K3" s="2">
        <f>STDEV(B3:I3,B3:I3)</f>
        <v>11.659683243267541</v>
      </c>
      <c r="L3" s="2">
        <f>K3/SQRT(7)</f>
        <v>4.4069460324961334</v>
      </c>
    </row>
    <row r="4" spans="1:16" x14ac:dyDescent="0.25">
      <c r="A4" s="2"/>
      <c r="B4" s="4" t="s">
        <v>11</v>
      </c>
      <c r="C4" s="5"/>
      <c r="D4" s="5"/>
      <c r="E4" s="5"/>
      <c r="F4" s="5"/>
      <c r="G4" s="5"/>
      <c r="H4" s="5"/>
      <c r="I4" s="6"/>
      <c r="J4" s="2" t="s">
        <v>2</v>
      </c>
      <c r="K4" s="2" t="s">
        <v>3</v>
      </c>
      <c r="L4" s="2" t="s">
        <v>4</v>
      </c>
      <c r="M4" s="3">
        <f>_xlfn.T.TEST(B3:I3,B5:I5,2,2)</f>
        <v>0.70675123439301224</v>
      </c>
    </row>
    <row r="5" spans="1:16" x14ac:dyDescent="0.25">
      <c r="A5" s="2" t="s">
        <v>1</v>
      </c>
      <c r="B5" s="2">
        <v>34.71</v>
      </c>
      <c r="C5" s="2">
        <v>50.58</v>
      </c>
      <c r="D5" s="2">
        <v>35.519999999999996</v>
      </c>
      <c r="E5" s="2">
        <v>47.33</v>
      </c>
      <c r="F5" s="2">
        <v>31.009999999999998</v>
      </c>
      <c r="G5" s="2">
        <v>31.009999999999998</v>
      </c>
      <c r="H5" s="2">
        <v>38.94</v>
      </c>
      <c r="I5" s="2">
        <v>34</v>
      </c>
      <c r="J5" s="2">
        <f t="shared" ref="J5" si="0">AVERAGE(B5:I5)</f>
        <v>37.887499999999996</v>
      </c>
      <c r="K5" s="2">
        <f t="shared" ref="K5" si="1">STDEV(B5:I5,B5:I5)</f>
        <v>7.0878520488697827</v>
      </c>
      <c r="L5" s="2">
        <f t="shared" ref="L5" si="2">K5/SQRT(7)</f>
        <v>2.6789562644184386</v>
      </c>
    </row>
    <row r="9" spans="1:16" x14ac:dyDescent="0.25">
      <c r="A9" s="1" t="s">
        <v>7</v>
      </c>
    </row>
    <row r="10" spans="1:16" x14ac:dyDescent="0.25">
      <c r="A10" s="2"/>
      <c r="B10" s="4" t="s">
        <v>10</v>
      </c>
      <c r="C10" s="5"/>
      <c r="D10" s="5"/>
      <c r="E10" s="5"/>
      <c r="F10" s="5"/>
      <c r="G10" s="5"/>
      <c r="H10" s="5"/>
      <c r="I10" s="5"/>
      <c r="J10" s="5"/>
      <c r="K10" s="5"/>
      <c r="L10" s="6"/>
      <c r="M10" s="2" t="s">
        <v>2</v>
      </c>
      <c r="N10" s="2" t="s">
        <v>3</v>
      </c>
      <c r="O10" s="2" t="s">
        <v>4</v>
      </c>
      <c r="P10" t="s">
        <v>5</v>
      </c>
    </row>
    <row r="11" spans="1:16" x14ac:dyDescent="0.25">
      <c r="A11" s="2" t="s">
        <v>0</v>
      </c>
      <c r="B11" s="2">
        <v>39.71</v>
      </c>
      <c r="C11" s="2">
        <v>40.510000000000005</v>
      </c>
      <c r="D11" s="2">
        <v>44.83</v>
      </c>
      <c r="E11" s="2">
        <v>60.84</v>
      </c>
      <c r="F11" s="2">
        <v>42.69</v>
      </c>
      <c r="G11" s="2">
        <v>43.12</v>
      </c>
      <c r="H11" s="2">
        <v>28.7</v>
      </c>
      <c r="I11" s="2">
        <v>71.850000000000009</v>
      </c>
      <c r="J11" s="2">
        <v>35.94</v>
      </c>
      <c r="K11" s="2">
        <v>35.71</v>
      </c>
      <c r="L11" s="2">
        <v>43.519999999999996</v>
      </c>
      <c r="M11" s="2">
        <f>AVERAGE(B11:L11)</f>
        <v>44.310909090909085</v>
      </c>
      <c r="N11" s="2">
        <f>STDEV(B11:L11,B11:L11)</f>
        <v>11.791508207216966</v>
      </c>
      <c r="O11" s="2">
        <f>N11/SQRT(10)</f>
        <v>3.7288022983374307</v>
      </c>
    </row>
    <row r="12" spans="1:16" x14ac:dyDescent="0.25">
      <c r="A12" s="2"/>
      <c r="B12" s="4" t="s">
        <v>11</v>
      </c>
      <c r="C12" s="5"/>
      <c r="D12" s="5"/>
      <c r="E12" s="5"/>
      <c r="F12" s="5"/>
      <c r="G12" s="5"/>
      <c r="H12" s="5"/>
      <c r="I12" s="5"/>
      <c r="J12" s="5"/>
      <c r="K12" s="5"/>
      <c r="L12" s="6"/>
      <c r="M12" s="2" t="s">
        <v>2</v>
      </c>
      <c r="N12" s="2" t="s">
        <v>3</v>
      </c>
      <c r="O12" s="2" t="s">
        <v>4</v>
      </c>
      <c r="P12" s="3">
        <f>_xlfn.T.TEST(B11:L11,B13:L13,2,2)</f>
        <v>4.6563932767311751E-2</v>
      </c>
    </row>
    <row r="13" spans="1:16" x14ac:dyDescent="0.25">
      <c r="A13" s="2" t="s">
        <v>1</v>
      </c>
      <c r="B13" s="2">
        <v>127.76</v>
      </c>
      <c r="C13" s="2">
        <v>38.15</v>
      </c>
      <c r="D13" s="2">
        <v>56.190000000000005</v>
      </c>
      <c r="E13" s="2">
        <v>44.21</v>
      </c>
      <c r="F13" s="2">
        <v>107.59</v>
      </c>
      <c r="G13" s="2">
        <v>57.06</v>
      </c>
      <c r="H13" s="2">
        <v>36.64</v>
      </c>
      <c r="I13" s="2">
        <v>71.72</v>
      </c>
      <c r="J13" s="2">
        <v>83.899999999999991</v>
      </c>
      <c r="K13" s="2">
        <v>47.35</v>
      </c>
      <c r="L13" s="2">
        <v>44.33</v>
      </c>
      <c r="M13" s="2">
        <f t="shared" ref="M13" si="3">AVERAGE(B13:L13)</f>
        <v>64.990909090909085</v>
      </c>
      <c r="N13" s="2">
        <f t="shared" ref="N13" si="4">STDEV(B13:L13,B13:L13)</f>
        <v>29.263923004450202</v>
      </c>
      <c r="O13" s="2">
        <f t="shared" ref="O13" si="5">N13/SQRT(10)</f>
        <v>9.2540649965860382</v>
      </c>
    </row>
    <row r="16" spans="1:16" x14ac:dyDescent="0.25">
      <c r="A16" s="1" t="s">
        <v>8</v>
      </c>
    </row>
    <row r="17" spans="1:10" x14ac:dyDescent="0.25">
      <c r="A17" s="2"/>
      <c r="B17" s="4" t="s">
        <v>10</v>
      </c>
      <c r="C17" s="5"/>
      <c r="D17" s="5"/>
      <c r="E17" s="5"/>
      <c r="F17" s="6"/>
      <c r="G17" s="2" t="s">
        <v>2</v>
      </c>
      <c r="H17" s="2" t="s">
        <v>3</v>
      </c>
      <c r="I17" s="2" t="s">
        <v>4</v>
      </c>
      <c r="J17" t="s">
        <v>5</v>
      </c>
    </row>
    <row r="18" spans="1:10" x14ac:dyDescent="0.25">
      <c r="A18" s="2" t="s">
        <v>0</v>
      </c>
      <c r="B18" s="2">
        <v>48.63</v>
      </c>
      <c r="C18" s="2">
        <v>61.97</v>
      </c>
      <c r="D18" s="2">
        <v>68.350000000000009</v>
      </c>
      <c r="E18" s="2">
        <v>61.910000000000004</v>
      </c>
      <c r="F18" s="2">
        <v>39.44</v>
      </c>
      <c r="G18" s="2">
        <f>AVERAGE(B18:F18)</f>
        <v>56.059999999999988</v>
      </c>
      <c r="H18" s="2">
        <f>STDEV(C18:F18)</f>
        <v>12.683557269157623</v>
      </c>
      <c r="I18" s="2">
        <f>H18/SQRT(4)</f>
        <v>6.3417786345788114</v>
      </c>
    </row>
    <row r="19" spans="1:10" x14ac:dyDescent="0.25">
      <c r="A19" s="2"/>
      <c r="B19" s="4" t="s">
        <v>11</v>
      </c>
      <c r="C19" s="5"/>
      <c r="D19" s="5"/>
      <c r="E19" s="5"/>
      <c r="F19" s="6"/>
      <c r="G19" s="2" t="s">
        <v>2</v>
      </c>
      <c r="H19" s="2" t="s">
        <v>3</v>
      </c>
      <c r="I19" s="2" t="s">
        <v>4</v>
      </c>
      <c r="J19" s="3">
        <f>_xlfn.T.TEST(B18:F18,B20:F20,2,2)</f>
        <v>4.1642769485343512E-2</v>
      </c>
    </row>
    <row r="20" spans="1:10" x14ac:dyDescent="0.25">
      <c r="A20" s="2" t="s">
        <v>1</v>
      </c>
      <c r="B20" s="2">
        <v>85.44</v>
      </c>
      <c r="C20" s="2">
        <v>74.55</v>
      </c>
      <c r="D20" s="2">
        <v>86.919999999999987</v>
      </c>
      <c r="E20" s="2">
        <v>59.06</v>
      </c>
      <c r="F20" s="2" t="s">
        <v>9</v>
      </c>
      <c r="G20" s="2">
        <f t="shared" ref="G20" si="6">AVERAGE(B20:F20)</f>
        <v>76.492500000000007</v>
      </c>
      <c r="H20" s="2">
        <f t="shared" ref="H20" si="7">STDEV(C20:F20)</f>
        <v>13.959086646339038</v>
      </c>
      <c r="I20" s="2">
        <f t="shared" ref="I20" si="8">H20/SQRT(4)</f>
        <v>6.9795433231695192</v>
      </c>
    </row>
  </sheetData>
  <mergeCells count="6">
    <mergeCell ref="B2:I2"/>
    <mergeCell ref="B4:I4"/>
    <mergeCell ref="B10:L10"/>
    <mergeCell ref="B12:L12"/>
    <mergeCell ref="B17:F17"/>
    <mergeCell ref="B19:F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workbookViewId="0">
      <selection activeCell="B18" sqref="B18:F18"/>
    </sheetView>
  </sheetViews>
  <sheetFormatPr defaultRowHeight="15" x14ac:dyDescent="0.25"/>
  <cols>
    <col min="1" max="1" width="20.28515625" bestFit="1" customWidth="1"/>
  </cols>
  <sheetData>
    <row r="1" spans="1:16" x14ac:dyDescent="0.25">
      <c r="A1" s="1" t="s">
        <v>6</v>
      </c>
    </row>
    <row r="2" spans="1:16" x14ac:dyDescent="0.25">
      <c r="A2" s="2"/>
      <c r="B2" s="4" t="s">
        <v>10</v>
      </c>
      <c r="C2" s="5"/>
      <c r="D2" s="5"/>
      <c r="E2" s="5"/>
      <c r="F2" s="5"/>
      <c r="G2" s="5"/>
      <c r="H2" s="5"/>
      <c r="I2" s="6"/>
      <c r="J2" s="2" t="s">
        <v>2</v>
      </c>
      <c r="K2" s="2" t="s">
        <v>3</v>
      </c>
      <c r="L2" s="2" t="s">
        <v>4</v>
      </c>
      <c r="M2" t="s">
        <v>5</v>
      </c>
    </row>
    <row r="3" spans="1:16" x14ac:dyDescent="0.25">
      <c r="A3" s="2" t="s">
        <v>0</v>
      </c>
      <c r="B3" s="2">
        <v>63.515594917212169</v>
      </c>
      <c r="C3" s="2">
        <v>62.106830448539</v>
      </c>
      <c r="D3" s="2">
        <v>63.077510500190904</v>
      </c>
      <c r="E3" s="2">
        <v>79.311486262826875</v>
      </c>
      <c r="F3" s="2">
        <v>74.259839777081154</v>
      </c>
      <c r="G3" s="2">
        <v>68.328565590518991</v>
      </c>
      <c r="H3" s="2">
        <v>84.815154292697841</v>
      </c>
      <c r="I3" s="2">
        <v>60.4698441382426</v>
      </c>
      <c r="J3" s="2">
        <f>AVERAGE(B3:I3)</f>
        <v>69.485603240913704</v>
      </c>
      <c r="K3" s="2">
        <f>STDEV(B3:I3,B3:I3)</f>
        <v>8.7033329655170846</v>
      </c>
      <c r="L3" s="2">
        <f>K3/SQRT(7)</f>
        <v>3.2895506577354996</v>
      </c>
    </row>
    <row r="4" spans="1:16" x14ac:dyDescent="0.25">
      <c r="A4" s="2"/>
      <c r="B4" s="4" t="s">
        <v>11</v>
      </c>
      <c r="C4" s="5"/>
      <c r="D4" s="5"/>
      <c r="E4" s="5"/>
      <c r="F4" s="5"/>
      <c r="G4" s="5"/>
      <c r="H4" s="5"/>
      <c r="I4" s="6"/>
      <c r="J4" s="2" t="s">
        <v>2</v>
      </c>
      <c r="K4" s="2" t="s">
        <v>3</v>
      </c>
      <c r="L4" s="2" t="s">
        <v>4</v>
      </c>
      <c r="M4" s="3">
        <f>_xlfn.T.TEST(B3:I3,B5:I5,2,2)</f>
        <v>0.29285499108241231</v>
      </c>
    </row>
    <row r="5" spans="1:16" x14ac:dyDescent="0.25">
      <c r="A5" s="2" t="s">
        <v>1</v>
      </c>
      <c r="B5" s="2">
        <v>68.481705560357256</v>
      </c>
      <c r="C5" s="2">
        <v>74.871490707789633</v>
      </c>
      <c r="D5" s="2">
        <v>45.551801801801787</v>
      </c>
      <c r="E5" s="2">
        <v>44.221424043946747</v>
      </c>
      <c r="F5" s="2">
        <v>74.363108674621088</v>
      </c>
      <c r="G5" s="2">
        <v>74.363108674621088</v>
      </c>
      <c r="H5" s="2">
        <v>63.097072419106311</v>
      </c>
      <c r="I5" s="2">
        <v>63.441176470588232</v>
      </c>
      <c r="J5" s="2">
        <f t="shared" ref="J5" si="0">AVERAGE(B5:I5)</f>
        <v>63.548861044104022</v>
      </c>
      <c r="K5" s="2">
        <f t="shared" ref="K5" si="1">STDEV(B5:I5,B5:I5)</f>
        <v>12.022703370128999</v>
      </c>
      <c r="L5" s="2">
        <f t="shared" ref="L5" si="2">K5/SQRT(7)</f>
        <v>4.5441547434370673</v>
      </c>
    </row>
    <row r="8" spans="1:16" x14ac:dyDescent="0.25">
      <c r="A8" s="1" t="s">
        <v>7</v>
      </c>
    </row>
    <row r="9" spans="1:16" x14ac:dyDescent="0.25">
      <c r="A9" s="2"/>
      <c r="B9" s="4" t="s">
        <v>10</v>
      </c>
      <c r="C9" s="5"/>
      <c r="D9" s="5"/>
      <c r="E9" s="5"/>
      <c r="F9" s="5"/>
      <c r="G9" s="5"/>
      <c r="H9" s="5"/>
      <c r="I9" s="5"/>
      <c r="J9" s="5"/>
      <c r="K9" s="5"/>
      <c r="L9" s="6"/>
      <c r="M9" s="2" t="s">
        <v>2</v>
      </c>
      <c r="N9" s="2" t="s">
        <v>3</v>
      </c>
      <c r="O9" s="2" t="s">
        <v>4</v>
      </c>
      <c r="P9" t="s">
        <v>5</v>
      </c>
    </row>
    <row r="10" spans="1:16" x14ac:dyDescent="0.25">
      <c r="A10" s="2" t="s">
        <v>0</v>
      </c>
      <c r="B10" s="2">
        <v>67.942583732057415</v>
      </c>
      <c r="C10" s="2">
        <v>51.221920513453476</v>
      </c>
      <c r="D10" s="2">
        <v>50.033459736783392</v>
      </c>
      <c r="E10" s="2">
        <v>26.56071019473082</v>
      </c>
      <c r="F10" s="2">
        <v>66.666666666666657</v>
      </c>
      <c r="G10" s="2">
        <v>66.674397031539883</v>
      </c>
      <c r="H10" s="2">
        <v>82.57839721254355</v>
      </c>
      <c r="I10" s="2">
        <v>73.51426583159359</v>
      </c>
      <c r="J10" s="2">
        <v>54.674457429048417</v>
      </c>
      <c r="K10" s="2">
        <v>80.537664519742364</v>
      </c>
      <c r="L10" s="2">
        <v>59.719669117647058</v>
      </c>
      <c r="M10" s="2">
        <f>AVERAGE(B10:L10)</f>
        <v>61.829471998709707</v>
      </c>
      <c r="N10" s="2">
        <f>STDEV(B10:L10,B10:L10)</f>
        <v>15.59147438709104</v>
      </c>
      <c r="O10" s="2">
        <f>N10/SQRT(10)</f>
        <v>4.9304571143385463</v>
      </c>
    </row>
    <row r="11" spans="1:16" x14ac:dyDescent="0.25">
      <c r="A11" s="2"/>
      <c r="B11" s="4" t="s">
        <v>11</v>
      </c>
      <c r="C11" s="5"/>
      <c r="D11" s="5"/>
      <c r="E11" s="5"/>
      <c r="F11" s="5"/>
      <c r="G11" s="5"/>
      <c r="H11" s="5"/>
      <c r="I11" s="5"/>
      <c r="J11" s="5"/>
      <c r="K11" s="5"/>
      <c r="L11" s="6"/>
      <c r="M11" s="2" t="s">
        <v>2</v>
      </c>
      <c r="N11" s="2" t="s">
        <v>3</v>
      </c>
      <c r="O11" s="2" t="s">
        <v>4</v>
      </c>
      <c r="P11" s="3">
        <f>_xlfn.T.TEST(B10:L10,B12:L12,2,2)</f>
        <v>1.991296029638788E-2</v>
      </c>
    </row>
    <row r="12" spans="1:16" x14ac:dyDescent="0.25">
      <c r="A12" s="2" t="s">
        <v>1</v>
      </c>
      <c r="B12" s="2">
        <v>19.395742016280536</v>
      </c>
      <c r="C12" s="2">
        <v>57.112712975098297</v>
      </c>
      <c r="D12" s="2">
        <v>55.241146111407737</v>
      </c>
      <c r="E12" s="2">
        <v>48.120611317637341</v>
      </c>
      <c r="F12" s="2">
        <v>19.908913467794406</v>
      </c>
      <c r="G12" s="2">
        <v>59.027516019600455</v>
      </c>
      <c r="H12" s="2">
        <v>58.144104803493398</v>
      </c>
      <c r="I12" s="2">
        <v>32.069157836028999</v>
      </c>
      <c r="J12" s="2">
        <v>46.9725864123957</v>
      </c>
      <c r="K12" s="2">
        <v>39.450897571277714</v>
      </c>
      <c r="L12" s="2">
        <v>59.372885179336791</v>
      </c>
      <c r="M12" s="2">
        <f t="shared" ref="M12" si="3">AVERAGE(B12:L12)</f>
        <v>44.98329761003194</v>
      </c>
      <c r="N12" s="2">
        <f t="shared" ref="N12" si="4">STDEV(B12:L12,B12:L12)</f>
        <v>14.878823318220256</v>
      </c>
      <c r="O12" s="2">
        <f t="shared" ref="O12" si="5">N12/SQRT(10)</f>
        <v>4.7050970588800274</v>
      </c>
    </row>
    <row r="15" spans="1:16" x14ac:dyDescent="0.25">
      <c r="A15" s="1" t="s">
        <v>8</v>
      </c>
    </row>
    <row r="16" spans="1:16" x14ac:dyDescent="0.25">
      <c r="A16" s="2"/>
      <c r="B16" s="4" t="s">
        <v>10</v>
      </c>
      <c r="C16" s="5"/>
      <c r="D16" s="5"/>
      <c r="E16" s="5"/>
      <c r="F16" s="6"/>
      <c r="G16" s="2" t="s">
        <v>2</v>
      </c>
      <c r="H16" s="2" t="s">
        <v>3</v>
      </c>
      <c r="I16" s="2" t="s">
        <v>4</v>
      </c>
      <c r="J16" t="s">
        <v>5</v>
      </c>
    </row>
    <row r="17" spans="1:10" x14ac:dyDescent="0.25">
      <c r="A17" s="2" t="s">
        <v>0</v>
      </c>
      <c r="B17" s="2">
        <v>76.893192757277106</v>
      </c>
      <c r="C17" s="2">
        <v>55.131648235913701</v>
      </c>
      <c r="D17" s="2">
        <v>60.263350402340897</v>
      </c>
      <c r="E17" s="2">
        <v>64.690680019382967</v>
      </c>
      <c r="F17" s="2">
        <v>62.661141804788201</v>
      </c>
      <c r="G17" s="2">
        <f>AVERAGE(B17:F17)</f>
        <v>63.92800264394058</v>
      </c>
      <c r="H17" s="2">
        <f>STDEV(C17:F17)</f>
        <v>4.1218160002408748</v>
      </c>
      <c r="I17" s="2">
        <f>H17/SQRT(4)</f>
        <v>2.0609080001204374</v>
      </c>
    </row>
    <row r="18" spans="1:10" x14ac:dyDescent="0.25">
      <c r="A18" s="2"/>
      <c r="B18" s="4" t="s">
        <v>11</v>
      </c>
      <c r="C18" s="5"/>
      <c r="D18" s="5"/>
      <c r="E18" s="5"/>
      <c r="F18" s="6"/>
      <c r="G18" s="2" t="s">
        <v>2</v>
      </c>
      <c r="H18" s="2" t="s">
        <v>3</v>
      </c>
      <c r="I18" s="2" t="s">
        <v>4</v>
      </c>
      <c r="J18" s="3">
        <f>_xlfn.T.TEST(B17:F17,B19:F19,2,2)</f>
        <v>3.4036183678421761E-2</v>
      </c>
    </row>
    <row r="19" spans="1:10" x14ac:dyDescent="0.25">
      <c r="A19" s="2" t="s">
        <v>1</v>
      </c>
      <c r="B19" s="2">
        <v>34.480337078651687</v>
      </c>
      <c r="C19" s="2">
        <v>56.995305164319198</v>
      </c>
      <c r="D19" s="2">
        <v>42.728025770823699</v>
      </c>
      <c r="E19" s="2">
        <v>55.674481821270817</v>
      </c>
      <c r="F19" s="2" t="s">
        <v>9</v>
      </c>
      <c r="G19" s="2">
        <f t="shared" ref="G19" si="6">AVERAGE(B19:F19)</f>
        <v>47.469537458766354</v>
      </c>
      <c r="H19" s="2">
        <f t="shared" ref="H19" si="7">STDEV(C19:F19)</f>
        <v>7.8836387523123115</v>
      </c>
      <c r="I19" s="2">
        <f t="shared" ref="I19" si="8">H19/SQRT(4)</f>
        <v>3.9418193761561557</v>
      </c>
    </row>
  </sheetData>
  <mergeCells count="6">
    <mergeCell ref="B2:I2"/>
    <mergeCell ref="B4:I4"/>
    <mergeCell ref="B9:L9"/>
    <mergeCell ref="B11:L11"/>
    <mergeCell ref="B16:F16"/>
    <mergeCell ref="B18:F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2I</vt:lpstr>
      <vt:lpstr>2J</vt:lpstr>
      <vt:lpstr>2K</vt:lpstr>
    </vt:vector>
  </TitlesOfParts>
  <Company>University of Oxford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Lakhal-Littleton, Samira</dc:creator>
  <cp:lastModifiedBy>Lakhal-Littleton, Samira</cp:lastModifiedBy>
  <dcterms:created xsi:type="dcterms:W3CDTF">2016-10-17T20:08:59Z</dcterms:created>
  <dcterms:modified xsi:type="dcterms:W3CDTF">2016-11-18T09:55:23Z</dcterms:modified>
</cp:coreProperties>
</file>