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autoCompressPictures="0"/>
  <bookViews>
    <workbookView xWindow="4720" yWindow="0" windowWidth="43480" windowHeight="25640"/>
  </bookViews>
  <sheets>
    <sheet name="Q15" sheetId="5" r:id="rId1"/>
    <sheet name="code" sheetId="6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6" i="5" l="1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E23" i="5"/>
  <c r="F23" i="5"/>
  <c r="G23" i="5"/>
  <c r="H23" i="5"/>
  <c r="I23" i="5"/>
  <c r="J23" i="5"/>
  <c r="K23" i="5"/>
  <c r="L23" i="5"/>
  <c r="M23" i="5"/>
  <c r="N23" i="5"/>
  <c r="O23" i="5"/>
</calcChain>
</file>

<file path=xl/sharedStrings.xml><?xml version="1.0" encoding="utf-8"?>
<sst xmlns="http://schemas.openxmlformats.org/spreadsheetml/2006/main" count="85" uniqueCount="62">
  <si>
    <t>PC#1</t>
  </si>
  <si>
    <t>PC#2</t>
  </si>
  <si>
    <t>PC#3</t>
  </si>
  <si>
    <t>PC#4</t>
  </si>
  <si>
    <t>PC#5</t>
  </si>
  <si>
    <t>PC#6</t>
  </si>
  <si>
    <t>PC#7</t>
  </si>
  <si>
    <t>PC#8</t>
  </si>
  <si>
    <t>PC#9</t>
  </si>
  <si>
    <t>PC#10</t>
  </si>
  <si>
    <t>PC#11</t>
  </si>
  <si>
    <t>PC#12</t>
  </si>
  <si>
    <t>PC#13</t>
  </si>
  <si>
    <t>PC#14</t>
  </si>
  <si>
    <t>PC#15</t>
  </si>
  <si>
    <t>female</t>
  </si>
  <si>
    <t>Apc KO</t>
  </si>
  <si>
    <t>Fearon_001_ERF39.ga.cel</t>
  </si>
  <si>
    <t>Fearon_003_ERF41.ga.cel</t>
  </si>
  <si>
    <t>male</t>
  </si>
  <si>
    <t>Cdx2 KO</t>
  </si>
  <si>
    <t>Fearon_001_ERF.30.ga.cel</t>
  </si>
  <si>
    <t>Fearon_003_ERF.32.ga.cel</t>
  </si>
  <si>
    <t>control</t>
  </si>
  <si>
    <t>Fearon_004_ERF.33.ga.cel</t>
  </si>
  <si>
    <t>Fearon_006_ERF.35.ga.cel</t>
  </si>
  <si>
    <t>cumulative fraction</t>
  </si>
  <si>
    <t>min</t>
  </si>
  <si>
    <t>max</t>
  </si>
  <si>
    <t>Braf</t>
  </si>
  <si>
    <t>Cdx2+Braf</t>
  </si>
  <si>
    <r>
      <t>Fearon_005_ERF.</t>
    </r>
    <r>
      <rPr>
        <b/>
        <sz val="8"/>
        <color theme="1"/>
        <rFont val="Arial"/>
        <family val="2"/>
      </rPr>
      <t>34</t>
    </r>
    <r>
      <rPr>
        <sz val="8"/>
        <color theme="1"/>
        <rFont val="Arial"/>
        <family val="2"/>
      </rPr>
      <t>.ga.cel</t>
    </r>
  </si>
  <si>
    <r>
      <t>Fearon_002_ERF.</t>
    </r>
    <r>
      <rPr>
        <b/>
        <sz val="8"/>
        <color theme="1"/>
        <rFont val="Arial"/>
        <family val="2"/>
      </rPr>
      <t>31</t>
    </r>
    <r>
      <rPr>
        <sz val="8"/>
        <color theme="1"/>
        <rFont val="Arial"/>
        <family val="2"/>
      </rPr>
      <t>.ga.cel</t>
    </r>
  </si>
  <si>
    <t>Fearon_005_48.ga.cel</t>
  </si>
  <si>
    <t>Fearon_006_49.ga.cel</t>
  </si>
  <si>
    <t>Fearon_007_50.ga.cel</t>
  </si>
  <si>
    <t>Fearon_001_45.ga.cel</t>
  </si>
  <si>
    <t>Fearon_002_46.ga.cel</t>
  </si>
  <si>
    <t>Fearon_003_47.ga.cel</t>
  </si>
  <si>
    <r>
      <t>Fearon_002_ERF</t>
    </r>
    <r>
      <rPr>
        <b/>
        <sz val="8"/>
        <color theme="1"/>
        <rFont val="Arial"/>
        <family val="2"/>
      </rPr>
      <t>40</t>
    </r>
    <r>
      <rPr>
        <sz val="8"/>
        <color theme="1"/>
        <rFont val="Arial"/>
        <family val="2"/>
      </rPr>
      <t>.ga.cel</t>
    </r>
  </si>
  <si>
    <t>rep?</t>
  </si>
  <si>
    <t>sex</t>
  </si>
  <si>
    <t>trt</t>
  </si>
  <si>
    <t>cel file</t>
  </si>
  <si>
    <t>fraction of variance (transpose of the S15 vector).</t>
  </si>
  <si>
    <t>&gt;&gt; load Z.txt -Ascii</t>
  </si>
  <si>
    <t>&gt;&gt; X = Z - mean(Z')' * ones(1,size(Z,2));</t>
  </si>
  <si>
    <t>&gt;&gt; [U,S,V] = svd(X,0);</t>
  </si>
  <si>
    <t>&gt;&gt; Q = X' * U;</t>
  </si>
  <si>
    <t>&gt;&gt; S = diag(S).^2;</t>
  </si>
  <si>
    <t>&gt;&gt; S = S / sum(S);</t>
  </si>
  <si>
    <t>&gt;&gt; save Q15.txt Q -ASCII</t>
  </si>
  <si>
    <t>&gt;&gt; save S15.txt S -ASCII</t>
  </si>
  <si>
    <t>Below is Matlab code to compute the principal components, where Z.txt was the matrix of log2-transformed values (15 columns, 25216 rows)</t>
  </si>
  <si>
    <t>reads data</t>
  </si>
  <si>
    <t>mean centers each gene</t>
  </si>
  <si>
    <t>get the singular value decomposition</t>
  </si>
  <si>
    <t>transform X by U to get it into the coordinate system of the principal components</t>
  </si>
  <si>
    <t xml:space="preserve"> Fiddle with S with two commands to get it to be percent of the total variance for each component</t>
  </si>
  <si>
    <t>comments:</t>
  </si>
  <si>
    <t>Save Q and S into files, later to read into excel sheet to make graphs.</t>
  </si>
  <si>
    <t xml:space="preserve">Principal components, computed in Matlab, 15 samples, 25216 "main" probe-sets that were log2-transformed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</si>
</sst>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8"/>
      <color theme="1"/>
      <name val="Arial"/>
      <family val="2"/>
    </font>
    <font>
      <sz val="8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8"/>
      <color rgb="FF006100"/>
      <name val="Arial"/>
      <family val="2"/>
    </font>
    <font>
      <sz val="8"/>
      <color rgb="FF9C0006"/>
      <name val="Arial"/>
      <family val="2"/>
    </font>
    <font>
      <sz val="8"/>
      <color rgb="FF9C6500"/>
      <name val="Arial"/>
      <family val="2"/>
    </font>
    <font>
      <sz val="8"/>
      <color rgb="FF3F3F76"/>
      <name val="Arial"/>
      <family val="2"/>
    </font>
    <font>
      <b/>
      <sz val="8"/>
      <color rgb="FF3F3F3F"/>
      <name val="Arial"/>
      <family val="2"/>
    </font>
    <font>
      <b/>
      <sz val="8"/>
      <color rgb="FFFA7D00"/>
      <name val="Arial"/>
      <family val="2"/>
    </font>
    <font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F0000"/>
      <name val="Arial"/>
      <family val="2"/>
    </font>
    <font>
      <i/>
      <sz val="8"/>
      <color rgb="FF7F7F7F"/>
      <name val="Arial"/>
      <family val="2"/>
    </font>
    <font>
      <b/>
      <sz val="8"/>
      <color theme="1"/>
      <name val="Arial"/>
      <family val="2"/>
    </font>
    <font>
      <sz val="8"/>
      <color theme="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7">
    <xf numFmtId="0" fontId="0" fillId="0" borderId="0" xfId="0"/>
    <xf numFmtId="0" fontId="0" fillId="0" borderId="0" xfId="0" applyBorder="1" applyAlignment="1"/>
    <xf numFmtId="0" fontId="0" fillId="0" borderId="0" xfId="0" applyFill="1" applyBorder="1" applyAlignment="1"/>
    <xf numFmtId="0" fontId="0" fillId="0" borderId="0" xfId="0" applyNumberFormat="1"/>
    <xf numFmtId="0" fontId="0" fillId="34" borderId="0" xfId="0" applyFill="1"/>
    <xf numFmtId="0" fontId="0" fillId="33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2" fontId="0" fillId="0" borderId="0" xfId="0" applyNumberFormat="1"/>
    <xf numFmtId="0" fontId="0" fillId="38" borderId="0" xfId="0" applyFill="1"/>
    <xf numFmtId="0" fontId="0" fillId="39" borderId="0" xfId="0" applyFill="1" applyBorder="1"/>
    <xf numFmtId="0" fontId="0" fillId="39" borderId="0" xfId="0" applyFill="1"/>
    <xf numFmtId="0" fontId="0" fillId="40" borderId="0" xfId="0" applyFill="1" applyBorder="1"/>
    <xf numFmtId="0" fontId="0" fillId="40" borderId="0" xfId="0" applyFill="1"/>
    <xf numFmtId="0" fontId="0" fillId="41" borderId="0" xfId="0" applyFill="1" applyBorder="1"/>
    <xf numFmtId="0" fontId="0" fillId="41" borderId="0" xfId="0" applyFill="1"/>
    <xf numFmtId="0" fontId="0" fillId="38" borderId="0" xfId="0" applyFill="1" applyBorder="1"/>
    <xf numFmtId="0" fontId="14" fillId="38" borderId="0" xfId="0" applyFont="1" applyFill="1" applyBorder="1"/>
    <xf numFmtId="0" fontId="14" fillId="39" borderId="0" xfId="0" applyFont="1" applyFill="1" applyBorder="1"/>
    <xf numFmtId="0" fontId="14" fillId="41" borderId="0" xfId="0" applyFont="1" applyFill="1" applyBorder="1"/>
    <xf numFmtId="0" fontId="0" fillId="34" borderId="0" xfId="0" applyFill="1" applyBorder="1"/>
    <xf numFmtId="0" fontId="0" fillId="39" borderId="0" xfId="0" applyFill="1" applyBorder="1" applyAlignment="1">
      <alignment wrapText="1"/>
    </xf>
    <xf numFmtId="0" fontId="0" fillId="40" borderId="0" xfId="0" applyFill="1" applyBorder="1" applyAlignment="1">
      <alignment wrapText="1"/>
    </xf>
    <xf numFmtId="0" fontId="0" fillId="41" borderId="0" xfId="0" applyFill="1" applyBorder="1" applyAlignment="1">
      <alignment wrapText="1"/>
    </xf>
    <xf numFmtId="0" fontId="0" fillId="34" borderId="0" xfId="0" applyFill="1" applyBorder="1" applyAlignment="1">
      <alignment wrapText="1"/>
    </xf>
    <xf numFmtId="0" fontId="0" fillId="38" borderId="0" xfId="0" applyFill="1" applyAlignment="1">
      <alignment wrapText="1"/>
    </xf>
    <xf numFmtId="0" fontId="0" fillId="39" borderId="0" xfId="0" applyFill="1" applyAlignment="1">
      <alignment wrapText="1"/>
    </xf>
    <xf numFmtId="0" fontId="0" fillId="40" borderId="0" xfId="0" applyFill="1" applyAlignment="1">
      <alignment wrapText="1"/>
    </xf>
    <xf numFmtId="0" fontId="0" fillId="41" borderId="0" xfId="0" applyFill="1" applyAlignment="1">
      <alignment wrapText="1"/>
    </xf>
    <xf numFmtId="0" fontId="0" fillId="34" borderId="0" xfId="0" applyFill="1" applyAlignment="1">
      <alignment wrapText="1"/>
    </xf>
    <xf numFmtId="0" fontId="0" fillId="37" borderId="0" xfId="0" applyFill="1" applyBorder="1"/>
    <xf numFmtId="0" fontId="0" fillId="34" borderId="10" xfId="0" applyFill="1" applyBorder="1"/>
    <xf numFmtId="0" fontId="0" fillId="34" borderId="10" xfId="0" applyFill="1" applyBorder="1" applyAlignment="1">
      <alignment wrapText="1"/>
    </xf>
    <xf numFmtId="0" fontId="0" fillId="36" borderId="10" xfId="0" applyFill="1" applyBorder="1"/>
    <xf numFmtId="0" fontId="0" fillId="38" borderId="11" xfId="0" applyFill="1" applyBorder="1" applyAlignment="1">
      <alignment wrapText="1"/>
    </xf>
    <xf numFmtId="0" fontId="0" fillId="39" borderId="11" xfId="0" applyFill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Principal components</a:t>
            </a:r>
          </a:p>
        </c:rich>
      </c:tx>
      <c:layout>
        <c:manualLayout>
          <c:xMode val="edge"/>
          <c:yMode val="edge"/>
          <c:x val="0.223764142948706"/>
          <c:y val="0.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725495081645"/>
          <c:y val="0.0721976013368258"/>
          <c:w val="0.844583141781276"/>
          <c:h val="0.805091323390806"/>
        </c:manualLayout>
      </c:layout>
      <c:scatterChart>
        <c:scatterStyle val="lineMarker"/>
        <c:varyColors val="0"/>
        <c:ser>
          <c:idx val="0"/>
          <c:order val="0"/>
          <c:tx>
            <c:v>NC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ysClr val="windowText" lastClr="000000">
                  <a:lumMod val="75000"/>
                  <a:lumOff val="25000"/>
                </a:sys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('Q15'!$E$3:$E$5,'Q15'!$E$18)</c:f>
              <c:numCache>
                <c:formatCode>General</c:formatCode>
                <c:ptCount val="4"/>
                <c:pt idx="0">
                  <c:v>46.034261</c:v>
                </c:pt>
                <c:pt idx="1">
                  <c:v>31.634744</c:v>
                </c:pt>
                <c:pt idx="2">
                  <c:v>45.473726</c:v>
                </c:pt>
              </c:numCache>
            </c:numRef>
          </c:xVal>
          <c:yVal>
            <c:numRef>
              <c:f>('Q15'!$F$3:$F$5,'Q15'!$F$18)</c:f>
              <c:numCache>
                <c:formatCode>General</c:formatCode>
                <c:ptCount val="4"/>
                <c:pt idx="0">
                  <c:v>0.77757759</c:v>
                </c:pt>
                <c:pt idx="1">
                  <c:v>-6.1201865</c:v>
                </c:pt>
                <c:pt idx="2">
                  <c:v>5.7193031</c:v>
                </c:pt>
              </c:numCache>
            </c:numRef>
          </c:yVal>
          <c:smooth val="0"/>
        </c:ser>
        <c:ser>
          <c:idx val="1"/>
          <c:order val="1"/>
          <c:tx>
            <c:v>Cdx2-/-</c:v>
          </c:tx>
          <c:spPr>
            <a:ln w="28575">
              <a:noFill/>
            </a:ln>
          </c:spPr>
          <c:marker>
            <c:symbol val="square"/>
            <c:size val="10"/>
            <c:spPr>
              <a:solidFill>
                <a:srgbClr val="00B0F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('Q15'!$E$6:$E$8,'Q15'!$E$19)</c:f>
              <c:numCache>
                <c:formatCode>General</c:formatCode>
                <c:ptCount val="4"/>
                <c:pt idx="0">
                  <c:v>27.736532</c:v>
                </c:pt>
                <c:pt idx="1">
                  <c:v>13.864776</c:v>
                </c:pt>
                <c:pt idx="2">
                  <c:v>25.731654</c:v>
                </c:pt>
              </c:numCache>
            </c:numRef>
          </c:xVal>
          <c:yVal>
            <c:numRef>
              <c:f>('Q15'!$F$6:$F$8,'Q15'!$F$19)</c:f>
              <c:numCache>
                <c:formatCode>General</c:formatCode>
                <c:ptCount val="4"/>
                <c:pt idx="0">
                  <c:v>12.489405</c:v>
                </c:pt>
                <c:pt idx="1">
                  <c:v>16.456595</c:v>
                </c:pt>
                <c:pt idx="2">
                  <c:v>17.617549</c:v>
                </c:pt>
              </c:numCache>
            </c:numRef>
          </c:yVal>
          <c:smooth val="0"/>
        </c:ser>
        <c:ser>
          <c:idx val="2"/>
          <c:order val="2"/>
          <c:tx>
            <c:v>Braf V600E</c:v>
          </c:tx>
          <c:spPr>
            <a:ln w="28575">
              <a:noFill/>
            </a:ln>
          </c:spPr>
          <c:marker>
            <c:symbol val="triangle"/>
            <c:size val="12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'Q15'!$E$9:$E$11</c:f>
              <c:numCache>
                <c:formatCode>General</c:formatCode>
                <c:ptCount val="3"/>
                <c:pt idx="0">
                  <c:v>28.339767</c:v>
                </c:pt>
                <c:pt idx="1">
                  <c:v>28.11467</c:v>
                </c:pt>
                <c:pt idx="2">
                  <c:v>26.351014</c:v>
                </c:pt>
              </c:numCache>
            </c:numRef>
          </c:xVal>
          <c:yVal>
            <c:numRef>
              <c:f>'Q15'!$F$9:$F$11</c:f>
              <c:numCache>
                <c:formatCode>General</c:formatCode>
                <c:ptCount val="3"/>
                <c:pt idx="0">
                  <c:v>-1.5366932</c:v>
                </c:pt>
                <c:pt idx="1">
                  <c:v>-4.6300049</c:v>
                </c:pt>
                <c:pt idx="2">
                  <c:v>-6.1513352</c:v>
                </c:pt>
              </c:numCache>
            </c:numRef>
          </c:yVal>
          <c:smooth val="0"/>
        </c:ser>
        <c:ser>
          <c:idx val="3"/>
          <c:order val="3"/>
          <c:tx>
            <c:v>Cdx2-/- + Braf 600E</c:v>
          </c:tx>
          <c:spPr>
            <a:ln w="28575">
              <a:noFill/>
            </a:ln>
          </c:spPr>
          <c:marker>
            <c:symbol val="circle"/>
            <c:size val="11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'Q15'!$E$12:$E$14</c:f>
              <c:numCache>
                <c:formatCode>General</c:formatCode>
                <c:ptCount val="3"/>
                <c:pt idx="0">
                  <c:v>-53.648332</c:v>
                </c:pt>
                <c:pt idx="1">
                  <c:v>-53.50101</c:v>
                </c:pt>
                <c:pt idx="2">
                  <c:v>-54.769387</c:v>
                </c:pt>
              </c:numCache>
            </c:numRef>
          </c:xVal>
          <c:yVal>
            <c:numRef>
              <c:f>'Q15'!$F$12:$F$14</c:f>
              <c:numCache>
                <c:formatCode>General</c:formatCode>
                <c:ptCount val="3"/>
                <c:pt idx="0">
                  <c:v>43.282514</c:v>
                </c:pt>
                <c:pt idx="1">
                  <c:v>41.342163</c:v>
                </c:pt>
                <c:pt idx="2">
                  <c:v>40.313038</c:v>
                </c:pt>
              </c:numCache>
            </c:numRef>
          </c:yVal>
          <c:smooth val="0"/>
        </c:ser>
        <c:ser>
          <c:idx val="4"/>
          <c:order val="4"/>
          <c:tx>
            <c:v>Apc -/-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rgbClr val="66FF66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('Q15'!$E$15:$E$17,'Q15'!$E$20)</c:f>
              <c:numCache>
                <c:formatCode>General</c:formatCode>
                <c:ptCount val="4"/>
                <c:pt idx="0">
                  <c:v>-34.844923</c:v>
                </c:pt>
                <c:pt idx="1">
                  <c:v>-46.236561</c:v>
                </c:pt>
                <c:pt idx="2">
                  <c:v>-30.280933</c:v>
                </c:pt>
              </c:numCache>
            </c:numRef>
          </c:xVal>
          <c:yVal>
            <c:numRef>
              <c:f>('Q15'!$F$15:$F$17,'Q15'!$F$20)</c:f>
              <c:numCache>
                <c:formatCode>General</c:formatCode>
                <c:ptCount val="4"/>
                <c:pt idx="0">
                  <c:v>-54.470582</c:v>
                </c:pt>
                <c:pt idx="1">
                  <c:v>-54.35194</c:v>
                </c:pt>
                <c:pt idx="2">
                  <c:v>-50.737402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0093880"/>
        <c:axId val="861135080"/>
      </c:scatterChart>
      <c:valAx>
        <c:axId val="900093880"/>
        <c:scaling>
          <c:orientation val="minMax"/>
          <c:max val="60.0"/>
          <c:min val="-60.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PC#1</a:t>
                </a:r>
              </a:p>
            </c:rich>
          </c:tx>
          <c:layout>
            <c:manualLayout>
              <c:xMode val="edge"/>
              <c:yMode val="edge"/>
              <c:x val="0.472003677748021"/>
              <c:y val="0.94333002907938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861135080"/>
        <c:crossesAt val="-60.0"/>
        <c:crossBetween val="midCat"/>
        <c:majorUnit val="20.0"/>
      </c:valAx>
      <c:valAx>
        <c:axId val="861135080"/>
        <c:scaling>
          <c:orientation val="minMax"/>
          <c:max val="6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PC#2</a:t>
                </a:r>
              </a:p>
            </c:rich>
          </c:tx>
          <c:layout>
            <c:manualLayout>
              <c:xMode val="edge"/>
              <c:yMode val="edge"/>
              <c:x val="0.00255372635781397"/>
              <c:y val="0.40336394719579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900093880"/>
        <c:crossesAt val="-60.0"/>
        <c:crossBetween val="midCat"/>
        <c:majorUnit val="20.0"/>
      </c:valAx>
    </c:plotArea>
    <c:legend>
      <c:legendPos val="r"/>
      <c:layout>
        <c:manualLayout>
          <c:xMode val="edge"/>
          <c:yMode val="edge"/>
          <c:x val="0.443134832761894"/>
          <c:y val="0.604376666645338"/>
          <c:w val="0.505117642247425"/>
          <c:h val="0.264927703487059"/>
        </c:manualLayout>
      </c:layout>
      <c:overlay val="0"/>
      <c:spPr>
        <a:solidFill>
          <a:sysClr val="window" lastClr="FFFFFF"/>
        </a:solidFill>
        <a:ln>
          <a:solidFill>
            <a:srgbClr val="000000"/>
          </a:solidFill>
        </a:ln>
      </c:spPr>
    </c:legend>
    <c:plotVisOnly val="1"/>
    <c:dispBlanksAs val="gap"/>
    <c:showDLblsOverMax val="0"/>
  </c:chart>
  <c:txPr>
    <a:bodyPr/>
    <a:lstStyle/>
    <a:p>
      <a:pPr>
        <a:defRPr sz="2000" b="1" i="0" baseline="0">
          <a:latin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725495081645"/>
          <c:y val="0.0721976013368258"/>
          <c:w val="0.844583141781276"/>
          <c:h val="0.805091323390806"/>
        </c:manualLayout>
      </c:layout>
      <c:scatterChart>
        <c:scatterStyle val="lineMarker"/>
        <c:varyColors val="0"/>
        <c:ser>
          <c:idx val="0"/>
          <c:order val="0"/>
          <c:tx>
            <c:v>NC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ysClr val="windowText" lastClr="000000">
                  <a:lumMod val="75000"/>
                  <a:lumOff val="25000"/>
                </a:sys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'Q15'!$E$3:$E$5</c:f>
              <c:numCache>
                <c:formatCode>General</c:formatCode>
                <c:ptCount val="3"/>
                <c:pt idx="0">
                  <c:v>46.034261</c:v>
                </c:pt>
                <c:pt idx="1">
                  <c:v>31.634744</c:v>
                </c:pt>
                <c:pt idx="2">
                  <c:v>45.473726</c:v>
                </c:pt>
              </c:numCache>
            </c:numRef>
          </c:xVal>
          <c:yVal>
            <c:numRef>
              <c:f>'Q15'!$G$3:$G$5</c:f>
              <c:numCache>
                <c:formatCode>General</c:formatCode>
                <c:ptCount val="3"/>
                <c:pt idx="0">
                  <c:v>11.210256</c:v>
                </c:pt>
                <c:pt idx="1">
                  <c:v>-4.6541023</c:v>
                </c:pt>
                <c:pt idx="2">
                  <c:v>25.449564</c:v>
                </c:pt>
              </c:numCache>
            </c:numRef>
          </c:yVal>
          <c:smooth val="0"/>
        </c:ser>
        <c:ser>
          <c:idx val="1"/>
          <c:order val="1"/>
          <c:tx>
            <c:v>Cdx2-/-</c:v>
          </c:tx>
          <c:spPr>
            <a:ln w="28575">
              <a:noFill/>
            </a:ln>
          </c:spPr>
          <c:marker>
            <c:symbol val="square"/>
            <c:size val="10"/>
            <c:spPr>
              <a:solidFill>
                <a:srgbClr val="00B0F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'Q15'!$E$6:$E$8</c:f>
              <c:numCache>
                <c:formatCode>General</c:formatCode>
                <c:ptCount val="3"/>
                <c:pt idx="0">
                  <c:v>27.736532</c:v>
                </c:pt>
                <c:pt idx="1">
                  <c:v>13.864776</c:v>
                </c:pt>
                <c:pt idx="2">
                  <c:v>25.731654</c:v>
                </c:pt>
              </c:numCache>
            </c:numRef>
          </c:xVal>
          <c:yVal>
            <c:numRef>
              <c:f>'Q15'!$G$6:$G$8</c:f>
              <c:numCache>
                <c:formatCode>General</c:formatCode>
                <c:ptCount val="3"/>
                <c:pt idx="0">
                  <c:v>12.482269</c:v>
                </c:pt>
                <c:pt idx="1">
                  <c:v>15.728993</c:v>
                </c:pt>
                <c:pt idx="2">
                  <c:v>37.977708</c:v>
                </c:pt>
              </c:numCache>
            </c:numRef>
          </c:yVal>
          <c:smooth val="0"/>
        </c:ser>
        <c:ser>
          <c:idx val="2"/>
          <c:order val="2"/>
          <c:tx>
            <c:v>Braf V600E</c:v>
          </c:tx>
          <c:spPr>
            <a:ln w="28575">
              <a:noFill/>
            </a:ln>
          </c:spPr>
          <c:marker>
            <c:symbol val="triangle"/>
            <c:size val="12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'Q15'!$E$9:$E$11</c:f>
              <c:numCache>
                <c:formatCode>General</c:formatCode>
                <c:ptCount val="3"/>
                <c:pt idx="0">
                  <c:v>28.339767</c:v>
                </c:pt>
                <c:pt idx="1">
                  <c:v>28.11467</c:v>
                </c:pt>
                <c:pt idx="2">
                  <c:v>26.351014</c:v>
                </c:pt>
              </c:numCache>
            </c:numRef>
          </c:xVal>
          <c:yVal>
            <c:numRef>
              <c:f>'Q15'!$G$9:$G$11</c:f>
              <c:numCache>
                <c:formatCode>General</c:formatCode>
                <c:ptCount val="3"/>
                <c:pt idx="0">
                  <c:v>-34.816649</c:v>
                </c:pt>
                <c:pt idx="1">
                  <c:v>-40.641605</c:v>
                </c:pt>
                <c:pt idx="2">
                  <c:v>-30.657381</c:v>
                </c:pt>
              </c:numCache>
            </c:numRef>
          </c:yVal>
          <c:smooth val="0"/>
        </c:ser>
        <c:ser>
          <c:idx val="3"/>
          <c:order val="3"/>
          <c:tx>
            <c:v>Cdx2-/- + Braf 600E</c:v>
          </c:tx>
          <c:spPr>
            <a:ln w="28575">
              <a:noFill/>
            </a:ln>
          </c:spPr>
          <c:marker>
            <c:symbol val="circle"/>
            <c:size val="11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'Q15'!$E$12:$E$14</c:f>
              <c:numCache>
                <c:formatCode>General</c:formatCode>
                <c:ptCount val="3"/>
                <c:pt idx="0">
                  <c:v>-53.648332</c:v>
                </c:pt>
                <c:pt idx="1">
                  <c:v>-53.50101</c:v>
                </c:pt>
                <c:pt idx="2">
                  <c:v>-54.769387</c:v>
                </c:pt>
              </c:numCache>
            </c:numRef>
          </c:xVal>
          <c:yVal>
            <c:numRef>
              <c:f>'Q15'!$G$12:$G$14</c:f>
              <c:numCache>
                <c:formatCode>General</c:formatCode>
                <c:ptCount val="3"/>
                <c:pt idx="0">
                  <c:v>-5.8275485</c:v>
                </c:pt>
                <c:pt idx="1">
                  <c:v>-0.1533259</c:v>
                </c:pt>
                <c:pt idx="2">
                  <c:v>-7.3524415</c:v>
                </c:pt>
              </c:numCache>
            </c:numRef>
          </c:yVal>
          <c:smooth val="0"/>
        </c:ser>
        <c:ser>
          <c:idx val="4"/>
          <c:order val="4"/>
          <c:tx>
            <c:v>Apc -/-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rgbClr val="66FF66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'Q15'!$E$15:$E$17</c:f>
              <c:numCache>
                <c:formatCode>General</c:formatCode>
                <c:ptCount val="3"/>
                <c:pt idx="0">
                  <c:v>-34.844923</c:v>
                </c:pt>
                <c:pt idx="1">
                  <c:v>-46.236561</c:v>
                </c:pt>
                <c:pt idx="2">
                  <c:v>-30.280933</c:v>
                </c:pt>
              </c:numCache>
            </c:numRef>
          </c:xVal>
          <c:yVal>
            <c:numRef>
              <c:f>'Q15'!$G$15:$G$17</c:f>
              <c:numCache>
                <c:formatCode>General</c:formatCode>
                <c:ptCount val="3"/>
                <c:pt idx="0">
                  <c:v>5.8575849</c:v>
                </c:pt>
                <c:pt idx="1">
                  <c:v>11.510492</c:v>
                </c:pt>
                <c:pt idx="2">
                  <c:v>3.886186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1023288"/>
        <c:axId val="861014536"/>
      </c:scatterChart>
      <c:valAx>
        <c:axId val="861023288"/>
        <c:scaling>
          <c:orientation val="minMax"/>
          <c:max val="60.0"/>
          <c:min val="-60.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PC#1</a:t>
                </a:r>
              </a:p>
            </c:rich>
          </c:tx>
          <c:layout>
            <c:manualLayout>
              <c:xMode val="edge"/>
              <c:yMode val="edge"/>
              <c:x val="0.472003677748021"/>
              <c:y val="0.94333002907938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861014536"/>
        <c:crossesAt val="-60.0"/>
        <c:crossBetween val="midCat"/>
        <c:majorUnit val="20.0"/>
      </c:valAx>
      <c:valAx>
        <c:axId val="861014536"/>
        <c:scaling>
          <c:orientation val="minMax"/>
          <c:max val="6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PC#3</a:t>
                </a:r>
              </a:p>
            </c:rich>
          </c:tx>
          <c:layout>
            <c:manualLayout>
              <c:xMode val="edge"/>
              <c:yMode val="edge"/>
              <c:x val="0.00255372635781397"/>
              <c:y val="0.40336394719579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861023288"/>
        <c:crossesAt val="-60.0"/>
        <c:crossBetween val="midCat"/>
        <c:majorUnit val="20.0"/>
      </c:valAx>
    </c:plotArea>
    <c:plotVisOnly val="1"/>
    <c:dispBlanksAs val="gap"/>
    <c:showDLblsOverMax val="0"/>
  </c:chart>
  <c:txPr>
    <a:bodyPr/>
    <a:lstStyle/>
    <a:p>
      <a:pPr>
        <a:defRPr sz="2000" b="1" i="0" baseline="0">
          <a:latin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725495081645"/>
          <c:y val="0.0721976013368258"/>
          <c:w val="0.844583141781276"/>
          <c:h val="0.805091323390806"/>
        </c:manualLayout>
      </c:layout>
      <c:scatterChart>
        <c:scatterStyle val="lineMarker"/>
        <c:varyColors val="0"/>
        <c:ser>
          <c:idx val="0"/>
          <c:order val="0"/>
          <c:tx>
            <c:v>NC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ysClr val="windowText" lastClr="000000">
                  <a:lumMod val="75000"/>
                  <a:lumOff val="25000"/>
                </a:sysClr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'Q15'!$E$3:$E$5</c:f>
              <c:numCache>
                <c:formatCode>General</c:formatCode>
                <c:ptCount val="3"/>
                <c:pt idx="0">
                  <c:v>46.034261</c:v>
                </c:pt>
                <c:pt idx="1">
                  <c:v>31.634744</c:v>
                </c:pt>
                <c:pt idx="2">
                  <c:v>45.473726</c:v>
                </c:pt>
              </c:numCache>
            </c:numRef>
          </c:xVal>
          <c:yVal>
            <c:numRef>
              <c:f>'Q15'!$H$3:$H$5</c:f>
              <c:numCache>
                <c:formatCode>General</c:formatCode>
                <c:ptCount val="3"/>
                <c:pt idx="0">
                  <c:v>16.516243</c:v>
                </c:pt>
                <c:pt idx="1">
                  <c:v>15.626797</c:v>
                </c:pt>
                <c:pt idx="2">
                  <c:v>40.712701</c:v>
                </c:pt>
              </c:numCache>
            </c:numRef>
          </c:yVal>
          <c:smooth val="0"/>
        </c:ser>
        <c:ser>
          <c:idx val="1"/>
          <c:order val="1"/>
          <c:tx>
            <c:v>Cdx2-/-</c:v>
          </c:tx>
          <c:spPr>
            <a:ln w="28575">
              <a:noFill/>
            </a:ln>
          </c:spPr>
          <c:marker>
            <c:symbol val="square"/>
            <c:size val="10"/>
            <c:spPr>
              <a:solidFill>
                <a:srgbClr val="00B0F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'Q15'!$E$6:$E$8</c:f>
              <c:numCache>
                <c:formatCode>General</c:formatCode>
                <c:ptCount val="3"/>
                <c:pt idx="0">
                  <c:v>27.736532</c:v>
                </c:pt>
                <c:pt idx="1">
                  <c:v>13.864776</c:v>
                </c:pt>
                <c:pt idx="2">
                  <c:v>25.731654</c:v>
                </c:pt>
              </c:numCache>
            </c:numRef>
          </c:xVal>
          <c:yVal>
            <c:numRef>
              <c:f>'Q15'!$H$6:$H$8</c:f>
              <c:numCache>
                <c:formatCode>General</c:formatCode>
                <c:ptCount val="3"/>
                <c:pt idx="0">
                  <c:v>-29.47263</c:v>
                </c:pt>
                <c:pt idx="1">
                  <c:v>-34.355815</c:v>
                </c:pt>
                <c:pt idx="2">
                  <c:v>-15.362237</c:v>
                </c:pt>
              </c:numCache>
            </c:numRef>
          </c:yVal>
          <c:smooth val="0"/>
        </c:ser>
        <c:ser>
          <c:idx val="2"/>
          <c:order val="2"/>
          <c:tx>
            <c:v>Braf V600E</c:v>
          </c:tx>
          <c:spPr>
            <a:ln w="28575">
              <a:noFill/>
            </a:ln>
          </c:spPr>
          <c:marker>
            <c:symbol val="triangle"/>
            <c:size val="12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'Q15'!$E$9:$E$11</c:f>
              <c:numCache>
                <c:formatCode>General</c:formatCode>
                <c:ptCount val="3"/>
                <c:pt idx="0">
                  <c:v>28.339767</c:v>
                </c:pt>
                <c:pt idx="1">
                  <c:v>28.11467</c:v>
                </c:pt>
                <c:pt idx="2">
                  <c:v>26.351014</c:v>
                </c:pt>
              </c:numCache>
            </c:numRef>
          </c:xVal>
          <c:yVal>
            <c:numRef>
              <c:f>'Q15'!$H$9:$H$11</c:f>
              <c:numCache>
                <c:formatCode>General</c:formatCode>
                <c:ptCount val="3"/>
                <c:pt idx="0">
                  <c:v>-4.6244204</c:v>
                </c:pt>
                <c:pt idx="1">
                  <c:v>-3.7096728</c:v>
                </c:pt>
                <c:pt idx="2">
                  <c:v>-4.6078946</c:v>
                </c:pt>
              </c:numCache>
            </c:numRef>
          </c:yVal>
          <c:smooth val="0"/>
        </c:ser>
        <c:ser>
          <c:idx val="3"/>
          <c:order val="3"/>
          <c:tx>
            <c:v>Cdx2-/- + Braf 600E</c:v>
          </c:tx>
          <c:spPr>
            <a:ln w="28575">
              <a:noFill/>
            </a:ln>
          </c:spPr>
          <c:marker>
            <c:symbol val="circle"/>
            <c:size val="11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'Q15'!$E$12:$E$14</c:f>
              <c:numCache>
                <c:formatCode>General</c:formatCode>
                <c:ptCount val="3"/>
                <c:pt idx="0">
                  <c:v>-53.648332</c:v>
                </c:pt>
                <c:pt idx="1">
                  <c:v>-53.50101</c:v>
                </c:pt>
                <c:pt idx="2">
                  <c:v>-54.769387</c:v>
                </c:pt>
              </c:numCache>
            </c:numRef>
          </c:xVal>
          <c:yVal>
            <c:numRef>
              <c:f>'Q15'!$H$12:$H$14</c:f>
              <c:numCache>
                <c:formatCode>General</c:formatCode>
                <c:ptCount val="3"/>
                <c:pt idx="0">
                  <c:v>8.1663749</c:v>
                </c:pt>
                <c:pt idx="1">
                  <c:v>7.5876451</c:v>
                </c:pt>
                <c:pt idx="2">
                  <c:v>5.5475316</c:v>
                </c:pt>
              </c:numCache>
            </c:numRef>
          </c:yVal>
          <c:smooth val="0"/>
        </c:ser>
        <c:ser>
          <c:idx val="4"/>
          <c:order val="4"/>
          <c:tx>
            <c:v>Apc -/-</c:v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rgbClr val="66FF66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'Q15'!$E$15:$E$17</c:f>
              <c:numCache>
                <c:formatCode>General</c:formatCode>
                <c:ptCount val="3"/>
                <c:pt idx="0">
                  <c:v>-34.844923</c:v>
                </c:pt>
                <c:pt idx="1">
                  <c:v>-46.236561</c:v>
                </c:pt>
                <c:pt idx="2">
                  <c:v>-30.280933</c:v>
                </c:pt>
              </c:numCache>
            </c:numRef>
          </c:xVal>
          <c:yVal>
            <c:numRef>
              <c:f>'Q15'!$H$15:$H$17</c:f>
              <c:numCache>
                <c:formatCode>General</c:formatCode>
                <c:ptCount val="3"/>
                <c:pt idx="0">
                  <c:v>-0.7183863</c:v>
                </c:pt>
                <c:pt idx="1">
                  <c:v>-1.451571</c:v>
                </c:pt>
                <c:pt idx="2">
                  <c:v>0.14533461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8584296"/>
        <c:axId val="798227048"/>
      </c:scatterChart>
      <c:valAx>
        <c:axId val="798584296"/>
        <c:scaling>
          <c:orientation val="minMax"/>
          <c:max val="60.0"/>
          <c:min val="-60.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PC#1</a:t>
                </a:r>
              </a:p>
            </c:rich>
          </c:tx>
          <c:layout>
            <c:manualLayout>
              <c:xMode val="edge"/>
              <c:yMode val="edge"/>
              <c:x val="0.472003677748021"/>
              <c:y val="0.94333002907938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798227048"/>
        <c:crossesAt val="-60.0"/>
        <c:crossBetween val="midCat"/>
        <c:majorUnit val="20.0"/>
      </c:valAx>
      <c:valAx>
        <c:axId val="798227048"/>
        <c:scaling>
          <c:orientation val="minMax"/>
          <c:max val="60.0"/>
          <c:min val="-6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PC#4</a:t>
                </a:r>
              </a:p>
            </c:rich>
          </c:tx>
          <c:layout>
            <c:manualLayout>
              <c:xMode val="edge"/>
              <c:yMode val="edge"/>
              <c:x val="0.00255372635781397"/>
              <c:y val="0.40336394719579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798584296"/>
        <c:crossesAt val="-60.0"/>
        <c:crossBetween val="midCat"/>
        <c:majorUnit val="20.0"/>
      </c:valAx>
    </c:plotArea>
    <c:plotVisOnly val="1"/>
    <c:dispBlanksAs val="gap"/>
    <c:showDLblsOverMax val="0"/>
  </c:chart>
  <c:txPr>
    <a:bodyPr/>
    <a:lstStyle/>
    <a:p>
      <a:pPr>
        <a:defRPr sz="2000" b="1" i="0" baseline="0">
          <a:latin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283106</xdr:colOff>
      <xdr:row>0</xdr:row>
      <xdr:rowOff>43219</xdr:rowOff>
    </xdr:from>
    <xdr:to>
      <xdr:col>29</xdr:col>
      <xdr:colOff>418172</xdr:colOff>
      <xdr:row>37</xdr:row>
      <xdr:rowOff>43221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92928</xdr:colOff>
      <xdr:row>38</xdr:row>
      <xdr:rowOff>58079</xdr:rowOff>
    </xdr:from>
    <xdr:to>
      <xdr:col>18</xdr:col>
      <xdr:colOff>204762</xdr:colOff>
      <xdr:row>75</xdr:row>
      <xdr:rowOff>58081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232318</xdr:colOff>
      <xdr:row>38</xdr:row>
      <xdr:rowOff>34848</xdr:rowOff>
    </xdr:from>
    <xdr:to>
      <xdr:col>29</xdr:col>
      <xdr:colOff>367384</xdr:colOff>
      <xdr:row>75</xdr:row>
      <xdr:rowOff>34850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36"/>
  <sheetViews>
    <sheetView tabSelected="1" zoomScale="150" zoomScaleNormal="150" zoomScalePageLayoutView="150" workbookViewId="0">
      <pane xSplit="4" ySplit="2" topLeftCell="E3" activePane="bottomRight" state="frozen"/>
      <selection pane="topRight" activeCell="F1" sqref="F1"/>
      <selection pane="bottomLeft" activeCell="A3" sqref="A3"/>
      <selection pane="bottomRight" activeCell="D9" sqref="D9"/>
    </sheetView>
  </sheetViews>
  <sheetFormatPr baseColWidth="10" defaultColWidth="9" defaultRowHeight="10" x14ac:dyDescent="0"/>
  <cols>
    <col min="1" max="1" width="6.3984375" style="1" customWidth="1"/>
    <col min="2" max="2" width="7" style="1" customWidth="1"/>
    <col min="3" max="3" width="10" style="1" customWidth="1"/>
    <col min="4" max="4" width="23.3984375" style="1" customWidth="1"/>
    <col min="5" max="19" width="7.3984375" customWidth="1"/>
    <col min="20" max="21" width="9.3984375" bestFit="1" customWidth="1"/>
    <col min="22" max="22" width="12.796875" bestFit="1" customWidth="1"/>
  </cols>
  <sheetData>
    <row r="1" spans="1:200">
      <c r="A1" s="1" t="s">
        <v>61</v>
      </c>
    </row>
    <row r="2" spans="1:200">
      <c r="A2" s="1" t="s">
        <v>40</v>
      </c>
      <c r="B2" s="1" t="s">
        <v>41</v>
      </c>
      <c r="C2" s="2" t="s">
        <v>42</v>
      </c>
      <c r="D2" s="2" t="s">
        <v>43</v>
      </c>
      <c r="E2" t="s">
        <v>0</v>
      </c>
      <c r="F2" t="s">
        <v>1</v>
      </c>
      <c r="G2" t="s">
        <v>2</v>
      </c>
      <c r="H2" t="s">
        <v>3</v>
      </c>
      <c r="I2" t="s">
        <v>4</v>
      </c>
      <c r="J2" t="s">
        <v>5</v>
      </c>
      <c r="K2" t="s">
        <v>6</v>
      </c>
      <c r="L2" t="s">
        <v>7</v>
      </c>
      <c r="M2" t="s">
        <v>8</v>
      </c>
      <c r="N2" t="s">
        <v>9</v>
      </c>
      <c r="O2" t="s">
        <v>10</v>
      </c>
      <c r="P2" t="s">
        <v>11</v>
      </c>
      <c r="Q2" t="s">
        <v>12</v>
      </c>
      <c r="R2" t="s">
        <v>13</v>
      </c>
      <c r="S2" t="s">
        <v>14</v>
      </c>
    </row>
    <row r="3" spans="1:200" s="5" customFormat="1">
      <c r="A3" s="10"/>
      <c r="B3" s="17" t="s">
        <v>19</v>
      </c>
      <c r="C3" s="17" t="s">
        <v>23</v>
      </c>
      <c r="D3" s="26" t="s">
        <v>24</v>
      </c>
      <c r="E3" s="26">
        <v>46.034261000000001</v>
      </c>
      <c r="F3" s="26">
        <v>0.77757759000000004</v>
      </c>
      <c r="G3" s="26">
        <v>11.210255999999999</v>
      </c>
      <c r="H3" s="26">
        <v>16.516242999999999</v>
      </c>
      <c r="I3" s="26">
        <v>-22.434144</v>
      </c>
      <c r="J3" s="26">
        <v>23.249113999999999</v>
      </c>
      <c r="K3" s="26">
        <v>4.2116664000000004</v>
      </c>
      <c r="L3" s="26">
        <v>-6.3052991</v>
      </c>
      <c r="M3" s="26">
        <v>26.798613</v>
      </c>
      <c r="N3" s="26">
        <v>7.3984936000000001</v>
      </c>
      <c r="O3" s="26">
        <v>-0.71448414999999998</v>
      </c>
      <c r="P3" s="26">
        <v>0.19992320999999999</v>
      </c>
      <c r="Q3" s="26">
        <v>-0.30175991000000002</v>
      </c>
      <c r="R3" s="26">
        <v>1.0145769</v>
      </c>
      <c r="S3" s="26">
        <v>7.2986756000000003E-14</v>
      </c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</row>
    <row r="4" spans="1:200" s="5" customFormat="1">
      <c r="A4" s="10"/>
      <c r="B4" s="18" t="s">
        <v>15</v>
      </c>
      <c r="C4" s="17" t="s">
        <v>23</v>
      </c>
      <c r="D4" s="26" t="s">
        <v>31</v>
      </c>
      <c r="E4" s="26">
        <v>31.634744000000001</v>
      </c>
      <c r="F4" s="26">
        <v>-6.1201865</v>
      </c>
      <c r="G4" s="26">
        <v>-4.6541022999999999</v>
      </c>
      <c r="H4" s="26">
        <v>15.626797</v>
      </c>
      <c r="I4" s="26">
        <v>-19.690007000000001</v>
      </c>
      <c r="J4" s="26">
        <v>-44.841690999999997</v>
      </c>
      <c r="K4" s="26">
        <v>-0.25241054000000002</v>
      </c>
      <c r="L4" s="26">
        <v>2.9650527000000002</v>
      </c>
      <c r="M4" s="26">
        <v>6.0071626</v>
      </c>
      <c r="N4" s="26">
        <v>-2.8228727999999998</v>
      </c>
      <c r="O4" s="26">
        <v>4.9083354000000003</v>
      </c>
      <c r="P4" s="26">
        <v>3.2351980999999999</v>
      </c>
      <c r="Q4" s="26">
        <v>-0.43775416</v>
      </c>
      <c r="R4" s="26">
        <v>0.43511365000000002</v>
      </c>
      <c r="S4" s="26">
        <v>9.1103339999999999E-15</v>
      </c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</row>
    <row r="5" spans="1:200" s="5" customFormat="1">
      <c r="A5" s="10"/>
      <c r="B5" s="18" t="s">
        <v>15</v>
      </c>
      <c r="C5" s="17" t="s">
        <v>23</v>
      </c>
      <c r="D5" s="26" t="s">
        <v>25</v>
      </c>
      <c r="E5" s="26">
        <v>45.473725999999999</v>
      </c>
      <c r="F5" s="26">
        <v>5.7193031000000003</v>
      </c>
      <c r="G5" s="26">
        <v>25.449563999999999</v>
      </c>
      <c r="H5" s="35">
        <v>40.712701000000003</v>
      </c>
      <c r="I5" s="35">
        <v>7.6638666000000004</v>
      </c>
      <c r="J5" s="26">
        <v>8.8543961000000007</v>
      </c>
      <c r="K5" s="26">
        <v>-2.1630744000000002</v>
      </c>
      <c r="L5" s="26">
        <v>7.2464266999999998</v>
      </c>
      <c r="M5" s="26">
        <v>-24.166307</v>
      </c>
      <c r="N5" s="26">
        <v>-0.31497191000000002</v>
      </c>
      <c r="O5" s="26">
        <v>-2.2074698000000001</v>
      </c>
      <c r="P5" s="26">
        <v>-0.75614314000000005</v>
      </c>
      <c r="Q5" s="26">
        <v>5.2430182999999998E-2</v>
      </c>
      <c r="R5" s="26">
        <v>-0.60638265999999996</v>
      </c>
      <c r="S5" s="26">
        <v>1.0216133E-13</v>
      </c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</row>
    <row r="6" spans="1:200" s="4" customFormat="1">
      <c r="A6" s="11"/>
      <c r="B6" s="11" t="s">
        <v>19</v>
      </c>
      <c r="C6" s="22" t="s">
        <v>20</v>
      </c>
      <c r="D6" s="22" t="s">
        <v>21</v>
      </c>
      <c r="E6" s="22">
        <v>27.736532</v>
      </c>
      <c r="F6" s="22">
        <v>12.489405</v>
      </c>
      <c r="G6" s="22">
        <v>12.482269000000001</v>
      </c>
      <c r="H6" s="22">
        <v>-29.472629999999999</v>
      </c>
      <c r="I6" s="22">
        <v>-17.565117999999998</v>
      </c>
      <c r="J6" s="22">
        <v>11.410773000000001</v>
      </c>
      <c r="K6" s="22">
        <v>8.8599303999999997</v>
      </c>
      <c r="L6" s="22">
        <v>3.9203662000000001</v>
      </c>
      <c r="M6" s="22">
        <v>-7.1235165</v>
      </c>
      <c r="N6" s="22">
        <v>-21.957138</v>
      </c>
      <c r="O6" s="22">
        <v>10.547891</v>
      </c>
      <c r="P6" s="22">
        <v>5.4927237</v>
      </c>
      <c r="Q6" s="22">
        <v>-0.63291900999999995</v>
      </c>
      <c r="R6" s="22">
        <v>-0.96144563000000005</v>
      </c>
      <c r="S6" s="22">
        <v>1.0237818E-13</v>
      </c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</row>
    <row r="7" spans="1:200" s="4" customFormat="1">
      <c r="A7" s="12"/>
      <c r="B7" s="11" t="s">
        <v>19</v>
      </c>
      <c r="C7" s="22" t="s">
        <v>20</v>
      </c>
      <c r="D7" s="27" t="s">
        <v>32</v>
      </c>
      <c r="E7" s="27">
        <v>13.864776000000001</v>
      </c>
      <c r="F7" s="27">
        <v>16.456595</v>
      </c>
      <c r="G7" s="27">
        <v>15.728992999999999</v>
      </c>
      <c r="H7" s="27">
        <v>-34.355815</v>
      </c>
      <c r="I7" s="27">
        <v>-18.984922000000001</v>
      </c>
      <c r="J7" s="27">
        <v>-4.5827632999999999</v>
      </c>
      <c r="K7" s="27">
        <v>-8.5223490000000002</v>
      </c>
      <c r="L7" s="27">
        <v>8.1207592999999996</v>
      </c>
      <c r="M7" s="27">
        <v>-10.154956</v>
      </c>
      <c r="N7" s="27">
        <v>18.944571</v>
      </c>
      <c r="O7" s="27">
        <v>-12.150793999999999</v>
      </c>
      <c r="P7" s="27">
        <v>-1.7408026000000001</v>
      </c>
      <c r="Q7" s="27">
        <v>7.7127980999999998E-2</v>
      </c>
      <c r="R7" s="27">
        <v>0.39133190000000001</v>
      </c>
      <c r="S7" s="27">
        <v>8.2919782000000003E-14</v>
      </c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</row>
    <row r="8" spans="1:200" s="4" customFormat="1">
      <c r="A8" s="12"/>
      <c r="B8" s="19" t="s">
        <v>15</v>
      </c>
      <c r="C8" s="22" t="s">
        <v>20</v>
      </c>
      <c r="D8" s="27" t="s">
        <v>22</v>
      </c>
      <c r="E8" s="27">
        <v>25.731653999999999</v>
      </c>
      <c r="F8" s="27">
        <v>17.617549</v>
      </c>
      <c r="G8" s="36">
        <v>37.977708</v>
      </c>
      <c r="H8" s="36">
        <v>-15.362237</v>
      </c>
      <c r="I8" s="36">
        <v>42.683700999999999</v>
      </c>
      <c r="J8" s="27">
        <v>-11.059707</v>
      </c>
      <c r="K8" s="27">
        <v>0.91704503999999998</v>
      </c>
      <c r="L8" s="27">
        <v>-7.3284570000000002</v>
      </c>
      <c r="M8" s="27">
        <v>12.129435000000001</v>
      </c>
      <c r="N8" s="27">
        <v>-0.47730821000000001</v>
      </c>
      <c r="O8" s="27">
        <v>1.7663804999999999</v>
      </c>
      <c r="P8" s="27">
        <v>-3.2726126999999998</v>
      </c>
      <c r="Q8" s="27">
        <v>-0.22379023000000001</v>
      </c>
      <c r="R8" s="27">
        <v>0.57748761000000004</v>
      </c>
      <c r="S8" s="27">
        <v>6.6106841999999996E-14</v>
      </c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</row>
    <row r="9" spans="1:200" s="4" customFormat="1">
      <c r="A9" s="13"/>
      <c r="B9" s="13" t="s">
        <v>19</v>
      </c>
      <c r="C9" s="23" t="s">
        <v>29</v>
      </c>
      <c r="D9" s="23" t="s">
        <v>33</v>
      </c>
      <c r="E9" s="23">
        <v>28.339766999999998</v>
      </c>
      <c r="F9" s="23">
        <v>-1.5366932</v>
      </c>
      <c r="G9" s="23">
        <v>-34.816648999999998</v>
      </c>
      <c r="H9" s="23">
        <v>-4.6244204</v>
      </c>
      <c r="I9" s="23">
        <v>7.6619286000000004</v>
      </c>
      <c r="J9" s="23">
        <v>2.7884403999999998</v>
      </c>
      <c r="K9" s="23">
        <v>-3.6064452</v>
      </c>
      <c r="L9" s="23">
        <v>-22.493842000000001</v>
      </c>
      <c r="M9" s="23">
        <v>-9.3872394999999997</v>
      </c>
      <c r="N9" s="23">
        <v>3.1622935000000001</v>
      </c>
      <c r="O9" s="23">
        <v>0.17625611999999999</v>
      </c>
      <c r="P9" s="23">
        <v>6.5553819999999998</v>
      </c>
      <c r="Q9" s="23">
        <v>-12.668495999999999</v>
      </c>
      <c r="R9" s="23">
        <v>10.50488</v>
      </c>
      <c r="S9" s="23">
        <v>1.0638018E-13</v>
      </c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</row>
    <row r="10" spans="1:200" s="4" customFormat="1">
      <c r="A10" s="14"/>
      <c r="B10" s="13" t="s">
        <v>19</v>
      </c>
      <c r="C10" s="23" t="s">
        <v>29</v>
      </c>
      <c r="D10" s="28" t="s">
        <v>34</v>
      </c>
      <c r="E10" s="28">
        <v>28.11467</v>
      </c>
      <c r="F10" s="28">
        <v>-4.6300049000000003</v>
      </c>
      <c r="G10" s="28">
        <v>-40.641604999999998</v>
      </c>
      <c r="H10" s="28">
        <v>-3.7096727999999999</v>
      </c>
      <c r="I10" s="28">
        <v>19.788319000000001</v>
      </c>
      <c r="J10" s="28">
        <v>7.1764615999999997</v>
      </c>
      <c r="K10" s="28">
        <v>-8.5519703000000007</v>
      </c>
      <c r="L10" s="28">
        <v>29.820277000000001</v>
      </c>
      <c r="M10" s="28">
        <v>8.8031783000000008</v>
      </c>
      <c r="N10" s="28">
        <v>-0.51082947000000001</v>
      </c>
      <c r="O10" s="28">
        <v>0.38643056999999997</v>
      </c>
      <c r="P10" s="28">
        <v>0.81935261000000004</v>
      </c>
      <c r="Q10" s="28">
        <v>-0.97935570000000005</v>
      </c>
      <c r="R10" s="28">
        <v>-0.21979008</v>
      </c>
      <c r="S10" s="28">
        <v>5.6485198000000001E-14</v>
      </c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28"/>
      <c r="GB10" s="28"/>
      <c r="GC10" s="28"/>
      <c r="GD10" s="28"/>
      <c r="GE10" s="28"/>
      <c r="GF10" s="28"/>
      <c r="GG10" s="28"/>
      <c r="GH10" s="28"/>
      <c r="GI10" s="28"/>
      <c r="GJ10" s="28"/>
      <c r="GK10" s="28"/>
      <c r="GL10" s="28"/>
      <c r="GM10" s="28"/>
      <c r="GN10" s="28"/>
      <c r="GO10" s="28"/>
      <c r="GP10" s="28"/>
      <c r="GQ10" s="28"/>
      <c r="GR10" s="28"/>
    </row>
    <row r="11" spans="1:200" s="4" customFormat="1">
      <c r="A11" s="14"/>
      <c r="B11" s="13" t="s">
        <v>19</v>
      </c>
      <c r="C11" s="23" t="s">
        <v>29</v>
      </c>
      <c r="D11" s="28" t="s">
        <v>35</v>
      </c>
      <c r="E11" s="28">
        <v>26.351013999999999</v>
      </c>
      <c r="F11" s="28">
        <v>-6.1513352000000001</v>
      </c>
      <c r="G11" s="28">
        <v>-30.657381000000001</v>
      </c>
      <c r="H11" s="28">
        <v>-4.6078945999999998</v>
      </c>
      <c r="I11" s="28">
        <v>3.0879064999999999</v>
      </c>
      <c r="J11" s="28">
        <v>0.45339923999999998</v>
      </c>
      <c r="K11" s="28">
        <v>6.5809996000000002</v>
      </c>
      <c r="L11" s="28">
        <v>-15.123946999999999</v>
      </c>
      <c r="M11" s="28">
        <v>-5.8907280000000002</v>
      </c>
      <c r="N11" s="28">
        <v>1.1251355000000001</v>
      </c>
      <c r="O11" s="28">
        <v>-0.34118783000000003</v>
      </c>
      <c r="P11" s="28">
        <v>-9.2044171000000006</v>
      </c>
      <c r="Q11" s="28">
        <v>17.264205</v>
      </c>
      <c r="R11" s="28">
        <v>-11.263922000000001</v>
      </c>
      <c r="S11" s="28">
        <v>1.0767732E-13</v>
      </c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  <c r="FJ11" s="28"/>
      <c r="FK11" s="28"/>
      <c r="FL11" s="28"/>
      <c r="FM11" s="28"/>
      <c r="FN11" s="28"/>
      <c r="FO11" s="28"/>
      <c r="FP11" s="28"/>
      <c r="FQ11" s="28"/>
      <c r="FR11" s="28"/>
      <c r="FS11" s="28"/>
      <c r="FT11" s="28"/>
      <c r="FU11" s="28"/>
      <c r="FV11" s="28"/>
      <c r="FW11" s="28"/>
      <c r="FX11" s="28"/>
      <c r="FY11" s="28"/>
      <c r="FZ11" s="28"/>
      <c r="GA11" s="28"/>
      <c r="GB11" s="28"/>
      <c r="GC11" s="28"/>
      <c r="GD11" s="28"/>
      <c r="GE11" s="28"/>
      <c r="GF11" s="28"/>
      <c r="GG11" s="28"/>
      <c r="GH11" s="28"/>
      <c r="GI11" s="28"/>
      <c r="GJ11" s="28"/>
      <c r="GK11" s="28"/>
      <c r="GL11" s="28"/>
      <c r="GM11" s="28"/>
      <c r="GN11" s="28"/>
      <c r="GO11" s="28"/>
      <c r="GP11" s="28"/>
      <c r="GQ11" s="28"/>
      <c r="GR11" s="28"/>
    </row>
    <row r="12" spans="1:200" s="6" customFormat="1">
      <c r="A12" s="15"/>
      <c r="B12" s="20" t="s">
        <v>15</v>
      </c>
      <c r="C12" s="24" t="s">
        <v>30</v>
      </c>
      <c r="D12" s="24" t="s">
        <v>36</v>
      </c>
      <c r="E12" s="24">
        <v>-53.648332000000003</v>
      </c>
      <c r="F12" s="24">
        <v>43.282513999999999</v>
      </c>
      <c r="G12" s="24">
        <v>-5.8275484999999998</v>
      </c>
      <c r="H12" s="24">
        <v>8.1663748999999992</v>
      </c>
      <c r="I12" s="24">
        <v>5.4143102000000001</v>
      </c>
      <c r="J12" s="24">
        <v>-1.1985619000000001</v>
      </c>
      <c r="K12" s="24">
        <v>19.161888999999999</v>
      </c>
      <c r="L12" s="24">
        <v>0.94279097999999995</v>
      </c>
      <c r="M12" s="24">
        <v>2.2659438999999999</v>
      </c>
      <c r="N12" s="24">
        <v>-1.5282762000000001</v>
      </c>
      <c r="O12" s="24">
        <v>-13.576506999999999</v>
      </c>
      <c r="P12" s="24">
        <v>17.513473000000001</v>
      </c>
      <c r="Q12" s="24">
        <v>5.6666831000000002</v>
      </c>
      <c r="R12" s="24">
        <v>0.25708279000000001</v>
      </c>
      <c r="S12" s="24">
        <v>-1.1482308000000001E-13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</row>
    <row r="13" spans="1:200" s="6" customFormat="1">
      <c r="A13" s="16"/>
      <c r="B13" s="15" t="s">
        <v>19</v>
      </c>
      <c r="C13" s="24" t="s">
        <v>30</v>
      </c>
      <c r="D13" s="29" t="s">
        <v>37</v>
      </c>
      <c r="E13" s="29">
        <v>-53.501010000000001</v>
      </c>
      <c r="F13" s="29">
        <v>41.342162999999999</v>
      </c>
      <c r="G13" s="29">
        <v>-0.15332589999999999</v>
      </c>
      <c r="H13" s="29">
        <v>7.5876450999999996</v>
      </c>
      <c r="I13" s="29">
        <v>-5.7488975</v>
      </c>
      <c r="J13" s="29">
        <v>2.9906369000000002</v>
      </c>
      <c r="K13" s="29">
        <v>-37.138115999999997</v>
      </c>
      <c r="L13" s="29">
        <v>-6.9361375000000001</v>
      </c>
      <c r="M13" s="29">
        <v>3.6357119999999998</v>
      </c>
      <c r="N13" s="29">
        <v>-7.8718135</v>
      </c>
      <c r="O13" s="29">
        <v>1.2989364999999999</v>
      </c>
      <c r="P13" s="29">
        <v>-1.9672677999999999</v>
      </c>
      <c r="Q13" s="29">
        <v>0.47156303999999999</v>
      </c>
      <c r="R13" s="29">
        <v>-4.1814201000000004</v>
      </c>
      <c r="S13" s="29">
        <v>7.9105992999999999E-14</v>
      </c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</row>
    <row r="14" spans="1:200" s="6" customFormat="1">
      <c r="A14" s="16"/>
      <c r="B14" s="20" t="s">
        <v>15</v>
      </c>
      <c r="C14" s="24" t="s">
        <v>30</v>
      </c>
      <c r="D14" s="29" t="s">
        <v>38</v>
      </c>
      <c r="E14" s="29">
        <v>-54.769387000000002</v>
      </c>
      <c r="F14" s="29">
        <v>40.313037999999999</v>
      </c>
      <c r="G14" s="29">
        <v>-7.3524415000000003</v>
      </c>
      <c r="H14" s="29">
        <v>5.5475316000000001</v>
      </c>
      <c r="I14" s="29">
        <v>-3.4980277000000002</v>
      </c>
      <c r="J14" s="29">
        <v>0.14518544</v>
      </c>
      <c r="K14" s="29">
        <v>19.334955000000001</v>
      </c>
      <c r="L14" s="29">
        <v>4.8940770000000002</v>
      </c>
      <c r="M14" s="29">
        <v>-2.4088785000000001</v>
      </c>
      <c r="N14" s="29">
        <v>7.0130957</v>
      </c>
      <c r="O14" s="29">
        <v>12.793811</v>
      </c>
      <c r="P14" s="29">
        <v>-16.354167</v>
      </c>
      <c r="Q14" s="29">
        <v>-6.6885672999999999</v>
      </c>
      <c r="R14" s="29">
        <v>3.0057486</v>
      </c>
      <c r="S14" s="29">
        <v>5.9148865999999995E-14</v>
      </c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</row>
    <row r="15" spans="1:200" s="7" customFormat="1">
      <c r="A15" s="4"/>
      <c r="B15" s="21" t="s">
        <v>15</v>
      </c>
      <c r="C15" s="25" t="s">
        <v>16</v>
      </c>
      <c r="D15" s="30" t="s">
        <v>17</v>
      </c>
      <c r="E15" s="30">
        <v>-34.844923000000001</v>
      </c>
      <c r="F15" s="30">
        <v>-54.470582</v>
      </c>
      <c r="G15" s="30">
        <v>5.8575849</v>
      </c>
      <c r="H15" s="30">
        <v>-0.71838630000000003</v>
      </c>
      <c r="I15" s="30">
        <v>2.0665315999999998</v>
      </c>
      <c r="J15" s="30">
        <v>0.84466878999999995</v>
      </c>
      <c r="K15" s="30">
        <v>4.7418579000000003</v>
      </c>
      <c r="L15" s="30">
        <v>-1.5231942999999999</v>
      </c>
      <c r="M15" s="30">
        <v>0.15201574000000001</v>
      </c>
      <c r="N15" s="30">
        <v>1.3684514000000001</v>
      </c>
      <c r="O15" s="30">
        <v>-2.6753095999999998</v>
      </c>
      <c r="P15" s="30">
        <v>2.8233328000000002</v>
      </c>
      <c r="Q15" s="30">
        <v>-14.016586</v>
      </c>
      <c r="R15" s="30">
        <v>-17.835073000000001</v>
      </c>
      <c r="S15" s="30">
        <v>1.7708578000000001E-13</v>
      </c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  <c r="FJ15" s="30"/>
      <c r="FK15" s="30"/>
      <c r="FL15" s="30"/>
      <c r="FM15" s="30"/>
      <c r="FN15" s="30"/>
      <c r="FO15" s="30"/>
      <c r="FP15" s="30"/>
      <c r="FQ15" s="30"/>
      <c r="FR15" s="30"/>
      <c r="FS15" s="30"/>
      <c r="FT15" s="30"/>
      <c r="FU15" s="30"/>
      <c r="FV15" s="30"/>
      <c r="FW15" s="30"/>
      <c r="FX15" s="30"/>
      <c r="FY15" s="30"/>
      <c r="FZ15" s="30"/>
      <c r="GA15" s="30"/>
      <c r="GB15" s="30"/>
      <c r="GC15" s="30"/>
      <c r="GD15" s="30"/>
      <c r="GE15" s="30"/>
      <c r="GF15" s="30"/>
      <c r="GG15" s="30"/>
      <c r="GH15" s="30"/>
      <c r="GI15" s="30"/>
      <c r="GJ15" s="30"/>
      <c r="GK15" s="30"/>
      <c r="GL15" s="30"/>
      <c r="GM15" s="30"/>
      <c r="GN15" s="30"/>
      <c r="GO15" s="30"/>
      <c r="GP15" s="30"/>
      <c r="GQ15" s="30"/>
      <c r="GR15" s="30"/>
    </row>
    <row r="16" spans="1:200" s="7" customFormat="1">
      <c r="A16" s="4"/>
      <c r="B16" s="21" t="s">
        <v>15</v>
      </c>
      <c r="C16" s="25" t="s">
        <v>16</v>
      </c>
      <c r="D16" s="30" t="s">
        <v>39</v>
      </c>
      <c r="E16" s="30">
        <v>-46.236561000000002</v>
      </c>
      <c r="F16" s="30">
        <v>-54.351939999999999</v>
      </c>
      <c r="G16" s="30">
        <v>11.510491999999999</v>
      </c>
      <c r="H16" s="30">
        <v>-1.4515709999999999</v>
      </c>
      <c r="I16" s="30">
        <v>2.8704155999999998</v>
      </c>
      <c r="J16" s="30">
        <v>4.2753436999999996</v>
      </c>
      <c r="K16" s="30">
        <v>-5.4876493999999996</v>
      </c>
      <c r="L16" s="30">
        <v>1.2036216</v>
      </c>
      <c r="M16" s="30">
        <v>-2.8024208000000002</v>
      </c>
      <c r="N16" s="30">
        <v>10.118079</v>
      </c>
      <c r="O16" s="30">
        <v>16.058187</v>
      </c>
      <c r="P16" s="30">
        <v>9.5079144000000007</v>
      </c>
      <c r="Q16" s="30">
        <v>10.671265999999999</v>
      </c>
      <c r="R16" s="30">
        <v>7.2841085000000003</v>
      </c>
      <c r="S16" s="30">
        <v>1.1541809000000001E-13</v>
      </c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</row>
    <row r="17" spans="1:200" s="34" customFormat="1">
      <c r="A17" s="32"/>
      <c r="B17" s="32" t="s">
        <v>15</v>
      </c>
      <c r="C17" s="33" t="s">
        <v>16</v>
      </c>
      <c r="D17" s="33" t="s">
        <v>18</v>
      </c>
      <c r="E17" s="33">
        <v>-30.280933000000001</v>
      </c>
      <c r="F17" s="33">
        <v>-50.737402000000003</v>
      </c>
      <c r="G17" s="33">
        <v>3.8861859999999999</v>
      </c>
      <c r="H17" s="33">
        <v>0.14533461</v>
      </c>
      <c r="I17" s="33">
        <v>-3.3158641000000002</v>
      </c>
      <c r="J17" s="33">
        <v>-0.50569666000000002</v>
      </c>
      <c r="K17" s="33">
        <v>1.9136715</v>
      </c>
      <c r="L17" s="33">
        <v>0.59750510000000001</v>
      </c>
      <c r="M17" s="33">
        <v>2.1419855999999999</v>
      </c>
      <c r="N17" s="33">
        <v>-13.646909000000001</v>
      </c>
      <c r="O17" s="33">
        <v>-16.270474</v>
      </c>
      <c r="P17" s="33">
        <v>-12.851889999999999</v>
      </c>
      <c r="Q17" s="33">
        <v>1.7459538999999999</v>
      </c>
      <c r="R17" s="33">
        <v>11.597704</v>
      </c>
      <c r="S17" s="33">
        <v>1.7469706E-13</v>
      </c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  <c r="EZ17" s="33"/>
      <c r="FA17" s="33"/>
      <c r="FB17" s="33"/>
      <c r="FC17" s="33"/>
      <c r="FD17" s="33"/>
      <c r="FE17" s="3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  <c r="GB17" s="33"/>
      <c r="GC17" s="33"/>
      <c r="GD17" s="33"/>
      <c r="GE17" s="33"/>
      <c r="GF17" s="33"/>
      <c r="GG17" s="33"/>
      <c r="GH17" s="33"/>
      <c r="GI17" s="33"/>
      <c r="GJ17" s="33"/>
      <c r="GK17" s="33"/>
      <c r="GL17" s="33"/>
      <c r="GM17" s="33"/>
      <c r="GN17" s="33"/>
      <c r="GO17" s="33"/>
      <c r="GP17" s="33"/>
      <c r="GQ17" s="33"/>
      <c r="GR17" s="33"/>
    </row>
    <row r="18" spans="1:200" s="8" customFormat="1">
      <c r="A18" s="10"/>
      <c r="B18" s="18"/>
      <c r="C18" s="17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</row>
    <row r="19" spans="1:200" s="31" customFormat="1">
      <c r="A19" s="11"/>
      <c r="B19" s="1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</row>
    <row r="20" spans="1:200" s="8" customFormat="1">
      <c r="A20" s="4"/>
      <c r="B20" s="21"/>
      <c r="C20" s="25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</row>
    <row r="22" spans="1:200">
      <c r="A22" s="2" t="s">
        <v>44</v>
      </c>
      <c r="E22">
        <v>0.31674722999999999</v>
      </c>
      <c r="F22">
        <v>0.2178129</v>
      </c>
      <c r="G22">
        <v>9.0272042999999996E-2</v>
      </c>
      <c r="H22">
        <v>6.6780058000000003E-2</v>
      </c>
      <c r="I22">
        <v>5.249301E-2</v>
      </c>
      <c r="J22">
        <v>4.0067045000000003E-2</v>
      </c>
      <c r="K22">
        <v>3.3216598E-2</v>
      </c>
      <c r="L22">
        <v>3.2732633999999997E-2</v>
      </c>
      <c r="M22">
        <v>2.5209533999999999E-2</v>
      </c>
      <c r="N22">
        <v>2.3986172E-2</v>
      </c>
      <c r="O22">
        <v>2.2119143000000001E-2</v>
      </c>
      <c r="P22">
        <v>1.6683400000000001E-2</v>
      </c>
      <c r="Q22">
        <v>1.5170098999999999E-2</v>
      </c>
      <c r="R22">
        <v>1.4942585E-2</v>
      </c>
      <c r="S22">
        <v>1.2567811E-2</v>
      </c>
    </row>
    <row r="23" spans="1:200">
      <c r="A23" s="2" t="s">
        <v>26</v>
      </c>
      <c r="E23">
        <f>E22</f>
        <v>0.31674722999999999</v>
      </c>
      <c r="F23">
        <f>F22+E23</f>
        <v>0.53456013000000002</v>
      </c>
      <c r="G23">
        <f t="shared" ref="G23:O23" si="0">G22+F23</f>
        <v>0.62483217300000005</v>
      </c>
      <c r="H23">
        <f t="shared" si="0"/>
        <v>0.69161223100000002</v>
      </c>
      <c r="I23">
        <f t="shared" si="0"/>
        <v>0.74410524099999997</v>
      </c>
      <c r="J23">
        <f t="shared" si="0"/>
        <v>0.784172286</v>
      </c>
      <c r="K23">
        <f t="shared" si="0"/>
        <v>0.81738888399999998</v>
      </c>
      <c r="L23">
        <f t="shared" si="0"/>
        <v>0.85012151800000002</v>
      </c>
      <c r="M23">
        <f t="shared" si="0"/>
        <v>0.87533105200000005</v>
      </c>
      <c r="N23">
        <f t="shared" si="0"/>
        <v>0.89931722400000003</v>
      </c>
      <c r="O23">
        <f t="shared" si="0"/>
        <v>0.92143636699999998</v>
      </c>
    </row>
    <row r="25" spans="1:200">
      <c r="B25" s="1" t="s">
        <v>27</v>
      </c>
      <c r="E25" s="3">
        <f t="shared" ref="E25:S25" si="1">MIN(E3:E20)</f>
        <v>-54.769387000000002</v>
      </c>
      <c r="F25" s="3">
        <f t="shared" si="1"/>
        <v>-54.470582</v>
      </c>
      <c r="G25" s="3">
        <f t="shared" si="1"/>
        <v>-40.641604999999998</v>
      </c>
      <c r="H25" s="3">
        <f t="shared" si="1"/>
        <v>-34.355815</v>
      </c>
      <c r="I25" s="3">
        <f t="shared" si="1"/>
        <v>-22.434144</v>
      </c>
      <c r="J25" s="3">
        <f t="shared" si="1"/>
        <v>-44.841690999999997</v>
      </c>
      <c r="K25" s="3">
        <f t="shared" si="1"/>
        <v>-37.138115999999997</v>
      </c>
      <c r="L25" s="3">
        <f t="shared" si="1"/>
        <v>-22.493842000000001</v>
      </c>
      <c r="M25" s="3">
        <f t="shared" si="1"/>
        <v>-24.166307</v>
      </c>
      <c r="N25" s="3">
        <f t="shared" si="1"/>
        <v>-21.957138</v>
      </c>
      <c r="O25" s="3">
        <f t="shared" si="1"/>
        <v>-16.270474</v>
      </c>
      <c r="P25" s="3">
        <f t="shared" si="1"/>
        <v>-16.354167</v>
      </c>
      <c r="Q25" s="3">
        <f t="shared" si="1"/>
        <v>-14.016586</v>
      </c>
      <c r="R25" s="3">
        <f t="shared" si="1"/>
        <v>-17.835073000000001</v>
      </c>
      <c r="S25" s="3">
        <f t="shared" si="1"/>
        <v>-1.1482308000000001E-13</v>
      </c>
      <c r="T25" s="3"/>
      <c r="U25" s="3"/>
      <c r="V25" s="3"/>
    </row>
    <row r="26" spans="1:200">
      <c r="B26" s="1" t="s">
        <v>28</v>
      </c>
      <c r="E26" s="3">
        <f t="shared" ref="E26:S26" si="2">MAX(E3:E20)</f>
        <v>46.034261000000001</v>
      </c>
      <c r="F26" s="3">
        <f t="shared" si="2"/>
        <v>43.282513999999999</v>
      </c>
      <c r="G26" s="3">
        <f t="shared" si="2"/>
        <v>37.977708</v>
      </c>
      <c r="H26" s="3">
        <f t="shared" si="2"/>
        <v>40.712701000000003</v>
      </c>
      <c r="I26" s="3">
        <f t="shared" si="2"/>
        <v>42.683700999999999</v>
      </c>
      <c r="J26" s="3">
        <f t="shared" si="2"/>
        <v>23.249113999999999</v>
      </c>
      <c r="K26" s="3">
        <f t="shared" si="2"/>
        <v>19.334955000000001</v>
      </c>
      <c r="L26" s="3">
        <f t="shared" si="2"/>
        <v>29.820277000000001</v>
      </c>
      <c r="M26" s="3">
        <f t="shared" si="2"/>
        <v>26.798613</v>
      </c>
      <c r="N26" s="3">
        <f t="shared" si="2"/>
        <v>18.944571</v>
      </c>
      <c r="O26" s="3">
        <f t="shared" si="2"/>
        <v>16.058187</v>
      </c>
      <c r="P26" s="3">
        <f t="shared" si="2"/>
        <v>17.513473000000001</v>
      </c>
      <c r="Q26" s="3">
        <f t="shared" si="2"/>
        <v>17.264205</v>
      </c>
      <c r="R26" s="3">
        <f t="shared" si="2"/>
        <v>11.597704</v>
      </c>
      <c r="S26" s="3">
        <f t="shared" si="2"/>
        <v>1.7708578000000001E-13</v>
      </c>
      <c r="T26" s="3"/>
      <c r="U26" s="3"/>
      <c r="V26" s="3"/>
    </row>
    <row r="27" spans="1:200">
      <c r="S27" s="9"/>
    </row>
    <row r="28" spans="1:200">
      <c r="S28" s="9"/>
    </row>
    <row r="29" spans="1:200">
      <c r="S29" s="9"/>
    </row>
    <row r="30" spans="1:200">
      <c r="S30" s="9"/>
    </row>
    <row r="31" spans="1:200">
      <c r="S31" s="9"/>
    </row>
    <row r="32" spans="1:200">
      <c r="S32" s="9"/>
    </row>
    <row r="33" spans="19:19">
      <c r="S33" s="9"/>
    </row>
    <row r="34" spans="19:19">
      <c r="S34" s="9"/>
    </row>
    <row r="35" spans="19:19">
      <c r="S35" s="9"/>
    </row>
    <row r="36" spans="19:19">
      <c r="S36" s="9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I58" sqref="I58"/>
    </sheetView>
  </sheetViews>
  <sheetFormatPr baseColWidth="10" defaultColWidth="9" defaultRowHeight="10" x14ac:dyDescent="0"/>
  <cols>
    <col min="1" max="1" width="42.796875" customWidth="1"/>
  </cols>
  <sheetData>
    <row r="1" spans="1:3">
      <c r="A1" t="s">
        <v>53</v>
      </c>
    </row>
    <row r="2" spans="1:3">
      <c r="C2" t="s">
        <v>59</v>
      </c>
    </row>
    <row r="3" spans="1:3">
      <c r="A3" s="10" t="s">
        <v>45</v>
      </c>
      <c r="C3" t="s">
        <v>54</v>
      </c>
    </row>
    <row r="4" spans="1:3">
      <c r="A4" s="10" t="s">
        <v>46</v>
      </c>
      <c r="C4" t="s">
        <v>55</v>
      </c>
    </row>
    <row r="5" spans="1:3">
      <c r="A5" s="10" t="s">
        <v>47</v>
      </c>
      <c r="C5" t="s">
        <v>56</v>
      </c>
    </row>
    <row r="6" spans="1:3">
      <c r="A6" s="10" t="s">
        <v>48</v>
      </c>
      <c r="C6" t="s">
        <v>57</v>
      </c>
    </row>
    <row r="7" spans="1:3">
      <c r="A7" s="10" t="s">
        <v>49</v>
      </c>
      <c r="C7" t="s">
        <v>58</v>
      </c>
    </row>
    <row r="8" spans="1:3">
      <c r="A8" s="10" t="s">
        <v>50</v>
      </c>
    </row>
    <row r="9" spans="1:3">
      <c r="A9" s="10" t="s">
        <v>51</v>
      </c>
      <c r="C9" t="s">
        <v>60</v>
      </c>
    </row>
    <row r="10" spans="1:3">
      <c r="A10" s="10" t="s">
        <v>52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Q15</vt:lpstr>
      <vt:lpstr>code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rork</dc:creator>
  <cp:lastModifiedBy>LSA User</cp:lastModifiedBy>
  <cp:lastPrinted>2016-06-17T14:41:14Z</cp:lastPrinted>
  <dcterms:created xsi:type="dcterms:W3CDTF">2015-02-27T12:51:00Z</dcterms:created>
  <dcterms:modified xsi:type="dcterms:W3CDTF">2016-08-18T21:05:57Z</dcterms:modified>
</cp:coreProperties>
</file>