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226"/>
  <workbookPr showInkAnnotation="0" autoCompressPictures="0"/>
  <bookViews>
    <workbookView xWindow="0" yWindow="0" windowWidth="25600" windowHeight="1606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U2" i="1" l="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R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O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L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I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F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V35" i="1"/>
  <c r="S35" i="1"/>
  <c r="P35" i="1"/>
  <c r="M35" i="1"/>
  <c r="J35" i="1"/>
  <c r="G35" i="1"/>
  <c r="D35" i="1"/>
  <c r="V34" i="1"/>
  <c r="S34" i="1"/>
  <c r="P34" i="1"/>
  <c r="M34" i="1"/>
  <c r="J34" i="1"/>
  <c r="G34" i="1"/>
  <c r="D34" i="1"/>
  <c r="V33" i="1"/>
  <c r="S33" i="1"/>
  <c r="P33" i="1"/>
  <c r="M33" i="1"/>
  <c r="J33" i="1"/>
  <c r="G33" i="1"/>
  <c r="D33" i="1"/>
  <c r="V32" i="1"/>
  <c r="S32" i="1"/>
  <c r="P32" i="1"/>
  <c r="M32" i="1"/>
  <c r="J32" i="1"/>
  <c r="G32" i="1"/>
  <c r="D32" i="1"/>
  <c r="V31" i="1"/>
  <c r="S31" i="1"/>
  <c r="P31" i="1"/>
  <c r="M31" i="1"/>
  <c r="J31" i="1"/>
  <c r="G31" i="1"/>
  <c r="D31" i="1"/>
  <c r="V30" i="1"/>
  <c r="S30" i="1"/>
  <c r="P30" i="1"/>
  <c r="M30" i="1"/>
  <c r="J30" i="1"/>
  <c r="G30" i="1"/>
  <c r="D30" i="1"/>
  <c r="V29" i="1"/>
  <c r="S29" i="1"/>
  <c r="P29" i="1"/>
  <c r="M29" i="1"/>
  <c r="J29" i="1"/>
  <c r="G29" i="1"/>
  <c r="D29" i="1"/>
  <c r="V28" i="1"/>
  <c r="S28" i="1"/>
  <c r="P28" i="1"/>
  <c r="M28" i="1"/>
  <c r="J28" i="1"/>
  <c r="G28" i="1"/>
  <c r="D28" i="1"/>
  <c r="V27" i="1"/>
  <c r="S27" i="1"/>
  <c r="P27" i="1"/>
  <c r="M27" i="1"/>
  <c r="J27" i="1"/>
  <c r="G27" i="1"/>
  <c r="D27" i="1"/>
  <c r="V26" i="1"/>
  <c r="S26" i="1"/>
  <c r="P26" i="1"/>
  <c r="M26" i="1"/>
  <c r="J26" i="1"/>
  <c r="G26" i="1"/>
  <c r="D26" i="1"/>
  <c r="V25" i="1"/>
  <c r="S25" i="1"/>
  <c r="P25" i="1"/>
  <c r="M25" i="1"/>
  <c r="J25" i="1"/>
  <c r="G25" i="1"/>
  <c r="D25" i="1"/>
  <c r="V24" i="1"/>
  <c r="S24" i="1"/>
  <c r="P24" i="1"/>
  <c r="M24" i="1"/>
  <c r="J24" i="1"/>
  <c r="G24" i="1"/>
  <c r="D24" i="1"/>
  <c r="V23" i="1"/>
  <c r="S23" i="1"/>
  <c r="P23" i="1"/>
  <c r="M23" i="1"/>
  <c r="J23" i="1"/>
  <c r="G23" i="1"/>
  <c r="D23" i="1"/>
  <c r="V22" i="1"/>
  <c r="S22" i="1"/>
  <c r="P22" i="1"/>
  <c r="M22" i="1"/>
  <c r="J22" i="1"/>
  <c r="G22" i="1"/>
  <c r="D22" i="1"/>
  <c r="V21" i="1"/>
  <c r="S21" i="1"/>
  <c r="P21" i="1"/>
  <c r="M21" i="1"/>
  <c r="J21" i="1"/>
  <c r="G21" i="1"/>
  <c r="D21" i="1"/>
  <c r="V20" i="1"/>
  <c r="S20" i="1"/>
  <c r="P20" i="1"/>
  <c r="M20" i="1"/>
  <c r="J20" i="1"/>
  <c r="G20" i="1"/>
  <c r="D20" i="1"/>
  <c r="V19" i="1"/>
  <c r="S19" i="1"/>
  <c r="P19" i="1"/>
  <c r="M19" i="1"/>
  <c r="J19" i="1"/>
  <c r="G19" i="1"/>
  <c r="D19" i="1"/>
  <c r="V18" i="1"/>
  <c r="S18" i="1"/>
  <c r="P18" i="1"/>
  <c r="M18" i="1"/>
  <c r="J18" i="1"/>
  <c r="G18" i="1"/>
  <c r="D18" i="1"/>
  <c r="V17" i="1"/>
  <c r="S17" i="1"/>
  <c r="P17" i="1"/>
  <c r="M17" i="1"/>
  <c r="J17" i="1"/>
  <c r="G17" i="1"/>
  <c r="D17" i="1"/>
  <c r="V16" i="1"/>
  <c r="S16" i="1"/>
  <c r="P16" i="1"/>
  <c r="M16" i="1"/>
  <c r="J16" i="1"/>
  <c r="G16" i="1"/>
  <c r="D16" i="1"/>
  <c r="V15" i="1"/>
  <c r="S15" i="1"/>
  <c r="P15" i="1"/>
  <c r="M15" i="1"/>
  <c r="J15" i="1"/>
  <c r="G15" i="1"/>
  <c r="D15" i="1"/>
  <c r="V14" i="1"/>
  <c r="S14" i="1"/>
  <c r="P14" i="1"/>
  <c r="M14" i="1"/>
  <c r="J14" i="1"/>
  <c r="G14" i="1"/>
  <c r="D14" i="1"/>
  <c r="V13" i="1"/>
  <c r="S13" i="1"/>
  <c r="P13" i="1"/>
  <c r="M13" i="1"/>
  <c r="J13" i="1"/>
  <c r="G13" i="1"/>
  <c r="D13" i="1"/>
  <c r="V12" i="1"/>
  <c r="S12" i="1"/>
  <c r="P12" i="1"/>
  <c r="M12" i="1"/>
  <c r="J12" i="1"/>
  <c r="G12" i="1"/>
  <c r="D12" i="1"/>
  <c r="V11" i="1"/>
  <c r="S11" i="1"/>
  <c r="P11" i="1"/>
  <c r="M11" i="1"/>
  <c r="J11" i="1"/>
  <c r="G11" i="1"/>
  <c r="D11" i="1"/>
  <c r="V10" i="1"/>
  <c r="S10" i="1"/>
  <c r="P10" i="1"/>
  <c r="M10" i="1"/>
  <c r="J10" i="1"/>
  <c r="G10" i="1"/>
  <c r="D10" i="1"/>
  <c r="V9" i="1"/>
  <c r="S9" i="1"/>
  <c r="P9" i="1"/>
  <c r="M9" i="1"/>
  <c r="J9" i="1"/>
  <c r="G9" i="1"/>
  <c r="D9" i="1"/>
  <c r="V8" i="1"/>
  <c r="S8" i="1"/>
  <c r="P8" i="1"/>
  <c r="M8" i="1"/>
  <c r="J8" i="1"/>
  <c r="G8" i="1"/>
  <c r="D8" i="1"/>
  <c r="V7" i="1"/>
  <c r="S7" i="1"/>
  <c r="P7" i="1"/>
  <c r="M7" i="1"/>
  <c r="J7" i="1"/>
  <c r="G7" i="1"/>
  <c r="D7" i="1"/>
  <c r="V6" i="1"/>
  <c r="S6" i="1"/>
  <c r="P6" i="1"/>
  <c r="M6" i="1"/>
  <c r="J6" i="1"/>
  <c r="G6" i="1"/>
  <c r="D6" i="1"/>
  <c r="V5" i="1"/>
  <c r="S5" i="1"/>
  <c r="P5" i="1"/>
  <c r="M5" i="1"/>
  <c r="J5" i="1"/>
  <c r="G5" i="1"/>
  <c r="D5" i="1"/>
  <c r="V4" i="1"/>
  <c r="S4" i="1"/>
  <c r="P4" i="1"/>
  <c r="M4" i="1"/>
  <c r="J4" i="1"/>
  <c r="G4" i="1"/>
  <c r="D4" i="1"/>
  <c r="V3" i="1"/>
  <c r="S3" i="1"/>
  <c r="P3" i="1"/>
  <c r="M3" i="1"/>
  <c r="J3" i="1"/>
  <c r="G3" i="1"/>
  <c r="D3" i="1"/>
  <c r="V2" i="1"/>
  <c r="S2" i="1"/>
  <c r="P2" i="1"/>
  <c r="M2" i="1"/>
  <c r="J2" i="1"/>
  <c r="G2" i="1"/>
  <c r="D2" i="1"/>
</calcChain>
</file>

<file path=xl/sharedStrings.xml><?xml version="1.0" encoding="utf-8"?>
<sst xmlns="http://schemas.openxmlformats.org/spreadsheetml/2006/main" count="28" uniqueCount="28">
  <si>
    <t>Year</t>
  </si>
  <si>
    <r>
      <t>Total Assistant Professors</t>
    </r>
    <r>
      <rPr>
        <b/>
        <vertAlign val="superscript"/>
        <sz val="12"/>
        <rFont val="Arial"/>
      </rPr>
      <t>1</t>
    </r>
  </si>
  <si>
    <r>
      <t>Assistant Professors Leaving</t>
    </r>
    <r>
      <rPr>
        <b/>
        <vertAlign val="superscript"/>
        <sz val="12"/>
        <rFont val="Arial"/>
      </rPr>
      <t>2</t>
    </r>
  </si>
  <si>
    <r>
      <t>Assistant Professors Hired</t>
    </r>
    <r>
      <rPr>
        <b/>
        <vertAlign val="superscript"/>
        <sz val="12"/>
        <rFont val="Arial"/>
      </rPr>
      <t>3</t>
    </r>
  </si>
  <si>
    <r>
      <t>Total URM Assistant Professors</t>
    </r>
    <r>
      <rPr>
        <b/>
        <vertAlign val="superscript"/>
        <sz val="12"/>
        <rFont val="Arial"/>
      </rPr>
      <t>1,4</t>
    </r>
  </si>
  <si>
    <r>
      <t>URM Assistant Professors Leaving</t>
    </r>
    <r>
      <rPr>
        <b/>
        <vertAlign val="superscript"/>
        <sz val="12"/>
        <rFont val="Arial"/>
      </rPr>
      <t>2,4</t>
    </r>
  </si>
  <si>
    <r>
      <t>URM Assistant Professors Hired</t>
    </r>
    <r>
      <rPr>
        <b/>
        <vertAlign val="superscript"/>
        <sz val="12"/>
        <rFont val="Arial"/>
      </rPr>
      <t>3,4</t>
    </r>
  </si>
  <si>
    <r>
      <t>Total URM Men Assistant Prof</t>
    </r>
    <r>
      <rPr>
        <b/>
        <vertAlign val="superscript"/>
        <sz val="12"/>
        <color theme="0"/>
        <rFont val="Arial"/>
      </rPr>
      <t>1,4</t>
    </r>
  </si>
  <si>
    <r>
      <t>URM Men Leaving</t>
    </r>
    <r>
      <rPr>
        <b/>
        <vertAlign val="superscript"/>
        <sz val="12"/>
        <color theme="0"/>
        <rFont val="Arial"/>
      </rPr>
      <t>2,4</t>
    </r>
  </si>
  <si>
    <r>
      <t>URM Men Hire</t>
    </r>
    <r>
      <rPr>
        <b/>
        <vertAlign val="superscript"/>
        <sz val="12"/>
        <color theme="0"/>
        <rFont val="Arial"/>
      </rPr>
      <t>3,4</t>
    </r>
  </si>
  <si>
    <r>
      <t>Total URM Women Assistant Prof</t>
    </r>
    <r>
      <rPr>
        <b/>
        <vertAlign val="superscript"/>
        <sz val="12"/>
        <color theme="0"/>
        <rFont val="Arial"/>
      </rPr>
      <t>1,4</t>
    </r>
  </si>
  <si>
    <r>
      <t>URM Women Leaving</t>
    </r>
    <r>
      <rPr>
        <b/>
        <vertAlign val="superscript"/>
        <sz val="12"/>
        <color theme="0"/>
        <rFont val="Arial"/>
      </rPr>
      <t>2,4</t>
    </r>
  </si>
  <si>
    <r>
      <t>URM Women Hire</t>
    </r>
    <r>
      <rPr>
        <b/>
        <vertAlign val="superscript"/>
        <sz val="12"/>
        <color theme="0"/>
        <rFont val="Arial"/>
      </rPr>
      <t>3,4</t>
    </r>
  </si>
  <si>
    <r>
      <t>Total WR Assistant Professors</t>
    </r>
    <r>
      <rPr>
        <b/>
        <vertAlign val="superscript"/>
        <sz val="12"/>
        <rFont val="Arial"/>
      </rPr>
      <t>1,5</t>
    </r>
  </si>
  <si>
    <r>
      <t>WR Assistant Professors Leaving</t>
    </r>
    <r>
      <rPr>
        <b/>
        <vertAlign val="superscript"/>
        <sz val="12"/>
        <rFont val="Arial"/>
      </rPr>
      <t>2,5</t>
    </r>
  </si>
  <si>
    <r>
      <t>WR Assistant Professors Hired</t>
    </r>
    <r>
      <rPr>
        <b/>
        <vertAlign val="superscript"/>
        <sz val="12"/>
        <rFont val="Arial"/>
      </rPr>
      <t>3,5</t>
    </r>
  </si>
  <si>
    <r>
      <t>Total WR Men Assistant Prof</t>
    </r>
    <r>
      <rPr>
        <b/>
        <vertAlign val="superscript"/>
        <sz val="12"/>
        <color theme="0"/>
        <rFont val="Arial"/>
      </rPr>
      <t>1,5</t>
    </r>
  </si>
  <si>
    <r>
      <t>WR Men Asst Prof Leaving</t>
    </r>
    <r>
      <rPr>
        <b/>
        <vertAlign val="superscript"/>
        <sz val="12"/>
        <color theme="0"/>
        <rFont val="Arial"/>
      </rPr>
      <t>2,5</t>
    </r>
  </si>
  <si>
    <r>
      <t>WR Men Assist Prof Hire</t>
    </r>
    <r>
      <rPr>
        <b/>
        <vertAlign val="superscript"/>
        <sz val="12"/>
        <color theme="0"/>
        <rFont val="Arial"/>
      </rPr>
      <t>3,5</t>
    </r>
  </si>
  <si>
    <r>
      <t>Total WR Women Assistant Prof</t>
    </r>
    <r>
      <rPr>
        <b/>
        <vertAlign val="superscript"/>
        <sz val="12"/>
        <color theme="0"/>
        <rFont val="Arial"/>
      </rPr>
      <t>1,5</t>
    </r>
  </si>
  <si>
    <r>
      <t>WR Women Assistant Prof Leaving</t>
    </r>
    <r>
      <rPr>
        <b/>
        <vertAlign val="superscript"/>
        <sz val="12"/>
        <color theme="0"/>
        <rFont val="Arial"/>
      </rPr>
      <t>2,5</t>
    </r>
  </si>
  <si>
    <r>
      <t>WR Women Assistant Prof Hire</t>
    </r>
    <r>
      <rPr>
        <b/>
        <vertAlign val="superscript"/>
        <sz val="12"/>
        <color theme="0"/>
        <rFont val="Arial"/>
      </rPr>
      <t>3,5</t>
    </r>
  </si>
  <si>
    <t>Notes</t>
  </si>
  <si>
    <r>
      <t>1</t>
    </r>
    <r>
      <rPr>
        <sz val="12"/>
        <color rgb="FF000000"/>
        <rFont val="Arial"/>
      </rPr>
      <t xml:space="preserve"> Assistant professors in basic science departments, obtained from AAMC Faculty Roster</t>
    </r>
  </si>
  <si>
    <r>
      <t>2</t>
    </r>
    <r>
      <rPr>
        <sz val="12"/>
        <color rgb="FF000000"/>
        <rFont val="Arial"/>
      </rPr>
      <t xml:space="preserve"> Number of assistant professors in basic science departments leaving the position (through promotion or contract termination). We assumed (i) the length of time that an individual occupied the position of assistant professor was six years based on traditional academic promotion cycles, and similarly, (ii) one-sixth of the  assistant professors left their positions in 1980 (either to become associate professors, or pursue other career options).</t>
    </r>
  </si>
  <si>
    <r>
      <t>3</t>
    </r>
    <r>
      <rPr>
        <sz val="12"/>
        <color rgb="FF000000"/>
        <rFont val="Arial"/>
      </rPr>
      <t xml:space="preserve"> Number of assistant professors in basic science departments hired.  Calculated based on yearly changes in total population, and the imputed number leaving</t>
    </r>
  </si>
  <si>
    <r>
      <rPr>
        <vertAlign val="superscript"/>
        <sz val="12"/>
        <color theme="1"/>
        <rFont val="Arial"/>
      </rPr>
      <t>4</t>
    </r>
    <r>
      <rPr>
        <sz val="12"/>
        <color theme="1"/>
        <rFont val="Arial"/>
      </rPr>
      <t xml:space="preserve"> URM = underrepresented minority; that is, assistant professors who identify as African-American/Black, Hispanic/Latino, Native American or Alaska Native</t>
    </r>
  </si>
  <si>
    <r>
      <rPr>
        <vertAlign val="superscript"/>
        <sz val="12"/>
        <color theme="1"/>
        <rFont val="Arial"/>
      </rPr>
      <t>5</t>
    </r>
    <r>
      <rPr>
        <sz val="12"/>
        <color theme="1"/>
        <rFont val="Arial"/>
      </rPr>
      <t xml:space="preserve"> WR = well-represented; that is, assistant professors who do not identify as belonging to an URM group (e.g. White, Asian or Pacific Islander, Other, Unknown, International)</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</si>
</sst>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scheme val="minor"/>
    </font>
    <font>
      <b/>
      <sz val="12"/>
      <color theme="1"/>
      <name val="Arial"/>
    </font>
    <font>
      <b/>
      <sz val="12"/>
      <name val="Arial"/>
    </font>
    <font>
      <b/>
      <vertAlign val="superscript"/>
      <sz val="12"/>
      <name val="Arial"/>
    </font>
    <font>
      <b/>
      <sz val="12"/>
      <color theme="0"/>
      <name val="Arial"/>
    </font>
    <font>
      <b/>
      <vertAlign val="superscript"/>
      <sz val="12"/>
      <color theme="0"/>
      <name val="Arial"/>
    </font>
    <font>
      <sz val="12"/>
      <color theme="1"/>
      <name val="Arial"/>
    </font>
    <font>
      <sz val="12"/>
      <color rgb="FF000000"/>
      <name val="Arial"/>
    </font>
    <font>
      <sz val="12"/>
      <name val="Arial"/>
    </font>
    <font>
      <vertAlign val="superscript"/>
      <sz val="12"/>
      <color rgb="FF000000"/>
      <name val="Arial"/>
    </font>
    <font>
      <vertAlign val="superscript"/>
      <sz val="12"/>
      <color theme="1"/>
      <name val="Arial"/>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660066"/>
        <bgColor indexed="64"/>
      </patternFill>
    </fill>
    <fill>
      <patternFill patternType="solid">
        <fgColor theme="0" tint="-0.34998626667073579"/>
        <bgColor indexed="64"/>
      </patternFill>
    </fill>
    <fill>
      <patternFill patternType="solid">
        <fgColor rgb="FF3366FF"/>
        <bgColor indexed="64"/>
      </patternFill>
    </fill>
    <fill>
      <patternFill patternType="solid">
        <fgColor rgb="FF008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3">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 fontId="6" fillId="0" borderId="2" xfId="0" applyNumberFormat="1" applyFont="1" applyBorder="1" applyAlignment="1">
      <alignment horizontal="center" vertical="center"/>
    </xf>
    <xf numFmtId="0" fontId="6" fillId="0" borderId="1" xfId="0" applyFont="1" applyFill="1" applyBorder="1" applyAlignment="1">
      <alignment horizontal="center"/>
    </xf>
    <xf numFmtId="0" fontId="7" fillId="0" borderId="1" xfId="0" applyFont="1" applyFill="1" applyBorder="1" applyAlignment="1">
      <alignment horizontal="center"/>
    </xf>
    <xf numFmtId="1" fontId="8"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1" fontId="6" fillId="0" borderId="1"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 fontId="0" fillId="0" borderId="0" xfId="0" applyNumberFormat="1"/>
    <xf numFmtId="0" fontId="6" fillId="0" borderId="0" xfId="0" applyFont="1"/>
    <xf numFmtId="1" fontId="6" fillId="0" borderId="0" xfId="0" applyNumberFormat="1" applyFont="1"/>
    <xf numFmtId="0" fontId="9" fillId="0" borderId="0" xfId="0" applyFon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abSelected="1" workbookViewId="0">
      <selection activeCell="F4" sqref="F4"/>
    </sheetView>
  </sheetViews>
  <sheetFormatPr baseColWidth="10" defaultRowHeight="15" x14ac:dyDescent="0"/>
  <cols>
    <col min="2" max="2" width="12.1640625" customWidth="1"/>
    <col min="3" max="3" width="11.6640625" customWidth="1"/>
    <col min="4" max="4" width="11.5" customWidth="1"/>
    <col min="5" max="5" width="13.1640625" customWidth="1"/>
    <col min="6" max="6" width="11.6640625" customWidth="1"/>
    <col min="7" max="7" width="11.83203125" customWidth="1"/>
    <col min="14" max="14" width="13" customWidth="1"/>
    <col min="15" max="15" width="11.5" customWidth="1"/>
    <col min="16" max="16" width="11.83203125" customWidth="1"/>
  </cols>
  <sheetData>
    <row r="1" spans="1:22" ht="75">
      <c r="A1" s="1" t="s">
        <v>0</v>
      </c>
      <c r="B1" s="2" t="s">
        <v>1</v>
      </c>
      <c r="C1" s="2" t="s">
        <v>2</v>
      </c>
      <c r="D1" s="2" t="s">
        <v>3</v>
      </c>
      <c r="E1" s="3" t="s">
        <v>4</v>
      </c>
      <c r="F1" s="3" t="s">
        <v>5</v>
      </c>
      <c r="G1" s="3" t="s">
        <v>6</v>
      </c>
      <c r="H1" s="4" t="s">
        <v>7</v>
      </c>
      <c r="I1" s="4" t="s">
        <v>8</v>
      </c>
      <c r="J1" s="4" t="s">
        <v>9</v>
      </c>
      <c r="K1" s="5" t="s">
        <v>10</v>
      </c>
      <c r="L1" s="5" t="s">
        <v>11</v>
      </c>
      <c r="M1" s="5" t="s">
        <v>12</v>
      </c>
      <c r="N1" s="6" t="s">
        <v>13</v>
      </c>
      <c r="O1" s="6" t="s">
        <v>14</v>
      </c>
      <c r="P1" s="6" t="s">
        <v>15</v>
      </c>
      <c r="Q1" s="7" t="s">
        <v>16</v>
      </c>
      <c r="R1" s="7" t="s">
        <v>17</v>
      </c>
      <c r="S1" s="7" t="s">
        <v>18</v>
      </c>
      <c r="T1" s="8" t="s">
        <v>19</v>
      </c>
      <c r="U1" s="8" t="s">
        <v>20</v>
      </c>
      <c r="V1" s="8" t="s">
        <v>21</v>
      </c>
    </row>
    <row r="2" spans="1:22">
      <c r="A2" s="9">
        <v>1980</v>
      </c>
      <c r="B2" s="9">
        <v>3378</v>
      </c>
      <c r="C2" s="10">
        <f>B2/6</f>
        <v>563</v>
      </c>
      <c r="D2" s="11">
        <f>B3-B2+C2</f>
        <v>530</v>
      </c>
      <c r="E2" s="10">
        <v>132</v>
      </c>
      <c r="F2" s="10">
        <f>E2/6</f>
        <v>22</v>
      </c>
      <c r="G2" s="10">
        <f>E3-E2+F2</f>
        <v>19</v>
      </c>
      <c r="H2" s="12">
        <v>93</v>
      </c>
      <c r="I2" s="10">
        <f>H2/6</f>
        <v>15.5</v>
      </c>
      <c r="J2" s="11">
        <f>H3-H2+I2</f>
        <v>16.5</v>
      </c>
      <c r="K2" s="12">
        <v>39</v>
      </c>
      <c r="L2" s="10">
        <f>K2/6</f>
        <v>6.5</v>
      </c>
      <c r="M2" s="10">
        <f>K3-K2+L2</f>
        <v>2.5</v>
      </c>
      <c r="N2" s="10">
        <v>3246</v>
      </c>
      <c r="O2" s="10">
        <f>N2/6</f>
        <v>541</v>
      </c>
      <c r="P2" s="10">
        <f t="shared" ref="P2:P35" si="0">N3-N2+O2</f>
        <v>511</v>
      </c>
      <c r="Q2" s="12">
        <v>2498</v>
      </c>
      <c r="R2" s="10">
        <f>Q2/6</f>
        <v>416.33333333333331</v>
      </c>
      <c r="S2" s="11">
        <f>Q3-Q2+R2</f>
        <v>359.33333333333331</v>
      </c>
      <c r="T2" s="12">
        <v>748</v>
      </c>
      <c r="U2" s="10">
        <f>T2/6</f>
        <v>124.66666666666667</v>
      </c>
      <c r="V2" s="11">
        <f>T3-T2+U2</f>
        <v>151.66666666666669</v>
      </c>
    </row>
    <row r="3" spans="1:22">
      <c r="A3" s="9">
        <v>1981</v>
      </c>
      <c r="B3" s="9">
        <v>3345</v>
      </c>
      <c r="C3" s="10">
        <f>(B3-C2)/5</f>
        <v>556.4</v>
      </c>
      <c r="D3" s="11">
        <f t="shared" ref="D3:D35" si="1">B4-B3+C3</f>
        <v>463.4</v>
      </c>
      <c r="E3" s="10">
        <v>129</v>
      </c>
      <c r="F3" s="10">
        <f>(E3-F2)/5</f>
        <v>21.4</v>
      </c>
      <c r="G3" s="10">
        <f t="shared" ref="G3:G35" si="2">E4-E3+F3</f>
        <v>25.4</v>
      </c>
      <c r="H3" s="13">
        <v>94</v>
      </c>
      <c r="I3" s="10">
        <f>(H3-I2)/5</f>
        <v>15.7</v>
      </c>
      <c r="J3" s="11">
        <f t="shared" ref="J3:J35" si="3">H4-H3+I3</f>
        <v>18.7</v>
      </c>
      <c r="K3" s="13">
        <v>35</v>
      </c>
      <c r="L3" s="10">
        <f>(K3-L2)/5</f>
        <v>5.7</v>
      </c>
      <c r="M3" s="10">
        <f t="shared" ref="M3:M35" si="4">K4-K3+L3</f>
        <v>6.7</v>
      </c>
      <c r="N3" s="10">
        <v>3216</v>
      </c>
      <c r="O3" s="10">
        <f>(N3-O2)/5</f>
        <v>535</v>
      </c>
      <c r="P3" s="10">
        <f t="shared" si="0"/>
        <v>438</v>
      </c>
      <c r="Q3" s="13">
        <v>2441</v>
      </c>
      <c r="R3" s="10">
        <f>(Q3-R2)/5</f>
        <v>404.93333333333334</v>
      </c>
      <c r="S3" s="11">
        <f t="shared" ref="S3:S35" si="5">Q4-Q3+R3</f>
        <v>337.93333333333334</v>
      </c>
      <c r="T3" s="13">
        <v>775</v>
      </c>
      <c r="U3" s="10">
        <f>(T3-U2)/5</f>
        <v>130.06666666666666</v>
      </c>
      <c r="V3" s="11">
        <f t="shared" ref="V3:V35" si="6">T4-T3+U3</f>
        <v>100.06666666666666</v>
      </c>
    </row>
    <row r="4" spans="1:22">
      <c r="A4" s="9">
        <v>1982</v>
      </c>
      <c r="B4" s="9">
        <v>3252</v>
      </c>
      <c r="C4" s="10">
        <f>(B4-C3-C2)/4</f>
        <v>533.15</v>
      </c>
      <c r="D4" s="11">
        <f t="shared" si="1"/>
        <v>422.15</v>
      </c>
      <c r="E4" s="10">
        <v>133</v>
      </c>
      <c r="F4" s="10">
        <f>(E4-F3-F2)/4</f>
        <v>22.4</v>
      </c>
      <c r="G4" s="10">
        <f t="shared" si="2"/>
        <v>19.399999999999999</v>
      </c>
      <c r="H4" s="12">
        <v>97</v>
      </c>
      <c r="I4" s="10">
        <f>(H4-I3-I2)/4</f>
        <v>16.45</v>
      </c>
      <c r="J4" s="11">
        <f t="shared" si="3"/>
        <v>15.45</v>
      </c>
      <c r="K4" s="12">
        <v>36</v>
      </c>
      <c r="L4" s="10">
        <f>(K4-L3-L2)/4</f>
        <v>5.95</v>
      </c>
      <c r="M4" s="10">
        <f t="shared" si="4"/>
        <v>3.95</v>
      </c>
      <c r="N4" s="10">
        <v>3119</v>
      </c>
      <c r="O4" s="10">
        <f>(N4-O3-O2)/4</f>
        <v>510.75</v>
      </c>
      <c r="P4" s="10">
        <f t="shared" si="0"/>
        <v>402.75</v>
      </c>
      <c r="Q4" s="12">
        <v>2374</v>
      </c>
      <c r="R4" s="10">
        <f>(Q4-R3-R2)/4</f>
        <v>388.18333333333334</v>
      </c>
      <c r="S4" s="11">
        <f t="shared" si="5"/>
        <v>271.18333333333334</v>
      </c>
      <c r="T4" s="12">
        <v>745</v>
      </c>
      <c r="U4" s="10">
        <f>(T4-U3-U2)/4</f>
        <v>122.56666666666668</v>
      </c>
      <c r="V4" s="11">
        <f t="shared" si="6"/>
        <v>131.56666666666666</v>
      </c>
    </row>
    <row r="5" spans="1:22">
      <c r="A5" s="9">
        <v>1983</v>
      </c>
      <c r="B5" s="9">
        <v>3141</v>
      </c>
      <c r="C5" s="10">
        <f>(B5-C4-C3-C2)/3</f>
        <v>496.14999999999992</v>
      </c>
      <c r="D5" s="11">
        <f t="shared" si="1"/>
        <v>433.14999999999992</v>
      </c>
      <c r="E5" s="10">
        <v>130</v>
      </c>
      <c r="F5" s="10">
        <f>(E5-F4-F3-F2)/3</f>
        <v>21.399999999999995</v>
      </c>
      <c r="G5" s="10">
        <f t="shared" si="2"/>
        <v>25.399999999999995</v>
      </c>
      <c r="H5" s="12">
        <v>96</v>
      </c>
      <c r="I5" s="10">
        <f>(H5-I4-I3-I2)/3</f>
        <v>16.116666666666664</v>
      </c>
      <c r="J5" s="11">
        <f t="shared" si="3"/>
        <v>15.116666666666664</v>
      </c>
      <c r="K5" s="12">
        <v>34</v>
      </c>
      <c r="L5" s="10">
        <f>(K5-L4-L3-L2)/3</f>
        <v>5.2833333333333341</v>
      </c>
      <c r="M5" s="10">
        <f t="shared" si="4"/>
        <v>10.283333333333335</v>
      </c>
      <c r="N5" s="10">
        <v>3011</v>
      </c>
      <c r="O5" s="10">
        <f>(N5-O4-O3-O2)/3</f>
        <v>474.75</v>
      </c>
      <c r="P5" s="10">
        <f t="shared" si="0"/>
        <v>407.75</v>
      </c>
      <c r="Q5" s="12">
        <v>2257</v>
      </c>
      <c r="R5" s="10">
        <f>(Q5-R4-R3-R2)/3</f>
        <v>349.18333333333334</v>
      </c>
      <c r="S5" s="11">
        <f t="shared" si="5"/>
        <v>268.18333333333334</v>
      </c>
      <c r="T5" s="12">
        <v>754</v>
      </c>
      <c r="U5" s="10">
        <f>(T5-U4-U3-U2)/3</f>
        <v>125.56666666666665</v>
      </c>
      <c r="V5" s="11">
        <f t="shared" si="6"/>
        <v>139.56666666666666</v>
      </c>
    </row>
    <row r="6" spans="1:22">
      <c r="A6" s="9">
        <v>1984</v>
      </c>
      <c r="B6" s="9">
        <v>3078</v>
      </c>
      <c r="C6" s="10">
        <f>(B6-C5-C4-C3-C2)/2</f>
        <v>464.64999999999986</v>
      </c>
      <c r="D6" s="11">
        <f t="shared" si="1"/>
        <v>473.64999999999986</v>
      </c>
      <c r="E6" s="10">
        <v>134</v>
      </c>
      <c r="F6" s="10">
        <f>(E6-F5-F4-F3-F2)/2</f>
        <v>23.400000000000006</v>
      </c>
      <c r="G6" s="10">
        <f t="shared" si="2"/>
        <v>26.400000000000006</v>
      </c>
      <c r="H6" s="12">
        <v>95</v>
      </c>
      <c r="I6" s="10">
        <f>(H6-I5-I4-I3-I2)/2</f>
        <v>15.616666666666667</v>
      </c>
      <c r="J6" s="11">
        <f t="shared" si="3"/>
        <v>17.616666666666667</v>
      </c>
      <c r="K6" s="12">
        <v>39</v>
      </c>
      <c r="L6" s="10">
        <f>(K6-L5-L4-L3-L2)/2</f>
        <v>7.783333333333335</v>
      </c>
      <c r="M6" s="10">
        <f t="shared" si="4"/>
        <v>8.783333333333335</v>
      </c>
      <c r="N6" s="10">
        <v>2944</v>
      </c>
      <c r="O6" s="10">
        <f>(N6-O5-O4-O3-O2)/2</f>
        <v>441.25</v>
      </c>
      <c r="P6" s="10">
        <f t="shared" si="0"/>
        <v>447.25</v>
      </c>
      <c r="Q6" s="12">
        <v>2176</v>
      </c>
      <c r="R6" s="10">
        <f>(Q6-R5-R4-R3-R2)/2</f>
        <v>308.68333333333328</v>
      </c>
      <c r="S6" s="11">
        <f t="shared" si="5"/>
        <v>288.68333333333328</v>
      </c>
      <c r="T6" s="12">
        <v>768</v>
      </c>
      <c r="U6" s="10">
        <f>(T6-U5-U4-U3-U2)/2</f>
        <v>132.56666666666666</v>
      </c>
      <c r="V6" s="11">
        <f t="shared" si="6"/>
        <v>158.56666666666666</v>
      </c>
    </row>
    <row r="7" spans="1:22">
      <c r="A7" s="9">
        <v>1985</v>
      </c>
      <c r="B7" s="9">
        <v>3087</v>
      </c>
      <c r="C7" s="10">
        <f t="shared" ref="C7:C36" si="7">B7-SUM(C2:C6)</f>
        <v>473.64999999999964</v>
      </c>
      <c r="D7" s="11">
        <f t="shared" si="1"/>
        <v>521.64999999999964</v>
      </c>
      <c r="E7" s="10">
        <v>137</v>
      </c>
      <c r="F7" s="10">
        <f t="shared" ref="F7:F36" si="8">E7-SUM(F2:F6)</f>
        <v>26.400000000000006</v>
      </c>
      <c r="G7" s="10">
        <f t="shared" si="2"/>
        <v>17.400000000000006</v>
      </c>
      <c r="H7" s="12">
        <v>97</v>
      </c>
      <c r="I7" s="10">
        <f t="shared" ref="I7:I35" si="9">H7-SUM(I2:I6)</f>
        <v>17.616666666666674</v>
      </c>
      <c r="J7" s="11">
        <f t="shared" si="3"/>
        <v>16.616666666666674</v>
      </c>
      <c r="K7" s="12">
        <v>40</v>
      </c>
      <c r="L7" s="10">
        <f t="shared" ref="L7:L36" si="10">K7-SUM(L2:L6)</f>
        <v>8.7833333333333314</v>
      </c>
      <c r="M7" s="10">
        <f t="shared" si="4"/>
        <v>0.78333333333333144</v>
      </c>
      <c r="N7" s="10">
        <v>2950</v>
      </c>
      <c r="O7" s="10">
        <f t="shared" ref="O7:O36" si="11">N7-SUM(O2:O6)</f>
        <v>447.25</v>
      </c>
      <c r="P7" s="10">
        <f t="shared" si="0"/>
        <v>504.25</v>
      </c>
      <c r="Q7" s="12">
        <v>2156</v>
      </c>
      <c r="R7" s="10">
        <f t="shared" ref="R7:R35" si="12">Q7-SUM(R2:R6)</f>
        <v>288.68333333333339</v>
      </c>
      <c r="S7" s="11">
        <f t="shared" si="5"/>
        <v>324.68333333333339</v>
      </c>
      <c r="T7" s="12">
        <v>794</v>
      </c>
      <c r="U7" s="10">
        <f t="shared" ref="U7:U35" si="13">T7-SUM(U2:U6)</f>
        <v>158.56666666666661</v>
      </c>
      <c r="V7" s="11">
        <f t="shared" si="6"/>
        <v>179.56666666666661</v>
      </c>
    </row>
    <row r="8" spans="1:22">
      <c r="A8" s="9">
        <v>1986</v>
      </c>
      <c r="B8" s="9">
        <v>3135</v>
      </c>
      <c r="C8" s="10">
        <f t="shared" si="7"/>
        <v>611.00000000000091</v>
      </c>
      <c r="D8" s="11">
        <f t="shared" si="1"/>
        <v>571.00000000000091</v>
      </c>
      <c r="E8" s="10">
        <v>128</v>
      </c>
      <c r="F8" s="10">
        <f t="shared" si="8"/>
        <v>13</v>
      </c>
      <c r="G8" s="10">
        <f t="shared" si="2"/>
        <v>9</v>
      </c>
      <c r="H8" s="12">
        <v>96</v>
      </c>
      <c r="I8" s="10">
        <f t="shared" si="9"/>
        <v>14.5</v>
      </c>
      <c r="J8" s="11">
        <f t="shared" si="3"/>
        <v>9.5</v>
      </c>
      <c r="K8" s="12">
        <v>32</v>
      </c>
      <c r="L8" s="10">
        <f>K8-SUM(L3:L7)</f>
        <v>-1.5</v>
      </c>
      <c r="M8" s="10">
        <f t="shared" si="4"/>
        <v>-0.5</v>
      </c>
      <c r="N8" s="10">
        <v>3007</v>
      </c>
      <c r="O8" s="10">
        <f t="shared" si="11"/>
        <v>598</v>
      </c>
      <c r="P8" s="10">
        <f t="shared" si="0"/>
        <v>562</v>
      </c>
      <c r="Q8" s="12">
        <v>2192</v>
      </c>
      <c r="R8" s="10">
        <f t="shared" si="12"/>
        <v>452.33333333333348</v>
      </c>
      <c r="S8" s="11">
        <f t="shared" si="5"/>
        <v>397.33333333333348</v>
      </c>
      <c r="T8" s="12">
        <v>815</v>
      </c>
      <c r="U8" s="10">
        <f t="shared" si="13"/>
        <v>145.66666666666674</v>
      </c>
      <c r="V8" s="11">
        <f t="shared" si="6"/>
        <v>164.66666666666674</v>
      </c>
    </row>
    <row r="9" spans="1:22">
      <c r="A9" s="9">
        <v>1987</v>
      </c>
      <c r="B9" s="9">
        <v>3095</v>
      </c>
      <c r="C9" s="10">
        <f t="shared" si="7"/>
        <v>516.39999999999964</v>
      </c>
      <c r="D9" s="11">
        <f t="shared" si="1"/>
        <v>613.39999999999964</v>
      </c>
      <c r="E9" s="10">
        <v>124</v>
      </c>
      <c r="F9" s="10">
        <f t="shared" si="8"/>
        <v>17.399999999999991</v>
      </c>
      <c r="G9" s="10">
        <f t="shared" si="2"/>
        <v>28.399999999999991</v>
      </c>
      <c r="H9" s="12">
        <v>91</v>
      </c>
      <c r="I9" s="10">
        <f t="shared" si="9"/>
        <v>10.699999999999989</v>
      </c>
      <c r="J9" s="11">
        <f t="shared" si="3"/>
        <v>16.699999999999989</v>
      </c>
      <c r="K9" s="12">
        <v>33</v>
      </c>
      <c r="L9" s="10">
        <f t="shared" si="10"/>
        <v>6.6999999999999993</v>
      </c>
      <c r="M9" s="10">
        <f t="shared" si="4"/>
        <v>11.7</v>
      </c>
      <c r="N9" s="10">
        <v>2971</v>
      </c>
      <c r="O9" s="10">
        <f t="shared" si="11"/>
        <v>499</v>
      </c>
      <c r="P9" s="10">
        <f t="shared" si="0"/>
        <v>585</v>
      </c>
      <c r="Q9" s="12">
        <v>2137</v>
      </c>
      <c r="R9" s="10">
        <f t="shared" si="12"/>
        <v>349.93333333333317</v>
      </c>
      <c r="S9" s="11">
        <f t="shared" si="5"/>
        <v>390.93333333333317</v>
      </c>
      <c r="T9" s="12">
        <v>834</v>
      </c>
      <c r="U9" s="10">
        <f t="shared" si="13"/>
        <v>149.06666666666661</v>
      </c>
      <c r="V9" s="11">
        <f t="shared" si="6"/>
        <v>194.06666666666661</v>
      </c>
    </row>
    <row r="10" spans="1:22">
      <c r="A10" s="9">
        <v>1988</v>
      </c>
      <c r="B10" s="9">
        <v>3192</v>
      </c>
      <c r="C10" s="10">
        <f t="shared" si="7"/>
        <v>630.15000000000009</v>
      </c>
      <c r="D10" s="11">
        <f t="shared" si="1"/>
        <v>754.15000000000009</v>
      </c>
      <c r="E10" s="10">
        <v>135</v>
      </c>
      <c r="F10" s="10">
        <f t="shared" si="8"/>
        <v>33.400000000000006</v>
      </c>
      <c r="G10" s="10">
        <f t="shared" si="2"/>
        <v>54.400000000000006</v>
      </c>
      <c r="H10" s="12">
        <v>97</v>
      </c>
      <c r="I10" s="10">
        <f t="shared" si="9"/>
        <v>22.450000000000003</v>
      </c>
      <c r="J10" s="11">
        <f t="shared" si="3"/>
        <v>37.450000000000003</v>
      </c>
      <c r="K10" s="12">
        <v>38</v>
      </c>
      <c r="L10" s="10">
        <f t="shared" si="10"/>
        <v>10.95</v>
      </c>
      <c r="M10" s="10">
        <f t="shared" si="4"/>
        <v>16.95</v>
      </c>
      <c r="N10" s="10">
        <v>3057</v>
      </c>
      <c r="O10" s="10">
        <f t="shared" si="11"/>
        <v>596.75</v>
      </c>
      <c r="P10" s="10">
        <f t="shared" si="0"/>
        <v>699.75</v>
      </c>
      <c r="Q10" s="12">
        <v>2178</v>
      </c>
      <c r="R10" s="10">
        <f t="shared" si="12"/>
        <v>429.18333333333339</v>
      </c>
      <c r="S10" s="11">
        <f t="shared" si="5"/>
        <v>489.18333333333339</v>
      </c>
      <c r="T10" s="12">
        <v>879</v>
      </c>
      <c r="U10" s="10">
        <f t="shared" si="13"/>
        <v>167.56666666666672</v>
      </c>
      <c r="V10" s="11">
        <f t="shared" si="6"/>
        <v>210.56666666666672</v>
      </c>
    </row>
    <row r="11" spans="1:22">
      <c r="A11" s="9">
        <v>1989</v>
      </c>
      <c r="B11" s="9">
        <v>3316</v>
      </c>
      <c r="C11" s="10">
        <f t="shared" si="7"/>
        <v>620.15000000000009</v>
      </c>
      <c r="D11" s="11">
        <f t="shared" si="1"/>
        <v>616.15000000000009</v>
      </c>
      <c r="E11" s="10">
        <v>156</v>
      </c>
      <c r="F11" s="10">
        <f t="shared" si="8"/>
        <v>42.399999999999991</v>
      </c>
      <c r="G11" s="10">
        <f t="shared" si="2"/>
        <v>52.399999999999991</v>
      </c>
      <c r="H11" s="12">
        <v>112</v>
      </c>
      <c r="I11" s="10">
        <f t="shared" si="9"/>
        <v>31.116666666666674</v>
      </c>
      <c r="J11" s="11">
        <f t="shared" si="3"/>
        <v>40.116666666666674</v>
      </c>
      <c r="K11" s="12">
        <v>44</v>
      </c>
      <c r="L11" s="10">
        <f t="shared" si="10"/>
        <v>11.283333333333331</v>
      </c>
      <c r="M11" s="10">
        <f t="shared" si="4"/>
        <v>12.283333333333331</v>
      </c>
      <c r="N11" s="10">
        <v>3160</v>
      </c>
      <c r="O11" s="10">
        <f t="shared" si="11"/>
        <v>577.75</v>
      </c>
      <c r="P11" s="10">
        <f t="shared" si="0"/>
        <v>563.75</v>
      </c>
      <c r="Q11" s="12">
        <v>2238</v>
      </c>
      <c r="R11" s="10">
        <f t="shared" si="12"/>
        <v>409.18333333333317</v>
      </c>
      <c r="S11" s="11">
        <f t="shared" si="5"/>
        <v>397.18333333333317</v>
      </c>
      <c r="T11" s="12">
        <v>922</v>
      </c>
      <c r="U11" s="10">
        <f t="shared" si="13"/>
        <v>168.56666666666672</v>
      </c>
      <c r="V11" s="11">
        <f t="shared" si="6"/>
        <v>166.56666666666672</v>
      </c>
    </row>
    <row r="12" spans="1:22">
      <c r="A12" s="9">
        <v>1990</v>
      </c>
      <c r="B12" s="9">
        <v>3312</v>
      </c>
      <c r="C12" s="10">
        <f t="shared" si="7"/>
        <v>460.64999999999964</v>
      </c>
      <c r="D12" s="11">
        <f t="shared" si="1"/>
        <v>472.64999999999964</v>
      </c>
      <c r="E12" s="10">
        <v>166</v>
      </c>
      <c r="F12" s="10">
        <f t="shared" si="8"/>
        <v>33.400000000000006</v>
      </c>
      <c r="G12" s="10">
        <f t="shared" si="2"/>
        <v>44.400000000000006</v>
      </c>
      <c r="H12" s="12">
        <v>121</v>
      </c>
      <c r="I12" s="10">
        <f t="shared" si="9"/>
        <v>24.61666666666666</v>
      </c>
      <c r="J12" s="11">
        <f t="shared" si="3"/>
        <v>24.61666666666666</v>
      </c>
      <c r="K12" s="12">
        <v>45</v>
      </c>
      <c r="L12" s="10">
        <f t="shared" si="10"/>
        <v>8.7833333333333385</v>
      </c>
      <c r="M12" s="10">
        <f t="shared" si="4"/>
        <v>19.783333333333339</v>
      </c>
      <c r="N12" s="10">
        <v>3146</v>
      </c>
      <c r="O12" s="10">
        <f t="shared" si="11"/>
        <v>427.25</v>
      </c>
      <c r="P12" s="10">
        <f t="shared" si="0"/>
        <v>428.25</v>
      </c>
      <c r="Q12" s="12">
        <v>2226</v>
      </c>
      <c r="R12" s="10">
        <f t="shared" si="12"/>
        <v>296.68333333333339</v>
      </c>
      <c r="S12" s="11">
        <f t="shared" si="5"/>
        <v>234.68333333333339</v>
      </c>
      <c r="T12" s="12">
        <v>920</v>
      </c>
      <c r="U12" s="10">
        <f t="shared" si="13"/>
        <v>130.56666666666661</v>
      </c>
      <c r="V12" s="11">
        <f t="shared" si="6"/>
        <v>193.56666666666661</v>
      </c>
    </row>
    <row r="13" spans="1:22">
      <c r="A13" s="9">
        <v>1991</v>
      </c>
      <c r="B13" s="9">
        <v>3324</v>
      </c>
      <c r="C13" s="10">
        <f t="shared" si="7"/>
        <v>485.64999999999964</v>
      </c>
      <c r="D13" s="11">
        <f t="shared" si="1"/>
        <v>644.64999999999964</v>
      </c>
      <c r="E13" s="10">
        <v>177</v>
      </c>
      <c r="F13" s="10">
        <f t="shared" si="8"/>
        <v>37.400000000000006</v>
      </c>
      <c r="G13" s="10">
        <f t="shared" si="2"/>
        <v>55.400000000000006</v>
      </c>
      <c r="H13" s="12">
        <v>121</v>
      </c>
      <c r="I13" s="10">
        <f t="shared" si="9"/>
        <v>17.616666666666674</v>
      </c>
      <c r="J13" s="11">
        <f t="shared" si="3"/>
        <v>23.616666666666674</v>
      </c>
      <c r="K13" s="12">
        <v>56</v>
      </c>
      <c r="L13" s="10">
        <f t="shared" si="10"/>
        <v>19.783333333333331</v>
      </c>
      <c r="M13" s="10">
        <f t="shared" si="4"/>
        <v>31.783333333333331</v>
      </c>
      <c r="N13" s="10">
        <v>3147</v>
      </c>
      <c r="O13" s="10">
        <f t="shared" si="11"/>
        <v>448.25</v>
      </c>
      <c r="P13" s="10">
        <f t="shared" si="0"/>
        <v>589.25</v>
      </c>
      <c r="Q13" s="12">
        <v>2164</v>
      </c>
      <c r="R13" s="10">
        <f t="shared" si="12"/>
        <v>226.68333333333339</v>
      </c>
      <c r="S13" s="11">
        <f t="shared" si="5"/>
        <v>316.68333333333339</v>
      </c>
      <c r="T13" s="12">
        <v>983</v>
      </c>
      <c r="U13" s="10">
        <f t="shared" si="13"/>
        <v>221.56666666666661</v>
      </c>
      <c r="V13" s="11">
        <f t="shared" si="6"/>
        <v>272.56666666666661</v>
      </c>
    </row>
    <row r="14" spans="1:22">
      <c r="A14" s="9">
        <v>1992</v>
      </c>
      <c r="B14" s="9">
        <v>3483</v>
      </c>
      <c r="C14" s="10">
        <f t="shared" si="7"/>
        <v>770.00000000000091</v>
      </c>
      <c r="D14" s="11">
        <f t="shared" si="1"/>
        <v>896.00000000000091</v>
      </c>
      <c r="E14" s="10">
        <v>195</v>
      </c>
      <c r="F14" s="10">
        <f t="shared" si="8"/>
        <v>31</v>
      </c>
      <c r="G14" s="10">
        <f t="shared" si="2"/>
        <v>42</v>
      </c>
      <c r="H14" s="12">
        <v>127</v>
      </c>
      <c r="I14" s="10">
        <f t="shared" si="9"/>
        <v>20.5</v>
      </c>
      <c r="J14" s="11">
        <f t="shared" si="3"/>
        <v>30.5</v>
      </c>
      <c r="K14" s="12">
        <v>68</v>
      </c>
      <c r="L14" s="10">
        <f t="shared" si="10"/>
        <v>10.5</v>
      </c>
      <c r="M14" s="10">
        <f t="shared" si="4"/>
        <v>11.5</v>
      </c>
      <c r="N14" s="10">
        <v>3288</v>
      </c>
      <c r="O14" s="10">
        <f t="shared" si="11"/>
        <v>739</v>
      </c>
      <c r="P14" s="10">
        <f t="shared" si="0"/>
        <v>854</v>
      </c>
      <c r="Q14" s="12">
        <v>2254</v>
      </c>
      <c r="R14" s="10">
        <f t="shared" si="12"/>
        <v>542.33333333333348</v>
      </c>
      <c r="S14" s="11">
        <f t="shared" si="5"/>
        <v>620.33333333333348</v>
      </c>
      <c r="T14" s="12">
        <v>1034</v>
      </c>
      <c r="U14" s="10">
        <f t="shared" si="13"/>
        <v>196.66666666666674</v>
      </c>
      <c r="V14" s="11">
        <f t="shared" si="6"/>
        <v>233.66666666666674</v>
      </c>
    </row>
    <row r="15" spans="1:22">
      <c r="A15" s="9">
        <v>1993</v>
      </c>
      <c r="B15" s="9">
        <v>3609</v>
      </c>
      <c r="C15" s="10">
        <f t="shared" si="7"/>
        <v>642.39999999999964</v>
      </c>
      <c r="D15" s="11">
        <f t="shared" si="1"/>
        <v>713.39999999999964</v>
      </c>
      <c r="E15" s="10">
        <v>206</v>
      </c>
      <c r="F15" s="10">
        <f t="shared" si="8"/>
        <v>28.399999999999977</v>
      </c>
      <c r="G15" s="10">
        <f t="shared" si="2"/>
        <v>36.399999999999977</v>
      </c>
      <c r="H15" s="12">
        <v>137</v>
      </c>
      <c r="I15" s="10">
        <f t="shared" si="9"/>
        <v>20.699999999999989</v>
      </c>
      <c r="J15" s="11">
        <f t="shared" si="3"/>
        <v>24.699999999999989</v>
      </c>
      <c r="K15" s="12">
        <v>69</v>
      </c>
      <c r="L15" s="10">
        <f t="shared" si="10"/>
        <v>7.7000000000000028</v>
      </c>
      <c r="M15" s="10">
        <f t="shared" si="4"/>
        <v>11.700000000000003</v>
      </c>
      <c r="N15" s="10">
        <v>3403</v>
      </c>
      <c r="O15" s="10">
        <f t="shared" si="11"/>
        <v>614</v>
      </c>
      <c r="P15" s="10">
        <f t="shared" si="0"/>
        <v>677</v>
      </c>
      <c r="Q15" s="12">
        <v>2332</v>
      </c>
      <c r="R15" s="10">
        <f t="shared" si="12"/>
        <v>427.93333333333317</v>
      </c>
      <c r="S15" s="11">
        <f t="shared" si="5"/>
        <v>458.93333333333317</v>
      </c>
      <c r="T15" s="12">
        <v>1071</v>
      </c>
      <c r="U15" s="10">
        <f t="shared" si="13"/>
        <v>186.06666666666661</v>
      </c>
      <c r="V15" s="11">
        <f t="shared" si="6"/>
        <v>218.06666666666661</v>
      </c>
    </row>
    <row r="16" spans="1:22">
      <c r="A16" s="9">
        <v>1994</v>
      </c>
      <c r="B16" s="9">
        <v>3680</v>
      </c>
      <c r="C16" s="10">
        <f t="shared" si="7"/>
        <v>701.15000000000009</v>
      </c>
      <c r="D16" s="11">
        <f t="shared" si="1"/>
        <v>786.15000000000009</v>
      </c>
      <c r="E16" s="10">
        <v>214</v>
      </c>
      <c r="F16" s="10">
        <f t="shared" si="8"/>
        <v>41.400000000000034</v>
      </c>
      <c r="G16" s="10">
        <f t="shared" si="2"/>
        <v>46.400000000000034</v>
      </c>
      <c r="H16" s="12">
        <v>141</v>
      </c>
      <c r="I16" s="10">
        <f t="shared" si="9"/>
        <v>26.450000000000003</v>
      </c>
      <c r="J16" s="11">
        <f t="shared" si="3"/>
        <v>32.450000000000003</v>
      </c>
      <c r="K16" s="12">
        <v>73</v>
      </c>
      <c r="L16" s="10">
        <f t="shared" si="10"/>
        <v>14.949999999999996</v>
      </c>
      <c r="M16" s="10">
        <f t="shared" si="4"/>
        <v>13.949999999999996</v>
      </c>
      <c r="N16" s="10">
        <v>3466</v>
      </c>
      <c r="O16" s="10">
        <f t="shared" si="11"/>
        <v>659.75</v>
      </c>
      <c r="P16" s="10">
        <f t="shared" si="0"/>
        <v>739.75</v>
      </c>
      <c r="Q16" s="12">
        <v>2363</v>
      </c>
      <c r="R16" s="10">
        <f t="shared" si="12"/>
        <v>460.18333333333339</v>
      </c>
      <c r="S16" s="11">
        <f t="shared" si="5"/>
        <v>502.18333333333339</v>
      </c>
      <c r="T16" s="12">
        <v>1103</v>
      </c>
      <c r="U16" s="10">
        <f t="shared" si="13"/>
        <v>199.56666666666672</v>
      </c>
      <c r="V16" s="11">
        <f t="shared" si="6"/>
        <v>237.56666666666672</v>
      </c>
    </row>
    <row r="17" spans="1:22">
      <c r="A17" s="9">
        <v>1995</v>
      </c>
      <c r="B17" s="9">
        <v>3765</v>
      </c>
      <c r="C17" s="10">
        <f t="shared" si="7"/>
        <v>705.15000000000009</v>
      </c>
      <c r="D17" s="11">
        <f t="shared" si="1"/>
        <v>714.15000000000009</v>
      </c>
      <c r="E17" s="10">
        <v>219</v>
      </c>
      <c r="F17" s="10">
        <f t="shared" si="8"/>
        <v>47.399999999999977</v>
      </c>
      <c r="G17" s="10">
        <f t="shared" si="2"/>
        <v>44.399999999999977</v>
      </c>
      <c r="H17" s="12">
        <v>147</v>
      </c>
      <c r="I17" s="10">
        <f t="shared" si="9"/>
        <v>37.116666666666674</v>
      </c>
      <c r="J17" s="11">
        <f t="shared" si="3"/>
        <v>31.116666666666674</v>
      </c>
      <c r="K17" s="12">
        <v>72</v>
      </c>
      <c r="L17" s="10">
        <f t="shared" si="10"/>
        <v>10.283333333333331</v>
      </c>
      <c r="M17" s="10">
        <f t="shared" si="4"/>
        <v>13.283333333333331</v>
      </c>
      <c r="N17" s="10">
        <v>3546</v>
      </c>
      <c r="O17" s="10">
        <f t="shared" si="11"/>
        <v>657.75</v>
      </c>
      <c r="P17" s="10">
        <f t="shared" si="0"/>
        <v>669.75</v>
      </c>
      <c r="Q17" s="12">
        <v>2405</v>
      </c>
      <c r="R17" s="10">
        <f t="shared" si="12"/>
        <v>451.18333333333317</v>
      </c>
      <c r="S17" s="11">
        <f t="shared" si="5"/>
        <v>429.18333333333317</v>
      </c>
      <c r="T17" s="12">
        <v>1141</v>
      </c>
      <c r="U17" s="10">
        <f t="shared" si="13"/>
        <v>206.56666666666672</v>
      </c>
      <c r="V17" s="11">
        <f t="shared" si="6"/>
        <v>240.56666666666672</v>
      </c>
    </row>
    <row r="18" spans="1:22">
      <c r="A18" s="9">
        <v>1996</v>
      </c>
      <c r="B18" s="9">
        <v>3774</v>
      </c>
      <c r="C18" s="10">
        <f t="shared" si="7"/>
        <v>469.64999999999964</v>
      </c>
      <c r="D18" s="11">
        <f t="shared" si="1"/>
        <v>526.64999999999964</v>
      </c>
      <c r="E18" s="10">
        <v>216</v>
      </c>
      <c r="F18" s="10">
        <f t="shared" si="8"/>
        <v>30.400000000000006</v>
      </c>
      <c r="G18" s="10">
        <f t="shared" si="2"/>
        <v>25.400000000000006</v>
      </c>
      <c r="H18" s="12">
        <v>141</v>
      </c>
      <c r="I18" s="10">
        <f t="shared" si="9"/>
        <v>18.61666666666666</v>
      </c>
      <c r="J18" s="11">
        <f t="shared" si="3"/>
        <v>16.61666666666666</v>
      </c>
      <c r="K18" s="12">
        <v>75</v>
      </c>
      <c r="L18" s="10">
        <f t="shared" si="10"/>
        <v>11.783333333333339</v>
      </c>
      <c r="M18" s="10">
        <f t="shared" si="4"/>
        <v>8.7833333333333385</v>
      </c>
      <c r="N18" s="10">
        <v>3558</v>
      </c>
      <c r="O18" s="10">
        <f t="shared" si="11"/>
        <v>439.25</v>
      </c>
      <c r="P18" s="10">
        <f t="shared" si="0"/>
        <v>501.25</v>
      </c>
      <c r="Q18" s="12">
        <v>2383</v>
      </c>
      <c r="R18" s="10">
        <f t="shared" si="12"/>
        <v>274.68333333333339</v>
      </c>
      <c r="S18" s="11">
        <f t="shared" si="5"/>
        <v>301.68333333333339</v>
      </c>
      <c r="T18" s="12">
        <v>1175</v>
      </c>
      <c r="U18" s="10">
        <f t="shared" si="13"/>
        <v>164.56666666666661</v>
      </c>
      <c r="V18" s="11">
        <f t="shared" si="6"/>
        <v>199.56666666666661</v>
      </c>
    </row>
    <row r="19" spans="1:22">
      <c r="A19" s="9">
        <v>1997</v>
      </c>
      <c r="B19" s="9">
        <v>3831</v>
      </c>
      <c r="C19" s="10">
        <f t="shared" si="7"/>
        <v>542.64999999999964</v>
      </c>
      <c r="D19" s="11">
        <f t="shared" si="1"/>
        <v>667.64999999999964</v>
      </c>
      <c r="E19" s="10">
        <v>211</v>
      </c>
      <c r="F19" s="10">
        <f t="shared" si="8"/>
        <v>32.400000000000006</v>
      </c>
      <c r="G19" s="10">
        <f t="shared" si="2"/>
        <v>48.400000000000006</v>
      </c>
      <c r="H19" s="12">
        <v>139</v>
      </c>
      <c r="I19" s="10">
        <f t="shared" si="9"/>
        <v>15.616666666666674</v>
      </c>
      <c r="J19" s="11">
        <f t="shared" si="3"/>
        <v>18.616666666666674</v>
      </c>
      <c r="K19" s="12">
        <v>72</v>
      </c>
      <c r="L19" s="10">
        <f t="shared" si="10"/>
        <v>16.783333333333331</v>
      </c>
      <c r="M19" s="10">
        <f t="shared" si="4"/>
        <v>29.783333333333331</v>
      </c>
      <c r="N19" s="10">
        <v>3620</v>
      </c>
      <c r="O19" s="10">
        <f t="shared" si="11"/>
        <v>510.25</v>
      </c>
      <c r="P19" s="10">
        <f t="shared" si="0"/>
        <v>619.25</v>
      </c>
      <c r="Q19" s="12">
        <v>2410</v>
      </c>
      <c r="R19" s="10">
        <f t="shared" si="12"/>
        <v>253.68333333333339</v>
      </c>
      <c r="S19" s="11">
        <f t="shared" si="5"/>
        <v>318.68333333333339</v>
      </c>
      <c r="T19" s="12">
        <v>1210</v>
      </c>
      <c r="U19" s="10">
        <f t="shared" si="13"/>
        <v>256.56666666666661</v>
      </c>
      <c r="V19" s="11">
        <f t="shared" si="6"/>
        <v>300.56666666666661</v>
      </c>
    </row>
    <row r="20" spans="1:22">
      <c r="A20" s="9">
        <v>1998</v>
      </c>
      <c r="B20" s="9">
        <v>3956</v>
      </c>
      <c r="C20" s="10">
        <f t="shared" si="7"/>
        <v>895.00000000000091</v>
      </c>
      <c r="D20" s="11">
        <f t="shared" si="1"/>
        <v>1035.0000000000009</v>
      </c>
      <c r="E20" s="10">
        <v>227</v>
      </c>
      <c r="F20" s="10">
        <f t="shared" si="8"/>
        <v>47</v>
      </c>
      <c r="G20" s="10">
        <f t="shared" si="2"/>
        <v>60</v>
      </c>
      <c r="H20" s="12">
        <v>142</v>
      </c>
      <c r="I20" s="10">
        <f t="shared" si="9"/>
        <v>23.5</v>
      </c>
      <c r="J20" s="11">
        <f t="shared" si="3"/>
        <v>27.5</v>
      </c>
      <c r="K20" s="12">
        <v>85</v>
      </c>
      <c r="L20" s="10">
        <f t="shared" si="10"/>
        <v>23.5</v>
      </c>
      <c r="M20" s="10">
        <f t="shared" si="4"/>
        <v>32.5</v>
      </c>
      <c r="N20" s="10">
        <v>3729</v>
      </c>
      <c r="O20" s="10">
        <f t="shared" si="11"/>
        <v>848</v>
      </c>
      <c r="P20" s="10">
        <f t="shared" si="0"/>
        <v>975</v>
      </c>
      <c r="Q20" s="12">
        <v>2475</v>
      </c>
      <c r="R20" s="10">
        <f t="shared" si="12"/>
        <v>607.33333333333348</v>
      </c>
      <c r="S20" s="11">
        <f t="shared" si="5"/>
        <v>691.33333333333348</v>
      </c>
      <c r="T20" s="12">
        <v>1254</v>
      </c>
      <c r="U20" s="10">
        <f t="shared" si="13"/>
        <v>240.66666666666674</v>
      </c>
      <c r="V20" s="11">
        <f t="shared" si="6"/>
        <v>283.66666666666674</v>
      </c>
    </row>
    <row r="21" spans="1:22">
      <c r="A21" s="9">
        <v>1999</v>
      </c>
      <c r="B21" s="9">
        <v>4096</v>
      </c>
      <c r="C21" s="10">
        <f t="shared" si="7"/>
        <v>782.39999999999964</v>
      </c>
      <c r="D21" s="11">
        <f t="shared" si="1"/>
        <v>1033.3999999999996</v>
      </c>
      <c r="E21" s="10">
        <v>240</v>
      </c>
      <c r="F21" s="10">
        <f t="shared" si="8"/>
        <v>41.399999999999977</v>
      </c>
      <c r="G21" s="10">
        <f t="shared" si="2"/>
        <v>67.399999999999977</v>
      </c>
      <c r="H21" s="12">
        <v>146</v>
      </c>
      <c r="I21" s="10">
        <f t="shared" si="9"/>
        <v>24.699999999999989</v>
      </c>
      <c r="J21" s="11">
        <f t="shared" si="3"/>
        <v>36.699999999999989</v>
      </c>
      <c r="K21" s="12">
        <v>94</v>
      </c>
      <c r="L21" s="10">
        <f t="shared" si="10"/>
        <v>16.700000000000003</v>
      </c>
      <c r="M21" s="10">
        <f t="shared" si="4"/>
        <v>30.700000000000003</v>
      </c>
      <c r="N21" s="14">
        <v>3856</v>
      </c>
      <c r="O21" s="10">
        <f t="shared" si="11"/>
        <v>741</v>
      </c>
      <c r="P21" s="10">
        <f t="shared" si="0"/>
        <v>966</v>
      </c>
      <c r="Q21" s="12">
        <v>2559</v>
      </c>
      <c r="R21" s="10">
        <f t="shared" si="12"/>
        <v>511.93333333333317</v>
      </c>
      <c r="S21" s="11">
        <f t="shared" si="5"/>
        <v>672.93333333333317</v>
      </c>
      <c r="T21" s="12">
        <v>1297</v>
      </c>
      <c r="U21" s="10">
        <f t="shared" si="13"/>
        <v>229.06666666666661</v>
      </c>
      <c r="V21" s="11">
        <f t="shared" si="6"/>
        <v>293.06666666666661</v>
      </c>
    </row>
    <row r="22" spans="1:22">
      <c r="A22" s="9">
        <v>2000</v>
      </c>
      <c r="B22" s="9">
        <v>4347</v>
      </c>
      <c r="C22" s="10">
        <f t="shared" si="7"/>
        <v>952.15000000000009</v>
      </c>
      <c r="D22" s="11">
        <f t="shared" si="1"/>
        <v>1211.1500000000001</v>
      </c>
      <c r="E22" s="10">
        <v>266</v>
      </c>
      <c r="F22" s="10">
        <f t="shared" si="8"/>
        <v>67.400000000000034</v>
      </c>
      <c r="G22" s="10">
        <f t="shared" si="2"/>
        <v>96.400000000000034</v>
      </c>
      <c r="H22" s="12">
        <v>158</v>
      </c>
      <c r="I22" s="10">
        <f t="shared" si="9"/>
        <v>38.450000000000003</v>
      </c>
      <c r="J22" s="11">
        <f t="shared" si="3"/>
        <v>61.45</v>
      </c>
      <c r="K22" s="12">
        <v>108</v>
      </c>
      <c r="L22" s="10">
        <f t="shared" si="10"/>
        <v>28.949999999999989</v>
      </c>
      <c r="M22" s="10">
        <f t="shared" si="4"/>
        <v>34.949999999999989</v>
      </c>
      <c r="N22" s="10">
        <v>4081</v>
      </c>
      <c r="O22" s="10">
        <f t="shared" si="11"/>
        <v>884.75</v>
      </c>
      <c r="P22" s="10">
        <f t="shared" si="0"/>
        <v>1114.75</v>
      </c>
      <c r="Q22" s="12">
        <v>2720</v>
      </c>
      <c r="R22" s="10">
        <f t="shared" si="12"/>
        <v>621.18333333333339</v>
      </c>
      <c r="S22" s="11">
        <f t="shared" si="5"/>
        <v>749.18333333333339</v>
      </c>
      <c r="T22" s="12">
        <v>1361</v>
      </c>
      <c r="U22" s="10">
        <f t="shared" si="13"/>
        <v>263.56666666666661</v>
      </c>
      <c r="V22" s="11">
        <f t="shared" si="6"/>
        <v>365.56666666666661</v>
      </c>
    </row>
    <row r="23" spans="1:22">
      <c r="A23" s="9">
        <v>2001</v>
      </c>
      <c r="B23" s="9">
        <v>4606</v>
      </c>
      <c r="C23" s="10">
        <f t="shared" si="7"/>
        <v>964.15000000000009</v>
      </c>
      <c r="D23" s="11">
        <f t="shared" si="1"/>
        <v>1195.1500000000001</v>
      </c>
      <c r="E23" s="10">
        <v>295</v>
      </c>
      <c r="F23" s="10">
        <f t="shared" si="8"/>
        <v>76.399999999999977</v>
      </c>
      <c r="G23" s="10">
        <f t="shared" si="2"/>
        <v>94.399999999999977</v>
      </c>
      <c r="H23" s="12">
        <v>181</v>
      </c>
      <c r="I23" s="10">
        <f t="shared" si="9"/>
        <v>60.116666666666674</v>
      </c>
      <c r="J23" s="11">
        <f t="shared" si="3"/>
        <v>64.116666666666674</v>
      </c>
      <c r="K23" s="12">
        <v>114</v>
      </c>
      <c r="L23" s="10">
        <f t="shared" si="10"/>
        <v>16.283333333333331</v>
      </c>
      <c r="M23" s="10">
        <f t="shared" si="4"/>
        <v>30.283333333333331</v>
      </c>
      <c r="N23" s="10">
        <v>4311</v>
      </c>
      <c r="O23" s="10">
        <f t="shared" si="11"/>
        <v>887.75</v>
      </c>
      <c r="P23" s="10">
        <f t="shared" si="0"/>
        <v>1100.75</v>
      </c>
      <c r="Q23" s="12">
        <v>2848</v>
      </c>
      <c r="R23" s="10">
        <f t="shared" si="12"/>
        <v>579.18333333333339</v>
      </c>
      <c r="S23" s="11">
        <f t="shared" si="5"/>
        <v>696.18333333333339</v>
      </c>
      <c r="T23" s="12">
        <v>1463</v>
      </c>
      <c r="U23" s="10">
        <f t="shared" si="13"/>
        <v>308.56666666666683</v>
      </c>
      <c r="V23" s="11">
        <f t="shared" si="6"/>
        <v>404.56666666666683</v>
      </c>
    </row>
    <row r="24" spans="1:22">
      <c r="A24" s="9">
        <v>2002</v>
      </c>
      <c r="B24" s="9">
        <v>4837</v>
      </c>
      <c r="C24" s="10">
        <f t="shared" si="7"/>
        <v>700.64999999999964</v>
      </c>
      <c r="D24" s="11">
        <f t="shared" si="1"/>
        <v>968.64999999999964</v>
      </c>
      <c r="E24" s="10">
        <v>313</v>
      </c>
      <c r="F24" s="10">
        <f t="shared" si="8"/>
        <v>48.399999999999977</v>
      </c>
      <c r="G24" s="10">
        <f t="shared" si="2"/>
        <v>65.399999999999977</v>
      </c>
      <c r="H24" s="12">
        <v>185</v>
      </c>
      <c r="I24" s="10">
        <f t="shared" si="9"/>
        <v>22.616666666666674</v>
      </c>
      <c r="J24" s="11">
        <f t="shared" si="3"/>
        <v>26.616666666666674</v>
      </c>
      <c r="K24" s="12">
        <v>128</v>
      </c>
      <c r="L24" s="10">
        <f t="shared" si="10"/>
        <v>25.783333333333346</v>
      </c>
      <c r="M24" s="10">
        <f t="shared" si="4"/>
        <v>38.783333333333346</v>
      </c>
      <c r="N24" s="10">
        <v>4524</v>
      </c>
      <c r="O24" s="10">
        <f t="shared" si="11"/>
        <v>652.25</v>
      </c>
      <c r="P24" s="10">
        <f t="shared" si="0"/>
        <v>903.25</v>
      </c>
      <c r="Q24" s="12">
        <v>2965</v>
      </c>
      <c r="R24" s="10">
        <f t="shared" si="12"/>
        <v>391.68333333333339</v>
      </c>
      <c r="S24" s="11">
        <f t="shared" si="5"/>
        <v>527.68333333333339</v>
      </c>
      <c r="T24" s="12">
        <v>1559</v>
      </c>
      <c r="U24" s="10">
        <f t="shared" si="13"/>
        <v>260.56666666666661</v>
      </c>
      <c r="V24" s="11">
        <f t="shared" si="6"/>
        <v>375.56666666666661</v>
      </c>
    </row>
    <row r="25" spans="1:22">
      <c r="A25" s="9">
        <v>2003</v>
      </c>
      <c r="B25" s="9">
        <v>5105</v>
      </c>
      <c r="C25" s="10">
        <f t="shared" si="7"/>
        <v>810.64999999999964</v>
      </c>
      <c r="D25" s="11">
        <f t="shared" si="1"/>
        <v>1087.6499999999996</v>
      </c>
      <c r="E25" s="10">
        <v>330</v>
      </c>
      <c r="F25" s="10">
        <f t="shared" si="8"/>
        <v>49.400000000000034</v>
      </c>
      <c r="G25" s="10">
        <f t="shared" si="2"/>
        <v>57.400000000000034</v>
      </c>
      <c r="H25" s="12">
        <v>189</v>
      </c>
      <c r="I25" s="10">
        <f t="shared" si="9"/>
        <v>19.616666666666674</v>
      </c>
      <c r="J25" s="11">
        <f t="shared" si="3"/>
        <v>14.616666666666674</v>
      </c>
      <c r="K25" s="12">
        <v>141</v>
      </c>
      <c r="L25" s="10">
        <f t="shared" si="10"/>
        <v>29.783333333333331</v>
      </c>
      <c r="M25" s="10">
        <f t="shared" si="4"/>
        <v>42.783333333333331</v>
      </c>
      <c r="N25" s="10">
        <v>4775</v>
      </c>
      <c r="O25" s="10">
        <f t="shared" si="11"/>
        <v>761.25</v>
      </c>
      <c r="P25" s="10">
        <f t="shared" si="0"/>
        <v>1030.25</v>
      </c>
      <c r="Q25" s="12">
        <v>3101</v>
      </c>
      <c r="R25" s="10">
        <f t="shared" si="12"/>
        <v>389.68333333333339</v>
      </c>
      <c r="S25" s="11">
        <f t="shared" si="5"/>
        <v>539.68333333333339</v>
      </c>
      <c r="T25" s="12">
        <v>1674</v>
      </c>
      <c r="U25" s="10">
        <f t="shared" si="13"/>
        <v>371.56666666666661</v>
      </c>
      <c r="V25" s="11">
        <f t="shared" si="6"/>
        <v>490.56666666666661</v>
      </c>
    </row>
    <row r="26" spans="1:22">
      <c r="A26" s="9">
        <v>2004</v>
      </c>
      <c r="B26" s="9">
        <v>5382</v>
      </c>
      <c r="C26" s="10">
        <f t="shared" si="7"/>
        <v>1172.0000000000009</v>
      </c>
      <c r="D26" s="11">
        <f t="shared" si="1"/>
        <v>1259.0000000000009</v>
      </c>
      <c r="E26" s="10">
        <v>338</v>
      </c>
      <c r="F26" s="10">
        <f t="shared" si="8"/>
        <v>55</v>
      </c>
      <c r="G26" s="10">
        <f t="shared" si="2"/>
        <v>64</v>
      </c>
      <c r="H26" s="12">
        <v>184</v>
      </c>
      <c r="I26" s="10">
        <f t="shared" si="9"/>
        <v>18.5</v>
      </c>
      <c r="J26" s="11">
        <f t="shared" si="3"/>
        <v>21.5</v>
      </c>
      <c r="K26" s="12">
        <v>154</v>
      </c>
      <c r="L26" s="10">
        <f>K26-SUM(L21:L25)</f>
        <v>36.5</v>
      </c>
      <c r="M26" s="10">
        <f t="shared" si="4"/>
        <v>42.5</v>
      </c>
      <c r="N26" s="10">
        <v>5044</v>
      </c>
      <c r="O26" s="10">
        <f t="shared" si="11"/>
        <v>1117</v>
      </c>
      <c r="P26" s="10">
        <f t="shared" si="0"/>
        <v>1195</v>
      </c>
      <c r="Q26" s="12">
        <v>3251</v>
      </c>
      <c r="R26" s="10">
        <f t="shared" si="12"/>
        <v>757.33333333333303</v>
      </c>
      <c r="S26" s="11">
        <f t="shared" si="5"/>
        <v>771.33333333333303</v>
      </c>
      <c r="T26" s="12">
        <v>1793</v>
      </c>
      <c r="U26" s="10">
        <f t="shared" si="13"/>
        <v>359.66666666666674</v>
      </c>
      <c r="V26" s="11">
        <f t="shared" si="6"/>
        <v>423.66666666666674</v>
      </c>
    </row>
    <row r="27" spans="1:22">
      <c r="A27" s="9">
        <v>2005</v>
      </c>
      <c r="B27" s="9">
        <v>5469</v>
      </c>
      <c r="C27" s="10">
        <f t="shared" si="7"/>
        <v>869.39999999999964</v>
      </c>
      <c r="D27" s="11">
        <f t="shared" si="1"/>
        <v>933.39999999999964</v>
      </c>
      <c r="E27" s="10">
        <v>347</v>
      </c>
      <c r="F27" s="10">
        <f t="shared" si="8"/>
        <v>50.399999999999977</v>
      </c>
      <c r="G27" s="10">
        <f t="shared" si="2"/>
        <v>80.399999999999977</v>
      </c>
      <c r="H27" s="12">
        <v>187</v>
      </c>
      <c r="I27" s="10">
        <f t="shared" si="9"/>
        <v>27.699999999999989</v>
      </c>
      <c r="J27" s="11">
        <f t="shared" si="3"/>
        <v>34.699999999999989</v>
      </c>
      <c r="K27" s="12">
        <v>160</v>
      </c>
      <c r="L27" s="10">
        <f t="shared" si="10"/>
        <v>22.699999999999989</v>
      </c>
      <c r="M27" s="10">
        <f t="shared" si="4"/>
        <v>45.699999999999989</v>
      </c>
      <c r="N27" s="10">
        <v>5122</v>
      </c>
      <c r="O27" s="10">
        <f t="shared" si="11"/>
        <v>819</v>
      </c>
      <c r="P27" s="10">
        <f t="shared" si="0"/>
        <v>853</v>
      </c>
      <c r="Q27" s="12">
        <v>3265</v>
      </c>
      <c r="R27" s="10">
        <f t="shared" si="12"/>
        <v>525.93333333333339</v>
      </c>
      <c r="S27" s="11">
        <f t="shared" si="5"/>
        <v>482.93333333333339</v>
      </c>
      <c r="T27" s="12">
        <v>1857</v>
      </c>
      <c r="U27" s="10">
        <f t="shared" si="13"/>
        <v>293.06666666666661</v>
      </c>
      <c r="V27" s="11">
        <f t="shared" si="6"/>
        <v>370.06666666666661</v>
      </c>
    </row>
    <row r="28" spans="1:22">
      <c r="A28" s="9">
        <v>2006</v>
      </c>
      <c r="B28" s="9">
        <v>5533</v>
      </c>
      <c r="C28" s="10">
        <f t="shared" si="7"/>
        <v>1016.1499999999996</v>
      </c>
      <c r="D28" s="11">
        <f t="shared" si="1"/>
        <v>1099.1499999999996</v>
      </c>
      <c r="E28" s="10">
        <v>377</v>
      </c>
      <c r="F28" s="10">
        <f t="shared" si="8"/>
        <v>97.400000000000034</v>
      </c>
      <c r="G28" s="10">
        <f t="shared" si="2"/>
        <v>83.400000000000034</v>
      </c>
      <c r="H28" s="12">
        <v>194</v>
      </c>
      <c r="I28" s="10">
        <f t="shared" si="9"/>
        <v>45.449999999999989</v>
      </c>
      <c r="J28" s="11">
        <f t="shared" si="3"/>
        <v>45.449999999999989</v>
      </c>
      <c r="K28" s="12">
        <v>183</v>
      </c>
      <c r="L28" s="10">
        <f t="shared" si="10"/>
        <v>51.949999999999989</v>
      </c>
      <c r="M28" s="10">
        <f t="shared" si="4"/>
        <v>37.949999999999989</v>
      </c>
      <c r="N28" s="10">
        <v>5156</v>
      </c>
      <c r="O28" s="10">
        <f t="shared" si="11"/>
        <v>918.75</v>
      </c>
      <c r="P28" s="10">
        <f t="shared" si="0"/>
        <v>1015.75</v>
      </c>
      <c r="Q28" s="12">
        <v>3222</v>
      </c>
      <c r="R28" s="10">
        <f t="shared" si="12"/>
        <v>578.18333333333339</v>
      </c>
      <c r="S28" s="11">
        <f t="shared" si="5"/>
        <v>594.18333333333339</v>
      </c>
      <c r="T28" s="12">
        <v>1934</v>
      </c>
      <c r="U28" s="10">
        <f t="shared" si="13"/>
        <v>340.56666666666661</v>
      </c>
      <c r="V28" s="11">
        <f t="shared" si="6"/>
        <v>421.56666666666661</v>
      </c>
    </row>
    <row r="29" spans="1:22">
      <c r="A29" s="9">
        <v>2007</v>
      </c>
      <c r="B29" s="9">
        <v>5616</v>
      </c>
      <c r="C29" s="10">
        <f t="shared" si="7"/>
        <v>1047.1500000000005</v>
      </c>
      <c r="D29" s="11">
        <f t="shared" si="1"/>
        <v>1121.1500000000005</v>
      </c>
      <c r="E29" s="10">
        <v>363</v>
      </c>
      <c r="F29" s="10">
        <f t="shared" si="8"/>
        <v>62.399999999999977</v>
      </c>
      <c r="G29" s="10">
        <f t="shared" si="2"/>
        <v>69.399999999999977</v>
      </c>
      <c r="H29" s="12">
        <v>194</v>
      </c>
      <c r="I29" s="10">
        <f t="shared" si="9"/>
        <v>60.116666666666674</v>
      </c>
      <c r="J29" s="11">
        <f t="shared" si="3"/>
        <v>47.116666666666674</v>
      </c>
      <c r="K29" s="12">
        <v>169</v>
      </c>
      <c r="L29" s="10">
        <f t="shared" si="10"/>
        <v>2.2833333333333599</v>
      </c>
      <c r="M29" s="10">
        <f t="shared" si="4"/>
        <v>22.28333333333336</v>
      </c>
      <c r="N29" s="10">
        <v>5253</v>
      </c>
      <c r="O29" s="10">
        <f t="shared" si="11"/>
        <v>984.75</v>
      </c>
      <c r="P29" s="10">
        <f t="shared" si="0"/>
        <v>1051.75</v>
      </c>
      <c r="Q29" s="12">
        <v>3238</v>
      </c>
      <c r="R29" s="10">
        <f t="shared" si="12"/>
        <v>595.18333333333339</v>
      </c>
      <c r="S29" s="11">
        <f t="shared" si="5"/>
        <v>620.18333333333339</v>
      </c>
      <c r="T29" s="12">
        <v>2015</v>
      </c>
      <c r="U29" s="10">
        <f t="shared" si="13"/>
        <v>389.56666666666683</v>
      </c>
      <c r="V29" s="11">
        <f t="shared" si="6"/>
        <v>431.56666666666683</v>
      </c>
    </row>
    <row r="30" spans="1:22">
      <c r="A30" s="9">
        <v>2008</v>
      </c>
      <c r="B30" s="9">
        <v>5690</v>
      </c>
      <c r="C30" s="10">
        <f t="shared" si="7"/>
        <v>774.64999999999964</v>
      </c>
      <c r="D30" s="11">
        <f t="shared" si="1"/>
        <v>842.64999999999964</v>
      </c>
      <c r="E30" s="10">
        <v>370</v>
      </c>
      <c r="F30" s="10">
        <f t="shared" si="8"/>
        <v>55.399999999999977</v>
      </c>
      <c r="G30" s="10">
        <f t="shared" si="2"/>
        <v>59.399999999999977</v>
      </c>
      <c r="H30" s="12">
        <v>181</v>
      </c>
      <c r="I30" s="10">
        <f t="shared" si="9"/>
        <v>9.6166666666666742</v>
      </c>
      <c r="J30" s="11">
        <f t="shared" si="3"/>
        <v>7.6166666666666742</v>
      </c>
      <c r="K30" s="12">
        <v>189</v>
      </c>
      <c r="L30" s="10">
        <f t="shared" si="10"/>
        <v>45.783333333333331</v>
      </c>
      <c r="M30" s="10">
        <f t="shared" si="4"/>
        <v>51.783333333333331</v>
      </c>
      <c r="N30" s="10">
        <v>5320</v>
      </c>
      <c r="O30" s="10">
        <f t="shared" si="11"/>
        <v>719.25</v>
      </c>
      <c r="P30" s="10">
        <f t="shared" si="0"/>
        <v>783.25</v>
      </c>
      <c r="Q30" s="12">
        <v>3263</v>
      </c>
      <c r="R30" s="10">
        <f t="shared" si="12"/>
        <v>416.68333333333339</v>
      </c>
      <c r="S30" s="11">
        <f t="shared" si="5"/>
        <v>468.68333333333339</v>
      </c>
      <c r="T30" s="12">
        <v>2057</v>
      </c>
      <c r="U30" s="10">
        <f t="shared" si="13"/>
        <v>302.56666666666661</v>
      </c>
      <c r="V30" s="11">
        <f t="shared" si="6"/>
        <v>314.56666666666661</v>
      </c>
    </row>
    <row r="31" spans="1:22">
      <c r="A31" s="9">
        <v>2009</v>
      </c>
      <c r="B31" s="9">
        <v>5758</v>
      </c>
      <c r="C31" s="10">
        <f t="shared" si="7"/>
        <v>878.64999999999964</v>
      </c>
      <c r="D31" s="11">
        <f t="shared" si="1"/>
        <v>969.64999999999964</v>
      </c>
      <c r="E31" s="10">
        <v>374</v>
      </c>
      <c r="F31" s="10">
        <f t="shared" si="8"/>
        <v>53.400000000000034</v>
      </c>
      <c r="G31" s="10">
        <f t="shared" si="2"/>
        <v>59.400000000000034</v>
      </c>
      <c r="H31" s="12">
        <v>179</v>
      </c>
      <c r="I31" s="10">
        <f t="shared" si="9"/>
        <v>17.616666666666674</v>
      </c>
      <c r="J31" s="11">
        <f t="shared" si="3"/>
        <v>27.616666666666674</v>
      </c>
      <c r="K31" s="12">
        <v>195</v>
      </c>
      <c r="L31" s="10">
        <f t="shared" si="10"/>
        <v>35.783333333333331</v>
      </c>
      <c r="M31" s="10">
        <f t="shared" si="4"/>
        <v>31.783333333333331</v>
      </c>
      <c r="N31" s="10">
        <v>5384</v>
      </c>
      <c r="O31" s="10">
        <f t="shared" si="11"/>
        <v>825.25</v>
      </c>
      <c r="P31" s="10">
        <f t="shared" si="0"/>
        <v>910.25</v>
      </c>
      <c r="Q31" s="12">
        <v>3315</v>
      </c>
      <c r="R31" s="10">
        <f t="shared" si="12"/>
        <v>441.68333333333339</v>
      </c>
      <c r="S31" s="11">
        <f t="shared" si="5"/>
        <v>467.68333333333339</v>
      </c>
      <c r="T31" s="12">
        <v>2069</v>
      </c>
      <c r="U31" s="10">
        <f t="shared" si="13"/>
        <v>383.56666666666661</v>
      </c>
      <c r="V31" s="11">
        <f t="shared" si="6"/>
        <v>442.56666666666661</v>
      </c>
    </row>
    <row r="32" spans="1:22">
      <c r="A32" s="9">
        <v>2010</v>
      </c>
      <c r="B32" s="9">
        <v>5849</v>
      </c>
      <c r="C32" s="10">
        <f t="shared" si="7"/>
        <v>1263.0000000000009</v>
      </c>
      <c r="D32" s="11">
        <f t="shared" si="1"/>
        <v>1187.0000000000009</v>
      </c>
      <c r="E32" s="10">
        <v>380</v>
      </c>
      <c r="F32" s="10">
        <f t="shared" si="8"/>
        <v>61</v>
      </c>
      <c r="G32" s="10">
        <f t="shared" si="2"/>
        <v>55</v>
      </c>
      <c r="H32" s="12">
        <v>189</v>
      </c>
      <c r="I32" s="10">
        <f t="shared" si="9"/>
        <v>28.5</v>
      </c>
      <c r="J32" s="11">
        <f t="shared" si="3"/>
        <v>22.5</v>
      </c>
      <c r="K32" s="12">
        <v>191</v>
      </c>
      <c r="L32" s="10">
        <f t="shared" si="10"/>
        <v>32.5</v>
      </c>
      <c r="M32" s="10">
        <f t="shared" si="4"/>
        <v>32.5</v>
      </c>
      <c r="N32" s="10">
        <v>5469</v>
      </c>
      <c r="O32" s="10">
        <f t="shared" si="11"/>
        <v>1202</v>
      </c>
      <c r="P32" s="10">
        <f t="shared" si="0"/>
        <v>1132</v>
      </c>
      <c r="Q32" s="12">
        <v>3341</v>
      </c>
      <c r="R32" s="10">
        <f t="shared" si="12"/>
        <v>783.33333333333303</v>
      </c>
      <c r="S32" s="11">
        <f t="shared" si="5"/>
        <v>735.33333333333303</v>
      </c>
      <c r="T32" s="12">
        <v>2128</v>
      </c>
      <c r="U32" s="10">
        <f t="shared" si="13"/>
        <v>418.66666666666674</v>
      </c>
      <c r="V32" s="11">
        <f t="shared" si="6"/>
        <v>396.66666666666674</v>
      </c>
    </row>
    <row r="33" spans="1:22">
      <c r="A33" s="9">
        <v>2011</v>
      </c>
      <c r="B33" s="9">
        <v>5773</v>
      </c>
      <c r="C33" s="10">
        <f t="shared" si="7"/>
        <v>793.39999999999964</v>
      </c>
      <c r="D33" s="11">
        <f t="shared" si="1"/>
        <v>893.39999999999964</v>
      </c>
      <c r="E33" s="10">
        <v>374</v>
      </c>
      <c r="F33" s="10">
        <f t="shared" si="8"/>
        <v>44.399999999999977</v>
      </c>
      <c r="G33" s="10">
        <f t="shared" si="2"/>
        <v>30.399999999999977</v>
      </c>
      <c r="H33" s="12">
        <v>183</v>
      </c>
      <c r="I33" s="10">
        <f t="shared" si="9"/>
        <v>21.699999999999989</v>
      </c>
      <c r="J33" s="11">
        <f t="shared" si="3"/>
        <v>18.699999999999989</v>
      </c>
      <c r="K33" s="12">
        <v>191</v>
      </c>
      <c r="L33" s="10">
        <f t="shared" si="10"/>
        <v>22.699999999999989</v>
      </c>
      <c r="M33" s="10">
        <f t="shared" si="4"/>
        <v>11.699999999999989</v>
      </c>
      <c r="N33" s="10">
        <v>5399</v>
      </c>
      <c r="O33" s="10">
        <f t="shared" si="11"/>
        <v>749</v>
      </c>
      <c r="P33" s="10">
        <f t="shared" si="0"/>
        <v>863</v>
      </c>
      <c r="Q33" s="12">
        <v>3293</v>
      </c>
      <c r="R33" s="10">
        <f t="shared" si="12"/>
        <v>477.93333333333339</v>
      </c>
      <c r="S33" s="11">
        <f t="shared" si="5"/>
        <v>527.93333333333339</v>
      </c>
      <c r="T33" s="12">
        <v>2106</v>
      </c>
      <c r="U33" s="10">
        <f t="shared" si="13"/>
        <v>271.06666666666661</v>
      </c>
      <c r="V33" s="11">
        <f t="shared" si="6"/>
        <v>335.06666666666661</v>
      </c>
    </row>
    <row r="34" spans="1:22">
      <c r="A34" s="9">
        <v>2012</v>
      </c>
      <c r="B34" s="9">
        <v>5873</v>
      </c>
      <c r="C34" s="10">
        <f t="shared" si="7"/>
        <v>1116.1499999999996</v>
      </c>
      <c r="D34" s="11">
        <f t="shared" si="1"/>
        <v>1105.1499999999996</v>
      </c>
      <c r="E34" s="10">
        <v>360</v>
      </c>
      <c r="F34" s="10">
        <f t="shared" si="8"/>
        <v>83.400000000000034</v>
      </c>
      <c r="G34" s="10">
        <f t="shared" si="2"/>
        <v>70.400000000000034</v>
      </c>
      <c r="H34" s="12">
        <v>180</v>
      </c>
      <c r="I34" s="10">
        <f t="shared" si="9"/>
        <v>42.449999999999989</v>
      </c>
      <c r="J34" s="11">
        <f t="shared" si="3"/>
        <v>37.449999999999989</v>
      </c>
      <c r="K34" s="12">
        <v>180</v>
      </c>
      <c r="L34" s="10">
        <f t="shared" si="10"/>
        <v>40.949999999999989</v>
      </c>
      <c r="M34" s="10">
        <f t="shared" si="4"/>
        <v>32.949999999999989</v>
      </c>
      <c r="N34" s="10">
        <v>5513</v>
      </c>
      <c r="O34" s="10">
        <f t="shared" si="11"/>
        <v>1032.75</v>
      </c>
      <c r="P34" s="10">
        <f t="shared" si="0"/>
        <v>1034.75</v>
      </c>
      <c r="Q34" s="12">
        <v>3343</v>
      </c>
      <c r="R34" s="10">
        <f t="shared" si="12"/>
        <v>628.18333333333339</v>
      </c>
      <c r="S34" s="11">
        <f t="shared" si="5"/>
        <v>593.18333333333339</v>
      </c>
      <c r="T34" s="12">
        <v>2170</v>
      </c>
      <c r="U34" s="10">
        <f t="shared" si="13"/>
        <v>404.56666666666661</v>
      </c>
      <c r="V34" s="11">
        <f t="shared" si="6"/>
        <v>441.56666666666661</v>
      </c>
    </row>
    <row r="35" spans="1:22">
      <c r="A35" s="9">
        <v>2013</v>
      </c>
      <c r="B35" s="9">
        <v>5862</v>
      </c>
      <c r="C35" s="10">
        <f t="shared" si="7"/>
        <v>1036.1500000000005</v>
      </c>
      <c r="D35" s="11">
        <f t="shared" si="1"/>
        <v>1077.1500000000005</v>
      </c>
      <c r="E35" s="10">
        <v>347</v>
      </c>
      <c r="F35" s="10">
        <f t="shared" si="8"/>
        <v>49.399999999999977</v>
      </c>
      <c r="G35" s="10">
        <f t="shared" si="2"/>
        <v>43.399999999999977</v>
      </c>
      <c r="H35" s="12">
        <v>175</v>
      </c>
      <c r="I35" s="10">
        <f t="shared" si="9"/>
        <v>55.116666666666674</v>
      </c>
      <c r="J35" s="11">
        <f t="shared" si="3"/>
        <v>51.116666666666674</v>
      </c>
      <c r="K35" s="12">
        <v>172</v>
      </c>
      <c r="L35" s="10">
        <f>K35-SUM(L30:L34)</f>
        <v>-5.7166666666666401</v>
      </c>
      <c r="M35" s="10">
        <f t="shared" si="4"/>
        <v>-7.7166666666666401</v>
      </c>
      <c r="N35" s="10">
        <v>5515</v>
      </c>
      <c r="O35" s="10">
        <f t="shared" si="11"/>
        <v>986.75</v>
      </c>
      <c r="P35" s="10">
        <f t="shared" si="0"/>
        <v>1033.75</v>
      </c>
      <c r="Q35" s="12">
        <v>3308</v>
      </c>
      <c r="R35" s="10">
        <f t="shared" si="12"/>
        <v>560.18333333333339</v>
      </c>
      <c r="S35" s="11">
        <f t="shared" si="5"/>
        <v>553.18333333333339</v>
      </c>
      <c r="T35" s="12">
        <v>2207</v>
      </c>
      <c r="U35" s="10">
        <f t="shared" si="13"/>
        <v>426.56666666666683</v>
      </c>
      <c r="V35" s="11">
        <f t="shared" si="6"/>
        <v>480.56666666666683</v>
      </c>
    </row>
    <row r="36" spans="1:22">
      <c r="A36" s="9">
        <v>2014</v>
      </c>
      <c r="B36" s="15">
        <v>5903</v>
      </c>
      <c r="C36" s="16">
        <f t="shared" si="7"/>
        <v>815.64999999999964</v>
      </c>
      <c r="D36" s="17"/>
      <c r="E36" s="16">
        <v>341</v>
      </c>
      <c r="F36" s="16">
        <f t="shared" si="8"/>
        <v>49.399999999999977</v>
      </c>
      <c r="G36" s="17"/>
      <c r="H36" s="12">
        <v>171</v>
      </c>
      <c r="I36" s="16">
        <f>H36-SUM(I31:I35)</f>
        <v>5.6166666666666742</v>
      </c>
      <c r="J36" s="17"/>
      <c r="K36" s="12">
        <v>170</v>
      </c>
      <c r="L36" s="18">
        <f t="shared" si="10"/>
        <v>43.783333333333331</v>
      </c>
      <c r="M36" s="17"/>
      <c r="N36" s="16">
        <v>5562</v>
      </c>
      <c r="O36" s="16">
        <f t="shared" si="11"/>
        <v>766.25</v>
      </c>
      <c r="P36" s="17"/>
      <c r="Q36" s="12">
        <v>3301</v>
      </c>
      <c r="R36" s="16">
        <f>Q36-SUM(R31:R35)</f>
        <v>409.68333333333339</v>
      </c>
      <c r="S36" s="17"/>
      <c r="T36" s="12">
        <v>2261</v>
      </c>
      <c r="U36" s="16">
        <f>T36-SUM(U31:U35)</f>
        <v>356.56666666666661</v>
      </c>
      <c r="V36" s="17"/>
    </row>
    <row r="37" spans="1:22">
      <c r="E37" s="19"/>
      <c r="H37" s="19"/>
    </row>
    <row r="38" spans="1:22">
      <c r="E38" s="20"/>
      <c r="F38" s="20"/>
      <c r="G38" s="21"/>
      <c r="N38" s="20"/>
      <c r="O38" s="20"/>
      <c r="P38" s="20"/>
    </row>
    <row r="39" spans="1:22">
      <c r="A39" s="20" t="s">
        <v>22</v>
      </c>
      <c r="B39" s="20"/>
      <c r="C39" s="20"/>
      <c r="D39" s="20"/>
      <c r="E39" s="20"/>
      <c r="F39" s="20"/>
      <c r="G39" s="20"/>
      <c r="H39" s="20"/>
      <c r="I39" s="20"/>
      <c r="J39" s="20"/>
      <c r="K39" s="20"/>
      <c r="L39" s="20"/>
      <c r="M39" s="20"/>
      <c r="N39" s="20"/>
      <c r="O39" s="20"/>
      <c r="P39" s="20"/>
      <c r="Q39" s="20"/>
      <c r="R39" s="20"/>
      <c r="S39" s="20"/>
      <c r="T39" s="20"/>
      <c r="U39" s="20"/>
      <c r="V39" s="20"/>
    </row>
    <row r="40" spans="1:22">
      <c r="A40" s="22" t="s">
        <v>23</v>
      </c>
      <c r="B40" s="22"/>
      <c r="C40" s="22"/>
      <c r="D40" s="22"/>
      <c r="E40" s="22"/>
      <c r="F40" s="22"/>
      <c r="G40" s="22"/>
      <c r="H40" s="20"/>
      <c r="I40" s="20"/>
      <c r="J40" s="20"/>
      <c r="K40" s="20"/>
      <c r="L40" s="20"/>
      <c r="M40" s="20"/>
      <c r="N40" s="20"/>
      <c r="O40" s="20"/>
      <c r="P40" s="20"/>
      <c r="Q40" s="20"/>
      <c r="R40" s="20"/>
      <c r="S40" s="20"/>
      <c r="T40" s="20"/>
      <c r="U40" s="20"/>
      <c r="V40" s="20"/>
    </row>
    <row r="41" spans="1:22">
      <c r="A41" s="22" t="s">
        <v>24</v>
      </c>
      <c r="B41" s="20"/>
      <c r="C41" s="20"/>
      <c r="D41" s="20"/>
      <c r="E41" s="20"/>
      <c r="F41" s="20"/>
      <c r="G41" s="20"/>
      <c r="H41" s="20"/>
      <c r="I41" s="20"/>
      <c r="J41" s="20"/>
      <c r="K41" s="20"/>
      <c r="L41" s="20"/>
      <c r="M41" s="20"/>
      <c r="N41" s="20"/>
      <c r="O41" s="20"/>
      <c r="P41" s="20"/>
      <c r="Q41" s="20"/>
      <c r="R41" s="20"/>
      <c r="S41" s="20"/>
      <c r="T41" s="20"/>
      <c r="U41" s="20"/>
      <c r="V41" s="20"/>
    </row>
    <row r="42" spans="1:22">
      <c r="A42" s="22" t="s">
        <v>25</v>
      </c>
      <c r="B42" s="20"/>
      <c r="C42" s="20"/>
      <c r="D42" s="20"/>
      <c r="E42" s="20"/>
      <c r="F42" s="20"/>
      <c r="G42" s="20"/>
      <c r="H42" s="20"/>
      <c r="I42" s="20"/>
      <c r="J42" s="20"/>
      <c r="K42" s="20"/>
      <c r="L42" s="20"/>
      <c r="M42" s="20"/>
      <c r="N42" s="20"/>
      <c r="O42" s="20"/>
      <c r="P42" s="20"/>
      <c r="Q42" s="20"/>
      <c r="R42" s="20"/>
      <c r="S42" s="20"/>
      <c r="T42" s="20"/>
      <c r="U42" s="20"/>
      <c r="V42" s="20"/>
    </row>
    <row r="43" spans="1:22">
      <c r="A43" s="20" t="s">
        <v>26</v>
      </c>
      <c r="B43" s="20"/>
      <c r="C43" s="20"/>
      <c r="D43" s="20"/>
      <c r="E43" s="20"/>
      <c r="F43" s="20"/>
      <c r="G43" s="20"/>
      <c r="H43" s="20"/>
      <c r="I43" s="20"/>
      <c r="J43" s="20"/>
      <c r="K43" s="20"/>
      <c r="L43" s="20"/>
      <c r="M43" s="20"/>
      <c r="N43" s="20"/>
      <c r="O43" s="20"/>
      <c r="P43" s="20"/>
      <c r="Q43" s="20"/>
      <c r="R43" s="20"/>
      <c r="S43" s="20"/>
      <c r="T43" s="20"/>
      <c r="U43" s="20"/>
      <c r="V43" s="20"/>
    </row>
    <row r="44" spans="1:22">
      <c r="A44" s="20" t="s">
        <v>27</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Gibbs, Jr.</dc:creator>
  <cp:lastModifiedBy>Kenneth Gibbs, Jr.</cp:lastModifiedBy>
  <dcterms:created xsi:type="dcterms:W3CDTF">2016-11-01T14:17:07Z</dcterms:created>
  <dcterms:modified xsi:type="dcterms:W3CDTF">2016-11-01T14:35:50Z</dcterms:modified>
</cp:coreProperties>
</file>