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240" yWindow="240" windowWidth="24820" windowHeight="15360" tabRatio="500"/>
  </bookViews>
  <sheets>
    <sheet name="Dsg1_Cops3_061316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I8" i="1"/>
  <c r="J8" i="1"/>
  <c r="G8" i="1"/>
  <c r="H6" i="1"/>
  <c r="I6" i="1"/>
  <c r="J6" i="1"/>
  <c r="G6" i="1"/>
  <c r="H5" i="1"/>
  <c r="I5" i="1"/>
  <c r="J5" i="1"/>
  <c r="G5" i="1"/>
  <c r="J7" i="1"/>
  <c r="I7" i="1"/>
  <c r="H7" i="1"/>
  <c r="D57" i="1"/>
  <c r="D56" i="1"/>
  <c r="D42" i="1"/>
  <c r="D41" i="1"/>
  <c r="D29" i="1"/>
  <c r="D28" i="1"/>
  <c r="D27" i="1"/>
  <c r="D15" i="1"/>
  <c r="D14" i="1"/>
  <c r="D13" i="1"/>
  <c r="D85" i="1"/>
  <c r="D86" i="1"/>
  <c r="L4" i="1"/>
  <c r="D71" i="1"/>
  <c r="D72" i="1"/>
  <c r="K4" i="1"/>
  <c r="D45" i="1"/>
  <c r="D46" i="1"/>
  <c r="D47" i="1"/>
  <c r="D48" i="1"/>
  <c r="D49" i="1"/>
  <c r="D50" i="1"/>
  <c r="D51" i="1"/>
  <c r="D58" i="1"/>
  <c r="J4" i="1"/>
  <c r="D31" i="1"/>
  <c r="D32" i="1"/>
  <c r="D33" i="1"/>
  <c r="D34" i="1"/>
  <c r="D35" i="1"/>
  <c r="D43" i="1"/>
  <c r="I4" i="1"/>
  <c r="D17" i="1"/>
  <c r="D18" i="1"/>
  <c r="D19" i="1"/>
  <c r="D20" i="1"/>
  <c r="D21" i="1"/>
  <c r="H4" i="1"/>
  <c r="D3" i="1"/>
  <c r="D4" i="1"/>
  <c r="D5" i="1"/>
  <c r="D6" i="1"/>
  <c r="D7" i="1"/>
  <c r="G4" i="1"/>
  <c r="D84" i="1"/>
  <c r="L3" i="1"/>
  <c r="D70" i="1"/>
  <c r="K3" i="1"/>
  <c r="J3" i="1"/>
  <c r="I3" i="1"/>
  <c r="H3" i="1"/>
  <c r="G3" i="1"/>
  <c r="D8" i="1"/>
  <c r="D9" i="1"/>
  <c r="D10" i="1"/>
  <c r="B13" i="1"/>
  <c r="C13" i="1"/>
  <c r="C14" i="1"/>
  <c r="D22" i="1"/>
  <c r="D23" i="1"/>
  <c r="D24" i="1"/>
  <c r="D52" i="1"/>
  <c r="D39" i="1"/>
  <c r="D36" i="1"/>
  <c r="D37" i="1"/>
  <c r="D38" i="1"/>
  <c r="D25" i="1"/>
  <c r="D53" i="1"/>
  <c r="C84" i="1"/>
  <c r="B84" i="1"/>
  <c r="C85" i="1"/>
  <c r="C70" i="1"/>
  <c r="B70" i="1"/>
  <c r="C71" i="1"/>
  <c r="C56" i="1"/>
  <c r="B56" i="1"/>
  <c r="C57" i="1"/>
  <c r="B41" i="1"/>
  <c r="C41" i="1"/>
  <c r="C42" i="1"/>
  <c r="C27" i="1"/>
  <c r="B27" i="1"/>
  <c r="C28" i="1"/>
  <c r="K7" i="1"/>
  <c r="L7" i="1"/>
</calcChain>
</file>

<file path=xl/sharedStrings.xml><?xml version="1.0" encoding="utf-8"?>
<sst xmlns="http://schemas.openxmlformats.org/spreadsheetml/2006/main" count="117" uniqueCount="50">
  <si>
    <t>Antibody Pair/#CS</t>
  </si>
  <si>
    <t>AVERAGE</t>
  </si>
  <si>
    <t>STD</t>
  </si>
  <si>
    <t>Average Intensity</t>
  </si>
  <si>
    <t>STD Error</t>
  </si>
  <si>
    <t>Standard Error</t>
  </si>
  <si>
    <t>PLA dots</t>
  </si>
  <si>
    <t>Dapi</t>
  </si>
  <si>
    <t>dots/cell</t>
  </si>
  <si>
    <t>Ttest</t>
  </si>
  <si>
    <t>avg dots/avg dapi</t>
  </si>
  <si>
    <t>COUNT</t>
  </si>
  <si>
    <t>siCONT</t>
  </si>
  <si>
    <t>siCOPS3</t>
  </si>
  <si>
    <t>siDG1</t>
  </si>
  <si>
    <t>siDP</t>
  </si>
  <si>
    <t>DAPI</t>
  </si>
  <si>
    <t>siCONT_DgCopsD1_PLA_200ms_1.tif</t>
  </si>
  <si>
    <t>siCONT_DgCopsD1_PLA_200ms_2.tif</t>
  </si>
  <si>
    <t>siCONT_DgCopsD1_PLA_200ms_3.tif</t>
  </si>
  <si>
    <t>siCONT_DgCopsD1_PLA_200ms_4.tif</t>
  </si>
  <si>
    <t>siCONT_DgCopsD1_PLA_200ms_5.tif</t>
  </si>
  <si>
    <t>siCONT_DgCopsD1_PLA_200ms_6.tif</t>
  </si>
  <si>
    <t>siCONT_DgCopsD1_PLA_200ms_7.tif</t>
  </si>
  <si>
    <t>siCONT_DgCopsD1_PLA_200ms_8.tif</t>
  </si>
  <si>
    <t>Dsg1 and Cops3</t>
  </si>
  <si>
    <t>siCOPS3_DgCopsD1_PLA_200ms_1.tif</t>
  </si>
  <si>
    <t>siCOPS3_DgCopsD1_PLA_200ms_2.tif</t>
  </si>
  <si>
    <t>siCOPS3_DgCopsD1_PLA_200ms_3.tif</t>
  </si>
  <si>
    <t>siCOPS3_DgCopsD1_PLA_200ms_4.tif</t>
  </si>
  <si>
    <t>siCOPS3_DgCopsD1_PLA_200ms_5.tif</t>
  </si>
  <si>
    <t>siCOPS3_DgCopsD1_PLA_200ms_6.tif</t>
  </si>
  <si>
    <t>siCOPS3_DgCopsD1_PLA_200ms_7.tif</t>
  </si>
  <si>
    <t>siDG1_DgCopsD1_PLA_200ms_1.tif</t>
  </si>
  <si>
    <t>siDG1_DgCopsD1_PLA_200ms_2.tif</t>
  </si>
  <si>
    <t>siDG1_DgCopsD1_PLA_200ms_3.tif</t>
  </si>
  <si>
    <t>siDG1_DgCopsD1_PLA_200ms_4.tif</t>
  </si>
  <si>
    <t>siDG1_DgCopsD1_PLA_200ms_5.tif</t>
  </si>
  <si>
    <t>siDP_DgCopsD1_PLA_200ms_1.tif</t>
  </si>
  <si>
    <t>siDP_DgCopsD1_PLA_200ms_2.tif</t>
  </si>
  <si>
    <t>siDP_DgCopsD1_PLA_200ms_3.tif</t>
  </si>
  <si>
    <t>siDP_DgCopsD1_PLA_200ms_4.tif</t>
  </si>
  <si>
    <t>siDP_DgCopsD1_PLA_200ms_5.tif</t>
  </si>
  <si>
    <t>siDP_DgCopsD1_PLA_200ms_6.tif</t>
  </si>
  <si>
    <t>siDP_DgCopsD1_PLA_200ms_7.tif</t>
  </si>
  <si>
    <t>Fold Change</t>
  </si>
  <si>
    <t>Fraction</t>
  </si>
  <si>
    <t>SEM Fraction</t>
  </si>
  <si>
    <t>RAW DATA</t>
  </si>
  <si>
    <t>Calculations: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</si>
</sst>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9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/>
    <xf numFmtId="0" fontId="0" fillId="2" borderId="0" xfId="0" applyFill="1" applyBorder="1"/>
    <xf numFmtId="0" fontId="0" fillId="2" borderId="0" xfId="0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4" fillId="2" borderId="1" xfId="0" applyFont="1" applyFill="1" applyBorder="1"/>
    <xf numFmtId="0" fontId="0" fillId="0" borderId="0" xfId="0" applyFill="1"/>
    <xf numFmtId="0" fontId="4" fillId="0" borderId="0" xfId="0" applyFont="1"/>
    <xf numFmtId="0" fontId="5" fillId="3" borderId="0" xfId="0" applyFont="1" applyFill="1"/>
    <xf numFmtId="0" fontId="4" fillId="0" borderId="0" xfId="0" applyFont="1" applyBorder="1"/>
    <xf numFmtId="164" fontId="0" fillId="0" borderId="0" xfId="0" applyNumberFormat="1" applyBorder="1"/>
    <xf numFmtId="164" fontId="0" fillId="0" borderId="0" xfId="0" applyNumberFormat="1"/>
  </cellXfs>
  <cellStyles count="6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Normal" xfId="0" builtinId="0"/>
  </cellStyles>
  <dxfs count="0"/>
  <tableStyles count="0" defaultTableStyle="TableStyleMedium9" defaultPivotStyle="PivotStyleMedium4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Intensity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Dsg1_Cops3_061316!$G$4:$L$4</c:f>
                <c:numCache>
                  <c:formatCode>General</c:formatCode>
                  <c:ptCount val="6"/>
                  <c:pt idx="0">
                    <c:v>2.105249363202993</c:v>
                  </c:pt>
                  <c:pt idx="1">
                    <c:v>0.423126159304556</c:v>
                  </c:pt>
                  <c:pt idx="2">
                    <c:v>0.615959946679396</c:v>
                  </c:pt>
                  <c:pt idx="3">
                    <c:v>0.282899768753265</c:v>
                  </c:pt>
                  <c:pt idx="4">
                    <c:v>0.0</c:v>
                  </c:pt>
                  <c:pt idx="5">
                    <c:v>0.0</c:v>
                  </c:pt>
                </c:numCache>
              </c:numRef>
            </c:plus>
            <c:minus>
              <c:numRef>
                <c:f>Dsg1_Cops3_061316!$G$4:$L$4</c:f>
                <c:numCache>
                  <c:formatCode>General</c:formatCode>
                  <c:ptCount val="6"/>
                  <c:pt idx="0">
                    <c:v>2.105249363202993</c:v>
                  </c:pt>
                  <c:pt idx="1">
                    <c:v>0.423126159304556</c:v>
                  </c:pt>
                  <c:pt idx="2">
                    <c:v>0.615959946679396</c:v>
                  </c:pt>
                  <c:pt idx="3">
                    <c:v>0.282899768753265</c:v>
                  </c:pt>
                  <c:pt idx="4">
                    <c:v>0.0</c:v>
                  </c:pt>
                  <c:pt idx="5">
                    <c:v>0.0</c:v>
                  </c:pt>
                </c:numCache>
              </c:numRef>
            </c:minus>
          </c:errBars>
          <c:cat>
            <c:strRef>
              <c:f>Dsg1_Cops3_061316!$G$2:$J$2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Dsg1_Cops3_061316!$G$3:$J$3</c:f>
              <c:numCache>
                <c:formatCode>General</c:formatCode>
                <c:ptCount val="4"/>
                <c:pt idx="0">
                  <c:v>15.0450793273523</c:v>
                </c:pt>
                <c:pt idx="1">
                  <c:v>2.897098806077615</c:v>
                </c:pt>
                <c:pt idx="2">
                  <c:v>3.222003758298291</c:v>
                </c:pt>
                <c:pt idx="3">
                  <c:v>2.793983795041072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694200"/>
        <c:axId val="2065835544"/>
      </c:barChart>
      <c:catAx>
        <c:axId val="20806942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65835544"/>
        <c:crosses val="autoZero"/>
        <c:auto val="1"/>
        <c:lblAlgn val="ctr"/>
        <c:lblOffset val="100"/>
        <c:noMultiLvlLbl val="0"/>
      </c:catAx>
      <c:valAx>
        <c:axId val="206583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694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Dsg1_Cops3_061316!$G$8:$J$8</c:f>
                <c:numCache>
                  <c:formatCode>General</c:formatCode>
                  <c:ptCount val="4"/>
                  <c:pt idx="0">
                    <c:v>0.139929429243726</c:v>
                  </c:pt>
                  <c:pt idx="1">
                    <c:v>0.0281238902167371</c:v>
                  </c:pt>
                  <c:pt idx="2">
                    <c:v>0.04094095705827</c:v>
                  </c:pt>
                  <c:pt idx="3">
                    <c:v>0.0188034747174079</c:v>
                  </c:pt>
                </c:numCache>
              </c:numRef>
            </c:plus>
            <c:minus>
              <c:numRef>
                <c:f>Dsg1_Cops3_061316!$G$8:$J$8</c:f>
                <c:numCache>
                  <c:formatCode>General</c:formatCode>
                  <c:ptCount val="4"/>
                  <c:pt idx="0">
                    <c:v>0.139929429243726</c:v>
                  </c:pt>
                  <c:pt idx="1">
                    <c:v>0.0281238902167371</c:v>
                  </c:pt>
                  <c:pt idx="2">
                    <c:v>0.04094095705827</c:v>
                  </c:pt>
                  <c:pt idx="3">
                    <c:v>0.0188034747174079</c:v>
                  </c:pt>
                </c:numCache>
              </c:numRef>
            </c:minus>
          </c:errBars>
          <c:cat>
            <c:strRef>
              <c:f>Dsg1_Cops3_061316!$G$2:$J$2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Dsg1_Cops3_061316!$G$5:$J$5</c:f>
              <c:numCache>
                <c:formatCode>General</c:formatCode>
                <c:ptCount val="4"/>
                <c:pt idx="0">
                  <c:v>1.0</c:v>
                </c:pt>
                <c:pt idx="1">
                  <c:v>0.192561218391891</c:v>
                </c:pt>
                <c:pt idx="2">
                  <c:v>0.214156648043764</c:v>
                </c:pt>
                <c:pt idx="3">
                  <c:v>0.185707481778547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7717496"/>
        <c:axId val="2087720472"/>
      </c:barChart>
      <c:catAx>
        <c:axId val="20877174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7720472"/>
        <c:crosses val="autoZero"/>
        <c:auto val="1"/>
        <c:lblAlgn val="ctr"/>
        <c:lblOffset val="100"/>
        <c:noMultiLvlLbl val="0"/>
      </c:catAx>
      <c:valAx>
        <c:axId val="2087720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7717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118534</xdr:colOff>
      <xdr:row>8</xdr:row>
      <xdr:rowOff>84667</xdr:rowOff>
    </xdr:from>
    <xdr:to>
      <xdr:col>11</xdr:col>
      <xdr:colOff>474134</xdr:colOff>
      <xdr:row>24</xdr:row>
      <xdr:rowOff>169335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38101</xdr:colOff>
      <xdr:row>26</xdr:row>
      <xdr:rowOff>143934</xdr:rowOff>
    </xdr:from>
    <xdr:to>
      <xdr:col>12</xdr:col>
      <xdr:colOff>46567</xdr:colOff>
      <xdr:row>40</xdr:row>
      <xdr:rowOff>160867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5"/>
  <sheetViews>
    <sheetView tabSelected="1" zoomScale="75" zoomScaleNormal="75" zoomScalePageLayoutView="75" workbookViewId="0">
      <selection activeCell="K2" sqref="K2:L2"/>
    </sheetView>
  </sheetViews>
  <sheetFormatPr baseColWidth="10" defaultColWidth="11" defaultRowHeight="15" x14ac:dyDescent="0"/>
  <cols>
    <col min="1" max="1" width="32.33203125" customWidth="1"/>
    <col min="2" max="2" width="11.5" customWidth="1"/>
    <col min="3" max="3" width="7.6640625" customWidth="1"/>
    <col min="4" max="5" width="9.1640625" customWidth="1"/>
    <col min="6" max="6" width="14.1640625" customWidth="1"/>
    <col min="7" max="7" width="8.5" customWidth="1"/>
    <col min="8" max="8" width="10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5" max="15" width="14.83203125" customWidth="1"/>
    <col min="16" max="16" width="12.1640625" customWidth="1"/>
    <col min="19" max="19" width="18.5" customWidth="1"/>
    <col min="22" max="22" width="21.1640625" customWidth="1"/>
    <col min="27" max="27" width="20" customWidth="1"/>
  </cols>
  <sheetData>
    <row r="1" spans="1:23">
      <c r="A1" s="1" t="s">
        <v>49</v>
      </c>
    </row>
    <row r="2" spans="1:23" s="1" customFormat="1">
      <c r="A2" s="3" t="s">
        <v>0</v>
      </c>
      <c r="B2" s="3" t="s">
        <v>6</v>
      </c>
      <c r="C2" s="4" t="s">
        <v>7</v>
      </c>
      <c r="D2" s="1" t="s">
        <v>8</v>
      </c>
      <c r="F2" s="2"/>
      <c r="G2" s="1" t="s">
        <v>12</v>
      </c>
      <c r="H2" s="3" t="s">
        <v>13</v>
      </c>
      <c r="I2" s="3" t="s">
        <v>14</v>
      </c>
      <c r="J2" s="3" t="s">
        <v>15</v>
      </c>
      <c r="N2" s="1" t="s">
        <v>48</v>
      </c>
      <c r="O2"/>
      <c r="S2"/>
      <c r="T2" s="3"/>
      <c r="U2" s="3"/>
      <c r="V2" s="3"/>
      <c r="W2"/>
    </row>
    <row r="3" spans="1:23">
      <c r="A3" t="s">
        <v>17</v>
      </c>
      <c r="B3">
        <v>377</v>
      </c>
      <c r="C3">
        <v>45</v>
      </c>
      <c r="D3" s="15">
        <f>B3/C3</f>
        <v>8.3777777777777782</v>
      </c>
      <c r="F3" s="5" t="s">
        <v>3</v>
      </c>
      <c r="G3">
        <f>D13</f>
        <v>15.045079327352299</v>
      </c>
      <c r="H3">
        <f>D27</f>
        <v>2.8970988060776151</v>
      </c>
      <c r="I3">
        <f>D41</f>
        <v>3.2220037582982912</v>
      </c>
      <c r="J3">
        <f>D56</f>
        <v>2.7939837950410724</v>
      </c>
      <c r="K3" t="e">
        <f>D70</f>
        <v>#DIV/0!</v>
      </c>
      <c r="L3" t="e">
        <f>D84</f>
        <v>#DIV/0!</v>
      </c>
      <c r="N3" s="1" t="s">
        <v>25</v>
      </c>
      <c r="O3" s="1" t="s">
        <v>11</v>
      </c>
      <c r="P3" s="1" t="s">
        <v>16</v>
      </c>
      <c r="Q3" s="1"/>
    </row>
    <row r="4" spans="1:23">
      <c r="A4" t="s">
        <v>18</v>
      </c>
      <c r="B4">
        <v>626</v>
      </c>
      <c r="C4">
        <v>37</v>
      </c>
      <c r="D4" s="15">
        <f>B4/C4</f>
        <v>16.918918918918919</v>
      </c>
      <c r="F4" s="5" t="s">
        <v>5</v>
      </c>
      <c r="G4">
        <f>D15</f>
        <v>2.1052493632029927</v>
      </c>
      <c r="H4">
        <f>D29</f>
        <v>0.42312615930455649</v>
      </c>
      <c r="I4">
        <f>D43</f>
        <v>0.61595994667939657</v>
      </c>
      <c r="J4">
        <f>D58</f>
        <v>0.28289976875326495</v>
      </c>
      <c r="K4" t="e">
        <f>D72</f>
        <v>#DIV/0!</v>
      </c>
      <c r="L4" t="e">
        <f>D86</f>
        <v>#DIV/0!</v>
      </c>
      <c r="N4" t="s">
        <v>17</v>
      </c>
      <c r="O4">
        <v>377</v>
      </c>
      <c r="P4">
        <v>45</v>
      </c>
    </row>
    <row r="5" spans="1:23">
      <c r="A5" t="s">
        <v>19</v>
      </c>
      <c r="B5">
        <v>513</v>
      </c>
      <c r="C5">
        <v>33</v>
      </c>
      <c r="D5" s="15">
        <f>B5/C5</f>
        <v>15.545454545454545</v>
      </c>
      <c r="F5" t="s">
        <v>45</v>
      </c>
      <c r="G5">
        <f>G3/$G$3</f>
        <v>1</v>
      </c>
      <c r="H5">
        <f t="shared" ref="H5:J5" si="0">H3/$G$3</f>
        <v>0.1925612183918913</v>
      </c>
      <c r="I5">
        <f t="shared" si="0"/>
        <v>0.21415664804376369</v>
      </c>
      <c r="J5">
        <f t="shared" si="0"/>
        <v>0.18570748177854707</v>
      </c>
      <c r="N5" t="s">
        <v>18</v>
      </c>
      <c r="O5">
        <v>626</v>
      </c>
      <c r="P5">
        <v>37</v>
      </c>
    </row>
    <row r="6" spans="1:23">
      <c r="A6" t="s">
        <v>20</v>
      </c>
      <c r="B6">
        <v>541</v>
      </c>
      <c r="C6">
        <v>21</v>
      </c>
      <c r="D6" s="15">
        <f t="shared" ref="D6:D10" si="1">B6/C6</f>
        <v>25.761904761904763</v>
      </c>
      <c r="F6" t="s">
        <v>46</v>
      </c>
      <c r="G6" s="2">
        <f>G5/G3</f>
        <v>6.6466914413802855E-2</v>
      </c>
      <c r="H6" s="2">
        <f t="shared" ref="H6:J6" si="2">H5/H3</f>
        <v>6.6466914413802869E-2</v>
      </c>
      <c r="I6" s="2">
        <f t="shared" si="2"/>
        <v>6.6466914413802869E-2</v>
      </c>
      <c r="J6" s="2">
        <f t="shared" si="2"/>
        <v>6.6466914413802855E-2</v>
      </c>
      <c r="N6" t="s">
        <v>19</v>
      </c>
      <c r="O6">
        <v>513</v>
      </c>
      <c r="P6">
        <v>33</v>
      </c>
    </row>
    <row r="7" spans="1:23">
      <c r="A7" t="s">
        <v>21</v>
      </c>
      <c r="B7">
        <v>462</v>
      </c>
      <c r="C7">
        <v>23</v>
      </c>
      <c r="D7" s="15">
        <f t="shared" si="1"/>
        <v>20.086956521739129</v>
      </c>
      <c r="F7" t="s">
        <v>9</v>
      </c>
      <c r="G7" s="19"/>
      <c r="H7" s="20">
        <f>TTEST(D3:D10,D17:D23,2,2)</f>
        <v>1.4578973496480823E-4</v>
      </c>
      <c r="I7" s="20">
        <f>TTEST(D3:D10,D31:D35,2,2)</f>
        <v>1.2543039228561906E-3</v>
      </c>
      <c r="J7" s="20">
        <f>TTEST(D3:D10,D45:D51,2,2)</f>
        <v>1.2511575216013311E-4</v>
      </c>
      <c r="K7" s="20" t="e">
        <f>TTEST(D3:D7,D60:D64,2,2)</f>
        <v>#DIV/0!</v>
      </c>
      <c r="L7" s="20" t="e">
        <f>TTEST(D3:D7,D74:D79,2,2)</f>
        <v>#DIV/0!</v>
      </c>
      <c r="N7" t="s">
        <v>20</v>
      </c>
      <c r="O7">
        <v>541</v>
      </c>
      <c r="P7">
        <v>21</v>
      </c>
    </row>
    <row r="8" spans="1:23">
      <c r="A8" t="s">
        <v>22</v>
      </c>
      <c r="B8">
        <v>417</v>
      </c>
      <c r="C8">
        <v>30</v>
      </c>
      <c r="D8" s="15">
        <f t="shared" si="1"/>
        <v>13.9</v>
      </c>
      <c r="F8" t="s">
        <v>47</v>
      </c>
      <c r="G8" s="2">
        <f>G4*G6</f>
        <v>0.13992942924372628</v>
      </c>
      <c r="H8" s="2">
        <f t="shared" ref="H8:J8" si="3">H4*H6</f>
        <v>2.8123890216737075E-2</v>
      </c>
      <c r="I8" s="2">
        <f t="shared" si="3"/>
        <v>4.0940957058270028E-2</v>
      </c>
      <c r="J8" s="2">
        <f t="shared" si="3"/>
        <v>1.880347471740788E-2</v>
      </c>
      <c r="N8" t="s">
        <v>21</v>
      </c>
      <c r="O8">
        <v>462</v>
      </c>
      <c r="P8">
        <v>23</v>
      </c>
    </row>
    <row r="9" spans="1:23">
      <c r="A9" t="s">
        <v>23</v>
      </c>
      <c r="B9">
        <v>494</v>
      </c>
      <c r="C9" s="2">
        <v>43</v>
      </c>
      <c r="D9" s="15">
        <f t="shared" si="1"/>
        <v>11.488372093023257</v>
      </c>
      <c r="G9" s="2"/>
      <c r="N9" t="s">
        <v>22</v>
      </c>
      <c r="O9">
        <v>417</v>
      </c>
      <c r="P9">
        <v>30</v>
      </c>
    </row>
    <row r="10" spans="1:23">
      <c r="A10" t="s">
        <v>24</v>
      </c>
      <c r="B10">
        <v>265</v>
      </c>
      <c r="C10">
        <v>32</v>
      </c>
      <c r="D10" s="15">
        <f t="shared" si="1"/>
        <v>8.28125</v>
      </c>
      <c r="N10" t="s">
        <v>23</v>
      </c>
      <c r="O10">
        <v>494</v>
      </c>
      <c r="P10" s="2">
        <v>43</v>
      </c>
    </row>
    <row r="11" spans="1:23">
      <c r="N11" t="s">
        <v>24</v>
      </c>
      <c r="O11">
        <v>265</v>
      </c>
      <c r="P11">
        <v>32</v>
      </c>
      <c r="V11" s="2"/>
    </row>
    <row r="12" spans="1:23">
      <c r="G12" s="2"/>
    </row>
    <row r="13" spans="1:23">
      <c r="A13" s="9" t="s">
        <v>1</v>
      </c>
      <c r="B13" s="10">
        <f>AVERAGE($B$3:$B$8)</f>
        <v>489.33333333333331</v>
      </c>
      <c r="C13" s="10">
        <f>AVERAGE(C3:C8)</f>
        <v>31.5</v>
      </c>
      <c r="D13" s="10">
        <f>AVERAGE(D3:D10)</f>
        <v>15.045079327352299</v>
      </c>
      <c r="G13" s="2"/>
    </row>
    <row r="14" spans="1:23">
      <c r="A14" s="11" t="s">
        <v>2</v>
      </c>
      <c r="B14" s="7" t="s">
        <v>10</v>
      </c>
      <c r="C14" s="7">
        <f>B13/C13</f>
        <v>15.534391534391533</v>
      </c>
      <c r="D14" s="7">
        <f>STDEV(D3:D10)</f>
        <v>5.9545444032379882</v>
      </c>
      <c r="G14" s="2"/>
      <c r="N14" t="s">
        <v>26</v>
      </c>
      <c r="O14">
        <v>108</v>
      </c>
      <c r="P14">
        <v>46</v>
      </c>
    </row>
    <row r="15" spans="1:23">
      <c r="A15" s="12" t="s">
        <v>4</v>
      </c>
      <c r="B15" s="13"/>
      <c r="C15" s="13"/>
      <c r="D15" s="13">
        <f>D14/SQRT(8)</f>
        <v>2.1052493632029927</v>
      </c>
      <c r="G15" s="2"/>
      <c r="N15" t="s">
        <v>27</v>
      </c>
      <c r="O15">
        <v>120</v>
      </c>
      <c r="P15">
        <v>34</v>
      </c>
    </row>
    <row r="16" spans="1:23">
      <c r="A16" s="3" t="s">
        <v>0</v>
      </c>
      <c r="B16" s="3" t="s">
        <v>6</v>
      </c>
      <c r="C16" s="4" t="s">
        <v>7</v>
      </c>
      <c r="D16" s="1" t="s">
        <v>8</v>
      </c>
      <c r="G16" s="2"/>
      <c r="N16" t="s">
        <v>28</v>
      </c>
      <c r="O16">
        <v>96</v>
      </c>
      <c r="P16">
        <v>56</v>
      </c>
    </row>
    <row r="17" spans="1:16">
      <c r="A17" t="s">
        <v>26</v>
      </c>
      <c r="B17">
        <v>108</v>
      </c>
      <c r="C17">
        <v>46</v>
      </c>
      <c r="D17">
        <f>B17/C17</f>
        <v>2.347826086956522</v>
      </c>
      <c r="G17" s="2"/>
      <c r="N17" t="s">
        <v>29</v>
      </c>
      <c r="O17">
        <v>135</v>
      </c>
      <c r="P17">
        <v>51</v>
      </c>
    </row>
    <row r="18" spans="1:16">
      <c r="A18" t="s">
        <v>27</v>
      </c>
      <c r="B18">
        <v>120</v>
      </c>
      <c r="C18">
        <v>34</v>
      </c>
      <c r="D18">
        <f>B18/C18</f>
        <v>3.5294117647058822</v>
      </c>
      <c r="G18" s="2"/>
      <c r="N18" t="s">
        <v>30</v>
      </c>
      <c r="O18">
        <v>193</v>
      </c>
      <c r="P18">
        <v>39</v>
      </c>
    </row>
    <row r="19" spans="1:16">
      <c r="A19" t="s">
        <v>28</v>
      </c>
      <c r="B19">
        <v>96</v>
      </c>
      <c r="C19">
        <v>56</v>
      </c>
      <c r="D19">
        <f>B19/C19</f>
        <v>1.7142857142857142</v>
      </c>
      <c r="G19" s="2"/>
      <c r="N19" t="s">
        <v>31</v>
      </c>
      <c r="O19">
        <v>148</v>
      </c>
      <c r="P19">
        <v>46</v>
      </c>
    </row>
    <row r="20" spans="1:16">
      <c r="A20" t="s">
        <v>29</v>
      </c>
      <c r="B20">
        <v>135</v>
      </c>
      <c r="C20">
        <v>51</v>
      </c>
      <c r="D20">
        <f>B20/C20</f>
        <v>2.6470588235294117</v>
      </c>
      <c r="G20" s="2"/>
      <c r="N20" t="s">
        <v>32</v>
      </c>
      <c r="O20">
        <v>90</v>
      </c>
      <c r="P20">
        <v>48</v>
      </c>
    </row>
    <row r="21" spans="1:16">
      <c r="A21" t="s">
        <v>30</v>
      </c>
      <c r="B21">
        <v>193</v>
      </c>
      <c r="C21">
        <v>39</v>
      </c>
      <c r="D21">
        <f t="shared" ref="D21:D25" si="4">B21/C21</f>
        <v>4.9487179487179489</v>
      </c>
      <c r="G21" s="2"/>
    </row>
    <row r="22" spans="1:16">
      <c r="A22" t="s">
        <v>31</v>
      </c>
      <c r="B22">
        <v>148</v>
      </c>
      <c r="C22">
        <v>46</v>
      </c>
      <c r="D22">
        <f t="shared" si="4"/>
        <v>3.2173913043478262</v>
      </c>
      <c r="G22" s="2"/>
      <c r="N22" t="s">
        <v>33</v>
      </c>
      <c r="O22">
        <v>140</v>
      </c>
      <c r="P22">
        <v>51</v>
      </c>
    </row>
    <row r="23" spans="1:16">
      <c r="A23" t="s">
        <v>32</v>
      </c>
      <c r="B23">
        <v>90</v>
      </c>
      <c r="C23">
        <v>48</v>
      </c>
      <c r="D23">
        <f t="shared" si="4"/>
        <v>1.875</v>
      </c>
      <c r="G23" s="2"/>
      <c r="N23" t="s">
        <v>34</v>
      </c>
      <c r="O23">
        <v>182</v>
      </c>
      <c r="P23">
        <v>34</v>
      </c>
    </row>
    <row r="24" spans="1:16">
      <c r="D24" t="e">
        <f t="shared" si="4"/>
        <v>#DIV/0!</v>
      </c>
      <c r="G24" s="2"/>
      <c r="N24" t="s">
        <v>35</v>
      </c>
      <c r="O24">
        <v>111</v>
      </c>
      <c r="P24">
        <v>67</v>
      </c>
    </row>
    <row r="25" spans="1:16">
      <c r="D25" t="e">
        <f t="shared" si="4"/>
        <v>#DIV/0!</v>
      </c>
      <c r="G25" s="2"/>
      <c r="N25" t="s">
        <v>36</v>
      </c>
      <c r="O25">
        <v>137</v>
      </c>
      <c r="P25">
        <v>38</v>
      </c>
    </row>
    <row r="26" spans="1:16">
      <c r="G26" s="2"/>
      <c r="N26" t="s">
        <v>37</v>
      </c>
      <c r="O26">
        <v>143</v>
      </c>
      <c r="P26">
        <v>52</v>
      </c>
    </row>
    <row r="27" spans="1:16">
      <c r="A27" s="9" t="s">
        <v>1</v>
      </c>
      <c r="B27" s="10">
        <f>AVERAGE($B$17:$B$22)</f>
        <v>133.33333333333334</v>
      </c>
      <c r="C27" s="10">
        <f>AVERAGE($C$17:$C$22)</f>
        <v>45.333333333333336</v>
      </c>
      <c r="D27" s="10">
        <f>AVERAGE($D$17:$D$23)</f>
        <v>2.8970988060776151</v>
      </c>
      <c r="G27" s="2"/>
    </row>
    <row r="28" spans="1:16">
      <c r="A28" s="11" t="s">
        <v>2</v>
      </c>
      <c r="B28" s="7" t="s">
        <v>10</v>
      </c>
      <c r="C28" s="7">
        <f>B27/C27</f>
        <v>2.9411764705882355</v>
      </c>
      <c r="D28" s="7">
        <f>STDEV($D17:$D23)</f>
        <v>1.1194865907257552</v>
      </c>
      <c r="G28" s="2"/>
      <c r="N28" t="s">
        <v>38</v>
      </c>
      <c r="O28">
        <v>61</v>
      </c>
      <c r="P28" s="2">
        <v>42</v>
      </c>
    </row>
    <row r="29" spans="1:16">
      <c r="A29" s="12" t="s">
        <v>4</v>
      </c>
      <c r="B29" s="13"/>
      <c r="C29" s="13"/>
      <c r="D29" s="13">
        <f>$D28/SQRT(7)</f>
        <v>0.42312615930455649</v>
      </c>
      <c r="F29" s="2"/>
      <c r="G29" s="2"/>
      <c r="H29" s="2"/>
      <c r="I29" s="2"/>
      <c r="N29" t="s">
        <v>39</v>
      </c>
      <c r="O29">
        <v>130</v>
      </c>
      <c r="P29">
        <v>47</v>
      </c>
    </row>
    <row r="30" spans="1:16">
      <c r="A30" s="16" t="s">
        <v>0</v>
      </c>
      <c r="B30" s="16" t="s">
        <v>6</v>
      </c>
      <c r="C30" s="16" t="s">
        <v>7</v>
      </c>
      <c r="D30" s="16" t="s">
        <v>8</v>
      </c>
      <c r="F30" s="2"/>
      <c r="G30" s="2"/>
      <c r="H30" s="2"/>
      <c r="I30" s="2"/>
      <c r="N30" t="s">
        <v>40</v>
      </c>
      <c r="O30">
        <v>105</v>
      </c>
      <c r="P30">
        <v>34</v>
      </c>
    </row>
    <row r="31" spans="1:16">
      <c r="A31" t="s">
        <v>33</v>
      </c>
      <c r="B31">
        <v>140</v>
      </c>
      <c r="C31">
        <v>51</v>
      </c>
      <c r="D31" s="15">
        <f>B31/C31</f>
        <v>2.7450980392156863</v>
      </c>
      <c r="F31" s="2"/>
      <c r="G31" s="2"/>
      <c r="N31" t="s">
        <v>41</v>
      </c>
      <c r="O31">
        <v>108</v>
      </c>
      <c r="P31" s="2">
        <v>44</v>
      </c>
    </row>
    <row r="32" spans="1:16">
      <c r="A32" t="s">
        <v>34</v>
      </c>
      <c r="B32">
        <v>182</v>
      </c>
      <c r="C32">
        <v>34</v>
      </c>
      <c r="D32" s="15">
        <f>B32/C32</f>
        <v>5.3529411764705879</v>
      </c>
      <c r="G32" s="2"/>
      <c r="N32" t="s">
        <v>42</v>
      </c>
      <c r="O32">
        <v>129</v>
      </c>
      <c r="P32" s="2">
        <v>33</v>
      </c>
    </row>
    <row r="33" spans="1:22">
      <c r="A33" t="s">
        <v>35</v>
      </c>
      <c r="B33">
        <v>111</v>
      </c>
      <c r="C33">
        <v>67</v>
      </c>
      <c r="D33" s="15">
        <f>B33/C33</f>
        <v>1.6567164179104477</v>
      </c>
      <c r="N33" t="s">
        <v>43</v>
      </c>
      <c r="O33">
        <v>113</v>
      </c>
      <c r="P33" s="2">
        <v>41</v>
      </c>
    </row>
    <row r="34" spans="1:22">
      <c r="A34" t="s">
        <v>36</v>
      </c>
      <c r="B34">
        <v>137</v>
      </c>
      <c r="C34">
        <v>38</v>
      </c>
      <c r="D34" s="15">
        <f>B34/C34</f>
        <v>3.6052631578947367</v>
      </c>
      <c r="G34" s="2"/>
      <c r="N34" t="s">
        <v>44</v>
      </c>
      <c r="O34">
        <v>119</v>
      </c>
      <c r="P34" s="2">
        <v>38</v>
      </c>
    </row>
    <row r="35" spans="1:22">
      <c r="A35" t="s">
        <v>37</v>
      </c>
      <c r="B35">
        <v>143</v>
      </c>
      <c r="C35">
        <v>52</v>
      </c>
      <c r="D35" s="15">
        <f t="shared" ref="D35:D39" si="5">B35/C35</f>
        <v>2.75</v>
      </c>
      <c r="G35" s="2"/>
    </row>
    <row r="36" spans="1:22">
      <c r="D36" s="15" t="e">
        <f t="shared" si="5"/>
        <v>#DIV/0!</v>
      </c>
      <c r="G36" s="2"/>
    </row>
    <row r="37" spans="1:22">
      <c r="D37" s="15" t="e">
        <f t="shared" si="5"/>
        <v>#DIV/0!</v>
      </c>
      <c r="G37" s="2"/>
      <c r="O37" s="2"/>
    </row>
    <row r="38" spans="1:22">
      <c r="D38" s="15" t="e">
        <f t="shared" si="5"/>
        <v>#DIV/0!</v>
      </c>
      <c r="G38" s="2"/>
    </row>
    <row r="39" spans="1:22">
      <c r="D39" s="15" t="e">
        <f t="shared" si="5"/>
        <v>#DIV/0!</v>
      </c>
      <c r="G39" s="2"/>
    </row>
    <row r="40" spans="1:22">
      <c r="A40" s="5"/>
      <c r="B40" s="5"/>
      <c r="C40" s="5"/>
      <c r="D40" s="15"/>
      <c r="G40" s="2"/>
      <c r="O40" s="2"/>
    </row>
    <row r="41" spans="1:22">
      <c r="A41" s="9" t="s">
        <v>1</v>
      </c>
      <c r="B41" s="10">
        <f>AVERAGE($B$31:$B$35)</f>
        <v>142.6</v>
      </c>
      <c r="C41" s="10">
        <f>AVERAGE($C$31:$C$35)</f>
        <v>48.4</v>
      </c>
      <c r="D41" s="10">
        <f>AVERAGE($D$31:$D$35)</f>
        <v>3.2220037582982912</v>
      </c>
      <c r="G41" s="2"/>
      <c r="O41" s="2"/>
      <c r="S41" s="2"/>
    </row>
    <row r="42" spans="1:22">
      <c r="A42" s="11" t="s">
        <v>2</v>
      </c>
      <c r="B42" s="7" t="s">
        <v>10</v>
      </c>
      <c r="C42" s="7">
        <f>B41/C41</f>
        <v>2.946280991735537</v>
      </c>
      <c r="D42" s="7">
        <f>STDEV($D$31:$D$35)</f>
        <v>1.3773283121922766</v>
      </c>
      <c r="G42" s="2"/>
      <c r="O42" s="2"/>
      <c r="S42" s="2"/>
      <c r="T42" s="2"/>
      <c r="U42" s="2"/>
      <c r="V42" s="2"/>
    </row>
    <row r="43" spans="1:22">
      <c r="A43" s="12" t="s">
        <v>4</v>
      </c>
      <c r="B43" s="13"/>
      <c r="C43" s="13"/>
      <c r="D43" s="13">
        <f>D42/SQRT(5)</f>
        <v>0.61595994667939657</v>
      </c>
      <c r="G43" s="2"/>
      <c r="O43" s="2"/>
      <c r="S43" s="2"/>
      <c r="V43" s="2"/>
    </row>
    <row r="44" spans="1:22">
      <c r="A44" s="16" t="s">
        <v>0</v>
      </c>
      <c r="B44" s="16" t="s">
        <v>6</v>
      </c>
      <c r="C44" s="16" t="s">
        <v>7</v>
      </c>
      <c r="D44" s="16" t="s">
        <v>8</v>
      </c>
      <c r="G44" s="2"/>
      <c r="O44" s="2"/>
      <c r="S44" s="2"/>
      <c r="V44" s="2"/>
    </row>
    <row r="45" spans="1:22">
      <c r="A45" t="s">
        <v>38</v>
      </c>
      <c r="B45">
        <v>61</v>
      </c>
      <c r="C45" s="2">
        <v>42</v>
      </c>
      <c r="D45" s="2">
        <f>B45/C45</f>
        <v>1.4523809523809523</v>
      </c>
      <c r="E45" s="2"/>
      <c r="F45" s="2"/>
      <c r="O45" s="2"/>
      <c r="S45" s="2"/>
      <c r="V45" s="2"/>
    </row>
    <row r="46" spans="1:22">
      <c r="A46" t="s">
        <v>39</v>
      </c>
      <c r="B46">
        <v>130</v>
      </c>
      <c r="C46">
        <v>47</v>
      </c>
      <c r="D46" s="2">
        <f t="shared" ref="D46:D53" si="6">B46/C46</f>
        <v>2.7659574468085109</v>
      </c>
      <c r="E46" s="2"/>
      <c r="F46" s="2"/>
    </row>
    <row r="47" spans="1:22">
      <c r="A47" t="s">
        <v>40</v>
      </c>
      <c r="B47">
        <v>105</v>
      </c>
      <c r="C47">
        <v>34</v>
      </c>
      <c r="D47" s="2">
        <f t="shared" si="6"/>
        <v>3.0882352941176472</v>
      </c>
    </row>
    <row r="48" spans="1:22">
      <c r="A48" t="s">
        <v>41</v>
      </c>
      <c r="B48">
        <v>108</v>
      </c>
      <c r="C48" s="2">
        <v>44</v>
      </c>
      <c r="D48" s="2">
        <f t="shared" si="6"/>
        <v>2.4545454545454546</v>
      </c>
    </row>
    <row r="49" spans="1:15">
      <c r="A49" t="s">
        <v>42</v>
      </c>
      <c r="B49">
        <v>129</v>
      </c>
      <c r="C49" s="2">
        <v>33</v>
      </c>
      <c r="D49" s="2">
        <f t="shared" si="6"/>
        <v>3.9090909090909092</v>
      </c>
      <c r="F49" s="2"/>
      <c r="G49" s="2"/>
      <c r="H49" s="2"/>
      <c r="I49" s="2"/>
    </row>
    <row r="50" spans="1:15">
      <c r="A50" t="s">
        <v>43</v>
      </c>
      <c r="B50">
        <v>113</v>
      </c>
      <c r="C50" s="2">
        <v>41</v>
      </c>
      <c r="D50" s="2">
        <f t="shared" si="6"/>
        <v>2.7560975609756095</v>
      </c>
      <c r="G50" s="2"/>
    </row>
    <row r="51" spans="1:15">
      <c r="A51" t="s">
        <v>44</v>
      </c>
      <c r="B51">
        <v>119</v>
      </c>
      <c r="C51" s="2">
        <v>38</v>
      </c>
      <c r="D51" s="2">
        <f t="shared" si="6"/>
        <v>3.1315789473684212</v>
      </c>
      <c r="G51" s="2"/>
    </row>
    <row r="52" spans="1:15">
      <c r="D52" s="2" t="e">
        <f t="shared" si="6"/>
        <v>#DIV/0!</v>
      </c>
      <c r="G52" s="2"/>
    </row>
    <row r="53" spans="1:15">
      <c r="D53" s="2" t="e">
        <f t="shared" si="6"/>
        <v>#DIV/0!</v>
      </c>
      <c r="G53" s="2"/>
    </row>
    <row r="54" spans="1:15">
      <c r="A54" s="5"/>
      <c r="B54" s="5"/>
      <c r="C54" s="5"/>
      <c r="D54" s="15"/>
      <c r="G54" s="2"/>
      <c r="O54" s="2"/>
    </row>
    <row r="55" spans="1:15">
      <c r="D55" s="2"/>
      <c r="F55" s="2"/>
      <c r="G55" s="2"/>
      <c r="O55" s="2"/>
    </row>
    <row r="56" spans="1:15">
      <c r="A56" s="9" t="s">
        <v>1</v>
      </c>
      <c r="B56" s="9">
        <f>AVERAGE($B$45:$B$49)</f>
        <v>106.6</v>
      </c>
      <c r="C56" s="10">
        <f>AVERAGE($C$45:$C$49)</f>
        <v>40</v>
      </c>
      <c r="D56" s="10">
        <f>AVERAGE($D$45:$D$51)</f>
        <v>2.7939837950410724</v>
      </c>
      <c r="G56" s="2"/>
    </row>
    <row r="57" spans="1:15">
      <c r="A57" s="11" t="s">
        <v>2</v>
      </c>
      <c r="B57" s="17" t="s">
        <v>10</v>
      </c>
      <c r="C57" s="8">
        <f>$B$56/$C$56</f>
        <v>2.665</v>
      </c>
      <c r="D57" s="7">
        <f>STDEV($D$45:$D$51)</f>
        <v>0.74848243407882031</v>
      </c>
    </row>
    <row r="58" spans="1:15">
      <c r="A58" s="12" t="s">
        <v>4</v>
      </c>
      <c r="B58" s="12"/>
      <c r="C58" s="13"/>
      <c r="D58" s="13">
        <f>D57/SQRT(7)</f>
        <v>0.28289976875326495</v>
      </c>
    </row>
    <row r="59" spans="1:15">
      <c r="A59" s="16" t="s">
        <v>0</v>
      </c>
      <c r="B59" s="16" t="s">
        <v>6</v>
      </c>
      <c r="C59" s="16" t="s">
        <v>7</v>
      </c>
      <c r="D59" s="16" t="s">
        <v>8</v>
      </c>
    </row>
    <row r="60" spans="1:15">
      <c r="D60" s="15"/>
    </row>
    <row r="61" spans="1:15">
      <c r="D61" s="15"/>
    </row>
    <row r="62" spans="1:15">
      <c r="D62" s="15"/>
    </row>
    <row r="63" spans="1:15">
      <c r="D63" s="15"/>
    </row>
    <row r="64" spans="1:15">
      <c r="D64" s="15"/>
    </row>
    <row r="65" spans="1:4">
      <c r="A65" s="15"/>
      <c r="B65" s="15"/>
      <c r="C65" s="15"/>
      <c r="D65" s="15"/>
    </row>
    <row r="66" spans="1:4">
      <c r="A66" s="15"/>
      <c r="B66" s="15"/>
      <c r="C66" s="15"/>
      <c r="D66" s="15"/>
    </row>
    <row r="67" spans="1:4">
      <c r="A67" s="15"/>
      <c r="B67" s="15"/>
      <c r="C67" s="15"/>
      <c r="D67" s="15"/>
    </row>
    <row r="68" spans="1:4">
      <c r="A68" s="15"/>
      <c r="B68" s="15"/>
      <c r="C68" s="15"/>
      <c r="D68" s="15"/>
    </row>
    <row r="69" spans="1:4">
      <c r="A69" s="15"/>
      <c r="B69" s="15"/>
      <c r="C69" s="15"/>
      <c r="D69" s="15"/>
    </row>
    <row r="70" spans="1:4">
      <c r="A70" s="14" t="s">
        <v>1</v>
      </c>
      <c r="B70" s="9" t="e">
        <f>AVERAGE($B$60:$B$64)</f>
        <v>#DIV/0!</v>
      </c>
      <c r="C70" s="10" t="e">
        <f>AVERAGE($C$60:$C$64)</f>
        <v>#DIV/0!</v>
      </c>
      <c r="D70" s="10" t="e">
        <f>AVERAGE($D$60:$D$64)</f>
        <v>#DIV/0!</v>
      </c>
    </row>
    <row r="71" spans="1:4">
      <c r="A71" s="11" t="s">
        <v>2</v>
      </c>
      <c r="B71" s="17" t="s">
        <v>10</v>
      </c>
      <c r="C71" s="8" t="e">
        <f>$B$70/$C$70</f>
        <v>#DIV/0!</v>
      </c>
      <c r="D71" s="7" t="e">
        <f>STDEV($D$60:$D$64)</f>
        <v>#DIV/0!</v>
      </c>
    </row>
    <row r="72" spans="1:4">
      <c r="A72" s="12" t="s">
        <v>4</v>
      </c>
      <c r="B72" s="12"/>
      <c r="C72" s="13"/>
      <c r="D72" s="13" t="e">
        <f>D71/SQRT(5)</f>
        <v>#DIV/0!</v>
      </c>
    </row>
    <row r="73" spans="1:4">
      <c r="A73" s="16" t="s">
        <v>0</v>
      </c>
      <c r="B73" s="16" t="s">
        <v>6</v>
      </c>
      <c r="C73" s="16" t="s">
        <v>7</v>
      </c>
      <c r="D73" s="16" t="s">
        <v>8</v>
      </c>
    </row>
    <row r="84" spans="1:20">
      <c r="A84" s="14" t="s">
        <v>1</v>
      </c>
      <c r="B84" s="9" t="e">
        <f>AVERAGE($B$74:$B$78)</f>
        <v>#DIV/0!</v>
      </c>
      <c r="C84" s="10" t="e">
        <f>AVERAGE($C$74:$C$78)</f>
        <v>#DIV/0!</v>
      </c>
      <c r="D84" s="10" t="e">
        <f>AVERAGE($D$74:$D$79)</f>
        <v>#DIV/0!</v>
      </c>
      <c r="F84" s="2"/>
      <c r="G84" s="2"/>
      <c r="H84" s="2"/>
      <c r="I84" s="2"/>
    </row>
    <row r="85" spans="1:20">
      <c r="A85" s="11" t="s">
        <v>2</v>
      </c>
      <c r="B85" s="17" t="s">
        <v>10</v>
      </c>
      <c r="C85" s="8" t="e">
        <f>$B$84/$C$84</f>
        <v>#DIV/0!</v>
      </c>
      <c r="D85" s="7" t="e">
        <f>STDEV($D$74:$D$79)</f>
        <v>#DIV/0!</v>
      </c>
      <c r="F85" s="2"/>
      <c r="G85" s="2"/>
    </row>
    <row r="86" spans="1:20">
      <c r="A86" s="12" t="s">
        <v>4</v>
      </c>
      <c r="B86" s="12"/>
      <c r="C86" s="13"/>
      <c r="D86" s="13" t="e">
        <f>D85/SQRT(ROWS($D$74:$D$79))</f>
        <v>#DIV/0!</v>
      </c>
      <c r="G86" s="2"/>
    </row>
    <row r="88" spans="1:20">
      <c r="A88" s="3"/>
      <c r="B88" s="3"/>
    </row>
    <row r="89" spans="1:20">
      <c r="A89" s="2"/>
      <c r="B89" s="2"/>
    </row>
    <row r="90" spans="1:20">
      <c r="C90" s="2"/>
      <c r="E90" s="2"/>
      <c r="F90" s="2"/>
      <c r="G90" s="2"/>
    </row>
    <row r="91" spans="1:20">
      <c r="A91" s="2"/>
      <c r="B91" s="2"/>
      <c r="C91" s="2"/>
      <c r="D91" s="2"/>
      <c r="F91" s="2"/>
      <c r="G91" s="2"/>
    </row>
    <row r="92" spans="1:20">
      <c r="A92" s="2"/>
      <c r="B92" s="2"/>
      <c r="C92" s="2"/>
      <c r="D92" s="2"/>
      <c r="F92" s="2"/>
      <c r="N92" s="2"/>
      <c r="O92" s="2"/>
      <c r="P92" s="2"/>
      <c r="Q92" s="2"/>
      <c r="R92" s="2"/>
      <c r="S92" s="2"/>
      <c r="T92" s="2"/>
    </row>
    <row r="93" spans="1:20">
      <c r="A93" s="2"/>
      <c r="B93" s="2"/>
      <c r="C93" s="2"/>
      <c r="D93" s="2"/>
      <c r="F93" s="2"/>
      <c r="N93" s="2"/>
      <c r="O93" s="2"/>
      <c r="P93" s="2"/>
      <c r="Q93" s="2"/>
      <c r="R93" s="2"/>
      <c r="S93" s="2"/>
      <c r="T93" s="2"/>
    </row>
    <row r="94" spans="1:20">
      <c r="A94" s="2"/>
      <c r="B94" s="2"/>
      <c r="C94" s="2"/>
      <c r="D94" s="2"/>
      <c r="F94" s="2"/>
      <c r="N94" s="2"/>
      <c r="O94" s="2"/>
      <c r="P94" s="2"/>
      <c r="Q94" s="2"/>
      <c r="R94" s="2"/>
      <c r="S94" s="2"/>
      <c r="T94" s="2"/>
    </row>
    <row r="95" spans="1:20">
      <c r="A95" s="3"/>
      <c r="B95" s="3"/>
      <c r="C95" s="2"/>
      <c r="D95" s="2"/>
      <c r="E95" s="2"/>
      <c r="F95" s="2"/>
      <c r="G95" s="2"/>
      <c r="N95" s="2"/>
      <c r="O95" s="2"/>
      <c r="P95" s="2"/>
      <c r="Q95" s="2"/>
      <c r="R95" s="2"/>
      <c r="S95" s="2"/>
      <c r="T95" s="2"/>
    </row>
    <row r="96" spans="1:20">
      <c r="A96" s="4"/>
      <c r="B96" s="2"/>
      <c r="C96" s="2"/>
      <c r="D96" s="2"/>
      <c r="E96" s="2"/>
      <c r="F96" s="2"/>
      <c r="G96" s="2"/>
      <c r="N96" s="2"/>
      <c r="O96" s="2"/>
      <c r="P96" s="2"/>
      <c r="Q96" s="2"/>
      <c r="R96" s="2"/>
      <c r="S96" s="2"/>
      <c r="T96" s="2"/>
    </row>
    <row r="97" spans="1:20">
      <c r="A97" s="3"/>
      <c r="B97" s="3"/>
      <c r="C97" s="2"/>
      <c r="D97" s="2"/>
      <c r="E97" s="2"/>
      <c r="F97" s="2"/>
      <c r="G97" s="2"/>
      <c r="N97" s="2"/>
      <c r="O97" s="3"/>
      <c r="P97" s="3"/>
      <c r="Q97" s="3"/>
      <c r="R97" s="2"/>
      <c r="S97" s="2"/>
      <c r="T97" s="2"/>
    </row>
    <row r="98" spans="1:20">
      <c r="A98" s="2"/>
      <c r="B98" s="2"/>
      <c r="C98" s="2"/>
      <c r="D98" s="2"/>
      <c r="E98" s="2"/>
      <c r="F98" s="2"/>
      <c r="N98" s="2"/>
      <c r="O98" s="2"/>
      <c r="P98" s="2"/>
      <c r="Q98" s="2"/>
      <c r="R98" s="2"/>
      <c r="S98" s="2"/>
      <c r="T98" s="2"/>
    </row>
    <row r="99" spans="1:20">
      <c r="A99" s="2"/>
      <c r="B99" s="2"/>
      <c r="C99" s="2"/>
      <c r="D99" s="2"/>
      <c r="F99" s="2"/>
      <c r="N99" s="2"/>
      <c r="O99" s="2"/>
      <c r="P99" s="2"/>
      <c r="Q99" s="2"/>
      <c r="R99" s="2"/>
      <c r="S99" s="2"/>
      <c r="T99" s="2"/>
    </row>
    <row r="100" spans="1:20">
      <c r="A100" s="2"/>
      <c r="B100" s="2"/>
      <c r="C100" s="2"/>
      <c r="D100" s="2"/>
      <c r="N100" s="2"/>
      <c r="O100" s="2"/>
      <c r="P100" s="2"/>
      <c r="Q100" s="2"/>
      <c r="R100" s="2"/>
      <c r="S100" s="2"/>
      <c r="T100" s="2"/>
    </row>
    <row r="101" spans="1:20">
      <c r="A101" s="2"/>
      <c r="B101" s="2"/>
      <c r="C101" s="2"/>
      <c r="D101" s="2"/>
      <c r="F101" s="2"/>
      <c r="G101" s="2"/>
      <c r="H101" s="2"/>
      <c r="I101" s="2"/>
      <c r="N101" s="2"/>
      <c r="O101" s="3"/>
      <c r="P101" s="2"/>
      <c r="Q101" s="3"/>
      <c r="R101" s="2"/>
      <c r="S101" s="2"/>
      <c r="T101" s="2"/>
    </row>
    <row r="102" spans="1:20">
      <c r="A102" s="2"/>
      <c r="B102" s="2"/>
      <c r="C102" s="2"/>
      <c r="D102" s="2"/>
      <c r="F102" s="2"/>
      <c r="G102" s="2"/>
      <c r="N102" s="2"/>
      <c r="O102" s="4"/>
      <c r="P102" s="2"/>
      <c r="Q102" s="2"/>
      <c r="R102" s="2"/>
      <c r="S102" s="2"/>
      <c r="T102" s="2"/>
    </row>
    <row r="103" spans="1:20">
      <c r="A103" s="18"/>
      <c r="B103" s="3"/>
      <c r="C103" s="2"/>
      <c r="D103" s="2"/>
      <c r="E103" s="2"/>
      <c r="G103" s="2"/>
      <c r="N103" s="2"/>
      <c r="O103" s="3"/>
      <c r="P103" s="2"/>
      <c r="Q103" s="3"/>
      <c r="R103" s="2"/>
      <c r="S103" s="2"/>
      <c r="T103" s="2"/>
    </row>
    <row r="104" spans="1:20">
      <c r="A104" s="4"/>
      <c r="B104" s="2"/>
      <c r="C104" s="2"/>
      <c r="D104" s="2"/>
      <c r="F104" s="2"/>
      <c r="G104" s="2"/>
      <c r="N104" s="2"/>
      <c r="O104" s="2"/>
      <c r="P104" s="2"/>
      <c r="Q104" s="2"/>
      <c r="R104" s="2"/>
      <c r="S104" s="2"/>
      <c r="T104" s="2"/>
    </row>
    <row r="105" spans="1:20">
      <c r="A105" s="3"/>
      <c r="B105" s="3"/>
      <c r="C105" s="2"/>
      <c r="D105" s="2"/>
      <c r="N105" s="2"/>
      <c r="O105" s="2"/>
      <c r="P105" s="2"/>
      <c r="Q105" s="2"/>
      <c r="R105" s="2"/>
      <c r="S105" s="2"/>
      <c r="T105" s="2"/>
    </row>
    <row r="106" spans="1:20">
      <c r="A106" s="2"/>
      <c r="B106" s="2"/>
      <c r="C106" s="2"/>
      <c r="D106" s="2"/>
      <c r="N106" s="2"/>
      <c r="O106" s="2"/>
      <c r="P106" s="2"/>
      <c r="Q106" s="2"/>
      <c r="R106" s="2"/>
      <c r="S106" s="2"/>
      <c r="T106" s="2"/>
    </row>
    <row r="107" spans="1:20">
      <c r="A107" s="2"/>
      <c r="B107" s="2"/>
      <c r="C107" s="2"/>
      <c r="D107" s="2"/>
      <c r="N107" s="2"/>
      <c r="O107" s="2"/>
      <c r="P107" s="2"/>
      <c r="Q107" s="2"/>
      <c r="R107" s="2"/>
      <c r="S107" s="2"/>
      <c r="T107" s="2"/>
    </row>
    <row r="108" spans="1:20">
      <c r="A108" s="2"/>
      <c r="B108" s="2"/>
      <c r="C108" s="2"/>
      <c r="D108" s="2"/>
      <c r="N108" s="2"/>
      <c r="O108" s="2"/>
      <c r="P108" s="2"/>
      <c r="Q108" s="2"/>
      <c r="R108" s="2"/>
      <c r="S108" s="2"/>
      <c r="T108" s="2"/>
    </row>
    <row r="109" spans="1:20">
      <c r="A109" s="2"/>
      <c r="B109" s="2"/>
      <c r="C109" s="2"/>
      <c r="D109" s="2"/>
      <c r="N109" s="2"/>
      <c r="O109" s="2"/>
      <c r="P109" s="2"/>
      <c r="Q109" s="2"/>
      <c r="R109" s="2"/>
      <c r="S109" s="2"/>
      <c r="T109" s="2"/>
    </row>
    <row r="110" spans="1:20">
      <c r="A110" s="2"/>
      <c r="B110" s="2"/>
      <c r="C110" s="2"/>
      <c r="D110" s="2"/>
      <c r="N110" s="2"/>
      <c r="O110" s="18"/>
      <c r="P110" s="2"/>
      <c r="Q110" s="3"/>
      <c r="R110" s="2"/>
      <c r="S110" s="2"/>
      <c r="T110" s="2"/>
    </row>
    <row r="111" spans="1:20">
      <c r="A111" s="3"/>
      <c r="B111" s="3"/>
      <c r="C111" s="2"/>
      <c r="D111" s="2"/>
      <c r="N111" s="2"/>
      <c r="O111" s="4"/>
      <c r="P111" s="2"/>
      <c r="Q111" s="2"/>
      <c r="R111" s="2"/>
      <c r="S111" s="2"/>
      <c r="T111" s="2"/>
    </row>
    <row r="112" spans="1:20">
      <c r="A112" s="4"/>
      <c r="B112" s="2"/>
      <c r="C112" s="2"/>
      <c r="D112" s="2"/>
      <c r="N112" s="2"/>
      <c r="O112" s="3"/>
      <c r="P112" s="2"/>
      <c r="Q112" s="3"/>
      <c r="R112" s="2"/>
      <c r="S112" s="2"/>
      <c r="T112" s="2"/>
    </row>
    <row r="113" spans="1:20">
      <c r="A113" s="3"/>
      <c r="B113" s="3"/>
      <c r="C113" s="2"/>
      <c r="D113" s="2"/>
      <c r="N113" s="2"/>
      <c r="O113" s="2"/>
      <c r="P113" s="2"/>
      <c r="Q113" s="2"/>
      <c r="R113" s="2"/>
      <c r="S113" s="2"/>
      <c r="T113" s="2"/>
    </row>
    <row r="114" spans="1:20">
      <c r="A114" s="2"/>
      <c r="B114" s="2"/>
      <c r="C114" s="2"/>
      <c r="D114" s="2"/>
      <c r="N114" s="2"/>
      <c r="O114" s="2"/>
      <c r="P114" s="2"/>
      <c r="Q114" s="2"/>
      <c r="R114" s="2"/>
      <c r="S114" s="2"/>
      <c r="T114" s="2"/>
    </row>
    <row r="115" spans="1:20">
      <c r="A115" s="3"/>
      <c r="B115" s="3"/>
      <c r="C115" s="2"/>
      <c r="D115" s="2"/>
      <c r="N115" s="2"/>
      <c r="O115" s="2"/>
      <c r="P115" s="2"/>
      <c r="Q115" s="2"/>
      <c r="R115" s="2"/>
      <c r="S115" s="2"/>
      <c r="T115" s="2"/>
    </row>
    <row r="116" spans="1:20">
      <c r="A116" s="2"/>
      <c r="B116" s="2"/>
      <c r="C116" s="2"/>
      <c r="D116" s="2"/>
      <c r="F116" s="6"/>
      <c r="G116" s="6"/>
      <c r="H116" s="6"/>
      <c r="I116" s="6"/>
      <c r="N116" s="2"/>
      <c r="O116" s="2"/>
      <c r="P116" s="2"/>
      <c r="Q116" s="2"/>
      <c r="R116" s="2"/>
      <c r="S116" s="2"/>
      <c r="T116" s="2"/>
    </row>
    <row r="117" spans="1:20">
      <c r="A117" s="2"/>
      <c r="B117" s="2"/>
      <c r="C117" s="2"/>
      <c r="D117" s="2"/>
      <c r="F117" s="6"/>
      <c r="G117" s="6"/>
      <c r="H117" s="6"/>
      <c r="I117" s="6"/>
      <c r="N117" s="2"/>
      <c r="O117" s="2"/>
      <c r="P117" s="2"/>
      <c r="Q117" s="2"/>
      <c r="R117" s="2"/>
      <c r="S117" s="2"/>
      <c r="T117" s="2"/>
    </row>
    <row r="118" spans="1:20">
      <c r="A118" s="2"/>
      <c r="B118" s="2"/>
      <c r="C118" s="2"/>
      <c r="D118" s="2"/>
      <c r="F118" s="6"/>
      <c r="G118" s="6"/>
      <c r="H118" s="6"/>
      <c r="I118" s="6"/>
      <c r="N118" s="2"/>
      <c r="O118" s="2"/>
      <c r="P118" s="2"/>
      <c r="Q118" s="2"/>
      <c r="R118" s="2"/>
      <c r="S118" s="2"/>
      <c r="T118" s="2"/>
    </row>
    <row r="119" spans="1:20">
      <c r="A119" s="2"/>
      <c r="B119" s="2"/>
      <c r="C119" s="2"/>
      <c r="D119" s="2"/>
      <c r="F119" s="2"/>
      <c r="G119" s="2"/>
      <c r="N119" s="2"/>
      <c r="O119" s="2"/>
      <c r="P119" s="2"/>
      <c r="Q119" s="2"/>
      <c r="R119" s="2"/>
      <c r="S119" s="2"/>
      <c r="T119" s="2"/>
    </row>
    <row r="120" spans="1:20">
      <c r="A120" s="2"/>
      <c r="B120" s="2"/>
      <c r="C120" s="2"/>
      <c r="D120" s="2"/>
      <c r="N120" s="2"/>
      <c r="O120" s="2"/>
      <c r="P120" s="2"/>
      <c r="Q120" s="2"/>
      <c r="R120" s="2"/>
      <c r="S120" s="2"/>
      <c r="T120" s="2"/>
    </row>
    <row r="121" spans="1:20">
      <c r="A121" s="2"/>
      <c r="B121" s="2"/>
      <c r="C121" s="2"/>
      <c r="D121" s="2"/>
      <c r="N121" s="2"/>
      <c r="O121" s="2"/>
      <c r="P121" s="2"/>
      <c r="Q121" s="2"/>
      <c r="R121" s="2"/>
      <c r="S121" s="2"/>
      <c r="T121" s="2"/>
    </row>
    <row r="122" spans="1:20">
      <c r="A122" s="4"/>
      <c r="B122" s="3"/>
      <c r="C122" s="2"/>
      <c r="D122" s="2"/>
      <c r="N122" s="2"/>
      <c r="O122" s="2"/>
      <c r="P122" s="2"/>
      <c r="Q122" s="3"/>
      <c r="R122" s="2"/>
      <c r="S122" s="2"/>
      <c r="T122" s="2"/>
    </row>
    <row r="123" spans="1:20">
      <c r="A123" s="4"/>
      <c r="B123" s="2"/>
      <c r="C123" s="2"/>
      <c r="D123" s="2"/>
      <c r="N123" s="2"/>
      <c r="O123" s="2"/>
      <c r="P123" s="2"/>
      <c r="Q123" s="2"/>
      <c r="R123" s="2"/>
      <c r="S123" s="2"/>
      <c r="T123" s="2"/>
    </row>
    <row r="124" spans="1:20">
      <c r="A124" s="3"/>
      <c r="B124" s="3"/>
      <c r="C124" s="2"/>
      <c r="D124" s="2"/>
      <c r="N124" s="2"/>
      <c r="O124" s="2"/>
      <c r="P124" s="2"/>
      <c r="Q124" s="3"/>
      <c r="R124" s="2"/>
      <c r="S124" s="2"/>
      <c r="T124" s="2"/>
    </row>
    <row r="125" spans="1:20">
      <c r="A125" s="2"/>
      <c r="B125" s="2"/>
      <c r="C125" s="2"/>
      <c r="D125" s="2"/>
      <c r="N125" s="2"/>
      <c r="O125" s="2"/>
      <c r="P125" s="2"/>
      <c r="Q125" s="2"/>
      <c r="R125" s="2"/>
      <c r="S125" s="2"/>
      <c r="T125" s="2"/>
    </row>
    <row r="126" spans="1:20">
      <c r="A126" s="2"/>
      <c r="B126" s="2"/>
      <c r="C126" s="2"/>
      <c r="D126" s="2"/>
      <c r="N126" s="2"/>
      <c r="O126" s="2"/>
      <c r="P126" s="2"/>
      <c r="Q126" s="2"/>
      <c r="R126" s="2"/>
      <c r="S126" s="2"/>
      <c r="T126" s="2"/>
    </row>
    <row r="127" spans="1:20">
      <c r="A127" s="2"/>
      <c r="B127" s="2"/>
      <c r="C127" s="2"/>
      <c r="D127" s="2"/>
      <c r="N127" s="2"/>
      <c r="O127" s="2"/>
      <c r="P127" s="2"/>
      <c r="Q127" s="2"/>
      <c r="R127" s="2"/>
      <c r="S127" s="2"/>
      <c r="T127" s="2"/>
    </row>
    <row r="128" spans="1:20">
      <c r="A128" s="2"/>
      <c r="B128" s="2"/>
      <c r="C128" s="2"/>
      <c r="D128" s="2"/>
      <c r="N128" s="2"/>
      <c r="O128" s="2"/>
      <c r="P128" s="2"/>
      <c r="Q128" s="2"/>
      <c r="R128" s="2"/>
      <c r="S128" s="2"/>
      <c r="T128" s="2"/>
    </row>
    <row r="129" spans="1:20">
      <c r="A129" s="2"/>
      <c r="B129" s="2"/>
      <c r="C129" s="2"/>
      <c r="D129" s="2"/>
      <c r="N129" s="2"/>
      <c r="O129" s="2"/>
      <c r="P129" s="2"/>
      <c r="Q129" s="2"/>
      <c r="R129" s="2"/>
      <c r="S129" s="2"/>
      <c r="T129" s="2"/>
    </row>
    <row r="130" spans="1:20">
      <c r="A130" s="4"/>
      <c r="B130" s="3"/>
      <c r="C130" s="2"/>
      <c r="D130" s="2"/>
      <c r="N130" s="2"/>
      <c r="O130" s="2"/>
      <c r="P130" s="2"/>
      <c r="Q130" s="2"/>
      <c r="R130" s="2"/>
      <c r="S130" s="2"/>
      <c r="T130" s="2"/>
    </row>
    <row r="131" spans="1:20">
      <c r="A131" s="4"/>
      <c r="B131" s="2"/>
      <c r="C131" s="2"/>
      <c r="D131" s="2"/>
      <c r="N131" s="2"/>
      <c r="O131" s="2"/>
      <c r="P131" s="2"/>
      <c r="Q131" s="2"/>
      <c r="R131" s="2"/>
      <c r="S131" s="2"/>
      <c r="T131" s="2"/>
    </row>
    <row r="132" spans="1:20">
      <c r="A132" s="3"/>
      <c r="B132" s="18"/>
      <c r="C132" s="2"/>
      <c r="D132" s="2"/>
    </row>
    <row r="133" spans="1:20">
      <c r="A133" s="2"/>
      <c r="B133" s="2"/>
      <c r="C133" s="2"/>
      <c r="D133" s="2"/>
    </row>
    <row r="134" spans="1:20">
      <c r="A134" s="2"/>
      <c r="B134" s="2"/>
      <c r="C134" s="2"/>
      <c r="D134" s="2"/>
    </row>
    <row r="135" spans="1:20">
      <c r="A135" s="2"/>
      <c r="B135" s="2"/>
      <c r="C135" s="2"/>
      <c r="D135" s="2"/>
    </row>
    <row r="136" spans="1:20">
      <c r="A136" s="2"/>
      <c r="B136" s="2"/>
      <c r="C136" s="2"/>
      <c r="D136" s="2"/>
    </row>
    <row r="137" spans="1:20">
      <c r="A137" s="2"/>
      <c r="B137" s="2"/>
      <c r="C137" s="2"/>
      <c r="D137" s="2"/>
    </row>
    <row r="138" spans="1:20">
      <c r="A138" s="18"/>
      <c r="B138" s="3"/>
      <c r="C138" s="2"/>
      <c r="D138" s="2"/>
    </row>
    <row r="139" spans="1:20">
      <c r="A139" s="4"/>
      <c r="B139" s="2"/>
      <c r="C139" s="2"/>
      <c r="D139" s="2"/>
    </row>
    <row r="140" spans="1:20">
      <c r="A140" s="3"/>
      <c r="B140" s="3"/>
      <c r="C140" s="2"/>
      <c r="D140" s="2"/>
    </row>
    <row r="141" spans="1:20">
      <c r="A141" s="2"/>
      <c r="B141" s="2"/>
      <c r="C141" s="2"/>
      <c r="D141" s="2"/>
    </row>
    <row r="142" spans="1:20">
      <c r="A142" s="3"/>
      <c r="B142" s="3"/>
      <c r="C142" s="2"/>
      <c r="D142" s="2"/>
    </row>
    <row r="143" spans="1:20">
      <c r="A143" s="2"/>
      <c r="B143" s="2"/>
      <c r="C143" s="2"/>
      <c r="D143" s="2"/>
    </row>
    <row r="144" spans="1:20">
      <c r="A144" s="2"/>
      <c r="B144" s="2"/>
      <c r="C144" s="2"/>
      <c r="D144" s="2"/>
    </row>
    <row r="145" spans="1:4">
      <c r="A145" s="2"/>
      <c r="B145" s="2"/>
      <c r="C145" s="2"/>
      <c r="D145" s="2"/>
    </row>
    <row r="146" spans="1:4">
      <c r="A146" s="2"/>
      <c r="B146" s="2"/>
      <c r="C146" s="2"/>
      <c r="D146" s="2"/>
    </row>
    <row r="147" spans="1:4">
      <c r="A147" s="2"/>
      <c r="B147" s="2"/>
      <c r="C147" s="2"/>
      <c r="D147" s="2"/>
    </row>
    <row r="148" spans="1:4">
      <c r="A148" s="2"/>
      <c r="B148" s="2"/>
      <c r="C148" s="2"/>
      <c r="D148" s="2"/>
    </row>
    <row r="149" spans="1:4">
      <c r="A149" s="2"/>
      <c r="B149" s="2"/>
      <c r="C149" s="2"/>
      <c r="D149" s="2"/>
    </row>
    <row r="150" spans="1:4">
      <c r="A150" s="4"/>
      <c r="B150" s="3"/>
      <c r="C150" s="2"/>
      <c r="D150" s="2"/>
    </row>
    <row r="151" spans="1:4">
      <c r="A151" s="4"/>
      <c r="B151" s="2"/>
      <c r="C151" s="2"/>
      <c r="D151" s="2"/>
    </row>
    <row r="152" spans="1:4">
      <c r="A152" s="3"/>
      <c r="B152" s="3"/>
      <c r="C152" s="2"/>
      <c r="D152" s="2"/>
    </row>
    <row r="153" spans="1:4">
      <c r="A153" s="2"/>
      <c r="B153" s="5"/>
      <c r="C153" s="2"/>
      <c r="D153" s="2"/>
    </row>
    <row r="154" spans="1:4">
      <c r="A154" s="2"/>
      <c r="B154" s="5"/>
      <c r="C154" s="2"/>
      <c r="D154" s="2"/>
    </row>
    <row r="155" spans="1:4">
      <c r="A155" s="2"/>
      <c r="B155" s="5"/>
      <c r="C155" s="2"/>
      <c r="D155" s="2"/>
    </row>
    <row r="156" spans="1:4">
      <c r="A156" s="2"/>
      <c r="B156" s="5"/>
      <c r="C156" s="2"/>
      <c r="D156" s="2"/>
    </row>
    <row r="157" spans="1:4">
      <c r="A157" s="2"/>
      <c r="B157" s="5"/>
      <c r="C157" s="2"/>
      <c r="D157" s="2"/>
    </row>
    <row r="158" spans="1:4">
      <c r="A158" s="4"/>
      <c r="B158" s="3"/>
      <c r="C158" s="2"/>
      <c r="D158" s="2"/>
    </row>
    <row r="159" spans="1:4">
      <c r="A159" s="4"/>
      <c r="B159" s="2"/>
      <c r="C159" s="2"/>
      <c r="D159" s="2"/>
    </row>
    <row r="160" spans="1:4">
      <c r="A160" s="3"/>
      <c r="B160" s="3"/>
      <c r="C160" s="2"/>
      <c r="D160" s="2"/>
    </row>
    <row r="161" spans="1:4">
      <c r="A161" s="2"/>
      <c r="B161" s="5"/>
      <c r="C161" s="2"/>
      <c r="D161" s="2"/>
    </row>
    <row r="162" spans="1:4">
      <c r="A162" s="2"/>
      <c r="B162" s="5"/>
      <c r="C162" s="2"/>
      <c r="D162" s="2"/>
    </row>
    <row r="163" spans="1:4">
      <c r="A163" s="2"/>
      <c r="B163" s="5"/>
      <c r="C163" s="2"/>
      <c r="D163" s="2"/>
    </row>
    <row r="164" spans="1:4">
      <c r="A164" s="2"/>
      <c r="B164" s="5"/>
      <c r="C164" s="2"/>
      <c r="D164" s="2"/>
    </row>
    <row r="165" spans="1:4">
      <c r="A165" s="2"/>
      <c r="B165" s="5"/>
      <c r="C165" s="2"/>
      <c r="D165" s="2"/>
    </row>
    <row r="166" spans="1:4">
      <c r="A166" s="18"/>
      <c r="B166" s="3"/>
      <c r="C166" s="2"/>
      <c r="D166" s="2"/>
    </row>
    <row r="167" spans="1:4">
      <c r="A167" s="4"/>
      <c r="B167" s="2"/>
      <c r="C167" s="2"/>
      <c r="D167" s="2"/>
    </row>
    <row r="168" spans="1:4">
      <c r="A168" s="3"/>
      <c r="B168" s="3"/>
      <c r="C168" s="2"/>
      <c r="D168" s="2"/>
    </row>
    <row r="169" spans="1:4">
      <c r="A169" s="2"/>
      <c r="B169" s="2"/>
      <c r="C169" s="2"/>
      <c r="D169" s="2"/>
    </row>
    <row r="170" spans="1:4">
      <c r="A170" s="2"/>
      <c r="B170" s="2"/>
      <c r="C170" s="2"/>
      <c r="D170" s="2"/>
    </row>
    <row r="171" spans="1:4">
      <c r="A171" s="2"/>
      <c r="B171" s="2"/>
      <c r="C171" s="2"/>
      <c r="D171" s="2"/>
    </row>
    <row r="172" spans="1:4">
      <c r="A172" s="2"/>
      <c r="B172" s="2"/>
      <c r="C172" s="2"/>
      <c r="D172" s="2"/>
    </row>
    <row r="173" spans="1:4">
      <c r="A173" s="2"/>
      <c r="B173" s="2"/>
      <c r="C173" s="2"/>
      <c r="D173" s="2"/>
    </row>
    <row r="174" spans="1:4">
      <c r="A174" s="2"/>
      <c r="B174" s="2"/>
      <c r="C174" s="2"/>
      <c r="D174" s="2"/>
    </row>
    <row r="175" spans="1:4">
      <c r="A175" s="2"/>
      <c r="B175" s="2"/>
      <c r="C175" s="2"/>
      <c r="D175" s="2"/>
    </row>
  </sheetData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Dsg1_Cops3_061316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cp:lastPrinted>2016-02-09T16:47:28Z</cp:lastPrinted>
  <dcterms:created xsi:type="dcterms:W3CDTF">2014-02-16T20:09:27Z</dcterms:created>
  <dcterms:modified xsi:type="dcterms:W3CDTF">2016-11-02T13:58:49Z</dcterms:modified>
</cp:coreProperties>
</file>