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0" yWindow="0" windowWidth="25060" windowHeight="15600" tabRatio="500"/>
  </bookViews>
  <sheets>
    <sheet name="Fig1h_NW6_Cops3_051916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" i="5" l="1"/>
  <c r="D59" i="5"/>
  <c r="D60" i="5"/>
  <c r="B63" i="5"/>
  <c r="C63" i="5"/>
  <c r="D63" i="5"/>
  <c r="C64" i="5"/>
  <c r="D64" i="5"/>
  <c r="D65" i="5"/>
  <c r="B77" i="5"/>
  <c r="C77" i="5"/>
  <c r="D77" i="5"/>
  <c r="C78" i="5"/>
  <c r="D78" i="5"/>
  <c r="D79" i="5"/>
  <c r="B91" i="5"/>
  <c r="C91" i="5"/>
  <c r="D91" i="5"/>
  <c r="C92" i="5"/>
  <c r="D92" i="5"/>
  <c r="D93" i="5"/>
  <c r="I9" i="5"/>
  <c r="H9" i="5"/>
  <c r="J7" i="5"/>
  <c r="J2" i="5"/>
  <c r="J3" i="5"/>
  <c r="J4" i="5"/>
  <c r="J9" i="5"/>
  <c r="G9" i="5"/>
  <c r="H4" i="5"/>
  <c r="I4" i="5"/>
  <c r="G4" i="5"/>
  <c r="I3" i="5"/>
  <c r="H3" i="5"/>
  <c r="G3" i="5"/>
  <c r="J8" i="5"/>
  <c r="I8" i="5"/>
  <c r="H8" i="5"/>
  <c r="D53" i="5"/>
  <c r="D54" i="5"/>
  <c r="D55" i="5"/>
  <c r="D56" i="5"/>
  <c r="D57" i="5"/>
  <c r="D50" i="5"/>
  <c r="D49" i="5"/>
  <c r="D48" i="5"/>
  <c r="D35" i="5"/>
  <c r="D34" i="5"/>
  <c r="D36" i="5"/>
  <c r="D22" i="5"/>
  <c r="D21" i="5"/>
  <c r="D7" i="5"/>
  <c r="D8" i="5"/>
  <c r="D9" i="5"/>
  <c r="D10" i="5"/>
  <c r="D11" i="5"/>
  <c r="D12" i="5"/>
  <c r="D13" i="5"/>
  <c r="D14" i="5"/>
  <c r="D20" i="5"/>
  <c r="D52" i="5"/>
  <c r="D38" i="5"/>
  <c r="D39" i="5"/>
  <c r="D40" i="5"/>
  <c r="D41" i="5"/>
  <c r="D42" i="5"/>
  <c r="D24" i="5"/>
  <c r="D25" i="5"/>
  <c r="D26" i="5"/>
  <c r="D27" i="5"/>
  <c r="D28" i="5"/>
  <c r="D2" i="5"/>
  <c r="D3" i="5"/>
  <c r="D4" i="5"/>
  <c r="D5" i="5"/>
  <c r="D6" i="5"/>
  <c r="B48" i="5"/>
  <c r="C48" i="5"/>
  <c r="C49" i="5"/>
  <c r="D46" i="5"/>
  <c r="D45" i="5"/>
  <c r="D44" i="5"/>
  <c r="D43" i="5"/>
  <c r="B34" i="5"/>
  <c r="C34" i="5"/>
  <c r="C35" i="5"/>
  <c r="D32" i="5"/>
  <c r="D31" i="5"/>
  <c r="D30" i="5"/>
  <c r="D29" i="5"/>
  <c r="B20" i="5"/>
  <c r="C20" i="5"/>
  <c r="C21" i="5"/>
  <c r="D17" i="5"/>
  <c r="D16" i="5"/>
  <c r="D15" i="5"/>
  <c r="L7" i="5"/>
  <c r="K7" i="5"/>
  <c r="I7" i="5"/>
  <c r="H7" i="5"/>
  <c r="G7" i="5"/>
  <c r="L2" i="5"/>
  <c r="K2" i="5"/>
  <c r="I2" i="5"/>
  <c r="H2" i="5"/>
  <c r="G2" i="5"/>
  <c r="K8" i="5"/>
  <c r="L8" i="5"/>
</calcChain>
</file>

<file path=xl/sharedStrings.xml><?xml version="1.0" encoding="utf-8"?>
<sst xmlns="http://schemas.openxmlformats.org/spreadsheetml/2006/main" count="125" uniqueCount="53">
  <si>
    <t>Antibody Pair/#CS</t>
  </si>
  <si>
    <t>AVERAGE</t>
  </si>
  <si>
    <t>STD</t>
  </si>
  <si>
    <t>Average Intensity</t>
  </si>
  <si>
    <t>STD Error</t>
  </si>
  <si>
    <t>Standard Error</t>
  </si>
  <si>
    <t>PLA dots</t>
  </si>
  <si>
    <t>Dapi</t>
  </si>
  <si>
    <t>dots/cell</t>
  </si>
  <si>
    <t>Ttest</t>
  </si>
  <si>
    <t>avg dots/avg dapi</t>
  </si>
  <si>
    <t>COUNT</t>
  </si>
  <si>
    <t>siCONT</t>
  </si>
  <si>
    <t>siCOPS3</t>
  </si>
  <si>
    <t>siDG1</t>
  </si>
  <si>
    <t>siDP</t>
  </si>
  <si>
    <t>COPS3/NW6</t>
  </si>
  <si>
    <t>3_siCONT_pla_300ms_1.tif</t>
  </si>
  <si>
    <t>3_siCONT_pla_300ms_2.tif</t>
  </si>
  <si>
    <t>3_siCONT_pla_300ms_3.tif</t>
  </si>
  <si>
    <t>3_siCONT_pla_300ms_4.tif</t>
  </si>
  <si>
    <t>3_siCONT_pla_300ms_5.tif</t>
  </si>
  <si>
    <t>3_siCONT_pla_300ms_6.tif</t>
  </si>
  <si>
    <t>3_siCONT_pla_300ms_7.tif</t>
  </si>
  <si>
    <t>3_siCONT_pla_300ms_8.tif</t>
  </si>
  <si>
    <t>3_siCONT_pla_300ms_9.tif</t>
  </si>
  <si>
    <t>3_siCONT_pla_300ms_10.tif</t>
  </si>
  <si>
    <t>3_siCONT_pla_300ms_11.tif</t>
  </si>
  <si>
    <t>3_siCONT_pla_300ms_12.tif</t>
  </si>
  <si>
    <t>3_siCONT_pla_300ms_13.tif</t>
  </si>
  <si>
    <t>DAPI</t>
  </si>
  <si>
    <t>3_siCOPS3_pla_300ms_1.tif</t>
  </si>
  <si>
    <t>3_siCOPS3_pla_300ms_2.tif</t>
  </si>
  <si>
    <t>3_siCOPS3_pla_300ms_5.tif</t>
  </si>
  <si>
    <t>3_siCOPS3_pla_300ms_4.tif</t>
  </si>
  <si>
    <t>3_siCOPS3_pla_300ms_3.tif</t>
  </si>
  <si>
    <t>3_siCOPS3_pla_300ms_6.tif</t>
  </si>
  <si>
    <t>3_siDG1_pla_300ms_1.tif</t>
  </si>
  <si>
    <t>3_siDG1_pla_300ms_2.tif</t>
  </si>
  <si>
    <t>3_siDG1_pla_300ms_3.tif</t>
  </si>
  <si>
    <t>3_siDG1_pla_300ms_4.tif</t>
  </si>
  <si>
    <t>3_siDG1_pla_300ms_5.tif</t>
  </si>
  <si>
    <t>3_siDG1_pla_300ms_6.tif</t>
  </si>
  <si>
    <t>3_siDG1_pla_300ms_7.tif</t>
  </si>
  <si>
    <t>3_siDP_pla_300ms_1.tif</t>
  </si>
  <si>
    <t>3_siDP_pla_300ms_2.tif</t>
  </si>
  <si>
    <t>3_siDP_pla_300ms_3.tif</t>
  </si>
  <si>
    <t>3_siDP_pla_300ms_4.tif</t>
  </si>
  <si>
    <t>3_siDP_pla_300ms_5.tif</t>
  </si>
  <si>
    <t>3_siDP_pla_300ms_6.tif</t>
  </si>
  <si>
    <t>Fold change</t>
  </si>
  <si>
    <t>Fraction</t>
  </si>
  <si>
    <t>SEM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</si>
</sst>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/>
    <xf numFmtId="0" fontId="0" fillId="2" borderId="0" xfId="0" applyFill="1" applyBorder="1"/>
    <xf numFmtId="0" fontId="0" fillId="2" borderId="0" xfId="0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4" fillId="2" borderId="1" xfId="0" applyFont="1" applyFill="1" applyBorder="1"/>
    <xf numFmtId="0" fontId="0" fillId="0" borderId="0" xfId="0" applyFill="1"/>
    <xf numFmtId="0" fontId="4" fillId="0" borderId="0" xfId="0" applyFont="1"/>
    <xf numFmtId="0" fontId="5" fillId="3" borderId="0" xfId="0" applyFont="1" applyFill="1"/>
    <xf numFmtId="0" fontId="4" fillId="0" borderId="0" xfId="0" applyFont="1" applyBorder="1"/>
    <xf numFmtId="164" fontId="0" fillId="0" borderId="0" xfId="0" applyNumberFormat="1" applyBorder="1"/>
    <xf numFmtId="164" fontId="0" fillId="0" borderId="0" xfId="0" applyNumberFormat="1"/>
  </cellXfs>
  <cellStyles count="6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Normal" xfId="0" builtinId="0"/>
  </cellStyles>
  <dxfs count="0"/>
  <tableStyles count="0" defaultTableStyle="TableStyleMedium9" defaultPivotStyle="PivotStyleMedium4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Intensity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Fig1h_NW6_Cops3_051916!$G$7:$L$7</c:f>
                <c:numCache>
                  <c:formatCode>General</c:formatCode>
                  <c:ptCount val="6"/>
                  <c:pt idx="0">
                    <c:v>7.118965936977015</c:v>
                  </c:pt>
                  <c:pt idx="1">
                    <c:v>2.567247848698678</c:v>
                  </c:pt>
                  <c:pt idx="2">
                    <c:v>1.599375904722085</c:v>
                  </c:pt>
                  <c:pt idx="3">
                    <c:v>3.709807349967647</c:v>
                  </c:pt>
                  <c:pt idx="4">
                    <c:v>0.0</c:v>
                  </c:pt>
                  <c:pt idx="5">
                    <c:v>0.0</c:v>
                  </c:pt>
                </c:numCache>
              </c:numRef>
            </c:plus>
            <c:minus>
              <c:numRef>
                <c:f>Fig1h_NW6_Cops3_051916!$G$7:$L$7</c:f>
                <c:numCache>
                  <c:formatCode>General</c:formatCode>
                  <c:ptCount val="6"/>
                  <c:pt idx="0">
                    <c:v>7.118965936977015</c:v>
                  </c:pt>
                  <c:pt idx="1">
                    <c:v>2.567247848698678</c:v>
                  </c:pt>
                  <c:pt idx="2">
                    <c:v>1.599375904722085</c:v>
                  </c:pt>
                  <c:pt idx="3">
                    <c:v>3.709807349967647</c:v>
                  </c:pt>
                  <c:pt idx="4">
                    <c:v>0.0</c:v>
                  </c:pt>
                  <c:pt idx="5">
                    <c:v>0.0</c:v>
                  </c:pt>
                </c:numCache>
              </c:numRef>
            </c:minus>
          </c:errBars>
          <c:cat>
            <c:strRef>
              <c:f>Fig1h_NW6_Cops3_051916!$G$1:$J$1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Fig1h_NW6_Cops3_051916!$G$2:$J$2</c:f>
              <c:numCache>
                <c:formatCode>General</c:formatCode>
                <c:ptCount val="4"/>
                <c:pt idx="0">
                  <c:v>86.29232627206763</c:v>
                </c:pt>
                <c:pt idx="1">
                  <c:v>11.59604631291623</c:v>
                </c:pt>
                <c:pt idx="2">
                  <c:v>8.876458022674034</c:v>
                </c:pt>
                <c:pt idx="3">
                  <c:v>12.69286668080531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186408"/>
        <c:axId val="2088188728"/>
      </c:barChart>
      <c:catAx>
        <c:axId val="20881864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8188728"/>
        <c:crosses val="autoZero"/>
        <c:auto val="1"/>
        <c:lblAlgn val="ctr"/>
        <c:lblOffset val="100"/>
        <c:noMultiLvlLbl val="0"/>
      </c:catAx>
      <c:valAx>
        <c:axId val="2088188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186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Fig1h_NW6_Cops3_051916!$G$9:$J$9</c:f>
                <c:numCache>
                  <c:formatCode>General</c:formatCode>
                  <c:ptCount val="4"/>
                  <c:pt idx="0">
                    <c:v>0.0824982503604308</c:v>
                  </c:pt>
                  <c:pt idx="1">
                    <c:v>0.029750592661096</c:v>
                  </c:pt>
                  <c:pt idx="2">
                    <c:v>0.0185343931936598</c:v>
                  </c:pt>
                  <c:pt idx="3">
                    <c:v>0.0429911616737639</c:v>
                  </c:pt>
                </c:numCache>
              </c:numRef>
            </c:plus>
            <c:minus>
              <c:numRef>
                <c:f>Fig1h_NW6_Cops3_051916!$G$9:$J$9</c:f>
                <c:numCache>
                  <c:formatCode>General</c:formatCode>
                  <c:ptCount val="4"/>
                  <c:pt idx="0">
                    <c:v>0.0824982503604308</c:v>
                  </c:pt>
                  <c:pt idx="1">
                    <c:v>0.029750592661096</c:v>
                  </c:pt>
                  <c:pt idx="2">
                    <c:v>0.0185343931936598</c:v>
                  </c:pt>
                  <c:pt idx="3">
                    <c:v>0.0429911616737639</c:v>
                  </c:pt>
                </c:numCache>
              </c:numRef>
            </c:minus>
          </c:errBars>
          <c:cat>
            <c:strRef>
              <c:f>Fig1h_NW6_Cops3_051916!$G$1:$J$1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Fig1h_NW6_Cops3_051916!$G$3:$J$3</c:f>
              <c:numCache>
                <c:formatCode>General</c:formatCode>
                <c:ptCount val="4"/>
                <c:pt idx="0">
                  <c:v>1.0</c:v>
                </c:pt>
                <c:pt idx="1">
                  <c:v>0.134380967739304</c:v>
                </c:pt>
                <c:pt idx="2">
                  <c:v>0.102864975440433</c:v>
                </c:pt>
                <c:pt idx="3">
                  <c:v>0.147091488074924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292200"/>
        <c:axId val="2068613928"/>
      </c:barChart>
      <c:catAx>
        <c:axId val="20882922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68613928"/>
        <c:crosses val="autoZero"/>
        <c:auto val="1"/>
        <c:lblAlgn val="ctr"/>
        <c:lblOffset val="100"/>
        <c:noMultiLvlLbl val="0"/>
      </c:catAx>
      <c:valAx>
        <c:axId val="2068613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292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93134</xdr:colOff>
      <xdr:row>10</xdr:row>
      <xdr:rowOff>103717</xdr:rowOff>
    </xdr:from>
    <xdr:to>
      <xdr:col>10</xdr:col>
      <xdr:colOff>42334</xdr:colOff>
      <xdr:row>26</xdr:row>
      <xdr:rowOff>188385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27</xdr:row>
      <xdr:rowOff>88900</xdr:rowOff>
    </xdr:from>
    <xdr:to>
      <xdr:col>10</xdr:col>
      <xdr:colOff>149225</xdr:colOff>
      <xdr:row>41</xdr:row>
      <xdr:rowOff>165100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2"/>
  <sheetViews>
    <sheetView tabSelected="1" zoomScale="75" zoomScaleNormal="75" zoomScalePageLayoutView="75" workbookViewId="0">
      <selection activeCell="K1" sqref="K1:L1"/>
    </sheetView>
  </sheetViews>
  <sheetFormatPr baseColWidth="10" defaultColWidth="11" defaultRowHeight="15" x14ac:dyDescent="0"/>
  <cols>
    <col min="1" max="1" width="32.33203125" customWidth="1"/>
    <col min="2" max="2" width="11.5" customWidth="1"/>
    <col min="3" max="3" width="7.6640625" customWidth="1"/>
    <col min="4" max="5" width="9.1640625" customWidth="1"/>
    <col min="6" max="6" width="16.1640625" customWidth="1"/>
    <col min="7" max="7" width="8.5" customWidth="1"/>
    <col min="8" max="8" width="10" customWidth="1"/>
    <col min="9" max="9" width="14.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7" max="17" width="35.6640625" customWidth="1"/>
    <col min="20" max="20" width="18.5" customWidth="1"/>
    <col min="23" max="23" width="21.1640625" customWidth="1"/>
    <col min="28" max="28" width="20" customWidth="1"/>
  </cols>
  <sheetData>
    <row r="1" spans="1:24" s="1" customFormat="1">
      <c r="A1" s="3" t="s">
        <v>0</v>
      </c>
      <c r="B1" s="3" t="s">
        <v>6</v>
      </c>
      <c r="C1" s="4" t="s">
        <v>7</v>
      </c>
      <c r="D1" s="1" t="s">
        <v>8</v>
      </c>
      <c r="F1" s="2"/>
      <c r="G1" s="1" t="s">
        <v>12</v>
      </c>
      <c r="H1" s="3" t="s">
        <v>13</v>
      </c>
      <c r="I1" s="3" t="s">
        <v>14</v>
      </c>
      <c r="J1" s="3" t="s">
        <v>15</v>
      </c>
      <c r="O1"/>
      <c r="P1"/>
      <c r="T1"/>
      <c r="U1" s="3"/>
      <c r="V1" s="3"/>
      <c r="W1" s="3"/>
      <c r="X1"/>
    </row>
    <row r="2" spans="1:24">
      <c r="A2" t="s">
        <v>17</v>
      </c>
      <c r="B2">
        <v>2033</v>
      </c>
      <c r="C2">
        <v>24</v>
      </c>
      <c r="D2" s="15">
        <f>B2/C2</f>
        <v>84.708333333333329</v>
      </c>
      <c r="F2" s="5" t="s">
        <v>3</v>
      </c>
      <c r="G2">
        <f>D20</f>
        <v>86.292326272067626</v>
      </c>
      <c r="H2">
        <f>D34</f>
        <v>11.596046312916231</v>
      </c>
      <c r="I2">
        <f>D48</f>
        <v>8.8764580226740346</v>
      </c>
      <c r="J2">
        <f>D63</f>
        <v>12.692866680805308</v>
      </c>
      <c r="K2" t="e">
        <f>D77</f>
        <v>#DIV/0!</v>
      </c>
      <c r="L2" t="e">
        <f>D91</f>
        <v>#DIV/0!</v>
      </c>
      <c r="N2" s="1" t="s">
        <v>16</v>
      </c>
      <c r="O2" s="1" t="s">
        <v>11</v>
      </c>
      <c r="P2" s="1" t="s">
        <v>30</v>
      </c>
      <c r="Q2" s="1"/>
      <c r="R2" s="1"/>
    </row>
    <row r="3" spans="1:24">
      <c r="A3" t="s">
        <v>18</v>
      </c>
      <c r="B3">
        <v>1703</v>
      </c>
      <c r="C3">
        <v>16</v>
      </c>
      <c r="D3" s="15">
        <f>B3/C3</f>
        <v>106.4375</v>
      </c>
      <c r="F3" t="s">
        <v>50</v>
      </c>
      <c r="G3">
        <f>G2/G2</f>
        <v>1</v>
      </c>
      <c r="H3">
        <f>H2/$G$2</f>
        <v>0.13438096773930419</v>
      </c>
      <c r="I3">
        <f>I2/$G$2</f>
        <v>0.10286497544043262</v>
      </c>
      <c r="J3">
        <f>J2/$G$2</f>
        <v>0.14709148807492425</v>
      </c>
      <c r="N3" t="s">
        <v>17</v>
      </c>
      <c r="O3">
        <v>2033</v>
      </c>
      <c r="P3">
        <v>24</v>
      </c>
    </row>
    <row r="4" spans="1:24">
      <c r="A4" t="s">
        <v>19</v>
      </c>
      <c r="B4">
        <v>1832</v>
      </c>
      <c r="C4">
        <v>24</v>
      </c>
      <c r="D4" s="15">
        <f>B4/C4</f>
        <v>76.333333333333329</v>
      </c>
      <c r="F4" t="s">
        <v>51</v>
      </c>
      <c r="G4">
        <f>G3/G2</f>
        <v>1.1588515957341792E-2</v>
      </c>
      <c r="H4">
        <f t="shared" ref="H4:I4" si="0">H3/H2</f>
        <v>1.1588515957341792E-2</v>
      </c>
      <c r="I4">
        <f t="shared" si="0"/>
        <v>1.1588515957341792E-2</v>
      </c>
      <c r="J4">
        <f>J3/J2</f>
        <v>1.1588515957341792E-2</v>
      </c>
      <c r="N4" t="s">
        <v>18</v>
      </c>
      <c r="O4">
        <v>1703</v>
      </c>
      <c r="P4">
        <v>16</v>
      </c>
    </row>
    <row r="5" spans="1:24">
      <c r="A5" t="s">
        <v>20</v>
      </c>
      <c r="B5">
        <v>2175</v>
      </c>
      <c r="C5">
        <v>18</v>
      </c>
      <c r="D5" s="15">
        <f t="shared" ref="D5:D17" si="1">B5/C5</f>
        <v>120.83333333333333</v>
      </c>
      <c r="N5" t="s">
        <v>19</v>
      </c>
      <c r="O5">
        <v>1832</v>
      </c>
      <c r="P5">
        <v>24</v>
      </c>
    </row>
    <row r="6" spans="1:24">
      <c r="A6" t="s">
        <v>21</v>
      </c>
      <c r="B6">
        <v>1419</v>
      </c>
      <c r="C6">
        <v>14</v>
      </c>
      <c r="D6" s="15">
        <f t="shared" si="1"/>
        <v>101.35714285714286</v>
      </c>
      <c r="N6" t="s">
        <v>20</v>
      </c>
      <c r="O6">
        <v>2175</v>
      </c>
      <c r="P6">
        <v>18</v>
      </c>
    </row>
    <row r="7" spans="1:24">
      <c r="A7" t="s">
        <v>22</v>
      </c>
      <c r="B7" s="2">
        <v>1406</v>
      </c>
      <c r="C7">
        <v>29</v>
      </c>
      <c r="D7" s="15">
        <f t="shared" si="1"/>
        <v>48.482758620689658</v>
      </c>
      <c r="F7" s="5" t="s">
        <v>5</v>
      </c>
      <c r="G7">
        <f>D22</f>
        <v>7.1189659369770153</v>
      </c>
      <c r="H7">
        <f>D36</f>
        <v>2.5672478486986781</v>
      </c>
      <c r="I7">
        <f>D50</f>
        <v>1.599375904722085</v>
      </c>
      <c r="J7">
        <f>D65</f>
        <v>3.7098073499676469</v>
      </c>
      <c r="K7" t="e">
        <f>D79</f>
        <v>#DIV/0!</v>
      </c>
      <c r="L7" t="e">
        <f>D93</f>
        <v>#DIV/0!</v>
      </c>
      <c r="N7" t="s">
        <v>21</v>
      </c>
      <c r="O7">
        <v>1419</v>
      </c>
      <c r="P7">
        <v>14</v>
      </c>
    </row>
    <row r="8" spans="1:24">
      <c r="A8" t="s">
        <v>23</v>
      </c>
      <c r="B8" s="2">
        <v>1570</v>
      </c>
      <c r="C8">
        <v>25</v>
      </c>
      <c r="D8" s="15">
        <f t="shared" si="1"/>
        <v>62.8</v>
      </c>
      <c r="F8" t="s">
        <v>9</v>
      </c>
      <c r="G8" s="19"/>
      <c r="H8" s="20">
        <f>TTEST(D2:D14,D24:D29,2,2)</f>
        <v>2.4237847072125965E-6</v>
      </c>
      <c r="I8" s="20">
        <f>TTEST(D2:D14,D38:D44,2,2)</f>
        <v>3.3448281515566386E-7</v>
      </c>
      <c r="J8" s="20">
        <f>TTEST(D2:D14,D52:D57,2,2)</f>
        <v>3.4538524374973272E-6</v>
      </c>
      <c r="K8" s="20" t="e">
        <f>TTEST(D2:D6,D67:D71,2,2)</f>
        <v>#DIV/0!</v>
      </c>
      <c r="L8" s="20" t="e">
        <f>TTEST(D2:D6,D81:D85,2,2)</f>
        <v>#DIV/0!</v>
      </c>
      <c r="N8" t="s">
        <v>22</v>
      </c>
      <c r="O8" s="2">
        <v>1406</v>
      </c>
      <c r="P8">
        <v>29</v>
      </c>
    </row>
    <row r="9" spans="1:24">
      <c r="A9" t="s">
        <v>24</v>
      </c>
      <c r="B9" s="2">
        <v>1176</v>
      </c>
      <c r="C9">
        <v>27</v>
      </c>
      <c r="D9" s="15">
        <f t="shared" si="1"/>
        <v>43.555555555555557</v>
      </c>
      <c r="F9" t="s">
        <v>52</v>
      </c>
      <c r="G9" s="19">
        <f>G7*G4</f>
        <v>8.2498250360430805E-2</v>
      </c>
      <c r="H9" s="19">
        <f>H7*H4</f>
        <v>2.9750592661096018E-2</v>
      </c>
      <c r="I9" s="19">
        <f>I7*I4</f>
        <v>1.8534393193659848E-2</v>
      </c>
      <c r="J9" s="19">
        <f t="shared" ref="J9" si="2">J7*J4</f>
        <v>4.299116167376394E-2</v>
      </c>
      <c r="K9" s="20"/>
      <c r="L9" s="20"/>
      <c r="N9" t="s">
        <v>23</v>
      </c>
      <c r="O9" s="2">
        <v>1570</v>
      </c>
      <c r="P9">
        <v>25</v>
      </c>
    </row>
    <row r="10" spans="1:24">
      <c r="A10" t="s">
        <v>25</v>
      </c>
      <c r="B10" s="2">
        <v>2075</v>
      </c>
      <c r="C10">
        <v>29</v>
      </c>
      <c r="D10" s="15">
        <f t="shared" si="1"/>
        <v>71.551724137931032</v>
      </c>
      <c r="G10" s="19"/>
      <c r="H10" s="20"/>
      <c r="I10" s="20"/>
      <c r="J10" s="20"/>
      <c r="K10" s="20"/>
      <c r="L10" s="20"/>
      <c r="N10" t="s">
        <v>24</v>
      </c>
      <c r="O10" s="2">
        <v>1176</v>
      </c>
      <c r="P10">
        <v>27</v>
      </c>
    </row>
    <row r="11" spans="1:24">
      <c r="A11" t="s">
        <v>26</v>
      </c>
      <c r="B11">
        <v>2520</v>
      </c>
      <c r="C11">
        <v>22</v>
      </c>
      <c r="D11" s="15">
        <f t="shared" si="1"/>
        <v>114.54545454545455</v>
      </c>
      <c r="G11" s="19"/>
      <c r="H11" s="20"/>
      <c r="I11" s="20"/>
      <c r="J11" s="20"/>
      <c r="K11" s="20"/>
      <c r="L11" s="20"/>
      <c r="N11" t="s">
        <v>25</v>
      </c>
      <c r="O11" s="2">
        <v>2075</v>
      </c>
      <c r="P11">
        <v>29</v>
      </c>
    </row>
    <row r="12" spans="1:24">
      <c r="A12" t="s">
        <v>27</v>
      </c>
      <c r="B12">
        <v>2089</v>
      </c>
      <c r="C12">
        <v>24</v>
      </c>
      <c r="D12" s="15">
        <f t="shared" si="1"/>
        <v>87.041666666666671</v>
      </c>
      <c r="G12" s="19"/>
      <c r="H12" s="20"/>
      <c r="I12" s="20"/>
      <c r="J12" s="20"/>
      <c r="K12" s="20"/>
      <c r="L12" s="20"/>
      <c r="N12" t="s">
        <v>26</v>
      </c>
      <c r="O12">
        <v>2520</v>
      </c>
      <c r="P12">
        <v>22</v>
      </c>
    </row>
    <row r="13" spans="1:24">
      <c r="A13" t="s">
        <v>28</v>
      </c>
      <c r="B13">
        <v>2267</v>
      </c>
      <c r="C13">
        <v>27</v>
      </c>
      <c r="D13" s="15">
        <f t="shared" si="1"/>
        <v>83.962962962962962</v>
      </c>
      <c r="G13" s="19"/>
      <c r="H13" s="20"/>
      <c r="I13" s="20"/>
      <c r="J13" s="20"/>
      <c r="K13" s="20"/>
      <c r="L13" s="20"/>
      <c r="N13" t="s">
        <v>27</v>
      </c>
      <c r="O13">
        <v>2089</v>
      </c>
      <c r="P13">
        <v>24</v>
      </c>
    </row>
    <row r="14" spans="1:24">
      <c r="A14" t="s">
        <v>29</v>
      </c>
      <c r="B14">
        <v>2524</v>
      </c>
      <c r="C14">
        <v>21</v>
      </c>
      <c r="D14" s="15">
        <f t="shared" si="1"/>
        <v>120.19047619047619</v>
      </c>
      <c r="G14" s="19"/>
      <c r="H14" s="20"/>
      <c r="I14" s="20"/>
      <c r="J14" s="20"/>
      <c r="K14" s="20"/>
      <c r="L14" s="20"/>
      <c r="N14" t="s">
        <v>28</v>
      </c>
      <c r="O14">
        <v>2267</v>
      </c>
      <c r="P14">
        <v>27</v>
      </c>
    </row>
    <row r="15" spans="1:24">
      <c r="D15" s="15" t="e">
        <f t="shared" si="1"/>
        <v>#DIV/0!</v>
      </c>
      <c r="G15" s="2"/>
      <c r="N15" t="s">
        <v>29</v>
      </c>
      <c r="O15">
        <v>2524</v>
      </c>
      <c r="P15">
        <v>21</v>
      </c>
    </row>
    <row r="16" spans="1:24">
      <c r="D16" s="15" t="e">
        <f t="shared" si="1"/>
        <v>#DIV/0!</v>
      </c>
      <c r="G16" s="2"/>
    </row>
    <row r="17" spans="1:23">
      <c r="D17" s="15" t="e">
        <f t="shared" si="1"/>
        <v>#DIV/0!</v>
      </c>
      <c r="N17" t="s">
        <v>31</v>
      </c>
      <c r="O17" s="2">
        <v>293</v>
      </c>
      <c r="P17">
        <v>42</v>
      </c>
    </row>
    <row r="18" spans="1:23">
      <c r="N18" t="s">
        <v>32</v>
      </c>
      <c r="O18">
        <v>272</v>
      </c>
      <c r="P18">
        <v>55</v>
      </c>
      <c r="W18" s="2"/>
    </row>
    <row r="19" spans="1:23">
      <c r="G19" s="2"/>
      <c r="N19" t="s">
        <v>33</v>
      </c>
      <c r="O19">
        <v>488</v>
      </c>
      <c r="P19">
        <v>28</v>
      </c>
    </row>
    <row r="20" spans="1:23">
      <c r="A20" s="9" t="s">
        <v>1</v>
      </c>
      <c r="B20" s="10">
        <f>AVERAGE($B$2:$B$15)</f>
        <v>1906.8461538461538</v>
      </c>
      <c r="C20" s="10">
        <f>AVERAGE(C2:C15)</f>
        <v>23.076923076923077</v>
      </c>
      <c r="D20" s="10">
        <f>AVERAGE(D2:D14)</f>
        <v>86.292326272067626</v>
      </c>
      <c r="G20" s="2"/>
      <c r="N20" t="s">
        <v>34</v>
      </c>
      <c r="O20" s="2">
        <v>541</v>
      </c>
      <c r="P20">
        <v>27</v>
      </c>
    </row>
    <row r="21" spans="1:23">
      <c r="A21" s="11" t="s">
        <v>2</v>
      </c>
      <c r="B21" s="7" t="s">
        <v>10</v>
      </c>
      <c r="C21" s="7">
        <f>B20/C20</f>
        <v>82.63</v>
      </c>
      <c r="D21" s="7">
        <f>STDEV(D2:D14)</f>
        <v>25.667796714052169</v>
      </c>
      <c r="G21" s="2"/>
      <c r="N21" t="s">
        <v>35</v>
      </c>
      <c r="O21" s="2">
        <v>551</v>
      </c>
      <c r="P21">
        <v>41</v>
      </c>
    </row>
    <row r="22" spans="1:23">
      <c r="A22" s="12" t="s">
        <v>4</v>
      </c>
      <c r="B22" s="13"/>
      <c r="C22" s="13"/>
      <c r="D22" s="13">
        <f>D21/SQRT(13)</f>
        <v>7.1189659369770153</v>
      </c>
      <c r="G22" s="2"/>
      <c r="N22" t="s">
        <v>36</v>
      </c>
      <c r="O22">
        <v>270</v>
      </c>
      <c r="P22">
        <v>40</v>
      </c>
    </row>
    <row r="23" spans="1:23">
      <c r="A23" s="3" t="s">
        <v>0</v>
      </c>
      <c r="B23" s="3" t="s">
        <v>6</v>
      </c>
      <c r="C23" s="4" t="s">
        <v>7</v>
      </c>
      <c r="D23" s="1" t="s">
        <v>8</v>
      </c>
      <c r="G23" s="2"/>
    </row>
    <row r="24" spans="1:23">
      <c r="A24" t="s">
        <v>31</v>
      </c>
      <c r="B24" s="2">
        <v>293</v>
      </c>
      <c r="C24">
        <v>42</v>
      </c>
      <c r="D24">
        <f>B24/C24</f>
        <v>6.9761904761904763</v>
      </c>
      <c r="G24" s="2"/>
      <c r="N24" t="s">
        <v>37</v>
      </c>
      <c r="O24">
        <v>562</v>
      </c>
      <c r="P24">
        <v>34</v>
      </c>
    </row>
    <row r="25" spans="1:23">
      <c r="A25" t="s">
        <v>32</v>
      </c>
      <c r="B25">
        <v>272</v>
      </c>
      <c r="C25">
        <v>55</v>
      </c>
      <c r="D25">
        <f>B25/C25</f>
        <v>4.9454545454545453</v>
      </c>
      <c r="G25" s="2"/>
      <c r="N25" t="s">
        <v>38</v>
      </c>
      <c r="O25">
        <v>221</v>
      </c>
      <c r="P25">
        <v>31</v>
      </c>
    </row>
    <row r="26" spans="1:23">
      <c r="A26" t="s">
        <v>33</v>
      </c>
      <c r="B26">
        <v>488</v>
      </c>
      <c r="C26">
        <v>28</v>
      </c>
      <c r="D26">
        <f>B26/C26</f>
        <v>17.428571428571427</v>
      </c>
      <c r="G26" s="2"/>
      <c r="N26" t="s">
        <v>39</v>
      </c>
      <c r="O26">
        <v>608</v>
      </c>
      <c r="P26">
        <v>54</v>
      </c>
    </row>
    <row r="27" spans="1:23">
      <c r="A27" t="s">
        <v>34</v>
      </c>
      <c r="B27" s="2">
        <v>541</v>
      </c>
      <c r="C27">
        <v>27</v>
      </c>
      <c r="D27">
        <f>B27/C27</f>
        <v>20.037037037037038</v>
      </c>
      <c r="G27" s="2"/>
      <c r="N27" t="s">
        <v>40</v>
      </c>
      <c r="O27">
        <v>362</v>
      </c>
      <c r="P27">
        <v>42</v>
      </c>
    </row>
    <row r="28" spans="1:23">
      <c r="A28" t="s">
        <v>35</v>
      </c>
      <c r="B28" s="2">
        <v>551</v>
      </c>
      <c r="C28">
        <v>41</v>
      </c>
      <c r="D28">
        <f t="shared" ref="D28:D32" si="3">B28/C28</f>
        <v>13.439024390243903</v>
      </c>
      <c r="G28" s="2"/>
      <c r="N28" t="s">
        <v>41</v>
      </c>
      <c r="O28">
        <v>366</v>
      </c>
      <c r="P28">
        <v>38</v>
      </c>
    </row>
    <row r="29" spans="1:23">
      <c r="A29" t="s">
        <v>36</v>
      </c>
      <c r="B29">
        <v>270</v>
      </c>
      <c r="C29">
        <v>40</v>
      </c>
      <c r="D29">
        <f t="shared" si="3"/>
        <v>6.75</v>
      </c>
      <c r="G29" s="2"/>
      <c r="N29" t="s">
        <v>42</v>
      </c>
      <c r="O29">
        <v>232</v>
      </c>
      <c r="P29">
        <v>45</v>
      </c>
    </row>
    <row r="30" spans="1:23">
      <c r="D30" t="e">
        <f t="shared" si="3"/>
        <v>#DIV/0!</v>
      </c>
      <c r="G30" s="2"/>
      <c r="N30" t="s">
        <v>43</v>
      </c>
      <c r="O30">
        <v>202</v>
      </c>
      <c r="P30">
        <v>53</v>
      </c>
    </row>
    <row r="31" spans="1:23">
      <c r="D31" t="e">
        <f t="shared" si="3"/>
        <v>#DIV/0!</v>
      </c>
      <c r="G31" s="2"/>
    </row>
    <row r="32" spans="1:23">
      <c r="D32" t="e">
        <f t="shared" si="3"/>
        <v>#DIV/0!</v>
      </c>
      <c r="G32" s="2"/>
      <c r="N32" t="s">
        <v>44</v>
      </c>
      <c r="O32">
        <v>592</v>
      </c>
      <c r="P32">
        <v>42</v>
      </c>
    </row>
    <row r="33" spans="1:20">
      <c r="G33" s="2"/>
      <c r="N33" t="s">
        <v>45</v>
      </c>
      <c r="O33">
        <v>780</v>
      </c>
      <c r="P33">
        <v>33</v>
      </c>
    </row>
    <row r="34" spans="1:20">
      <c r="A34" s="9" t="s">
        <v>1</v>
      </c>
      <c r="B34" s="10">
        <f>AVERAGE($B$24:$B$29)</f>
        <v>402.5</v>
      </c>
      <c r="C34" s="10">
        <f>AVERAGE($C$24:$C$29)</f>
        <v>38.833333333333336</v>
      </c>
      <c r="D34" s="10">
        <f>AVERAGE($D$24:$D$29)</f>
        <v>11.596046312916231</v>
      </c>
      <c r="G34" s="2"/>
      <c r="N34" t="s">
        <v>46</v>
      </c>
      <c r="O34">
        <v>138</v>
      </c>
      <c r="P34">
        <v>47</v>
      </c>
    </row>
    <row r="35" spans="1:20">
      <c r="A35" s="11" t="s">
        <v>2</v>
      </c>
      <c r="B35" s="7" t="s">
        <v>10</v>
      </c>
      <c r="C35" s="7">
        <f>B34/C34</f>
        <v>10.364806866952788</v>
      </c>
      <c r="D35" s="7">
        <f>STDEV($D24:$D29)</f>
        <v>6.2884472725695915</v>
      </c>
      <c r="G35" s="2"/>
      <c r="N35" t="s">
        <v>47</v>
      </c>
      <c r="O35">
        <v>718</v>
      </c>
      <c r="P35">
        <v>31</v>
      </c>
    </row>
    <row r="36" spans="1:20">
      <c r="A36" s="12" t="s">
        <v>4</v>
      </c>
      <c r="B36" s="13"/>
      <c r="C36" s="13"/>
      <c r="D36" s="13">
        <f>$D35/SQRT(6)</f>
        <v>2.5672478486986781</v>
      </c>
      <c r="F36" s="2"/>
      <c r="G36" s="2"/>
      <c r="H36" s="2"/>
      <c r="I36" s="2"/>
      <c r="N36" t="s">
        <v>48</v>
      </c>
      <c r="O36">
        <v>287</v>
      </c>
      <c r="P36">
        <v>53</v>
      </c>
    </row>
    <row r="37" spans="1:20">
      <c r="A37" s="16" t="s">
        <v>0</v>
      </c>
      <c r="B37" s="16" t="s">
        <v>6</v>
      </c>
      <c r="C37" s="16" t="s">
        <v>7</v>
      </c>
      <c r="D37" s="16" t="s">
        <v>8</v>
      </c>
      <c r="F37" s="2"/>
      <c r="G37" s="2"/>
      <c r="H37" s="2"/>
      <c r="I37" s="2"/>
      <c r="N37" t="s">
        <v>49</v>
      </c>
      <c r="O37">
        <v>318</v>
      </c>
      <c r="P37">
        <v>46</v>
      </c>
    </row>
    <row r="38" spans="1:20">
      <c r="A38" t="s">
        <v>37</v>
      </c>
      <c r="B38">
        <v>562</v>
      </c>
      <c r="C38">
        <v>34</v>
      </c>
      <c r="D38" s="15">
        <f>B38/C38</f>
        <v>16.529411764705884</v>
      </c>
      <c r="F38" s="2"/>
      <c r="G38" s="2"/>
    </row>
    <row r="39" spans="1:20">
      <c r="A39" t="s">
        <v>38</v>
      </c>
      <c r="B39">
        <v>221</v>
      </c>
      <c r="C39">
        <v>31</v>
      </c>
      <c r="D39" s="15">
        <f>B39/C39</f>
        <v>7.129032258064516</v>
      </c>
      <c r="G39" s="2"/>
    </row>
    <row r="40" spans="1:20">
      <c r="A40" t="s">
        <v>39</v>
      </c>
      <c r="B40">
        <v>608</v>
      </c>
      <c r="C40">
        <v>54</v>
      </c>
      <c r="D40" s="15">
        <f>B40/C40</f>
        <v>11.25925925925926</v>
      </c>
    </row>
    <row r="41" spans="1:20">
      <c r="A41" t="s">
        <v>40</v>
      </c>
      <c r="B41">
        <v>362</v>
      </c>
      <c r="C41">
        <v>42</v>
      </c>
      <c r="D41" s="15">
        <f>B41/C41</f>
        <v>8.6190476190476186</v>
      </c>
      <c r="G41" s="2"/>
    </row>
    <row r="42" spans="1:20">
      <c r="A42" t="s">
        <v>41</v>
      </c>
      <c r="B42">
        <v>366</v>
      </c>
      <c r="C42">
        <v>38</v>
      </c>
      <c r="D42" s="15">
        <f t="shared" ref="D42:D46" si="4">B42/C42</f>
        <v>9.6315789473684212</v>
      </c>
      <c r="G42" s="2"/>
    </row>
    <row r="43" spans="1:20">
      <c r="A43" t="s">
        <v>42</v>
      </c>
      <c r="B43">
        <v>232</v>
      </c>
      <c r="C43">
        <v>45</v>
      </c>
      <c r="D43" s="15">
        <f t="shared" si="4"/>
        <v>5.1555555555555559</v>
      </c>
      <c r="G43" s="2"/>
    </row>
    <row r="44" spans="1:20">
      <c r="A44" t="s">
        <v>43</v>
      </c>
      <c r="B44">
        <v>202</v>
      </c>
      <c r="C44">
        <v>53</v>
      </c>
      <c r="D44" s="15">
        <f t="shared" si="4"/>
        <v>3.8113207547169812</v>
      </c>
      <c r="G44" s="2"/>
    </row>
    <row r="45" spans="1:20">
      <c r="D45" s="15" t="e">
        <f t="shared" si="4"/>
        <v>#DIV/0!</v>
      </c>
      <c r="G45" s="2"/>
    </row>
    <row r="46" spans="1:20">
      <c r="D46" s="15" t="e">
        <f t="shared" si="4"/>
        <v>#DIV/0!</v>
      </c>
      <c r="G46" s="2"/>
    </row>
    <row r="47" spans="1:20">
      <c r="A47" s="5"/>
      <c r="B47" s="5"/>
      <c r="C47" s="5"/>
      <c r="D47" s="15"/>
      <c r="G47" s="2"/>
    </row>
    <row r="48" spans="1:20">
      <c r="A48" s="9" t="s">
        <v>1</v>
      </c>
      <c r="B48" s="10">
        <f>AVERAGE($B$38:$B$42)</f>
        <v>423.8</v>
      </c>
      <c r="C48" s="10">
        <f>AVERAGE($C$38:$C$42)</f>
        <v>39.799999999999997</v>
      </c>
      <c r="D48" s="10">
        <f>AVERAGE($D$38:$D$44)</f>
        <v>8.8764580226740346</v>
      </c>
      <c r="G48" s="2"/>
      <c r="T48" s="2"/>
    </row>
    <row r="49" spans="1:23">
      <c r="A49" s="11" t="s">
        <v>2</v>
      </c>
      <c r="B49" s="7" t="s">
        <v>10</v>
      </c>
      <c r="C49" s="7">
        <f>B48/C48</f>
        <v>10.648241206030152</v>
      </c>
      <c r="D49" s="7">
        <f>STDEV($D$38:$D$44)</f>
        <v>4.2315508968035722</v>
      </c>
      <c r="G49" s="2"/>
      <c r="T49" s="2"/>
      <c r="U49" s="2"/>
      <c r="V49" s="2"/>
      <c r="W49" s="2"/>
    </row>
    <row r="50" spans="1:23">
      <c r="A50" s="12" t="s">
        <v>4</v>
      </c>
      <c r="B50" s="13"/>
      <c r="C50" s="13"/>
      <c r="D50" s="13">
        <f>D49/SQRT(7)</f>
        <v>1.599375904722085</v>
      </c>
      <c r="G50" s="2"/>
      <c r="T50" s="2"/>
      <c r="W50" s="2"/>
    </row>
    <row r="51" spans="1:23">
      <c r="A51" s="16" t="s">
        <v>0</v>
      </c>
      <c r="B51" s="16" t="s">
        <v>6</v>
      </c>
      <c r="C51" s="16" t="s">
        <v>7</v>
      </c>
      <c r="D51" s="16" t="s">
        <v>8</v>
      </c>
      <c r="G51" s="2"/>
      <c r="O51" s="2"/>
      <c r="T51" s="2"/>
      <c r="W51" s="2"/>
    </row>
    <row r="52" spans="1:23">
      <c r="A52" t="s">
        <v>44</v>
      </c>
      <c r="B52">
        <v>592</v>
      </c>
      <c r="C52">
        <v>42</v>
      </c>
      <c r="D52" s="2">
        <f>B52/C52</f>
        <v>14.095238095238095</v>
      </c>
      <c r="E52" s="2"/>
      <c r="F52" s="2"/>
      <c r="T52" s="2"/>
      <c r="W52" s="2"/>
    </row>
    <row r="53" spans="1:23">
      <c r="A53" t="s">
        <v>45</v>
      </c>
      <c r="B53">
        <v>780</v>
      </c>
      <c r="C53">
        <v>33</v>
      </c>
      <c r="D53" s="2">
        <f t="shared" ref="D53:D57" si="5">B53/C53</f>
        <v>23.636363636363637</v>
      </c>
      <c r="E53" s="2"/>
      <c r="F53" s="2"/>
    </row>
    <row r="54" spans="1:23">
      <c r="A54" t="s">
        <v>46</v>
      </c>
      <c r="B54">
        <v>138</v>
      </c>
      <c r="C54">
        <v>47</v>
      </c>
      <c r="D54" s="2">
        <f t="shared" si="5"/>
        <v>2.9361702127659575</v>
      </c>
      <c r="O54" s="2"/>
    </row>
    <row r="55" spans="1:23">
      <c r="A55" t="s">
        <v>47</v>
      </c>
      <c r="B55">
        <v>718</v>
      </c>
      <c r="C55">
        <v>31</v>
      </c>
      <c r="D55" s="2">
        <f t="shared" si="5"/>
        <v>23.161290322580644</v>
      </c>
      <c r="F55" s="2"/>
      <c r="H55" s="2"/>
      <c r="O55" s="2"/>
    </row>
    <row r="56" spans="1:23">
      <c r="A56" t="s">
        <v>48</v>
      </c>
      <c r="B56">
        <v>287</v>
      </c>
      <c r="C56">
        <v>53</v>
      </c>
      <c r="D56" s="2">
        <f t="shared" si="5"/>
        <v>5.4150943396226419</v>
      </c>
      <c r="F56" s="2"/>
      <c r="G56" s="2"/>
      <c r="H56" s="2"/>
      <c r="I56" s="2"/>
    </row>
    <row r="57" spans="1:23">
      <c r="A57" t="s">
        <v>49</v>
      </c>
      <c r="B57">
        <v>318</v>
      </c>
      <c r="C57">
        <v>46</v>
      </c>
      <c r="D57" s="2">
        <f t="shared" si="5"/>
        <v>6.9130434782608692</v>
      </c>
      <c r="G57" s="2"/>
    </row>
    <row r="58" spans="1:23">
      <c r="D58" s="2" t="e">
        <f t="shared" ref="D58:D60" si="6">B58/C58</f>
        <v>#DIV/0!</v>
      </c>
      <c r="G58" s="2"/>
    </row>
    <row r="59" spans="1:23">
      <c r="D59" s="2" t="e">
        <f t="shared" si="6"/>
        <v>#DIV/0!</v>
      </c>
      <c r="G59" s="2"/>
    </row>
    <row r="60" spans="1:23">
      <c r="D60" s="2" t="e">
        <f t="shared" si="6"/>
        <v>#DIV/0!</v>
      </c>
      <c r="G60" s="2"/>
    </row>
    <row r="61" spans="1:23">
      <c r="A61" s="5"/>
      <c r="B61" s="5"/>
      <c r="C61" s="5"/>
      <c r="D61" s="15"/>
      <c r="G61" s="2"/>
    </row>
    <row r="62" spans="1:23">
      <c r="D62" s="2"/>
      <c r="F62" s="2"/>
      <c r="G62" s="2"/>
    </row>
    <row r="63" spans="1:23">
      <c r="A63" s="9" t="s">
        <v>1</v>
      </c>
      <c r="B63" s="9">
        <f>AVERAGE($B$52:$B$56)</f>
        <v>503</v>
      </c>
      <c r="C63" s="10">
        <f>AVERAGE($C$52:$C$56)</f>
        <v>41.2</v>
      </c>
      <c r="D63" s="10">
        <f>AVERAGE($D$52:$D$57)</f>
        <v>12.692866680805308</v>
      </c>
      <c r="G63" s="2"/>
    </row>
    <row r="64" spans="1:23">
      <c r="A64" s="11" t="s">
        <v>2</v>
      </c>
      <c r="B64" s="17" t="s">
        <v>10</v>
      </c>
      <c r="C64" s="8">
        <f>$B$63/$C$63</f>
        <v>12.208737864077669</v>
      </c>
      <c r="D64" s="7">
        <f>STDEV($D$52:$D$57)</f>
        <v>9.0871350514473939</v>
      </c>
    </row>
    <row r="65" spans="1:4">
      <c r="A65" s="12" t="s">
        <v>4</v>
      </c>
      <c r="B65" s="12"/>
      <c r="C65" s="13"/>
      <c r="D65" s="13">
        <f>D64/SQRT(6)</f>
        <v>3.7098073499676469</v>
      </c>
    </row>
    <row r="66" spans="1:4">
      <c r="A66" s="16" t="s">
        <v>0</v>
      </c>
      <c r="B66" s="16" t="s">
        <v>6</v>
      </c>
      <c r="C66" s="16" t="s">
        <v>7</v>
      </c>
      <c r="D66" s="16" t="s">
        <v>8</v>
      </c>
    </row>
    <row r="67" spans="1:4">
      <c r="D67" s="15"/>
    </row>
    <row r="68" spans="1:4">
      <c r="D68" s="15"/>
    </row>
    <row r="69" spans="1:4">
      <c r="D69" s="15"/>
    </row>
    <row r="70" spans="1:4">
      <c r="D70" s="15"/>
    </row>
    <row r="71" spans="1:4">
      <c r="D71" s="15"/>
    </row>
    <row r="72" spans="1:4">
      <c r="A72" s="15"/>
      <c r="B72" s="15"/>
      <c r="C72" s="15"/>
      <c r="D72" s="15"/>
    </row>
    <row r="73" spans="1:4">
      <c r="A73" s="15"/>
      <c r="B73" s="15"/>
      <c r="C73" s="15"/>
      <c r="D73" s="15"/>
    </row>
    <row r="74" spans="1:4">
      <c r="A74" s="15"/>
      <c r="B74" s="15"/>
      <c r="C74" s="15"/>
      <c r="D74" s="15"/>
    </row>
    <row r="75" spans="1:4">
      <c r="A75" s="15"/>
      <c r="B75" s="15"/>
      <c r="C75" s="15"/>
      <c r="D75" s="15"/>
    </row>
    <row r="76" spans="1:4">
      <c r="A76" s="15"/>
      <c r="B76" s="15"/>
      <c r="C76" s="15"/>
      <c r="D76" s="15"/>
    </row>
    <row r="77" spans="1:4">
      <c r="A77" s="14" t="s">
        <v>1</v>
      </c>
      <c r="B77" s="9" t="e">
        <f>AVERAGE($B$67:$B$71)</f>
        <v>#DIV/0!</v>
      </c>
      <c r="C77" s="10" t="e">
        <f>AVERAGE($C$67:$C$71)</f>
        <v>#DIV/0!</v>
      </c>
      <c r="D77" s="10" t="e">
        <f>AVERAGE($D$67:$D$71)</f>
        <v>#DIV/0!</v>
      </c>
    </row>
    <row r="78" spans="1:4">
      <c r="A78" s="11" t="s">
        <v>2</v>
      </c>
      <c r="B78" s="17" t="s">
        <v>10</v>
      </c>
      <c r="C78" s="8" t="e">
        <f>$B$77/$C$77</f>
        <v>#DIV/0!</v>
      </c>
      <c r="D78" s="7" t="e">
        <f>STDEV($D$67:$D$71)</f>
        <v>#DIV/0!</v>
      </c>
    </row>
    <row r="79" spans="1:4">
      <c r="A79" s="12" t="s">
        <v>4</v>
      </c>
      <c r="B79" s="12"/>
      <c r="C79" s="13"/>
      <c r="D79" s="13" t="e">
        <f>D78/SQRT(5)</f>
        <v>#DIV/0!</v>
      </c>
    </row>
    <row r="80" spans="1:4">
      <c r="A80" s="16" t="s">
        <v>0</v>
      </c>
      <c r="B80" s="16" t="s">
        <v>6</v>
      </c>
      <c r="C80" s="16" t="s">
        <v>7</v>
      </c>
      <c r="D80" s="16" t="s">
        <v>8</v>
      </c>
    </row>
    <row r="91" spans="1:9">
      <c r="A91" s="14" t="s">
        <v>1</v>
      </c>
      <c r="B91" s="9" t="e">
        <f>AVERAGE($B$81:$B$85)</f>
        <v>#DIV/0!</v>
      </c>
      <c r="C91" s="10" t="e">
        <f>AVERAGE($C$81:$C$85)</f>
        <v>#DIV/0!</v>
      </c>
      <c r="D91" s="10" t="e">
        <f>AVERAGE($D$81:$D$85)</f>
        <v>#DIV/0!</v>
      </c>
      <c r="F91" s="2"/>
      <c r="G91" s="2"/>
      <c r="H91" s="2"/>
      <c r="I91" s="2"/>
    </row>
    <row r="92" spans="1:9">
      <c r="A92" s="11" t="s">
        <v>2</v>
      </c>
      <c r="B92" s="17" t="s">
        <v>10</v>
      </c>
      <c r="C92" s="8" t="e">
        <f>$B$91/$C$91</f>
        <v>#DIV/0!</v>
      </c>
      <c r="D92" s="7" t="e">
        <f>STDEV($D$81:$D$85)</f>
        <v>#DIV/0!</v>
      </c>
      <c r="F92" s="2"/>
      <c r="G92" s="2"/>
    </row>
    <row r="93" spans="1:9">
      <c r="A93" s="12" t="s">
        <v>4</v>
      </c>
      <c r="B93" s="12"/>
      <c r="C93" s="13"/>
      <c r="D93" s="13" t="e">
        <f>D92/SQRT(ROWS($D$81:$D$85))</f>
        <v>#DIV/0!</v>
      </c>
      <c r="G93" s="2"/>
    </row>
    <row r="95" spans="1:9">
      <c r="A95" s="3"/>
      <c r="B95" s="3"/>
    </row>
    <row r="96" spans="1:9">
      <c r="A96" s="2"/>
      <c r="B96" s="2"/>
    </row>
    <row r="97" spans="1:21">
      <c r="C97" s="2"/>
      <c r="E97" s="2"/>
      <c r="F97" s="2"/>
      <c r="G97" s="2"/>
    </row>
    <row r="98" spans="1:21">
      <c r="A98" s="2"/>
      <c r="B98" s="2"/>
      <c r="C98" s="2"/>
      <c r="D98" s="2"/>
      <c r="F98" s="2"/>
      <c r="G98" s="2"/>
    </row>
    <row r="99" spans="1:21">
      <c r="A99" s="2"/>
      <c r="B99" s="2"/>
      <c r="C99" s="2"/>
      <c r="D99" s="2"/>
      <c r="F99" s="2"/>
      <c r="N99" s="2"/>
      <c r="O99" s="2"/>
      <c r="P99" s="2"/>
      <c r="Q99" s="2"/>
      <c r="R99" s="2"/>
      <c r="S99" s="2"/>
      <c r="T99" s="2"/>
      <c r="U99" s="2"/>
    </row>
    <row r="100" spans="1:21">
      <c r="A100" s="2"/>
      <c r="B100" s="2"/>
      <c r="C100" s="2"/>
      <c r="D100" s="2"/>
      <c r="F100" s="2"/>
      <c r="N100" s="2"/>
      <c r="O100" s="2"/>
      <c r="P100" s="2"/>
      <c r="Q100" s="2"/>
      <c r="R100" s="2"/>
      <c r="S100" s="2"/>
      <c r="T100" s="2"/>
      <c r="U100" s="2"/>
    </row>
    <row r="101" spans="1:21">
      <c r="A101" s="2"/>
      <c r="B101" s="2"/>
      <c r="C101" s="2"/>
      <c r="D101" s="2"/>
      <c r="F101" s="2"/>
      <c r="N101" s="2"/>
      <c r="O101" s="2"/>
      <c r="P101" s="2"/>
      <c r="Q101" s="2"/>
      <c r="R101" s="2"/>
      <c r="S101" s="2"/>
      <c r="T101" s="2"/>
      <c r="U101" s="2"/>
    </row>
    <row r="102" spans="1:21">
      <c r="A102" s="3"/>
      <c r="B102" s="3"/>
      <c r="C102" s="2"/>
      <c r="D102" s="2"/>
      <c r="E102" s="2"/>
      <c r="F102" s="2"/>
      <c r="G102" s="2"/>
      <c r="N102" s="2"/>
      <c r="O102" s="2"/>
      <c r="P102" s="2"/>
      <c r="Q102" s="2"/>
      <c r="R102" s="2"/>
      <c r="S102" s="2"/>
      <c r="T102" s="2"/>
      <c r="U102" s="2"/>
    </row>
    <row r="103" spans="1:21">
      <c r="A103" s="4"/>
      <c r="B103" s="2"/>
      <c r="C103" s="2"/>
      <c r="D103" s="2"/>
      <c r="E103" s="2"/>
      <c r="F103" s="2"/>
      <c r="G103" s="2"/>
      <c r="N103" s="2"/>
      <c r="O103" s="2"/>
      <c r="P103" s="2"/>
      <c r="Q103" s="2"/>
      <c r="R103" s="2"/>
      <c r="S103" s="2"/>
      <c r="T103" s="2"/>
      <c r="U103" s="2"/>
    </row>
    <row r="104" spans="1:21">
      <c r="A104" s="3"/>
      <c r="B104" s="3"/>
      <c r="C104" s="2"/>
      <c r="D104" s="2"/>
      <c r="E104" s="2"/>
      <c r="F104" s="2"/>
      <c r="G104" s="2"/>
      <c r="N104" s="2"/>
      <c r="O104" s="3"/>
      <c r="P104" s="3"/>
      <c r="Q104" s="3"/>
      <c r="R104" s="3"/>
      <c r="S104" s="2"/>
      <c r="T104" s="2"/>
      <c r="U104" s="2"/>
    </row>
    <row r="105" spans="1:21">
      <c r="A105" s="2"/>
      <c r="B105" s="2"/>
      <c r="C105" s="2"/>
      <c r="D105" s="2"/>
      <c r="E105" s="2"/>
      <c r="F105" s="2"/>
      <c r="N105" s="2"/>
      <c r="O105" s="2"/>
      <c r="P105" s="2"/>
      <c r="Q105" s="2"/>
      <c r="R105" s="2"/>
      <c r="S105" s="2"/>
      <c r="T105" s="2"/>
      <c r="U105" s="2"/>
    </row>
    <row r="106" spans="1:21">
      <c r="A106" s="2"/>
      <c r="B106" s="2"/>
      <c r="C106" s="2"/>
      <c r="D106" s="2"/>
      <c r="F106" s="2"/>
      <c r="N106" s="2"/>
      <c r="O106" s="2"/>
      <c r="P106" s="2"/>
      <c r="Q106" s="2"/>
      <c r="R106" s="2"/>
      <c r="S106" s="2"/>
      <c r="T106" s="2"/>
      <c r="U106" s="2"/>
    </row>
    <row r="107" spans="1:21">
      <c r="A107" s="2"/>
      <c r="B107" s="2"/>
      <c r="C107" s="2"/>
      <c r="D107" s="2"/>
      <c r="N107" s="2"/>
      <c r="O107" s="2"/>
      <c r="P107" s="2"/>
      <c r="Q107" s="2"/>
      <c r="R107" s="2"/>
      <c r="S107" s="2"/>
      <c r="T107" s="2"/>
      <c r="U107" s="2"/>
    </row>
    <row r="108" spans="1:21">
      <c r="A108" s="2"/>
      <c r="B108" s="2"/>
      <c r="C108" s="2"/>
      <c r="D108" s="2"/>
      <c r="F108" s="2"/>
      <c r="G108" s="2"/>
      <c r="H108" s="2"/>
      <c r="I108" s="2"/>
      <c r="N108" s="2"/>
      <c r="O108" s="3"/>
      <c r="P108" s="3"/>
      <c r="Q108" s="2"/>
      <c r="R108" s="3"/>
      <c r="S108" s="2"/>
      <c r="T108" s="2"/>
      <c r="U108" s="2"/>
    </row>
    <row r="109" spans="1:21">
      <c r="A109" s="2"/>
      <c r="B109" s="2"/>
      <c r="C109" s="2"/>
      <c r="D109" s="2"/>
      <c r="F109" s="2"/>
      <c r="G109" s="2"/>
      <c r="N109" s="2"/>
      <c r="O109" s="4"/>
      <c r="P109" s="4"/>
      <c r="Q109" s="2"/>
      <c r="R109" s="2"/>
      <c r="S109" s="2"/>
      <c r="T109" s="2"/>
      <c r="U109" s="2"/>
    </row>
    <row r="110" spans="1:21">
      <c r="A110" s="18"/>
      <c r="B110" s="3"/>
      <c r="C110" s="2"/>
      <c r="D110" s="2"/>
      <c r="E110" s="2"/>
      <c r="G110" s="2"/>
      <c r="N110" s="2"/>
      <c r="O110" s="3"/>
      <c r="P110" s="3"/>
      <c r="Q110" s="2"/>
      <c r="R110" s="3"/>
      <c r="S110" s="2"/>
      <c r="T110" s="2"/>
      <c r="U110" s="2"/>
    </row>
    <row r="111" spans="1:21">
      <c r="A111" s="4"/>
      <c r="B111" s="2"/>
      <c r="C111" s="2"/>
      <c r="D111" s="2"/>
      <c r="F111" s="2"/>
      <c r="G111" s="2"/>
      <c r="N111" s="2"/>
      <c r="O111" s="2"/>
      <c r="P111" s="2"/>
      <c r="Q111" s="2"/>
      <c r="R111" s="2"/>
      <c r="S111" s="2"/>
      <c r="T111" s="2"/>
      <c r="U111" s="2"/>
    </row>
    <row r="112" spans="1:21">
      <c r="A112" s="3"/>
      <c r="B112" s="3"/>
      <c r="C112" s="2"/>
      <c r="D112" s="2"/>
      <c r="N112" s="2"/>
      <c r="O112" s="2"/>
      <c r="P112" s="2"/>
      <c r="Q112" s="2"/>
      <c r="R112" s="2"/>
      <c r="S112" s="2"/>
      <c r="T112" s="2"/>
      <c r="U112" s="2"/>
    </row>
    <row r="113" spans="1:21">
      <c r="A113" s="2"/>
      <c r="B113" s="2"/>
      <c r="C113" s="2"/>
      <c r="D113" s="2"/>
      <c r="N113" s="2"/>
      <c r="O113" s="2"/>
      <c r="P113" s="2"/>
      <c r="Q113" s="2"/>
      <c r="R113" s="2"/>
      <c r="S113" s="2"/>
      <c r="T113" s="2"/>
      <c r="U113" s="2"/>
    </row>
    <row r="114" spans="1:21">
      <c r="A114" s="2"/>
      <c r="B114" s="2"/>
      <c r="C114" s="2"/>
      <c r="D114" s="2"/>
      <c r="N114" s="2"/>
      <c r="O114" s="2"/>
      <c r="P114" s="2"/>
      <c r="Q114" s="2"/>
      <c r="R114" s="2"/>
      <c r="S114" s="2"/>
      <c r="T114" s="2"/>
      <c r="U114" s="2"/>
    </row>
    <row r="115" spans="1:21">
      <c r="A115" s="2"/>
      <c r="B115" s="2"/>
      <c r="C115" s="2"/>
      <c r="D115" s="2"/>
      <c r="N115" s="2"/>
      <c r="O115" s="2"/>
      <c r="P115" s="2"/>
      <c r="Q115" s="2"/>
      <c r="R115" s="2"/>
      <c r="S115" s="2"/>
      <c r="T115" s="2"/>
      <c r="U115" s="2"/>
    </row>
    <row r="116" spans="1:21">
      <c r="A116" s="2"/>
      <c r="B116" s="2"/>
      <c r="C116" s="2"/>
      <c r="D116" s="2"/>
      <c r="N116" s="2"/>
      <c r="O116" s="2"/>
      <c r="P116" s="2"/>
      <c r="Q116" s="2"/>
      <c r="R116" s="2"/>
      <c r="S116" s="2"/>
      <c r="T116" s="2"/>
      <c r="U116" s="2"/>
    </row>
    <row r="117" spans="1:21">
      <c r="A117" s="2"/>
      <c r="B117" s="2"/>
      <c r="C117" s="2"/>
      <c r="D117" s="2"/>
      <c r="N117" s="2"/>
      <c r="O117" s="18"/>
      <c r="P117" s="18"/>
      <c r="Q117" s="2"/>
      <c r="R117" s="3"/>
      <c r="S117" s="2"/>
      <c r="T117" s="2"/>
      <c r="U117" s="2"/>
    </row>
    <row r="118" spans="1:21">
      <c r="A118" s="3"/>
      <c r="B118" s="3"/>
      <c r="C118" s="2"/>
      <c r="D118" s="2"/>
      <c r="N118" s="2"/>
      <c r="O118" s="4"/>
      <c r="P118" s="4"/>
      <c r="Q118" s="2"/>
      <c r="R118" s="2"/>
      <c r="S118" s="2"/>
      <c r="T118" s="2"/>
      <c r="U118" s="2"/>
    </row>
    <row r="119" spans="1:21">
      <c r="A119" s="4"/>
      <c r="B119" s="2"/>
      <c r="C119" s="2"/>
      <c r="D119" s="2"/>
      <c r="N119" s="2"/>
      <c r="O119" s="3"/>
      <c r="P119" s="3"/>
      <c r="Q119" s="2"/>
      <c r="R119" s="3"/>
      <c r="S119" s="2"/>
      <c r="T119" s="2"/>
      <c r="U119" s="2"/>
    </row>
    <row r="120" spans="1:21">
      <c r="A120" s="3"/>
      <c r="B120" s="3"/>
      <c r="C120" s="2"/>
      <c r="D120" s="2"/>
      <c r="N120" s="2"/>
      <c r="O120" s="2"/>
      <c r="P120" s="2"/>
      <c r="Q120" s="2"/>
      <c r="R120" s="2"/>
      <c r="S120" s="2"/>
      <c r="T120" s="2"/>
      <c r="U120" s="2"/>
    </row>
    <row r="121" spans="1:21">
      <c r="A121" s="2"/>
      <c r="B121" s="2"/>
      <c r="C121" s="2"/>
      <c r="D121" s="2"/>
      <c r="N121" s="2"/>
      <c r="O121" s="2"/>
      <c r="P121" s="2"/>
      <c r="Q121" s="2"/>
      <c r="R121" s="2"/>
      <c r="S121" s="2"/>
      <c r="T121" s="2"/>
      <c r="U121" s="2"/>
    </row>
    <row r="122" spans="1:21">
      <c r="A122" s="3"/>
      <c r="B122" s="3"/>
      <c r="C122" s="2"/>
      <c r="D122" s="2"/>
      <c r="N122" s="2"/>
      <c r="O122" s="2"/>
      <c r="P122" s="2"/>
      <c r="Q122" s="2"/>
      <c r="R122" s="2"/>
      <c r="S122" s="2"/>
      <c r="T122" s="2"/>
      <c r="U122" s="2"/>
    </row>
    <row r="123" spans="1:21">
      <c r="A123" s="2"/>
      <c r="B123" s="2"/>
      <c r="C123" s="2"/>
      <c r="D123" s="2"/>
      <c r="F123" s="6"/>
      <c r="G123" s="6"/>
      <c r="H123" s="6"/>
      <c r="I123" s="6"/>
      <c r="N123" s="2"/>
      <c r="O123" s="2"/>
      <c r="P123" s="2"/>
      <c r="Q123" s="2"/>
      <c r="R123" s="2"/>
      <c r="S123" s="2"/>
      <c r="T123" s="2"/>
      <c r="U123" s="2"/>
    </row>
    <row r="124" spans="1:21">
      <c r="A124" s="2"/>
      <c r="B124" s="2"/>
      <c r="C124" s="2"/>
      <c r="D124" s="2"/>
      <c r="F124" s="6"/>
      <c r="G124" s="6"/>
      <c r="H124" s="6"/>
      <c r="I124" s="6"/>
      <c r="N124" s="2"/>
      <c r="O124" s="2"/>
      <c r="P124" s="2"/>
      <c r="Q124" s="2"/>
      <c r="R124" s="2"/>
      <c r="S124" s="2"/>
      <c r="T124" s="2"/>
      <c r="U124" s="2"/>
    </row>
    <row r="125" spans="1:21">
      <c r="A125" s="2"/>
      <c r="B125" s="2"/>
      <c r="C125" s="2"/>
      <c r="D125" s="2"/>
      <c r="F125" s="6"/>
      <c r="G125" s="6"/>
      <c r="H125" s="6"/>
      <c r="I125" s="6"/>
      <c r="N125" s="2"/>
      <c r="O125" s="2"/>
      <c r="P125" s="2"/>
      <c r="Q125" s="2"/>
      <c r="R125" s="2"/>
      <c r="S125" s="2"/>
      <c r="T125" s="2"/>
      <c r="U125" s="2"/>
    </row>
    <row r="126" spans="1:21">
      <c r="A126" s="2"/>
      <c r="B126" s="2"/>
      <c r="C126" s="2"/>
      <c r="D126" s="2"/>
      <c r="F126" s="2"/>
      <c r="G126" s="2"/>
      <c r="N126" s="2"/>
      <c r="O126" s="2"/>
      <c r="P126" s="2"/>
      <c r="Q126" s="2"/>
      <c r="R126" s="2"/>
      <c r="S126" s="2"/>
      <c r="T126" s="2"/>
      <c r="U126" s="2"/>
    </row>
    <row r="127" spans="1:21">
      <c r="A127" s="2"/>
      <c r="B127" s="2"/>
      <c r="C127" s="2"/>
      <c r="D127" s="2"/>
      <c r="N127" s="2"/>
      <c r="O127" s="2"/>
      <c r="P127" s="2"/>
      <c r="Q127" s="2"/>
      <c r="R127" s="2"/>
      <c r="S127" s="2"/>
      <c r="T127" s="2"/>
      <c r="U127" s="2"/>
    </row>
    <row r="128" spans="1:21">
      <c r="A128" s="2"/>
      <c r="B128" s="2"/>
      <c r="C128" s="2"/>
      <c r="D128" s="2"/>
      <c r="N128" s="2"/>
      <c r="O128" s="2"/>
      <c r="P128" s="2"/>
      <c r="Q128" s="2"/>
      <c r="R128" s="2"/>
      <c r="S128" s="2"/>
      <c r="T128" s="2"/>
      <c r="U128" s="2"/>
    </row>
    <row r="129" spans="1:21">
      <c r="A129" s="4"/>
      <c r="B129" s="3"/>
      <c r="C129" s="2"/>
      <c r="D129" s="2"/>
      <c r="N129" s="2"/>
      <c r="O129" s="2"/>
      <c r="P129" s="2"/>
      <c r="Q129" s="2"/>
      <c r="R129" s="3"/>
      <c r="S129" s="2"/>
      <c r="T129" s="2"/>
      <c r="U129" s="2"/>
    </row>
    <row r="130" spans="1:21">
      <c r="A130" s="4"/>
      <c r="B130" s="2"/>
      <c r="C130" s="2"/>
      <c r="D130" s="2"/>
      <c r="N130" s="2"/>
      <c r="O130" s="2"/>
      <c r="P130" s="2"/>
      <c r="Q130" s="2"/>
      <c r="R130" s="2"/>
      <c r="S130" s="2"/>
      <c r="T130" s="2"/>
      <c r="U130" s="2"/>
    </row>
    <row r="131" spans="1:21">
      <c r="A131" s="3"/>
      <c r="B131" s="3"/>
      <c r="C131" s="2"/>
      <c r="D131" s="2"/>
      <c r="N131" s="2"/>
      <c r="O131" s="2"/>
      <c r="P131" s="2"/>
      <c r="Q131" s="2"/>
      <c r="R131" s="3"/>
      <c r="S131" s="2"/>
      <c r="T131" s="2"/>
      <c r="U131" s="2"/>
    </row>
    <row r="132" spans="1:21">
      <c r="A132" s="2"/>
      <c r="B132" s="2"/>
      <c r="C132" s="2"/>
      <c r="D132" s="2"/>
      <c r="N132" s="2"/>
      <c r="O132" s="2"/>
      <c r="P132" s="2"/>
      <c r="Q132" s="2"/>
      <c r="R132" s="2"/>
      <c r="S132" s="2"/>
      <c r="T132" s="2"/>
      <c r="U132" s="2"/>
    </row>
    <row r="133" spans="1:21">
      <c r="A133" s="2"/>
      <c r="B133" s="2"/>
      <c r="C133" s="2"/>
      <c r="D133" s="2"/>
      <c r="N133" s="2"/>
      <c r="O133" s="2"/>
      <c r="P133" s="2"/>
      <c r="Q133" s="2"/>
      <c r="R133" s="2"/>
      <c r="S133" s="2"/>
      <c r="T133" s="2"/>
      <c r="U133" s="2"/>
    </row>
    <row r="134" spans="1:21">
      <c r="A134" s="2"/>
      <c r="B134" s="2"/>
      <c r="C134" s="2"/>
      <c r="D134" s="2"/>
      <c r="N134" s="2"/>
      <c r="O134" s="2"/>
      <c r="P134" s="2"/>
      <c r="Q134" s="2"/>
      <c r="R134" s="2"/>
      <c r="S134" s="2"/>
      <c r="T134" s="2"/>
      <c r="U134" s="2"/>
    </row>
    <row r="135" spans="1:21">
      <c r="A135" s="2"/>
      <c r="B135" s="2"/>
      <c r="C135" s="2"/>
      <c r="D135" s="2"/>
      <c r="N135" s="2"/>
      <c r="O135" s="2"/>
      <c r="P135" s="2"/>
      <c r="Q135" s="2"/>
      <c r="R135" s="2"/>
      <c r="S135" s="2"/>
      <c r="T135" s="2"/>
      <c r="U135" s="2"/>
    </row>
    <row r="136" spans="1:21">
      <c r="A136" s="2"/>
      <c r="B136" s="2"/>
      <c r="C136" s="2"/>
      <c r="D136" s="2"/>
      <c r="N136" s="2"/>
      <c r="O136" s="2"/>
      <c r="P136" s="2"/>
      <c r="Q136" s="2"/>
      <c r="R136" s="2"/>
      <c r="S136" s="2"/>
      <c r="T136" s="2"/>
      <c r="U136" s="2"/>
    </row>
    <row r="137" spans="1:21">
      <c r="A137" s="4"/>
      <c r="B137" s="3"/>
      <c r="C137" s="2"/>
      <c r="D137" s="2"/>
      <c r="N137" s="2"/>
      <c r="O137" s="2"/>
      <c r="P137" s="2"/>
      <c r="Q137" s="2"/>
      <c r="R137" s="2"/>
      <c r="S137" s="2"/>
      <c r="T137" s="2"/>
      <c r="U137" s="2"/>
    </row>
    <row r="138" spans="1:21">
      <c r="A138" s="4"/>
      <c r="B138" s="2"/>
      <c r="C138" s="2"/>
      <c r="D138" s="2"/>
      <c r="N138" s="2"/>
      <c r="O138" s="2"/>
      <c r="P138" s="2"/>
      <c r="Q138" s="2"/>
      <c r="R138" s="2"/>
      <c r="S138" s="2"/>
      <c r="T138" s="2"/>
      <c r="U138" s="2"/>
    </row>
    <row r="139" spans="1:21">
      <c r="A139" s="3"/>
      <c r="B139" s="18"/>
      <c r="C139" s="2"/>
      <c r="D139" s="2"/>
    </row>
    <row r="140" spans="1:21">
      <c r="A140" s="2"/>
      <c r="B140" s="2"/>
      <c r="C140" s="2"/>
      <c r="D140" s="2"/>
    </row>
    <row r="141" spans="1:21">
      <c r="A141" s="2"/>
      <c r="B141" s="2"/>
      <c r="C141" s="2"/>
      <c r="D141" s="2"/>
    </row>
    <row r="142" spans="1:21">
      <c r="A142" s="2"/>
      <c r="B142" s="2"/>
      <c r="C142" s="2"/>
      <c r="D142" s="2"/>
    </row>
    <row r="143" spans="1:21">
      <c r="A143" s="2"/>
      <c r="B143" s="2"/>
      <c r="C143" s="2"/>
      <c r="D143" s="2"/>
    </row>
    <row r="144" spans="1:21">
      <c r="A144" s="2"/>
      <c r="B144" s="2"/>
      <c r="C144" s="2"/>
      <c r="D144" s="2"/>
    </row>
    <row r="145" spans="1:4">
      <c r="A145" s="18"/>
      <c r="B145" s="3"/>
      <c r="C145" s="2"/>
      <c r="D145" s="2"/>
    </row>
    <row r="146" spans="1:4">
      <c r="A146" s="4"/>
      <c r="B146" s="2"/>
      <c r="C146" s="2"/>
      <c r="D146" s="2"/>
    </row>
    <row r="147" spans="1:4">
      <c r="A147" s="3"/>
      <c r="B147" s="3"/>
      <c r="C147" s="2"/>
      <c r="D147" s="2"/>
    </row>
    <row r="148" spans="1:4">
      <c r="A148" s="2"/>
      <c r="B148" s="2"/>
      <c r="C148" s="2"/>
      <c r="D148" s="2"/>
    </row>
    <row r="149" spans="1:4">
      <c r="A149" s="3"/>
      <c r="B149" s="3"/>
      <c r="C149" s="2"/>
      <c r="D149" s="2"/>
    </row>
    <row r="150" spans="1:4">
      <c r="A150" s="2"/>
      <c r="B150" s="2"/>
      <c r="C150" s="2"/>
      <c r="D150" s="2"/>
    </row>
    <row r="151" spans="1:4">
      <c r="A151" s="2"/>
      <c r="B151" s="2"/>
      <c r="C151" s="2"/>
      <c r="D151" s="2"/>
    </row>
    <row r="152" spans="1:4">
      <c r="A152" s="2"/>
      <c r="B152" s="2"/>
      <c r="C152" s="2"/>
      <c r="D152" s="2"/>
    </row>
    <row r="153" spans="1:4">
      <c r="A153" s="2"/>
      <c r="B153" s="2"/>
      <c r="C153" s="2"/>
      <c r="D153" s="2"/>
    </row>
    <row r="154" spans="1:4">
      <c r="A154" s="2"/>
      <c r="B154" s="2"/>
      <c r="C154" s="2"/>
      <c r="D154" s="2"/>
    </row>
    <row r="155" spans="1:4">
      <c r="A155" s="2"/>
      <c r="B155" s="2"/>
      <c r="C155" s="2"/>
      <c r="D155" s="2"/>
    </row>
    <row r="156" spans="1:4">
      <c r="A156" s="2"/>
      <c r="B156" s="2"/>
      <c r="C156" s="2"/>
      <c r="D156" s="2"/>
    </row>
    <row r="157" spans="1:4">
      <c r="A157" s="4"/>
      <c r="B157" s="3"/>
      <c r="C157" s="2"/>
      <c r="D157" s="2"/>
    </row>
    <row r="158" spans="1:4">
      <c r="A158" s="4"/>
      <c r="B158" s="2"/>
      <c r="C158" s="2"/>
      <c r="D158" s="2"/>
    </row>
    <row r="159" spans="1:4">
      <c r="A159" s="3"/>
      <c r="B159" s="3"/>
      <c r="C159" s="2"/>
      <c r="D159" s="2"/>
    </row>
    <row r="160" spans="1:4">
      <c r="A160" s="2"/>
      <c r="B160" s="5"/>
      <c r="C160" s="2"/>
      <c r="D160" s="2"/>
    </row>
    <row r="161" spans="1:4">
      <c r="A161" s="2"/>
      <c r="B161" s="5"/>
      <c r="C161" s="2"/>
      <c r="D161" s="2"/>
    </row>
    <row r="162" spans="1:4">
      <c r="A162" s="2"/>
      <c r="B162" s="5"/>
      <c r="C162" s="2"/>
      <c r="D162" s="2"/>
    </row>
    <row r="163" spans="1:4">
      <c r="A163" s="2"/>
      <c r="B163" s="5"/>
      <c r="C163" s="2"/>
      <c r="D163" s="2"/>
    </row>
    <row r="164" spans="1:4">
      <c r="A164" s="2"/>
      <c r="B164" s="5"/>
      <c r="C164" s="2"/>
      <c r="D164" s="2"/>
    </row>
    <row r="165" spans="1:4">
      <c r="A165" s="4"/>
      <c r="B165" s="3"/>
      <c r="C165" s="2"/>
      <c r="D165" s="2"/>
    </row>
    <row r="166" spans="1:4">
      <c r="A166" s="4"/>
      <c r="B166" s="2"/>
      <c r="C166" s="2"/>
      <c r="D166" s="2"/>
    </row>
    <row r="167" spans="1:4">
      <c r="A167" s="3"/>
      <c r="B167" s="3"/>
      <c r="C167" s="2"/>
      <c r="D167" s="2"/>
    </row>
    <row r="168" spans="1:4">
      <c r="A168" s="2"/>
      <c r="B168" s="5"/>
      <c r="C168" s="2"/>
      <c r="D168" s="2"/>
    </row>
    <row r="169" spans="1:4">
      <c r="A169" s="2"/>
      <c r="B169" s="5"/>
      <c r="C169" s="2"/>
      <c r="D169" s="2"/>
    </row>
    <row r="170" spans="1:4">
      <c r="A170" s="2"/>
      <c r="B170" s="5"/>
      <c r="C170" s="2"/>
      <c r="D170" s="2"/>
    </row>
    <row r="171" spans="1:4">
      <c r="A171" s="2"/>
      <c r="B171" s="5"/>
      <c r="C171" s="2"/>
      <c r="D171" s="2"/>
    </row>
    <row r="172" spans="1:4">
      <c r="A172" s="2"/>
      <c r="B172" s="5"/>
      <c r="C172" s="2"/>
      <c r="D172" s="2"/>
    </row>
    <row r="173" spans="1:4">
      <c r="A173" s="18"/>
      <c r="B173" s="3"/>
      <c r="C173" s="2"/>
      <c r="D173" s="2"/>
    </row>
    <row r="174" spans="1:4">
      <c r="A174" s="4"/>
      <c r="B174" s="2"/>
      <c r="C174" s="2"/>
      <c r="D174" s="2"/>
    </row>
    <row r="175" spans="1:4">
      <c r="A175" s="3"/>
      <c r="B175" s="3"/>
      <c r="C175" s="2"/>
      <c r="D175" s="2"/>
    </row>
    <row r="176" spans="1:4">
      <c r="A176" s="2"/>
      <c r="B176" s="2"/>
      <c r="C176" s="2"/>
      <c r="D176" s="2"/>
    </row>
    <row r="177" spans="1:4">
      <c r="A177" s="2"/>
      <c r="B177" s="2"/>
      <c r="C177" s="2"/>
      <c r="D177" s="2"/>
    </row>
    <row r="178" spans="1:4">
      <c r="A178" s="2"/>
      <c r="B178" s="2"/>
      <c r="C178" s="2"/>
      <c r="D178" s="2"/>
    </row>
    <row r="179" spans="1:4">
      <c r="A179" s="2"/>
      <c r="B179" s="2"/>
      <c r="C179" s="2"/>
      <c r="D179" s="2"/>
    </row>
    <row r="180" spans="1:4">
      <c r="A180" s="2"/>
      <c r="B180" s="2"/>
      <c r="C180" s="2"/>
      <c r="D180" s="2"/>
    </row>
    <row r="181" spans="1:4">
      <c r="A181" s="2"/>
      <c r="B181" s="2"/>
      <c r="C181" s="2"/>
      <c r="D181" s="2"/>
    </row>
    <row r="182" spans="1:4">
      <c r="A182" s="2"/>
      <c r="B182" s="2"/>
      <c r="C182" s="2"/>
      <c r="D182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Fig1h_NW6_Cops3_051916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cp:lastPrinted>2016-02-09T16:47:28Z</cp:lastPrinted>
  <dcterms:created xsi:type="dcterms:W3CDTF">2014-02-16T20:09:27Z</dcterms:created>
  <dcterms:modified xsi:type="dcterms:W3CDTF">2016-11-02T13:59:05Z</dcterms:modified>
</cp:coreProperties>
</file>