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7729"/>
  <workbookPr showInkAnnotation="0" autoCompressPictures="0"/>
  <bookViews>
    <workbookView xWindow="880" yWindow="880" windowWidth="24200" windowHeight="14720" tabRatio="500" activeTab="4"/>
  </bookViews>
  <sheets>
    <sheet name="Dsg1_COPS3" sheetId="4" r:id="rId1"/>
    <sheet name="Dp_Cops3" sheetId="1" r:id="rId2"/>
    <sheet name="Ecad_Cops &amp; Ecad_Bcat" sheetId="5" r:id="rId3"/>
    <sheet name="1G5_C2206" sheetId="3" r:id="rId4"/>
    <sheet name="Percent at Border" sheetId="8" r:id="rId5"/>
  </sheets>
  <externalReferences>
    <externalReference r:id="rId6"/>
  </externalReference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75" i="8" l="1"/>
  <c r="F75" i="8"/>
  <c r="E74" i="8"/>
  <c r="F74" i="8"/>
  <c r="E73" i="8"/>
  <c r="F73" i="8"/>
  <c r="E72" i="8"/>
  <c r="F72" i="8"/>
  <c r="E71" i="8"/>
  <c r="F71" i="8"/>
  <c r="E70" i="8"/>
  <c r="F70" i="8"/>
  <c r="E69" i="8"/>
  <c r="F69" i="8"/>
  <c r="E68" i="8"/>
  <c r="F68" i="8"/>
  <c r="E67" i="8"/>
  <c r="F67" i="8"/>
  <c r="E66" i="8"/>
  <c r="F66" i="8"/>
  <c r="E65" i="8"/>
  <c r="F65" i="8"/>
  <c r="E63" i="8"/>
  <c r="F63" i="8"/>
  <c r="E64" i="8"/>
  <c r="F64" i="8"/>
  <c r="I63" i="8"/>
  <c r="I64" i="8"/>
  <c r="G63" i="8"/>
  <c r="H63" i="8"/>
  <c r="E61" i="8"/>
  <c r="F61" i="8"/>
  <c r="E60" i="8"/>
  <c r="F60" i="8"/>
  <c r="E59" i="8"/>
  <c r="F59" i="8"/>
  <c r="E58" i="8"/>
  <c r="F58" i="8"/>
  <c r="E57" i="8"/>
  <c r="F57" i="8"/>
  <c r="E56" i="8"/>
  <c r="F56" i="8"/>
  <c r="E55" i="8"/>
  <c r="F55" i="8"/>
  <c r="E54" i="8"/>
  <c r="F54" i="8"/>
  <c r="E53" i="8"/>
  <c r="F53" i="8"/>
  <c r="E52" i="8"/>
  <c r="F52" i="8"/>
  <c r="E51" i="8"/>
  <c r="F51" i="8"/>
  <c r="E50" i="8"/>
  <c r="F50" i="8"/>
  <c r="E49" i="8"/>
  <c r="F49" i="8"/>
  <c r="E48" i="8"/>
  <c r="F48" i="8"/>
  <c r="E47" i="8"/>
  <c r="F47" i="8"/>
  <c r="E46" i="8"/>
  <c r="F46" i="8"/>
  <c r="E45" i="8"/>
  <c r="F45" i="8"/>
  <c r="E44" i="8"/>
  <c r="F44" i="8"/>
  <c r="E43" i="8"/>
  <c r="F43" i="8"/>
  <c r="E42" i="8"/>
  <c r="F42" i="8"/>
  <c r="E40" i="8"/>
  <c r="F40" i="8"/>
  <c r="E41" i="8"/>
  <c r="F41" i="8"/>
  <c r="I40" i="8"/>
  <c r="I41" i="8"/>
  <c r="G40" i="8"/>
  <c r="H40" i="8"/>
  <c r="E38" i="8"/>
  <c r="F38" i="8"/>
  <c r="E37" i="8"/>
  <c r="F37" i="8"/>
  <c r="E36" i="8"/>
  <c r="F36" i="8"/>
  <c r="E35" i="8"/>
  <c r="F35" i="8"/>
  <c r="E34" i="8"/>
  <c r="F34" i="8"/>
  <c r="E33" i="8"/>
  <c r="F33" i="8"/>
  <c r="E32" i="8"/>
  <c r="F32" i="8"/>
  <c r="E31" i="8"/>
  <c r="F31" i="8"/>
  <c r="E30" i="8"/>
  <c r="F30" i="8"/>
  <c r="E28" i="8"/>
  <c r="F28" i="8"/>
  <c r="E29" i="8"/>
  <c r="F29" i="8"/>
  <c r="I28" i="8"/>
  <c r="I29" i="8"/>
  <c r="G28" i="8"/>
  <c r="H28" i="8"/>
  <c r="E26" i="8"/>
  <c r="F26" i="8"/>
  <c r="E25" i="8"/>
  <c r="F25" i="8"/>
  <c r="E24" i="8"/>
  <c r="F24" i="8"/>
  <c r="E23" i="8"/>
  <c r="F23" i="8"/>
  <c r="E22" i="8"/>
  <c r="F22" i="8"/>
  <c r="E21" i="8"/>
  <c r="F21" i="8"/>
  <c r="E20" i="8"/>
  <c r="F20" i="8"/>
  <c r="E19" i="8"/>
  <c r="F19" i="8"/>
  <c r="E18" i="8"/>
  <c r="F18" i="8"/>
  <c r="E17" i="8"/>
  <c r="F17" i="8"/>
  <c r="E16" i="8"/>
  <c r="F16" i="8"/>
  <c r="E14" i="8"/>
  <c r="F14" i="8"/>
  <c r="E15" i="8"/>
  <c r="F15" i="8"/>
  <c r="I14" i="8"/>
  <c r="I15" i="8"/>
  <c r="G14" i="8"/>
  <c r="H14" i="8"/>
  <c r="E12" i="8"/>
  <c r="F12" i="8"/>
  <c r="E11" i="8"/>
  <c r="F11" i="8"/>
  <c r="E10" i="8"/>
  <c r="F10" i="8"/>
  <c r="E9" i="8"/>
  <c r="F9" i="8"/>
  <c r="E8" i="8"/>
  <c r="F8" i="8"/>
  <c r="N7" i="8"/>
  <c r="E7" i="8"/>
  <c r="F7" i="8"/>
  <c r="E2" i="8"/>
  <c r="F2" i="8"/>
  <c r="E3" i="8"/>
  <c r="F3" i="8"/>
  <c r="E4" i="8"/>
  <c r="F4" i="8"/>
  <c r="E5" i="8"/>
  <c r="F5" i="8"/>
  <c r="E6" i="8"/>
  <c r="F6" i="8"/>
  <c r="I2" i="8"/>
  <c r="I3" i="8"/>
  <c r="N6" i="8"/>
  <c r="N5" i="8"/>
  <c r="N4" i="8"/>
  <c r="G2" i="8"/>
  <c r="H2" i="8"/>
  <c r="D46" i="3"/>
  <c r="B44" i="1"/>
  <c r="C4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4" i="1"/>
  <c r="C45" i="1"/>
  <c r="D45" i="1"/>
  <c r="D46" i="1"/>
  <c r="D48" i="1"/>
  <c r="D49" i="1"/>
  <c r="D50" i="1"/>
  <c r="D51" i="1"/>
  <c r="D52" i="1"/>
  <c r="D53" i="1"/>
  <c r="D54" i="1"/>
  <c r="D55" i="1"/>
  <c r="D56" i="1"/>
  <c r="B58" i="1"/>
  <c r="C58" i="1"/>
  <c r="D58" i="1"/>
  <c r="C59" i="1"/>
  <c r="D59" i="1"/>
  <c r="D60" i="1"/>
  <c r="D62" i="1"/>
  <c r="D63" i="1"/>
  <c r="D64" i="1"/>
  <c r="D65" i="1"/>
  <c r="D66" i="1"/>
  <c r="D67" i="1"/>
  <c r="D68" i="1"/>
  <c r="D69" i="1"/>
  <c r="D70" i="1"/>
  <c r="B73" i="1"/>
  <c r="C73" i="1"/>
  <c r="D73" i="1"/>
  <c r="C74" i="1"/>
  <c r="D74" i="1"/>
  <c r="D75" i="1"/>
  <c r="D77" i="1"/>
  <c r="D78" i="1"/>
  <c r="D79" i="1"/>
  <c r="D80" i="1"/>
  <c r="D81" i="1"/>
  <c r="B87" i="1"/>
  <c r="C87" i="1"/>
  <c r="D87" i="1"/>
  <c r="C88" i="1"/>
  <c r="D88" i="1"/>
  <c r="D89" i="1"/>
  <c r="D91" i="1"/>
  <c r="D92" i="1"/>
  <c r="D93" i="1"/>
  <c r="D94" i="1"/>
  <c r="D95" i="1"/>
  <c r="D96" i="1"/>
  <c r="B101" i="1"/>
  <c r="C101" i="1"/>
  <c r="D101" i="1"/>
  <c r="C102" i="1"/>
  <c r="D102" i="1"/>
  <c r="D103" i="1"/>
  <c r="B44" i="3"/>
  <c r="C44" i="3"/>
  <c r="D25" i="3"/>
  <c r="D26" i="3"/>
  <c r="D27" i="3"/>
  <c r="D28" i="3"/>
  <c r="D29" i="3"/>
  <c r="D30" i="3"/>
  <c r="D44" i="3"/>
  <c r="C45" i="3"/>
  <c r="D45" i="3"/>
  <c r="D48" i="3"/>
  <c r="D49" i="3"/>
  <c r="D50" i="3"/>
  <c r="D51" i="3"/>
  <c r="D52" i="3"/>
  <c r="D53" i="3"/>
  <c r="D54" i="3"/>
  <c r="D55" i="3"/>
  <c r="D56" i="3"/>
  <c r="B58" i="3"/>
  <c r="C58" i="3"/>
  <c r="D58" i="3"/>
  <c r="C59" i="3"/>
  <c r="D59" i="3"/>
  <c r="D60" i="3"/>
  <c r="D62" i="3"/>
  <c r="D63" i="3"/>
  <c r="D64" i="3"/>
  <c r="D65" i="3"/>
  <c r="D66" i="3"/>
  <c r="D67" i="3"/>
  <c r="D68" i="3"/>
  <c r="D69" i="3"/>
  <c r="D70" i="3"/>
  <c r="B73" i="3"/>
  <c r="C73" i="3"/>
  <c r="D73" i="3"/>
  <c r="C74" i="3"/>
  <c r="D74" i="3"/>
  <c r="D75" i="3"/>
  <c r="D77" i="3"/>
  <c r="D78" i="3"/>
  <c r="D79" i="3"/>
  <c r="D80" i="3"/>
  <c r="D81" i="3"/>
  <c r="B87" i="3"/>
  <c r="C87" i="3"/>
  <c r="D87" i="3"/>
  <c r="C88" i="3"/>
  <c r="D88" i="3"/>
  <c r="D89" i="3"/>
  <c r="D91" i="3"/>
  <c r="D92" i="3"/>
  <c r="D93" i="3"/>
  <c r="D94" i="3"/>
  <c r="D95" i="3"/>
  <c r="D96" i="3"/>
  <c r="B101" i="3"/>
  <c r="C101" i="3"/>
  <c r="D101" i="3"/>
  <c r="C102" i="3"/>
  <c r="D102" i="3"/>
  <c r="D103" i="3"/>
  <c r="H2" i="3"/>
  <c r="B44" i="4"/>
  <c r="C44" i="4"/>
  <c r="D44" i="4"/>
  <c r="C45" i="4"/>
  <c r="D45" i="4"/>
  <c r="D46" i="4"/>
  <c r="D48" i="4"/>
  <c r="D49" i="4"/>
  <c r="D50" i="4"/>
  <c r="D51" i="4"/>
  <c r="D52" i="4"/>
  <c r="D53" i="4"/>
  <c r="D54" i="4"/>
  <c r="D55" i="4"/>
  <c r="D56" i="4"/>
  <c r="B58" i="4"/>
  <c r="C58" i="4"/>
  <c r="D58" i="4"/>
  <c r="C59" i="4"/>
  <c r="D59" i="4"/>
  <c r="D60" i="4"/>
  <c r="D62" i="4"/>
  <c r="D63" i="4"/>
  <c r="D64" i="4"/>
  <c r="D65" i="4"/>
  <c r="D66" i="4"/>
  <c r="D67" i="4"/>
  <c r="D68" i="4"/>
  <c r="D69" i="4"/>
  <c r="D70" i="4"/>
  <c r="B73" i="4"/>
  <c r="C73" i="4"/>
  <c r="D73" i="4"/>
  <c r="C74" i="4"/>
  <c r="D74" i="4"/>
  <c r="D75" i="4"/>
  <c r="D77" i="4"/>
  <c r="D78" i="4"/>
  <c r="D79" i="4"/>
  <c r="D80" i="4"/>
  <c r="D81" i="4"/>
  <c r="B87" i="4"/>
  <c r="C87" i="4"/>
  <c r="D87" i="4"/>
  <c r="C88" i="4"/>
  <c r="D88" i="4"/>
  <c r="D89" i="4"/>
  <c r="D91" i="4"/>
  <c r="D92" i="4"/>
  <c r="D93" i="4"/>
  <c r="D94" i="4"/>
  <c r="D95" i="4"/>
  <c r="D96" i="4"/>
  <c r="B101" i="4"/>
  <c r="C101" i="4"/>
  <c r="D101" i="4"/>
  <c r="C102" i="4"/>
  <c r="D102" i="4"/>
  <c r="D103" i="4"/>
  <c r="B44" i="5"/>
  <c r="C44" i="5"/>
  <c r="D44" i="5"/>
  <c r="C45" i="5"/>
  <c r="D45" i="5"/>
  <c r="D46" i="5"/>
  <c r="D48" i="5"/>
  <c r="D49" i="5"/>
  <c r="D50" i="5"/>
  <c r="D51" i="5"/>
  <c r="D52" i="5"/>
  <c r="D53" i="5"/>
  <c r="D54" i="5"/>
  <c r="D55" i="5"/>
  <c r="D56" i="5"/>
  <c r="B58" i="5"/>
  <c r="C58" i="5"/>
  <c r="D58" i="5"/>
  <c r="C59" i="5"/>
  <c r="D59" i="5"/>
  <c r="D60" i="5"/>
  <c r="D62" i="5"/>
  <c r="D63" i="5"/>
  <c r="D64" i="5"/>
  <c r="D65" i="5"/>
  <c r="D66" i="5"/>
  <c r="D67" i="5"/>
  <c r="D68" i="5"/>
  <c r="D69" i="5"/>
  <c r="D70" i="5"/>
  <c r="B73" i="5"/>
  <c r="C73" i="5"/>
  <c r="D73" i="5"/>
  <c r="C74" i="5"/>
  <c r="D74" i="5"/>
  <c r="D75" i="5"/>
  <c r="D77" i="5"/>
  <c r="D78" i="5"/>
  <c r="D79" i="5"/>
  <c r="D80" i="5"/>
  <c r="D81" i="5"/>
  <c r="B87" i="5"/>
  <c r="C87" i="5"/>
  <c r="D87" i="5"/>
  <c r="C88" i="5"/>
  <c r="D88" i="5"/>
  <c r="D89" i="5"/>
  <c r="D91" i="5"/>
  <c r="D92" i="5"/>
  <c r="D93" i="5"/>
  <c r="D94" i="5"/>
  <c r="D95" i="5"/>
  <c r="D96" i="5"/>
  <c r="B101" i="5"/>
  <c r="C101" i="5"/>
  <c r="D101" i="5"/>
  <c r="C102" i="5"/>
  <c r="D102" i="5"/>
  <c r="D103" i="5"/>
  <c r="D2" i="5"/>
  <c r="D3" i="5"/>
  <c r="D4" i="5"/>
  <c r="D5" i="5"/>
  <c r="D6" i="5"/>
  <c r="D7" i="5"/>
  <c r="D8" i="5"/>
  <c r="D9" i="5"/>
  <c r="D10" i="5"/>
  <c r="D11" i="5"/>
  <c r="D12" i="5"/>
  <c r="D13" i="5"/>
  <c r="D14" i="5"/>
  <c r="D15" i="5"/>
  <c r="D16" i="5"/>
  <c r="D21" i="5"/>
  <c r="G2" i="5"/>
  <c r="D22" i="4"/>
  <c r="D21" i="4"/>
  <c r="D25" i="4"/>
  <c r="D22" i="3"/>
  <c r="D23" i="3"/>
  <c r="D21" i="3"/>
  <c r="D2" i="3"/>
  <c r="D3" i="3"/>
  <c r="D4" i="3"/>
  <c r="D5" i="3"/>
  <c r="D6" i="3"/>
  <c r="D7" i="3"/>
  <c r="D9" i="3"/>
  <c r="D15" i="3"/>
  <c r="D16" i="3"/>
  <c r="D25" i="5"/>
  <c r="D26" i="5"/>
  <c r="D27" i="5"/>
  <c r="D28" i="5"/>
  <c r="D29" i="5"/>
  <c r="D30" i="5"/>
  <c r="D31" i="5"/>
  <c r="D32" i="5"/>
  <c r="D33" i="5"/>
  <c r="D34" i="5"/>
  <c r="D35" i="5"/>
  <c r="D36" i="5"/>
  <c r="D37" i="5"/>
  <c r="D38" i="5"/>
  <c r="D39" i="5"/>
  <c r="D22" i="5"/>
  <c r="D23" i="5"/>
  <c r="B21" i="5"/>
  <c r="C21" i="5"/>
  <c r="C22" i="5"/>
  <c r="H3" i="5"/>
  <c r="H2" i="5"/>
  <c r="H4" i="5"/>
  <c r="H5" i="5"/>
  <c r="H7" i="5"/>
  <c r="G3" i="5"/>
  <c r="G4" i="5"/>
  <c r="G5" i="5"/>
  <c r="G7" i="5"/>
  <c r="H6" i="5"/>
  <c r="D26" i="4"/>
  <c r="D27" i="4"/>
  <c r="D28" i="4"/>
  <c r="D29" i="4"/>
  <c r="D30" i="4"/>
  <c r="D31" i="4"/>
  <c r="D32" i="4"/>
  <c r="D33" i="4"/>
  <c r="D34" i="4"/>
  <c r="D35" i="4"/>
  <c r="D36" i="4"/>
  <c r="D37" i="4"/>
  <c r="D38" i="4"/>
  <c r="D39" i="4"/>
  <c r="D2" i="4"/>
  <c r="D3" i="4"/>
  <c r="D4" i="4"/>
  <c r="D5" i="4"/>
  <c r="D6" i="4"/>
  <c r="D7" i="4"/>
  <c r="D8" i="4"/>
  <c r="D9" i="4"/>
  <c r="D10" i="4"/>
  <c r="D11" i="4"/>
  <c r="D12" i="4"/>
  <c r="D13" i="4"/>
  <c r="D14" i="4"/>
  <c r="D15" i="4"/>
  <c r="D16" i="4"/>
  <c r="D23" i="4"/>
  <c r="B21" i="4"/>
  <c r="C21" i="4"/>
  <c r="C22" i="4"/>
  <c r="G2" i="4"/>
  <c r="H3" i="4"/>
  <c r="H2" i="4"/>
  <c r="H4" i="4"/>
  <c r="H5" i="4"/>
  <c r="H7" i="4"/>
  <c r="G3" i="4"/>
  <c r="G4" i="4"/>
  <c r="G5" i="4"/>
  <c r="G7" i="4"/>
  <c r="H6" i="4"/>
  <c r="B21" i="3"/>
  <c r="C21" i="3"/>
  <c r="C22" i="3"/>
  <c r="G2" i="3"/>
  <c r="H3" i="3"/>
  <c r="H4" i="3"/>
  <c r="H5" i="3"/>
  <c r="H7" i="3"/>
  <c r="G3" i="3"/>
  <c r="G4" i="3"/>
  <c r="G5" i="3"/>
  <c r="G7" i="3"/>
  <c r="H6" i="3"/>
  <c r="D2" i="1"/>
  <c r="D3" i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21" i="1"/>
  <c r="G2" i="1"/>
  <c r="G4" i="1"/>
  <c r="G5" i="1"/>
  <c r="H6" i="1"/>
  <c r="D22" i="1"/>
  <c r="D23" i="1"/>
  <c r="G3" i="1"/>
  <c r="H2" i="1"/>
  <c r="H4" i="1"/>
  <c r="H5" i="1"/>
  <c r="H3" i="1"/>
  <c r="H7" i="1"/>
  <c r="G7" i="1"/>
  <c r="B21" i="1"/>
  <c r="C21" i="1"/>
  <c r="C22" i="1"/>
</calcChain>
</file>

<file path=xl/sharedStrings.xml><?xml version="1.0" encoding="utf-8"?>
<sst xmlns="http://schemas.openxmlformats.org/spreadsheetml/2006/main" count="548" uniqueCount="157">
  <si>
    <t>Antibody Pair/#CS</t>
  </si>
  <si>
    <t>AVERAGE</t>
  </si>
  <si>
    <t>STD</t>
  </si>
  <si>
    <t>Average Intensity</t>
  </si>
  <si>
    <t>STD Error</t>
  </si>
  <si>
    <t>Standard Error</t>
  </si>
  <si>
    <t>PLA dots</t>
  </si>
  <si>
    <t>Dapi</t>
  </si>
  <si>
    <t>dots/cell</t>
  </si>
  <si>
    <t>Ttest</t>
  </si>
  <si>
    <t>avg dots/avg dapi</t>
  </si>
  <si>
    <t>COUNT</t>
  </si>
  <si>
    <t>siCONT</t>
  </si>
  <si>
    <t>siCOPS3</t>
  </si>
  <si>
    <t>DAPI</t>
  </si>
  <si>
    <t>Fold Change</t>
  </si>
  <si>
    <t>Fraction</t>
  </si>
  <si>
    <t>SEM Fraction</t>
  </si>
  <si>
    <t>siCOPS3_NHEK_1G4_COPS3_DAPI_1.tif</t>
  </si>
  <si>
    <t>siCOPS3_NHEK_1G4_COPS3_DAPI_2.tif</t>
  </si>
  <si>
    <t>siCOPS3_NHEK_1G4_COPS3_DAPI_3.tif</t>
  </si>
  <si>
    <t>siCOPS3_NHEK_1G4_COPS3_DAPI_4.tif</t>
  </si>
  <si>
    <t>siCOPS3_NHEK_1G4_COPS3_DAPI_5.tif</t>
  </si>
  <si>
    <t>siCTL_NHEK_1G4_COPS3_PLA_1.tif</t>
  </si>
  <si>
    <t>siCTL_NHEK_1G4_COPS3_PLA_2.tif</t>
  </si>
  <si>
    <t>siCTL_NHEK_1G4_COPS3_PLA_3.tif</t>
  </si>
  <si>
    <t>siCTL_NHEK_1G4_COPS3_PLA_4.tif</t>
  </si>
  <si>
    <t>siCTL_NHEK_1G4_COPS3_PLA_5.tif</t>
  </si>
  <si>
    <t>siCTL_NHEK_1G4_COPS3_PLA_6.tif</t>
  </si>
  <si>
    <t>siCTL_NHEK_1G4_COPS3_PLA_7.tif</t>
  </si>
  <si>
    <t>siCTL_NHEK_1G4_COPS3_PLA_8.tif</t>
  </si>
  <si>
    <t>siCTL_NHEK_1G4_COPS3_PLA_9.tif</t>
  </si>
  <si>
    <t>siCTL_NHEK_1G4_COPS3_PLA_10.tif</t>
  </si>
  <si>
    <t>siCTL_NHEK_1G4_COPS3_PLA_11.tif</t>
  </si>
  <si>
    <t>siCTL_NHEK_1G4_COPS3_PLA_12.tif</t>
  </si>
  <si>
    <t>siCTL_NHEK_1G4_COPS3_PLA_13.tif</t>
  </si>
  <si>
    <t>siCTL_NHEK_1G4_COPS3_PLA_14.tif</t>
  </si>
  <si>
    <t>siCTL_NHEK_1G4_COPS3_PLA_15.tif</t>
  </si>
  <si>
    <t>siCOPS3_NHEK_1G4_COPS3_DAPI_6.tif</t>
  </si>
  <si>
    <t>siCOPS3_NHEK_1G4_COPS3_DAPI_7.tif</t>
  </si>
  <si>
    <t>siCOPS3_NHEK_1G4_COPS3_DAPI_8.tif</t>
  </si>
  <si>
    <t>siCOPS3_NHEK_1G4_COPS3_DAPI_9.tif</t>
  </si>
  <si>
    <t>siCOPS3_NHEK_1G4_COPS3_DAPI_10.tif</t>
  </si>
  <si>
    <t>siCOPS3_NHEK_1G4_COPS3_DAPI_11.tif</t>
  </si>
  <si>
    <t>siCOPS3_NHEK_1G4_COPS3_DAPI_12.tif</t>
  </si>
  <si>
    <t>siCOPS3_NHEK_1G4_COPS3_DAPI_13.tif</t>
  </si>
  <si>
    <t>siCOPS3_NHEK_1G4_COPS3_DAPI_14.tif</t>
  </si>
  <si>
    <t>siCOPS3_NHEK_1G4_COPS3_DAPI_15.tif</t>
  </si>
  <si>
    <t>siCOPS3_NHEK_1G5_C2206_PLA_15.tif</t>
  </si>
  <si>
    <t>siCOPS3_NHEK_1G5_C2206_PLA_13.tif</t>
  </si>
  <si>
    <t>siCOPS3_NHEK_1G5_C2206_PLA_10.tif</t>
  </si>
  <si>
    <t>siCOPS3_NHEK_1G5_C2206_PLA_9.tif</t>
  </si>
  <si>
    <t>siCOPS3_NHEK_1G5_C2206_PLA_8.tif</t>
  </si>
  <si>
    <t>siCOPS3_NHEK_1G5_C2206_PLA_7.tif</t>
  </si>
  <si>
    <t>siCTL_NHEK_1G5_C2206_PLA_1.tif</t>
  </si>
  <si>
    <t>siCTL_NHEK_1G5_C2206_PLA_2.tif</t>
  </si>
  <si>
    <t>siCTL_NHEK_1G5_C2206_PLA_3.tif</t>
  </si>
  <si>
    <t>siCTL_NHEK_1G5_C2206_PLA_4.tif</t>
  </si>
  <si>
    <t>siCTL_NHEK_1G5_C2206_PLA_5.tif</t>
  </si>
  <si>
    <t>siCTL_NHEK_1G5_C2206_PLA_6.tif</t>
  </si>
  <si>
    <t>siCTL_NHEK_1G5_C2206_PLA_7.tif</t>
  </si>
  <si>
    <t>siCTL_NHEK_1G5_C2206_PLA_8.tif</t>
  </si>
  <si>
    <t>siCTL_NHEK_1G5_C2206_PLA_9.tif</t>
  </si>
  <si>
    <t>siCTL_NHEK_1G5_C2206_PLA_10.tif</t>
  </si>
  <si>
    <t>siCTL_NHEK_1G5_C2206_PLA_11.tif</t>
  </si>
  <si>
    <t>siCTL_NHEK_1G5_C2206_PLA_12.tif</t>
  </si>
  <si>
    <t>siCTL_NHEK_1G5_C2206_PLA_13.tif</t>
  </si>
  <si>
    <t>siCTL_NHEK_1G5_C2206_PLA_14.tif</t>
  </si>
  <si>
    <t>siCTL_NHEK_1G5_C2206_PLA_15.tif</t>
  </si>
  <si>
    <t>siCOPS3_NHEK_P124_COPS3_DAPI_1.tif</t>
  </si>
  <si>
    <t>siCOPS3_NHEK_P124_COPS3_DAPI_2.tif</t>
  </si>
  <si>
    <t>siCOPS3_NHEK_P124_COPS3_DAPI_3.tif</t>
  </si>
  <si>
    <t>siCOPS3_NHEK_P124_COPS3_DAPI_4.tif</t>
  </si>
  <si>
    <t>siCOPS3_NHEK_P124_COPS3_DAPI_5.tif</t>
  </si>
  <si>
    <t>siCOPS3_NHEK_P124_COPS3_DAPI_6.tif</t>
  </si>
  <si>
    <t>siCOPS3_NHEK_P124_COPS3_DAPI_7.tif</t>
  </si>
  <si>
    <t>siCOPS3_NHEK_P124_COPS3_DAPI_8.tif</t>
  </si>
  <si>
    <t>siCOPS3_NHEK_P124_COPS3_DAPI_9.tif</t>
  </si>
  <si>
    <t>siCOPS3_NHEK_P124_COPS3_DAPI_10.tif</t>
  </si>
  <si>
    <t>siCOPS3_NHEK_P124_COPS3_DAPI_11.tif</t>
  </si>
  <si>
    <t>siCOPS3_NHEK_P124_COPS3_DAPI_12.tif</t>
  </si>
  <si>
    <t>siCOPS3_NHEK_P124_COPS3_DAPI_13.tif</t>
  </si>
  <si>
    <t>siCOPS3_NHEK_P124_COPS3_DAPI_14.tif</t>
  </si>
  <si>
    <t>siCOPS3_NHEK_P124_COPS3_DAPI_15.tif</t>
  </si>
  <si>
    <t>siCTL_NHEK_P124_COPS3_DAPI_1.tif</t>
  </si>
  <si>
    <t>siCTL_NHEK_P124_COPS3_DAPI_2.tif</t>
  </si>
  <si>
    <t>siCTL_NHEK_P124_COPS3_DAPI_3.tif</t>
  </si>
  <si>
    <t>siCTL_NHEK_P124_COPS3_DAPI_4.tif</t>
  </si>
  <si>
    <t>siCTL_NHEK_P124_COPS3_DAPI_5.tif</t>
  </si>
  <si>
    <t>siCTL_NHEK_P124_COPS3_DAPI_6.tif</t>
  </si>
  <si>
    <t>siCTL_NHEK_P124_COPS3_DAPI_7.tif</t>
  </si>
  <si>
    <t>siCTL_NHEK_P124_COPS3_DAPI_8.tif</t>
  </si>
  <si>
    <t>siCTL_NHEK_P124_COPS3_DAPI_9.tif</t>
  </si>
  <si>
    <t>siCTL_NHEK_P124_COPS3_DAPI_10.tif</t>
  </si>
  <si>
    <t>siCTL_NHEK_P124_COPS3_DAPI_12.tif</t>
  </si>
  <si>
    <t>siCTL_NHEK_P124_COPS3_DAPI_13.tif</t>
  </si>
  <si>
    <t>siCTL_NHEK_P124_COPS3_DAPI_14.tif</t>
  </si>
  <si>
    <t>siCTL_NHEK_P124_COPS3_DAPI_15.tif</t>
  </si>
  <si>
    <t>siCTL_NHEK_P124_COPS3_DAPI_11.tif</t>
  </si>
  <si>
    <t>siCTL_NHEK_HECD1_C2206_PLA_1.tif</t>
  </si>
  <si>
    <t>siCTL_NHEK_HECD1_C2206_PLA_2.tif</t>
  </si>
  <si>
    <t>siCTL_NHEK_HECD1_C2206_PLA_3.tif</t>
  </si>
  <si>
    <t>siCTL_NHEK_HECD1_C2206_PLA_4.tif</t>
  </si>
  <si>
    <t>siCTL_NHEK_HECD1_C2206_PLA_5.tif</t>
  </si>
  <si>
    <t>siCTL_NHEK_HECD1_C2206_PLA_6.tif</t>
  </si>
  <si>
    <t>siCTL_NHEK_HECD1_C2206_PLA_7.tif</t>
  </si>
  <si>
    <t>siCTL_NHEK_HECD1_C2206_PLA_8.tif</t>
  </si>
  <si>
    <t>siCTL_NHEK_HECD1_C2206_PLA_9.tif</t>
  </si>
  <si>
    <t>siCTL_NHEK_HECD1_C2206_PLA_10.tif</t>
  </si>
  <si>
    <t>siCTL_NHEK_HECD1_C2206_PLA_11.tif</t>
  </si>
  <si>
    <t>siCTL_NHEK_HECD1_C2206_PLA_12.tif</t>
  </si>
  <si>
    <t>siCTL_NHEK_HECD1_C2206_PLA_13.tif</t>
  </si>
  <si>
    <t>siCTL_NHEK_HECD1_C2206_PLA_14.tif</t>
  </si>
  <si>
    <t>siCTL_NHEK_HECD1_C2206_PLA_15.tif</t>
  </si>
  <si>
    <t>siCTL_NHEK_HECD1_COPS3_PLA_1.tif</t>
  </si>
  <si>
    <t>siCTL_NHEK_HECD1_COPS3_PLA_2.tif</t>
  </si>
  <si>
    <t>siCTL_NHEK_HECD1_COPS3_PLA_3.tif</t>
  </si>
  <si>
    <t>siCTL_NHEK_HECD1_COPS3_PLA_4.tif</t>
  </si>
  <si>
    <t>siCTL_NHEK_HECD1_COPS3_PLA_5.tif</t>
  </si>
  <si>
    <t>siCTL_NHEK_HECD1_COPS3_PLA_6.tif</t>
  </si>
  <si>
    <t>siCTL_NHEK_HECD1_COPS3_PLA_7.tif</t>
  </si>
  <si>
    <t>siCTL_NHEK_HECD1_COPS3_PLA_8.tif</t>
  </si>
  <si>
    <t>siCTL_NHEK_HECD1_COPS3_PLA_9.tif</t>
  </si>
  <si>
    <t>siCTL_NHEK_HECD1_COPS3_PLA_10.tif</t>
  </si>
  <si>
    <t>siCTL_NHEK_HECD1_COPS3_PLA_11.tif</t>
  </si>
  <si>
    <t>siCTL_NHEK_HECD1_COPS3_PLA_12.tif</t>
  </si>
  <si>
    <t>siCTL_NHEK_HECD1_COPS3_PLA_13.tif</t>
  </si>
  <si>
    <t>siCTL_NHEK_HECD1_COPS3_PLA_14.tif</t>
  </si>
  <si>
    <t>siCTL_NHEK_HECD1_COPS3_PLA_15.tif</t>
  </si>
  <si>
    <t>Ecad/Cops3</t>
  </si>
  <si>
    <t>Ecad/Bcat</t>
  </si>
  <si>
    <t>RAW</t>
  </si>
  <si>
    <t>1G4(Dp) and Cops3</t>
  </si>
  <si>
    <t>p124(Dsg1) and Cops3</t>
  </si>
  <si>
    <t>Ecad and Cops3</t>
  </si>
  <si>
    <t>Ecad and Bcat</t>
  </si>
  <si>
    <t>1G5(Acat) and C2206 (Bcat)</t>
  </si>
  <si>
    <t>Image Name</t>
  </si>
  <si>
    <t>Image Plane</t>
  </si>
  <si>
    <t>Border</t>
  </si>
  <si>
    <t>cytoplasm</t>
  </si>
  <si>
    <t>sum</t>
  </si>
  <si>
    <t>ratio</t>
  </si>
  <si>
    <t>AVE</t>
  </si>
  <si>
    <t>PERCENT</t>
  </si>
  <si>
    <t>ST DEV</t>
  </si>
  <si>
    <t>SICTL_NHEK_1G5_C2206_PG_1</t>
  </si>
  <si>
    <t>SEM</t>
  </si>
  <si>
    <t>DP/COPS3</t>
  </si>
  <si>
    <t>DSG1/COPS3</t>
  </si>
  <si>
    <t>A-cat/B-cat</t>
  </si>
  <si>
    <t>Ecad/B-cat</t>
  </si>
  <si>
    <t>SICTL_NHEK_1G4_COPS3_PG_1</t>
  </si>
  <si>
    <t>SICTL_NHEK_1G4_COPS3_PG_1-3</t>
  </si>
  <si>
    <t>SICTL_NHEK_P124_COPS3_PG_1</t>
  </si>
  <si>
    <t>SICTL_NHEK_HECD1_C2206_PG_7</t>
  </si>
  <si>
    <t>SICTL_NHEK_HECD1_COPS3_PG_7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</si>
</sst>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0"/>
  </numFmts>
  <fonts count="10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12"/>
      <color rgb="FF000000"/>
      <name val="Calibri"/>
      <family val="2"/>
      <scheme val="minor"/>
    </font>
    <font>
      <sz val="8"/>
      <name val="Calibri"/>
      <family val="2"/>
      <scheme val="minor"/>
    </font>
    <font>
      <sz val="10"/>
      <name val="Arial"/>
    </font>
    <font>
      <sz val="11"/>
      <color theme="1"/>
      <name val="Calibri"/>
      <family val="2"/>
      <scheme val="minor"/>
    </font>
    <font>
      <b/>
      <sz val="11"/>
      <color theme="1"/>
      <name val="Calibri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rgb="FF000000"/>
      </patternFill>
    </fill>
  </fills>
  <borders count="3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</borders>
  <cellStyleXfs count="846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8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26">
    <xf numFmtId="0" fontId="0" fillId="0" borderId="0" xfId="0"/>
    <xf numFmtId="0" fontId="1" fillId="0" borderId="0" xfId="0" applyFont="1"/>
    <xf numFmtId="0" fontId="0" fillId="0" borderId="0" xfId="0" applyBorder="1"/>
    <xf numFmtId="0" fontId="1" fillId="0" borderId="0" xfId="0" applyFont="1" applyBorder="1"/>
    <xf numFmtId="0" fontId="1" fillId="0" borderId="0" xfId="0" applyFont="1" applyFill="1" applyBorder="1"/>
    <xf numFmtId="0" fontId="0" fillId="0" borderId="0" xfId="0" applyFill="1" applyBorder="1"/>
    <xf numFmtId="0" fontId="5" fillId="0" borderId="0" xfId="0" applyFont="1"/>
    <xf numFmtId="0" fontId="0" fillId="2" borderId="0" xfId="0" applyFill="1" applyBorder="1"/>
    <xf numFmtId="0" fontId="0" fillId="2" borderId="0" xfId="0" applyFill="1"/>
    <xf numFmtId="0" fontId="1" fillId="2" borderId="1" xfId="0" applyFont="1" applyFill="1" applyBorder="1"/>
    <xf numFmtId="0" fontId="0" fillId="2" borderId="1" xfId="0" applyFill="1" applyBorder="1"/>
    <xf numFmtId="0" fontId="1" fillId="2" borderId="0" xfId="0" applyFont="1" applyFill="1" applyBorder="1"/>
    <xf numFmtId="0" fontId="1" fillId="2" borderId="2" xfId="0" applyFont="1" applyFill="1" applyBorder="1"/>
    <xf numFmtId="0" fontId="0" fillId="2" borderId="2" xfId="0" applyFill="1" applyBorder="1"/>
    <xf numFmtId="0" fontId="4" fillId="2" borderId="1" xfId="0" applyFont="1" applyFill="1" applyBorder="1"/>
    <xf numFmtId="0" fontId="0" fillId="0" borderId="0" xfId="0" applyFill="1"/>
    <xf numFmtId="0" fontId="4" fillId="0" borderId="0" xfId="0" applyFont="1"/>
    <xf numFmtId="0" fontId="5" fillId="3" borderId="0" xfId="0" applyFont="1" applyFill="1"/>
    <xf numFmtId="0" fontId="4" fillId="0" borderId="0" xfId="0" applyFont="1" applyBorder="1"/>
    <xf numFmtId="164" fontId="0" fillId="0" borderId="0" xfId="0" applyNumberFormat="1" applyBorder="1"/>
    <xf numFmtId="164" fontId="0" fillId="0" borderId="0" xfId="0" applyNumberFormat="1"/>
    <xf numFmtId="0" fontId="7" fillId="0" borderId="0" xfId="0" applyFont="1" applyAlignment="1"/>
    <xf numFmtId="11" fontId="0" fillId="0" borderId="0" xfId="0" applyNumberFormat="1"/>
    <xf numFmtId="0" fontId="8" fillId="0" borderId="0" xfId="843"/>
    <xf numFmtId="10" fontId="8" fillId="0" borderId="0" xfId="843" applyNumberFormat="1"/>
    <xf numFmtId="0" fontId="9" fillId="0" borderId="0" xfId="843" applyFont="1"/>
  </cellXfs>
  <cellStyles count="846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Followed Hyperlink" xfId="164" builtinId="9" hidden="1"/>
    <cellStyle name="Followed Hyperlink" xfId="166" builtinId="9" hidden="1"/>
    <cellStyle name="Followed Hyperlink" xfId="168" builtinId="9" hidden="1"/>
    <cellStyle name="Followed Hyperlink" xfId="170" builtinId="9" hidden="1"/>
    <cellStyle name="Followed Hyperlink" xfId="172" builtinId="9" hidden="1"/>
    <cellStyle name="Followed Hyperlink" xfId="174" builtinId="9" hidden="1"/>
    <cellStyle name="Followed Hyperlink" xfId="176" builtinId="9" hidden="1"/>
    <cellStyle name="Followed Hyperlink" xfId="178" builtinId="9" hidden="1"/>
    <cellStyle name="Followed Hyperlink" xfId="180" builtinId="9" hidden="1"/>
    <cellStyle name="Followed Hyperlink" xfId="182" builtinId="9" hidden="1"/>
    <cellStyle name="Followed Hyperlink" xfId="184" builtinId="9" hidden="1"/>
    <cellStyle name="Followed Hyperlink" xfId="186" builtinId="9" hidden="1"/>
    <cellStyle name="Followed Hyperlink" xfId="188" builtinId="9" hidden="1"/>
    <cellStyle name="Followed Hyperlink" xfId="190" builtinId="9" hidden="1"/>
    <cellStyle name="Followed Hyperlink" xfId="192" builtinId="9" hidden="1"/>
    <cellStyle name="Followed Hyperlink" xfId="194" builtinId="9" hidden="1"/>
    <cellStyle name="Followed Hyperlink" xfId="196" builtinId="9" hidden="1"/>
    <cellStyle name="Followed Hyperlink" xfId="198" builtinId="9" hidden="1"/>
    <cellStyle name="Followed Hyperlink" xfId="200" builtinId="9" hidden="1"/>
    <cellStyle name="Followed Hyperlink" xfId="202" builtinId="9" hidden="1"/>
    <cellStyle name="Followed Hyperlink" xfId="204" builtinId="9" hidden="1"/>
    <cellStyle name="Followed Hyperlink" xfId="206" builtinId="9" hidden="1"/>
    <cellStyle name="Followed Hyperlink" xfId="208" builtinId="9" hidden="1"/>
    <cellStyle name="Followed Hyperlink" xfId="210" builtinId="9" hidden="1"/>
    <cellStyle name="Followed Hyperlink" xfId="212" builtinId="9" hidden="1"/>
    <cellStyle name="Followed Hyperlink" xfId="214" builtinId="9" hidden="1"/>
    <cellStyle name="Followed Hyperlink" xfId="216" builtinId="9" hidden="1"/>
    <cellStyle name="Followed Hyperlink" xfId="218" builtinId="9" hidden="1"/>
    <cellStyle name="Followed Hyperlink" xfId="220" builtinId="9" hidden="1"/>
    <cellStyle name="Followed Hyperlink" xfId="222" builtinId="9" hidden="1"/>
    <cellStyle name="Followed Hyperlink" xfId="224" builtinId="9" hidden="1"/>
    <cellStyle name="Followed Hyperlink" xfId="226" builtinId="9" hidden="1"/>
    <cellStyle name="Followed Hyperlink" xfId="228" builtinId="9" hidden="1"/>
    <cellStyle name="Followed Hyperlink" xfId="230" builtinId="9" hidden="1"/>
    <cellStyle name="Followed Hyperlink" xfId="232" builtinId="9" hidden="1"/>
    <cellStyle name="Followed Hyperlink" xfId="234" builtinId="9" hidden="1"/>
    <cellStyle name="Followed Hyperlink" xfId="236" builtinId="9" hidden="1"/>
    <cellStyle name="Followed Hyperlink" xfId="238" builtinId="9" hidden="1"/>
    <cellStyle name="Followed Hyperlink" xfId="240" builtinId="9" hidden="1"/>
    <cellStyle name="Followed Hyperlink" xfId="242" builtinId="9" hidden="1"/>
    <cellStyle name="Followed Hyperlink" xfId="244" builtinId="9" hidden="1"/>
    <cellStyle name="Followed Hyperlink" xfId="246" builtinId="9" hidden="1"/>
    <cellStyle name="Followed Hyperlink" xfId="248" builtinId="9" hidden="1"/>
    <cellStyle name="Followed Hyperlink" xfId="250" builtinId="9" hidden="1"/>
    <cellStyle name="Followed Hyperlink" xfId="252" builtinId="9" hidden="1"/>
    <cellStyle name="Followed Hyperlink" xfId="254" builtinId="9" hidden="1"/>
    <cellStyle name="Followed Hyperlink" xfId="256" builtinId="9" hidden="1"/>
    <cellStyle name="Followed Hyperlink" xfId="258" builtinId="9" hidden="1"/>
    <cellStyle name="Followed Hyperlink" xfId="260" builtinId="9" hidden="1"/>
    <cellStyle name="Followed Hyperlink" xfId="262" builtinId="9" hidden="1"/>
    <cellStyle name="Followed Hyperlink" xfId="264" builtinId="9" hidden="1"/>
    <cellStyle name="Followed Hyperlink" xfId="266" builtinId="9" hidden="1"/>
    <cellStyle name="Followed Hyperlink" xfId="268" builtinId="9" hidden="1"/>
    <cellStyle name="Followed Hyperlink" xfId="270" builtinId="9" hidden="1"/>
    <cellStyle name="Followed Hyperlink" xfId="272" builtinId="9" hidden="1"/>
    <cellStyle name="Followed Hyperlink" xfId="274" builtinId="9" hidden="1"/>
    <cellStyle name="Followed Hyperlink" xfId="276" builtinId="9" hidden="1"/>
    <cellStyle name="Followed Hyperlink" xfId="278" builtinId="9" hidden="1"/>
    <cellStyle name="Followed Hyperlink" xfId="280" builtinId="9" hidden="1"/>
    <cellStyle name="Followed Hyperlink" xfId="282" builtinId="9" hidden="1"/>
    <cellStyle name="Followed Hyperlink" xfId="284" builtinId="9" hidden="1"/>
    <cellStyle name="Followed Hyperlink" xfId="286" builtinId="9" hidden="1"/>
    <cellStyle name="Followed Hyperlink" xfId="288" builtinId="9" hidden="1"/>
    <cellStyle name="Followed Hyperlink" xfId="290" builtinId="9" hidden="1"/>
    <cellStyle name="Followed Hyperlink" xfId="292" builtinId="9" hidden="1"/>
    <cellStyle name="Followed Hyperlink" xfId="294" builtinId="9" hidden="1"/>
    <cellStyle name="Followed Hyperlink" xfId="296" builtinId="9" hidden="1"/>
    <cellStyle name="Followed Hyperlink" xfId="298" builtinId="9" hidden="1"/>
    <cellStyle name="Followed Hyperlink" xfId="300" builtinId="9" hidden="1"/>
    <cellStyle name="Followed Hyperlink" xfId="302" builtinId="9" hidden="1"/>
    <cellStyle name="Followed Hyperlink" xfId="304" builtinId="9" hidden="1"/>
    <cellStyle name="Followed Hyperlink" xfId="306" builtinId="9" hidden="1"/>
    <cellStyle name="Followed Hyperlink" xfId="308" builtinId="9" hidden="1"/>
    <cellStyle name="Followed Hyperlink" xfId="310" builtinId="9" hidden="1"/>
    <cellStyle name="Followed Hyperlink" xfId="312" builtinId="9" hidden="1"/>
    <cellStyle name="Followed Hyperlink" xfId="314" builtinId="9" hidden="1"/>
    <cellStyle name="Followed Hyperlink" xfId="316" builtinId="9" hidden="1"/>
    <cellStyle name="Followed Hyperlink" xfId="318" builtinId="9" hidden="1"/>
    <cellStyle name="Followed Hyperlink" xfId="320" builtinId="9" hidden="1"/>
    <cellStyle name="Followed Hyperlink" xfId="322" builtinId="9" hidden="1"/>
    <cellStyle name="Followed Hyperlink" xfId="324" builtinId="9" hidden="1"/>
    <cellStyle name="Followed Hyperlink" xfId="326" builtinId="9" hidden="1"/>
    <cellStyle name="Followed Hyperlink" xfId="328" builtinId="9" hidden="1"/>
    <cellStyle name="Followed Hyperlink" xfId="330" builtinId="9" hidden="1"/>
    <cellStyle name="Followed Hyperlink" xfId="332" builtinId="9" hidden="1"/>
    <cellStyle name="Followed Hyperlink" xfId="334" builtinId="9" hidden="1"/>
    <cellStyle name="Followed Hyperlink" xfId="336" builtinId="9" hidden="1"/>
    <cellStyle name="Followed Hyperlink" xfId="338" builtinId="9" hidden="1"/>
    <cellStyle name="Followed Hyperlink" xfId="340" builtinId="9" hidden="1"/>
    <cellStyle name="Followed Hyperlink" xfId="342" builtinId="9" hidden="1"/>
    <cellStyle name="Followed Hyperlink" xfId="344" builtinId="9" hidden="1"/>
    <cellStyle name="Followed Hyperlink" xfId="346" builtinId="9" hidden="1"/>
    <cellStyle name="Followed Hyperlink" xfId="348" builtinId="9" hidden="1"/>
    <cellStyle name="Followed Hyperlink" xfId="350" builtinId="9" hidden="1"/>
    <cellStyle name="Followed Hyperlink" xfId="352" builtinId="9" hidden="1"/>
    <cellStyle name="Followed Hyperlink" xfId="354" builtinId="9" hidden="1"/>
    <cellStyle name="Followed Hyperlink" xfId="356" builtinId="9" hidden="1"/>
    <cellStyle name="Followed Hyperlink" xfId="358" builtinId="9" hidden="1"/>
    <cellStyle name="Followed Hyperlink" xfId="360" builtinId="9" hidden="1"/>
    <cellStyle name="Followed Hyperlink" xfId="362" builtinId="9" hidden="1"/>
    <cellStyle name="Followed Hyperlink" xfId="364" builtinId="9" hidden="1"/>
    <cellStyle name="Followed Hyperlink" xfId="366" builtinId="9" hidden="1"/>
    <cellStyle name="Followed Hyperlink" xfId="368" builtinId="9" hidden="1"/>
    <cellStyle name="Followed Hyperlink" xfId="370" builtinId="9" hidden="1"/>
    <cellStyle name="Followed Hyperlink" xfId="372" builtinId="9" hidden="1"/>
    <cellStyle name="Followed Hyperlink" xfId="374" builtinId="9" hidden="1"/>
    <cellStyle name="Followed Hyperlink" xfId="376" builtinId="9" hidden="1"/>
    <cellStyle name="Followed Hyperlink" xfId="378" builtinId="9" hidden="1"/>
    <cellStyle name="Followed Hyperlink" xfId="380" builtinId="9" hidden="1"/>
    <cellStyle name="Followed Hyperlink" xfId="382" builtinId="9" hidden="1"/>
    <cellStyle name="Followed Hyperlink" xfId="384" builtinId="9" hidden="1"/>
    <cellStyle name="Followed Hyperlink" xfId="386" builtinId="9" hidden="1"/>
    <cellStyle name="Followed Hyperlink" xfId="388" builtinId="9" hidden="1"/>
    <cellStyle name="Followed Hyperlink" xfId="390" builtinId="9" hidden="1"/>
    <cellStyle name="Followed Hyperlink" xfId="392" builtinId="9" hidden="1"/>
    <cellStyle name="Followed Hyperlink" xfId="394" builtinId="9" hidden="1"/>
    <cellStyle name="Followed Hyperlink" xfId="396" builtinId="9" hidden="1"/>
    <cellStyle name="Followed Hyperlink" xfId="398" builtinId="9" hidden="1"/>
    <cellStyle name="Followed Hyperlink" xfId="400" builtinId="9" hidden="1"/>
    <cellStyle name="Followed Hyperlink" xfId="402" builtinId="9" hidden="1"/>
    <cellStyle name="Followed Hyperlink" xfId="404" builtinId="9" hidden="1"/>
    <cellStyle name="Followed Hyperlink" xfId="406" builtinId="9" hidden="1"/>
    <cellStyle name="Followed Hyperlink" xfId="408" builtinId="9" hidden="1"/>
    <cellStyle name="Followed Hyperlink" xfId="410" builtinId="9" hidden="1"/>
    <cellStyle name="Followed Hyperlink" xfId="412" builtinId="9" hidden="1"/>
    <cellStyle name="Followed Hyperlink" xfId="414" builtinId="9" hidden="1"/>
    <cellStyle name="Followed Hyperlink" xfId="416" builtinId="9" hidden="1"/>
    <cellStyle name="Followed Hyperlink" xfId="418" builtinId="9" hidden="1"/>
    <cellStyle name="Followed Hyperlink" xfId="420" builtinId="9" hidden="1"/>
    <cellStyle name="Followed Hyperlink" xfId="422" builtinId="9" hidden="1"/>
    <cellStyle name="Followed Hyperlink" xfId="424" builtinId="9" hidden="1"/>
    <cellStyle name="Followed Hyperlink" xfId="426" builtinId="9" hidden="1"/>
    <cellStyle name="Followed Hyperlink" xfId="428" builtinId="9" hidden="1"/>
    <cellStyle name="Followed Hyperlink" xfId="430" builtinId="9" hidden="1"/>
    <cellStyle name="Followed Hyperlink" xfId="432" builtinId="9" hidden="1"/>
    <cellStyle name="Followed Hyperlink" xfId="434" builtinId="9" hidden="1"/>
    <cellStyle name="Followed Hyperlink" xfId="436" builtinId="9" hidden="1"/>
    <cellStyle name="Followed Hyperlink" xfId="438" builtinId="9" hidden="1"/>
    <cellStyle name="Followed Hyperlink" xfId="440" builtinId="9" hidden="1"/>
    <cellStyle name="Followed Hyperlink" xfId="442" builtinId="9" hidden="1"/>
    <cellStyle name="Followed Hyperlink" xfId="444" builtinId="9" hidden="1"/>
    <cellStyle name="Followed Hyperlink" xfId="446" builtinId="9" hidden="1"/>
    <cellStyle name="Followed Hyperlink" xfId="448" builtinId="9" hidden="1"/>
    <cellStyle name="Followed Hyperlink" xfId="450" builtinId="9" hidden="1"/>
    <cellStyle name="Followed Hyperlink" xfId="452" builtinId="9" hidden="1"/>
    <cellStyle name="Followed Hyperlink" xfId="454" builtinId="9" hidden="1"/>
    <cellStyle name="Followed Hyperlink" xfId="456" builtinId="9" hidden="1"/>
    <cellStyle name="Followed Hyperlink" xfId="458" builtinId="9" hidden="1"/>
    <cellStyle name="Followed Hyperlink" xfId="460" builtinId="9" hidden="1"/>
    <cellStyle name="Followed Hyperlink" xfId="462" builtinId="9" hidden="1"/>
    <cellStyle name="Followed Hyperlink" xfId="464" builtinId="9" hidden="1"/>
    <cellStyle name="Followed Hyperlink" xfId="466" builtinId="9" hidden="1"/>
    <cellStyle name="Followed Hyperlink" xfId="468" builtinId="9" hidden="1"/>
    <cellStyle name="Followed Hyperlink" xfId="470" builtinId="9" hidden="1"/>
    <cellStyle name="Followed Hyperlink" xfId="472" builtinId="9" hidden="1"/>
    <cellStyle name="Followed Hyperlink" xfId="474" builtinId="9" hidden="1"/>
    <cellStyle name="Followed Hyperlink" xfId="476" builtinId="9" hidden="1"/>
    <cellStyle name="Followed Hyperlink" xfId="478" builtinId="9" hidden="1"/>
    <cellStyle name="Followed Hyperlink" xfId="480" builtinId="9" hidden="1"/>
    <cellStyle name="Followed Hyperlink" xfId="482" builtinId="9" hidden="1"/>
    <cellStyle name="Followed Hyperlink" xfId="484" builtinId="9" hidden="1"/>
    <cellStyle name="Followed Hyperlink" xfId="486" builtinId="9" hidden="1"/>
    <cellStyle name="Followed Hyperlink" xfId="488" builtinId="9" hidden="1"/>
    <cellStyle name="Followed Hyperlink" xfId="490" builtinId="9" hidden="1"/>
    <cellStyle name="Followed Hyperlink" xfId="492" builtinId="9" hidden="1"/>
    <cellStyle name="Followed Hyperlink" xfId="494" builtinId="9" hidden="1"/>
    <cellStyle name="Followed Hyperlink" xfId="496" builtinId="9" hidden="1"/>
    <cellStyle name="Followed Hyperlink" xfId="498" builtinId="9" hidden="1"/>
    <cellStyle name="Followed Hyperlink" xfId="500" builtinId="9" hidden="1"/>
    <cellStyle name="Followed Hyperlink" xfId="502" builtinId="9" hidden="1"/>
    <cellStyle name="Followed Hyperlink" xfId="504" builtinId="9" hidden="1"/>
    <cellStyle name="Followed Hyperlink" xfId="506" builtinId="9" hidden="1"/>
    <cellStyle name="Followed Hyperlink" xfId="508" builtinId="9" hidden="1"/>
    <cellStyle name="Followed Hyperlink" xfId="510" builtinId="9" hidden="1"/>
    <cellStyle name="Followed Hyperlink" xfId="512" builtinId="9" hidden="1"/>
    <cellStyle name="Followed Hyperlink" xfId="514" builtinId="9" hidden="1"/>
    <cellStyle name="Followed Hyperlink" xfId="516" builtinId="9" hidden="1"/>
    <cellStyle name="Followed Hyperlink" xfId="518" builtinId="9" hidden="1"/>
    <cellStyle name="Followed Hyperlink" xfId="520" builtinId="9" hidden="1"/>
    <cellStyle name="Followed Hyperlink" xfId="522" builtinId="9" hidden="1"/>
    <cellStyle name="Followed Hyperlink" xfId="524" builtinId="9" hidden="1"/>
    <cellStyle name="Followed Hyperlink" xfId="526" builtinId="9" hidden="1"/>
    <cellStyle name="Followed Hyperlink" xfId="528" builtinId="9" hidden="1"/>
    <cellStyle name="Followed Hyperlink" xfId="530" builtinId="9" hidden="1"/>
    <cellStyle name="Followed Hyperlink" xfId="532" builtinId="9" hidden="1"/>
    <cellStyle name="Followed Hyperlink" xfId="534" builtinId="9" hidden="1"/>
    <cellStyle name="Followed Hyperlink" xfId="536" builtinId="9" hidden="1"/>
    <cellStyle name="Followed Hyperlink" xfId="538" builtinId="9" hidden="1"/>
    <cellStyle name="Followed Hyperlink" xfId="540" builtinId="9" hidden="1"/>
    <cellStyle name="Followed Hyperlink" xfId="542" builtinId="9" hidden="1"/>
    <cellStyle name="Followed Hyperlink" xfId="544" builtinId="9" hidden="1"/>
    <cellStyle name="Followed Hyperlink" xfId="546" builtinId="9" hidden="1"/>
    <cellStyle name="Followed Hyperlink" xfId="548" builtinId="9" hidden="1"/>
    <cellStyle name="Followed Hyperlink" xfId="550" builtinId="9" hidden="1"/>
    <cellStyle name="Followed Hyperlink" xfId="552" builtinId="9" hidden="1"/>
    <cellStyle name="Followed Hyperlink" xfId="554" builtinId="9" hidden="1"/>
    <cellStyle name="Followed Hyperlink" xfId="556" builtinId="9" hidden="1"/>
    <cellStyle name="Followed Hyperlink" xfId="558" builtinId="9" hidden="1"/>
    <cellStyle name="Followed Hyperlink" xfId="560" builtinId="9" hidden="1"/>
    <cellStyle name="Followed Hyperlink" xfId="562" builtinId="9" hidden="1"/>
    <cellStyle name="Followed Hyperlink" xfId="564" builtinId="9" hidden="1"/>
    <cellStyle name="Followed Hyperlink" xfId="566" builtinId="9" hidden="1"/>
    <cellStyle name="Followed Hyperlink" xfId="568" builtinId="9" hidden="1"/>
    <cellStyle name="Followed Hyperlink" xfId="570" builtinId="9" hidden="1"/>
    <cellStyle name="Followed Hyperlink" xfId="572" builtinId="9" hidden="1"/>
    <cellStyle name="Followed Hyperlink" xfId="574" builtinId="9" hidden="1"/>
    <cellStyle name="Followed Hyperlink" xfId="576" builtinId="9" hidden="1"/>
    <cellStyle name="Followed Hyperlink" xfId="578" builtinId="9" hidden="1"/>
    <cellStyle name="Followed Hyperlink" xfId="580" builtinId="9" hidden="1"/>
    <cellStyle name="Followed Hyperlink" xfId="582" builtinId="9" hidden="1"/>
    <cellStyle name="Followed Hyperlink" xfId="584" builtinId="9" hidden="1"/>
    <cellStyle name="Followed Hyperlink" xfId="586" builtinId="9" hidden="1"/>
    <cellStyle name="Followed Hyperlink" xfId="588" builtinId="9" hidden="1"/>
    <cellStyle name="Followed Hyperlink" xfId="590" builtinId="9" hidden="1"/>
    <cellStyle name="Followed Hyperlink" xfId="592" builtinId="9" hidden="1"/>
    <cellStyle name="Followed Hyperlink" xfId="594" builtinId="9" hidden="1"/>
    <cellStyle name="Followed Hyperlink" xfId="596" builtinId="9" hidden="1"/>
    <cellStyle name="Followed Hyperlink" xfId="598" builtinId="9" hidden="1"/>
    <cellStyle name="Followed Hyperlink" xfId="600" builtinId="9" hidden="1"/>
    <cellStyle name="Followed Hyperlink" xfId="602" builtinId="9" hidden="1"/>
    <cellStyle name="Followed Hyperlink" xfId="604" builtinId="9" hidden="1"/>
    <cellStyle name="Followed Hyperlink" xfId="606" builtinId="9" hidden="1"/>
    <cellStyle name="Followed Hyperlink" xfId="608" builtinId="9" hidden="1"/>
    <cellStyle name="Followed Hyperlink" xfId="610" builtinId="9" hidden="1"/>
    <cellStyle name="Followed Hyperlink" xfId="612" builtinId="9" hidden="1"/>
    <cellStyle name="Followed Hyperlink" xfId="614" builtinId="9" hidden="1"/>
    <cellStyle name="Followed Hyperlink" xfId="616" builtinId="9" hidden="1"/>
    <cellStyle name="Followed Hyperlink" xfId="618" builtinId="9" hidden="1"/>
    <cellStyle name="Followed Hyperlink" xfId="620" builtinId="9" hidden="1"/>
    <cellStyle name="Followed Hyperlink" xfId="622" builtinId="9" hidden="1"/>
    <cellStyle name="Followed Hyperlink" xfId="624" builtinId="9" hidden="1"/>
    <cellStyle name="Followed Hyperlink" xfId="626" builtinId="9" hidden="1"/>
    <cellStyle name="Followed Hyperlink" xfId="628" builtinId="9" hidden="1"/>
    <cellStyle name="Followed Hyperlink" xfId="630" builtinId="9" hidden="1"/>
    <cellStyle name="Followed Hyperlink" xfId="632" builtinId="9" hidden="1"/>
    <cellStyle name="Followed Hyperlink" xfId="634" builtinId="9" hidden="1"/>
    <cellStyle name="Followed Hyperlink" xfId="636" builtinId="9" hidden="1"/>
    <cellStyle name="Followed Hyperlink" xfId="638" builtinId="9" hidden="1"/>
    <cellStyle name="Followed Hyperlink" xfId="640" builtinId="9" hidden="1"/>
    <cellStyle name="Followed Hyperlink" xfId="642" builtinId="9" hidden="1"/>
    <cellStyle name="Followed Hyperlink" xfId="644" builtinId="9" hidden="1"/>
    <cellStyle name="Followed Hyperlink" xfId="646" builtinId="9" hidden="1"/>
    <cellStyle name="Followed Hyperlink" xfId="648" builtinId="9" hidden="1"/>
    <cellStyle name="Followed Hyperlink" xfId="650" builtinId="9" hidden="1"/>
    <cellStyle name="Followed Hyperlink" xfId="652" builtinId="9" hidden="1"/>
    <cellStyle name="Followed Hyperlink" xfId="654" builtinId="9" hidden="1"/>
    <cellStyle name="Followed Hyperlink" xfId="656" builtinId="9" hidden="1"/>
    <cellStyle name="Followed Hyperlink" xfId="658" builtinId="9" hidden="1"/>
    <cellStyle name="Followed Hyperlink" xfId="660" builtinId="9" hidden="1"/>
    <cellStyle name="Followed Hyperlink" xfId="662" builtinId="9" hidden="1"/>
    <cellStyle name="Followed Hyperlink" xfId="664" builtinId="9" hidden="1"/>
    <cellStyle name="Followed Hyperlink" xfId="666" builtinId="9" hidden="1"/>
    <cellStyle name="Followed Hyperlink" xfId="668" builtinId="9" hidden="1"/>
    <cellStyle name="Followed Hyperlink" xfId="670" builtinId="9" hidden="1"/>
    <cellStyle name="Followed Hyperlink" xfId="672" builtinId="9" hidden="1"/>
    <cellStyle name="Followed Hyperlink" xfId="674" builtinId="9" hidden="1"/>
    <cellStyle name="Followed Hyperlink" xfId="676" builtinId="9" hidden="1"/>
    <cellStyle name="Followed Hyperlink" xfId="678" builtinId="9" hidden="1"/>
    <cellStyle name="Followed Hyperlink" xfId="680" builtinId="9" hidden="1"/>
    <cellStyle name="Followed Hyperlink" xfId="682" builtinId="9" hidden="1"/>
    <cellStyle name="Followed Hyperlink" xfId="684" builtinId="9" hidden="1"/>
    <cellStyle name="Followed Hyperlink" xfId="686" builtinId="9" hidden="1"/>
    <cellStyle name="Followed Hyperlink" xfId="688" builtinId="9" hidden="1"/>
    <cellStyle name="Followed Hyperlink" xfId="690" builtinId="9" hidden="1"/>
    <cellStyle name="Followed Hyperlink" xfId="692" builtinId="9" hidden="1"/>
    <cellStyle name="Followed Hyperlink" xfId="694" builtinId="9" hidden="1"/>
    <cellStyle name="Followed Hyperlink" xfId="696" builtinId="9" hidden="1"/>
    <cellStyle name="Followed Hyperlink" xfId="698" builtinId="9" hidden="1"/>
    <cellStyle name="Followed Hyperlink" xfId="700" builtinId="9" hidden="1"/>
    <cellStyle name="Followed Hyperlink" xfId="702" builtinId="9" hidden="1"/>
    <cellStyle name="Followed Hyperlink" xfId="704" builtinId="9" hidden="1"/>
    <cellStyle name="Followed Hyperlink" xfId="706" builtinId="9" hidden="1"/>
    <cellStyle name="Followed Hyperlink" xfId="708" builtinId="9" hidden="1"/>
    <cellStyle name="Followed Hyperlink" xfId="710" builtinId="9" hidden="1"/>
    <cellStyle name="Followed Hyperlink" xfId="712" builtinId="9" hidden="1"/>
    <cellStyle name="Followed Hyperlink" xfId="714" builtinId="9" hidden="1"/>
    <cellStyle name="Followed Hyperlink" xfId="716" builtinId="9" hidden="1"/>
    <cellStyle name="Followed Hyperlink" xfId="718" builtinId="9" hidden="1"/>
    <cellStyle name="Followed Hyperlink" xfId="720" builtinId="9" hidden="1"/>
    <cellStyle name="Followed Hyperlink" xfId="722" builtinId="9" hidden="1"/>
    <cellStyle name="Followed Hyperlink" xfId="724" builtinId="9" hidden="1"/>
    <cellStyle name="Followed Hyperlink" xfId="726" builtinId="9" hidden="1"/>
    <cellStyle name="Followed Hyperlink" xfId="728" builtinId="9" hidden="1"/>
    <cellStyle name="Followed Hyperlink" xfId="730" builtinId="9" hidden="1"/>
    <cellStyle name="Followed Hyperlink" xfId="732" builtinId="9" hidden="1"/>
    <cellStyle name="Followed Hyperlink" xfId="734" builtinId="9" hidden="1"/>
    <cellStyle name="Followed Hyperlink" xfId="736" builtinId="9" hidden="1"/>
    <cellStyle name="Followed Hyperlink" xfId="738" builtinId="9" hidden="1"/>
    <cellStyle name="Followed Hyperlink" xfId="740" builtinId="9" hidden="1"/>
    <cellStyle name="Followed Hyperlink" xfId="742" builtinId="9" hidden="1"/>
    <cellStyle name="Followed Hyperlink" xfId="744" builtinId="9" hidden="1"/>
    <cellStyle name="Followed Hyperlink" xfId="746" builtinId="9" hidden="1"/>
    <cellStyle name="Followed Hyperlink" xfId="748" builtinId="9" hidden="1"/>
    <cellStyle name="Followed Hyperlink" xfId="750" builtinId="9" hidden="1"/>
    <cellStyle name="Followed Hyperlink" xfId="752" builtinId="9" hidden="1"/>
    <cellStyle name="Followed Hyperlink" xfId="754" builtinId="9" hidden="1"/>
    <cellStyle name="Followed Hyperlink" xfId="756" builtinId="9" hidden="1"/>
    <cellStyle name="Followed Hyperlink" xfId="758" builtinId="9" hidden="1"/>
    <cellStyle name="Followed Hyperlink" xfId="760" builtinId="9" hidden="1"/>
    <cellStyle name="Followed Hyperlink" xfId="762" builtinId="9" hidden="1"/>
    <cellStyle name="Followed Hyperlink" xfId="764" builtinId="9" hidden="1"/>
    <cellStyle name="Followed Hyperlink" xfId="766" builtinId="9" hidden="1"/>
    <cellStyle name="Followed Hyperlink" xfId="768" builtinId="9" hidden="1"/>
    <cellStyle name="Followed Hyperlink" xfId="770" builtinId="9" hidden="1"/>
    <cellStyle name="Followed Hyperlink" xfId="772" builtinId="9" hidden="1"/>
    <cellStyle name="Followed Hyperlink" xfId="774" builtinId="9" hidden="1"/>
    <cellStyle name="Followed Hyperlink" xfId="776" builtinId="9" hidden="1"/>
    <cellStyle name="Followed Hyperlink" xfId="778" builtinId="9" hidden="1"/>
    <cellStyle name="Followed Hyperlink" xfId="780" builtinId="9" hidden="1"/>
    <cellStyle name="Followed Hyperlink" xfId="782" builtinId="9" hidden="1"/>
    <cellStyle name="Followed Hyperlink" xfId="784" builtinId="9" hidden="1"/>
    <cellStyle name="Followed Hyperlink" xfId="786" builtinId="9" hidden="1"/>
    <cellStyle name="Followed Hyperlink" xfId="788" builtinId="9" hidden="1"/>
    <cellStyle name="Followed Hyperlink" xfId="790" builtinId="9" hidden="1"/>
    <cellStyle name="Followed Hyperlink" xfId="792" builtinId="9" hidden="1"/>
    <cellStyle name="Followed Hyperlink" xfId="794" builtinId="9" hidden="1"/>
    <cellStyle name="Followed Hyperlink" xfId="796" builtinId="9" hidden="1"/>
    <cellStyle name="Followed Hyperlink" xfId="798" builtinId="9" hidden="1"/>
    <cellStyle name="Followed Hyperlink" xfId="800" builtinId="9" hidden="1"/>
    <cellStyle name="Followed Hyperlink" xfId="802" builtinId="9" hidden="1"/>
    <cellStyle name="Followed Hyperlink" xfId="804" builtinId="9" hidden="1"/>
    <cellStyle name="Followed Hyperlink" xfId="806" builtinId="9" hidden="1"/>
    <cellStyle name="Followed Hyperlink" xfId="808" builtinId="9" hidden="1"/>
    <cellStyle name="Followed Hyperlink" xfId="810" builtinId="9" hidden="1"/>
    <cellStyle name="Followed Hyperlink" xfId="812" builtinId="9" hidden="1"/>
    <cellStyle name="Followed Hyperlink" xfId="814" builtinId="9" hidden="1"/>
    <cellStyle name="Followed Hyperlink" xfId="816" builtinId="9" hidden="1"/>
    <cellStyle name="Followed Hyperlink" xfId="818" builtinId="9" hidden="1"/>
    <cellStyle name="Followed Hyperlink" xfId="820" builtinId="9" hidden="1"/>
    <cellStyle name="Followed Hyperlink" xfId="822" builtinId="9" hidden="1"/>
    <cellStyle name="Followed Hyperlink" xfId="824" builtinId="9" hidden="1"/>
    <cellStyle name="Followed Hyperlink" xfId="826" builtinId="9" hidden="1"/>
    <cellStyle name="Followed Hyperlink" xfId="828" builtinId="9" hidden="1"/>
    <cellStyle name="Followed Hyperlink" xfId="830" builtinId="9" hidden="1"/>
    <cellStyle name="Followed Hyperlink" xfId="832" builtinId="9" hidden="1"/>
    <cellStyle name="Followed Hyperlink" xfId="834" builtinId="9" hidden="1"/>
    <cellStyle name="Followed Hyperlink" xfId="836" builtinId="9" hidden="1"/>
    <cellStyle name="Followed Hyperlink" xfId="838" builtinId="9" hidden="1"/>
    <cellStyle name="Followed Hyperlink" xfId="840" builtinId="9" hidden="1"/>
    <cellStyle name="Followed Hyperlink" xfId="842" builtinId="9" hidden="1"/>
    <cellStyle name="Followed Hyperlink" xfId="845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Hyperlink" xfId="163" builtinId="8" hidden="1"/>
    <cellStyle name="Hyperlink" xfId="165" builtinId="8" hidden="1"/>
    <cellStyle name="Hyperlink" xfId="167" builtinId="8" hidden="1"/>
    <cellStyle name="Hyperlink" xfId="169" builtinId="8" hidden="1"/>
    <cellStyle name="Hyperlink" xfId="171" builtinId="8" hidden="1"/>
    <cellStyle name="Hyperlink" xfId="173" builtinId="8" hidden="1"/>
    <cellStyle name="Hyperlink" xfId="175" builtinId="8" hidden="1"/>
    <cellStyle name="Hyperlink" xfId="177" builtinId="8" hidden="1"/>
    <cellStyle name="Hyperlink" xfId="179" builtinId="8" hidden="1"/>
    <cellStyle name="Hyperlink" xfId="181" builtinId="8" hidden="1"/>
    <cellStyle name="Hyperlink" xfId="183" builtinId="8" hidden="1"/>
    <cellStyle name="Hyperlink" xfId="185" builtinId="8" hidden="1"/>
    <cellStyle name="Hyperlink" xfId="187" builtinId="8" hidden="1"/>
    <cellStyle name="Hyperlink" xfId="189" builtinId="8" hidden="1"/>
    <cellStyle name="Hyperlink" xfId="191" builtinId="8" hidden="1"/>
    <cellStyle name="Hyperlink" xfId="193" builtinId="8" hidden="1"/>
    <cellStyle name="Hyperlink" xfId="195" builtinId="8" hidden="1"/>
    <cellStyle name="Hyperlink" xfId="197" builtinId="8" hidden="1"/>
    <cellStyle name="Hyperlink" xfId="199" builtinId="8" hidden="1"/>
    <cellStyle name="Hyperlink" xfId="201" builtinId="8" hidden="1"/>
    <cellStyle name="Hyperlink" xfId="203" builtinId="8" hidden="1"/>
    <cellStyle name="Hyperlink" xfId="205" builtinId="8" hidden="1"/>
    <cellStyle name="Hyperlink" xfId="207" builtinId="8" hidden="1"/>
    <cellStyle name="Hyperlink" xfId="209" builtinId="8" hidden="1"/>
    <cellStyle name="Hyperlink" xfId="211" builtinId="8" hidden="1"/>
    <cellStyle name="Hyperlink" xfId="213" builtinId="8" hidden="1"/>
    <cellStyle name="Hyperlink" xfId="215" builtinId="8" hidden="1"/>
    <cellStyle name="Hyperlink" xfId="217" builtinId="8" hidden="1"/>
    <cellStyle name="Hyperlink" xfId="219" builtinId="8" hidden="1"/>
    <cellStyle name="Hyperlink" xfId="221" builtinId="8" hidden="1"/>
    <cellStyle name="Hyperlink" xfId="223" builtinId="8" hidden="1"/>
    <cellStyle name="Hyperlink" xfId="225" builtinId="8" hidden="1"/>
    <cellStyle name="Hyperlink" xfId="227" builtinId="8" hidden="1"/>
    <cellStyle name="Hyperlink" xfId="229" builtinId="8" hidden="1"/>
    <cellStyle name="Hyperlink" xfId="231" builtinId="8" hidden="1"/>
    <cellStyle name="Hyperlink" xfId="233" builtinId="8" hidden="1"/>
    <cellStyle name="Hyperlink" xfId="235" builtinId="8" hidden="1"/>
    <cellStyle name="Hyperlink" xfId="237" builtinId="8" hidden="1"/>
    <cellStyle name="Hyperlink" xfId="239" builtinId="8" hidden="1"/>
    <cellStyle name="Hyperlink" xfId="241" builtinId="8" hidden="1"/>
    <cellStyle name="Hyperlink" xfId="243" builtinId="8" hidden="1"/>
    <cellStyle name="Hyperlink" xfId="245" builtinId="8" hidden="1"/>
    <cellStyle name="Hyperlink" xfId="247" builtinId="8" hidden="1"/>
    <cellStyle name="Hyperlink" xfId="249" builtinId="8" hidden="1"/>
    <cellStyle name="Hyperlink" xfId="251" builtinId="8" hidden="1"/>
    <cellStyle name="Hyperlink" xfId="253" builtinId="8" hidden="1"/>
    <cellStyle name="Hyperlink" xfId="255" builtinId="8" hidden="1"/>
    <cellStyle name="Hyperlink" xfId="257" builtinId="8" hidden="1"/>
    <cellStyle name="Hyperlink" xfId="259" builtinId="8" hidden="1"/>
    <cellStyle name="Hyperlink" xfId="261" builtinId="8" hidden="1"/>
    <cellStyle name="Hyperlink" xfId="263" builtinId="8" hidden="1"/>
    <cellStyle name="Hyperlink" xfId="265" builtinId="8" hidden="1"/>
    <cellStyle name="Hyperlink" xfId="267" builtinId="8" hidden="1"/>
    <cellStyle name="Hyperlink" xfId="269" builtinId="8" hidden="1"/>
    <cellStyle name="Hyperlink" xfId="271" builtinId="8" hidden="1"/>
    <cellStyle name="Hyperlink" xfId="273" builtinId="8" hidden="1"/>
    <cellStyle name="Hyperlink" xfId="275" builtinId="8" hidden="1"/>
    <cellStyle name="Hyperlink" xfId="277" builtinId="8" hidden="1"/>
    <cellStyle name="Hyperlink" xfId="279" builtinId="8" hidden="1"/>
    <cellStyle name="Hyperlink" xfId="281" builtinId="8" hidden="1"/>
    <cellStyle name="Hyperlink" xfId="283" builtinId="8" hidden="1"/>
    <cellStyle name="Hyperlink" xfId="285" builtinId="8" hidden="1"/>
    <cellStyle name="Hyperlink" xfId="287" builtinId="8" hidden="1"/>
    <cellStyle name="Hyperlink" xfId="289" builtinId="8" hidden="1"/>
    <cellStyle name="Hyperlink" xfId="291" builtinId="8" hidden="1"/>
    <cellStyle name="Hyperlink" xfId="293" builtinId="8" hidden="1"/>
    <cellStyle name="Hyperlink" xfId="295" builtinId="8" hidden="1"/>
    <cellStyle name="Hyperlink" xfId="297" builtinId="8" hidden="1"/>
    <cellStyle name="Hyperlink" xfId="299" builtinId="8" hidden="1"/>
    <cellStyle name="Hyperlink" xfId="301" builtinId="8" hidden="1"/>
    <cellStyle name="Hyperlink" xfId="303" builtinId="8" hidden="1"/>
    <cellStyle name="Hyperlink" xfId="305" builtinId="8" hidden="1"/>
    <cellStyle name="Hyperlink" xfId="307" builtinId="8" hidden="1"/>
    <cellStyle name="Hyperlink" xfId="309" builtinId="8" hidden="1"/>
    <cellStyle name="Hyperlink" xfId="311" builtinId="8" hidden="1"/>
    <cellStyle name="Hyperlink" xfId="313" builtinId="8" hidden="1"/>
    <cellStyle name="Hyperlink" xfId="315" builtinId="8" hidden="1"/>
    <cellStyle name="Hyperlink" xfId="317" builtinId="8" hidden="1"/>
    <cellStyle name="Hyperlink" xfId="319" builtinId="8" hidden="1"/>
    <cellStyle name="Hyperlink" xfId="321" builtinId="8" hidden="1"/>
    <cellStyle name="Hyperlink" xfId="323" builtinId="8" hidden="1"/>
    <cellStyle name="Hyperlink" xfId="325" builtinId="8" hidden="1"/>
    <cellStyle name="Hyperlink" xfId="327" builtinId="8" hidden="1"/>
    <cellStyle name="Hyperlink" xfId="329" builtinId="8" hidden="1"/>
    <cellStyle name="Hyperlink" xfId="331" builtinId="8" hidden="1"/>
    <cellStyle name="Hyperlink" xfId="333" builtinId="8" hidden="1"/>
    <cellStyle name="Hyperlink" xfId="335" builtinId="8" hidden="1"/>
    <cellStyle name="Hyperlink" xfId="337" builtinId="8" hidden="1"/>
    <cellStyle name="Hyperlink" xfId="339" builtinId="8" hidden="1"/>
    <cellStyle name="Hyperlink" xfId="341" builtinId="8" hidden="1"/>
    <cellStyle name="Hyperlink" xfId="343" builtinId="8" hidden="1"/>
    <cellStyle name="Hyperlink" xfId="345" builtinId="8" hidden="1"/>
    <cellStyle name="Hyperlink" xfId="347" builtinId="8" hidden="1"/>
    <cellStyle name="Hyperlink" xfId="349" builtinId="8" hidden="1"/>
    <cellStyle name="Hyperlink" xfId="351" builtinId="8" hidden="1"/>
    <cellStyle name="Hyperlink" xfId="353" builtinId="8" hidden="1"/>
    <cellStyle name="Hyperlink" xfId="355" builtinId="8" hidden="1"/>
    <cellStyle name="Hyperlink" xfId="357" builtinId="8" hidden="1"/>
    <cellStyle name="Hyperlink" xfId="359" builtinId="8" hidden="1"/>
    <cellStyle name="Hyperlink" xfId="361" builtinId="8" hidden="1"/>
    <cellStyle name="Hyperlink" xfId="363" builtinId="8" hidden="1"/>
    <cellStyle name="Hyperlink" xfId="365" builtinId="8" hidden="1"/>
    <cellStyle name="Hyperlink" xfId="367" builtinId="8" hidden="1"/>
    <cellStyle name="Hyperlink" xfId="369" builtinId="8" hidden="1"/>
    <cellStyle name="Hyperlink" xfId="371" builtinId="8" hidden="1"/>
    <cellStyle name="Hyperlink" xfId="373" builtinId="8" hidden="1"/>
    <cellStyle name="Hyperlink" xfId="375" builtinId="8" hidden="1"/>
    <cellStyle name="Hyperlink" xfId="377" builtinId="8" hidden="1"/>
    <cellStyle name="Hyperlink" xfId="379" builtinId="8" hidden="1"/>
    <cellStyle name="Hyperlink" xfId="381" builtinId="8" hidden="1"/>
    <cellStyle name="Hyperlink" xfId="383" builtinId="8" hidden="1"/>
    <cellStyle name="Hyperlink" xfId="385" builtinId="8" hidden="1"/>
    <cellStyle name="Hyperlink" xfId="387" builtinId="8" hidden="1"/>
    <cellStyle name="Hyperlink" xfId="389" builtinId="8" hidden="1"/>
    <cellStyle name="Hyperlink" xfId="391" builtinId="8" hidden="1"/>
    <cellStyle name="Hyperlink" xfId="393" builtinId="8" hidden="1"/>
    <cellStyle name="Hyperlink" xfId="395" builtinId="8" hidden="1"/>
    <cellStyle name="Hyperlink" xfId="397" builtinId="8" hidden="1"/>
    <cellStyle name="Hyperlink" xfId="399" builtinId="8" hidden="1"/>
    <cellStyle name="Hyperlink" xfId="401" builtinId="8" hidden="1"/>
    <cellStyle name="Hyperlink" xfId="403" builtinId="8" hidden="1"/>
    <cellStyle name="Hyperlink" xfId="405" builtinId="8" hidden="1"/>
    <cellStyle name="Hyperlink" xfId="407" builtinId="8" hidden="1"/>
    <cellStyle name="Hyperlink" xfId="409" builtinId="8" hidden="1"/>
    <cellStyle name="Hyperlink" xfId="411" builtinId="8" hidden="1"/>
    <cellStyle name="Hyperlink" xfId="413" builtinId="8" hidden="1"/>
    <cellStyle name="Hyperlink" xfId="415" builtinId="8" hidden="1"/>
    <cellStyle name="Hyperlink" xfId="417" builtinId="8" hidden="1"/>
    <cellStyle name="Hyperlink" xfId="419" builtinId="8" hidden="1"/>
    <cellStyle name="Hyperlink" xfId="421" builtinId="8" hidden="1"/>
    <cellStyle name="Hyperlink" xfId="423" builtinId="8" hidden="1"/>
    <cellStyle name="Hyperlink" xfId="425" builtinId="8" hidden="1"/>
    <cellStyle name="Hyperlink" xfId="427" builtinId="8" hidden="1"/>
    <cellStyle name="Hyperlink" xfId="429" builtinId="8" hidden="1"/>
    <cellStyle name="Hyperlink" xfId="431" builtinId="8" hidden="1"/>
    <cellStyle name="Hyperlink" xfId="433" builtinId="8" hidden="1"/>
    <cellStyle name="Hyperlink" xfId="435" builtinId="8" hidden="1"/>
    <cellStyle name="Hyperlink" xfId="437" builtinId="8" hidden="1"/>
    <cellStyle name="Hyperlink" xfId="439" builtinId="8" hidden="1"/>
    <cellStyle name="Hyperlink" xfId="441" builtinId="8" hidden="1"/>
    <cellStyle name="Hyperlink" xfId="443" builtinId="8" hidden="1"/>
    <cellStyle name="Hyperlink" xfId="445" builtinId="8" hidden="1"/>
    <cellStyle name="Hyperlink" xfId="447" builtinId="8" hidden="1"/>
    <cellStyle name="Hyperlink" xfId="449" builtinId="8" hidden="1"/>
    <cellStyle name="Hyperlink" xfId="451" builtinId="8" hidden="1"/>
    <cellStyle name="Hyperlink" xfId="453" builtinId="8" hidden="1"/>
    <cellStyle name="Hyperlink" xfId="455" builtinId="8" hidden="1"/>
    <cellStyle name="Hyperlink" xfId="457" builtinId="8" hidden="1"/>
    <cellStyle name="Hyperlink" xfId="459" builtinId="8" hidden="1"/>
    <cellStyle name="Hyperlink" xfId="461" builtinId="8" hidden="1"/>
    <cellStyle name="Hyperlink" xfId="463" builtinId="8" hidden="1"/>
    <cellStyle name="Hyperlink" xfId="465" builtinId="8" hidden="1"/>
    <cellStyle name="Hyperlink" xfId="467" builtinId="8" hidden="1"/>
    <cellStyle name="Hyperlink" xfId="469" builtinId="8" hidden="1"/>
    <cellStyle name="Hyperlink" xfId="471" builtinId="8" hidden="1"/>
    <cellStyle name="Hyperlink" xfId="473" builtinId="8" hidden="1"/>
    <cellStyle name="Hyperlink" xfId="475" builtinId="8" hidden="1"/>
    <cellStyle name="Hyperlink" xfId="477" builtinId="8" hidden="1"/>
    <cellStyle name="Hyperlink" xfId="479" builtinId="8" hidden="1"/>
    <cellStyle name="Hyperlink" xfId="481" builtinId="8" hidden="1"/>
    <cellStyle name="Hyperlink" xfId="483" builtinId="8" hidden="1"/>
    <cellStyle name="Hyperlink" xfId="485" builtinId="8" hidden="1"/>
    <cellStyle name="Hyperlink" xfId="487" builtinId="8" hidden="1"/>
    <cellStyle name="Hyperlink" xfId="489" builtinId="8" hidden="1"/>
    <cellStyle name="Hyperlink" xfId="491" builtinId="8" hidden="1"/>
    <cellStyle name="Hyperlink" xfId="493" builtinId="8" hidden="1"/>
    <cellStyle name="Hyperlink" xfId="495" builtinId="8" hidden="1"/>
    <cellStyle name="Hyperlink" xfId="497" builtinId="8" hidden="1"/>
    <cellStyle name="Hyperlink" xfId="499" builtinId="8" hidden="1"/>
    <cellStyle name="Hyperlink" xfId="501" builtinId="8" hidden="1"/>
    <cellStyle name="Hyperlink" xfId="503" builtinId="8" hidden="1"/>
    <cellStyle name="Hyperlink" xfId="505" builtinId="8" hidden="1"/>
    <cellStyle name="Hyperlink" xfId="507" builtinId="8" hidden="1"/>
    <cellStyle name="Hyperlink" xfId="509" builtinId="8" hidden="1"/>
    <cellStyle name="Hyperlink" xfId="511" builtinId="8" hidden="1"/>
    <cellStyle name="Hyperlink" xfId="513" builtinId="8" hidden="1"/>
    <cellStyle name="Hyperlink" xfId="515" builtinId="8" hidden="1"/>
    <cellStyle name="Hyperlink" xfId="517" builtinId="8" hidden="1"/>
    <cellStyle name="Hyperlink" xfId="519" builtinId="8" hidden="1"/>
    <cellStyle name="Hyperlink" xfId="521" builtinId="8" hidden="1"/>
    <cellStyle name="Hyperlink" xfId="523" builtinId="8" hidden="1"/>
    <cellStyle name="Hyperlink" xfId="525" builtinId="8" hidden="1"/>
    <cellStyle name="Hyperlink" xfId="527" builtinId="8" hidden="1"/>
    <cellStyle name="Hyperlink" xfId="529" builtinId="8" hidden="1"/>
    <cellStyle name="Hyperlink" xfId="531" builtinId="8" hidden="1"/>
    <cellStyle name="Hyperlink" xfId="533" builtinId="8" hidden="1"/>
    <cellStyle name="Hyperlink" xfId="535" builtinId="8" hidden="1"/>
    <cellStyle name="Hyperlink" xfId="537" builtinId="8" hidden="1"/>
    <cellStyle name="Hyperlink" xfId="539" builtinId="8" hidden="1"/>
    <cellStyle name="Hyperlink" xfId="541" builtinId="8" hidden="1"/>
    <cellStyle name="Hyperlink" xfId="543" builtinId="8" hidden="1"/>
    <cellStyle name="Hyperlink" xfId="545" builtinId="8" hidden="1"/>
    <cellStyle name="Hyperlink" xfId="547" builtinId="8" hidden="1"/>
    <cellStyle name="Hyperlink" xfId="549" builtinId="8" hidden="1"/>
    <cellStyle name="Hyperlink" xfId="551" builtinId="8" hidden="1"/>
    <cellStyle name="Hyperlink" xfId="553" builtinId="8" hidden="1"/>
    <cellStyle name="Hyperlink" xfId="555" builtinId="8" hidden="1"/>
    <cellStyle name="Hyperlink" xfId="557" builtinId="8" hidden="1"/>
    <cellStyle name="Hyperlink" xfId="559" builtinId="8" hidden="1"/>
    <cellStyle name="Hyperlink" xfId="561" builtinId="8" hidden="1"/>
    <cellStyle name="Hyperlink" xfId="563" builtinId="8" hidden="1"/>
    <cellStyle name="Hyperlink" xfId="565" builtinId="8" hidden="1"/>
    <cellStyle name="Hyperlink" xfId="567" builtinId="8" hidden="1"/>
    <cellStyle name="Hyperlink" xfId="569" builtinId="8" hidden="1"/>
    <cellStyle name="Hyperlink" xfId="571" builtinId="8" hidden="1"/>
    <cellStyle name="Hyperlink" xfId="573" builtinId="8" hidden="1"/>
    <cellStyle name="Hyperlink" xfId="575" builtinId="8" hidden="1"/>
    <cellStyle name="Hyperlink" xfId="577" builtinId="8" hidden="1"/>
    <cellStyle name="Hyperlink" xfId="579" builtinId="8" hidden="1"/>
    <cellStyle name="Hyperlink" xfId="581" builtinId="8" hidden="1"/>
    <cellStyle name="Hyperlink" xfId="583" builtinId="8" hidden="1"/>
    <cellStyle name="Hyperlink" xfId="585" builtinId="8" hidden="1"/>
    <cellStyle name="Hyperlink" xfId="587" builtinId="8" hidden="1"/>
    <cellStyle name="Hyperlink" xfId="589" builtinId="8" hidden="1"/>
    <cellStyle name="Hyperlink" xfId="591" builtinId="8" hidden="1"/>
    <cellStyle name="Hyperlink" xfId="593" builtinId="8" hidden="1"/>
    <cellStyle name="Hyperlink" xfId="595" builtinId="8" hidden="1"/>
    <cellStyle name="Hyperlink" xfId="597" builtinId="8" hidden="1"/>
    <cellStyle name="Hyperlink" xfId="599" builtinId="8" hidden="1"/>
    <cellStyle name="Hyperlink" xfId="601" builtinId="8" hidden="1"/>
    <cellStyle name="Hyperlink" xfId="603" builtinId="8" hidden="1"/>
    <cellStyle name="Hyperlink" xfId="605" builtinId="8" hidden="1"/>
    <cellStyle name="Hyperlink" xfId="607" builtinId="8" hidden="1"/>
    <cellStyle name="Hyperlink" xfId="609" builtinId="8" hidden="1"/>
    <cellStyle name="Hyperlink" xfId="611" builtinId="8" hidden="1"/>
    <cellStyle name="Hyperlink" xfId="613" builtinId="8" hidden="1"/>
    <cellStyle name="Hyperlink" xfId="615" builtinId="8" hidden="1"/>
    <cellStyle name="Hyperlink" xfId="617" builtinId="8" hidden="1"/>
    <cellStyle name="Hyperlink" xfId="619" builtinId="8" hidden="1"/>
    <cellStyle name="Hyperlink" xfId="621" builtinId="8" hidden="1"/>
    <cellStyle name="Hyperlink" xfId="623" builtinId="8" hidden="1"/>
    <cellStyle name="Hyperlink" xfId="625" builtinId="8" hidden="1"/>
    <cellStyle name="Hyperlink" xfId="627" builtinId="8" hidden="1"/>
    <cellStyle name="Hyperlink" xfId="629" builtinId="8" hidden="1"/>
    <cellStyle name="Hyperlink" xfId="631" builtinId="8" hidden="1"/>
    <cellStyle name="Hyperlink" xfId="633" builtinId="8" hidden="1"/>
    <cellStyle name="Hyperlink" xfId="635" builtinId="8" hidden="1"/>
    <cellStyle name="Hyperlink" xfId="637" builtinId="8" hidden="1"/>
    <cellStyle name="Hyperlink" xfId="639" builtinId="8" hidden="1"/>
    <cellStyle name="Hyperlink" xfId="641" builtinId="8" hidden="1"/>
    <cellStyle name="Hyperlink" xfId="643" builtinId="8" hidden="1"/>
    <cellStyle name="Hyperlink" xfId="645" builtinId="8" hidden="1"/>
    <cellStyle name="Hyperlink" xfId="647" builtinId="8" hidden="1"/>
    <cellStyle name="Hyperlink" xfId="649" builtinId="8" hidden="1"/>
    <cellStyle name="Hyperlink" xfId="651" builtinId="8" hidden="1"/>
    <cellStyle name="Hyperlink" xfId="653" builtinId="8" hidden="1"/>
    <cellStyle name="Hyperlink" xfId="655" builtinId="8" hidden="1"/>
    <cellStyle name="Hyperlink" xfId="657" builtinId="8" hidden="1"/>
    <cellStyle name="Hyperlink" xfId="659" builtinId="8" hidden="1"/>
    <cellStyle name="Hyperlink" xfId="661" builtinId="8" hidden="1"/>
    <cellStyle name="Hyperlink" xfId="663" builtinId="8" hidden="1"/>
    <cellStyle name="Hyperlink" xfId="665" builtinId="8" hidden="1"/>
    <cellStyle name="Hyperlink" xfId="667" builtinId="8" hidden="1"/>
    <cellStyle name="Hyperlink" xfId="669" builtinId="8" hidden="1"/>
    <cellStyle name="Hyperlink" xfId="671" builtinId="8" hidden="1"/>
    <cellStyle name="Hyperlink" xfId="673" builtinId="8" hidden="1"/>
    <cellStyle name="Hyperlink" xfId="675" builtinId="8" hidden="1"/>
    <cellStyle name="Hyperlink" xfId="677" builtinId="8" hidden="1"/>
    <cellStyle name="Hyperlink" xfId="679" builtinId="8" hidden="1"/>
    <cellStyle name="Hyperlink" xfId="681" builtinId="8" hidden="1"/>
    <cellStyle name="Hyperlink" xfId="683" builtinId="8" hidden="1"/>
    <cellStyle name="Hyperlink" xfId="685" builtinId="8" hidden="1"/>
    <cellStyle name="Hyperlink" xfId="687" builtinId="8" hidden="1"/>
    <cellStyle name="Hyperlink" xfId="689" builtinId="8" hidden="1"/>
    <cellStyle name="Hyperlink" xfId="691" builtinId="8" hidden="1"/>
    <cellStyle name="Hyperlink" xfId="693" builtinId="8" hidden="1"/>
    <cellStyle name="Hyperlink" xfId="695" builtinId="8" hidden="1"/>
    <cellStyle name="Hyperlink" xfId="697" builtinId="8" hidden="1"/>
    <cellStyle name="Hyperlink" xfId="699" builtinId="8" hidden="1"/>
    <cellStyle name="Hyperlink" xfId="701" builtinId="8" hidden="1"/>
    <cellStyle name="Hyperlink" xfId="703" builtinId="8" hidden="1"/>
    <cellStyle name="Hyperlink" xfId="705" builtinId="8" hidden="1"/>
    <cellStyle name="Hyperlink" xfId="707" builtinId="8" hidden="1"/>
    <cellStyle name="Hyperlink" xfId="709" builtinId="8" hidden="1"/>
    <cellStyle name="Hyperlink" xfId="711" builtinId="8" hidden="1"/>
    <cellStyle name="Hyperlink" xfId="713" builtinId="8" hidden="1"/>
    <cellStyle name="Hyperlink" xfId="715" builtinId="8" hidden="1"/>
    <cellStyle name="Hyperlink" xfId="717" builtinId="8" hidden="1"/>
    <cellStyle name="Hyperlink" xfId="719" builtinId="8" hidden="1"/>
    <cellStyle name="Hyperlink" xfId="721" builtinId="8" hidden="1"/>
    <cellStyle name="Hyperlink" xfId="723" builtinId="8" hidden="1"/>
    <cellStyle name="Hyperlink" xfId="725" builtinId="8" hidden="1"/>
    <cellStyle name="Hyperlink" xfId="727" builtinId="8" hidden="1"/>
    <cellStyle name="Hyperlink" xfId="729" builtinId="8" hidden="1"/>
    <cellStyle name="Hyperlink" xfId="731" builtinId="8" hidden="1"/>
    <cellStyle name="Hyperlink" xfId="733" builtinId="8" hidden="1"/>
    <cellStyle name="Hyperlink" xfId="735" builtinId="8" hidden="1"/>
    <cellStyle name="Hyperlink" xfId="737" builtinId="8" hidden="1"/>
    <cellStyle name="Hyperlink" xfId="739" builtinId="8" hidden="1"/>
    <cellStyle name="Hyperlink" xfId="741" builtinId="8" hidden="1"/>
    <cellStyle name="Hyperlink" xfId="743" builtinId="8" hidden="1"/>
    <cellStyle name="Hyperlink" xfId="745" builtinId="8" hidden="1"/>
    <cellStyle name="Hyperlink" xfId="747" builtinId="8" hidden="1"/>
    <cellStyle name="Hyperlink" xfId="749" builtinId="8" hidden="1"/>
    <cellStyle name="Hyperlink" xfId="751" builtinId="8" hidden="1"/>
    <cellStyle name="Hyperlink" xfId="753" builtinId="8" hidden="1"/>
    <cellStyle name="Hyperlink" xfId="755" builtinId="8" hidden="1"/>
    <cellStyle name="Hyperlink" xfId="757" builtinId="8" hidden="1"/>
    <cellStyle name="Hyperlink" xfId="759" builtinId="8" hidden="1"/>
    <cellStyle name="Hyperlink" xfId="761" builtinId="8" hidden="1"/>
    <cellStyle name="Hyperlink" xfId="763" builtinId="8" hidden="1"/>
    <cellStyle name="Hyperlink" xfId="765" builtinId="8" hidden="1"/>
    <cellStyle name="Hyperlink" xfId="767" builtinId="8" hidden="1"/>
    <cellStyle name="Hyperlink" xfId="769" builtinId="8" hidden="1"/>
    <cellStyle name="Hyperlink" xfId="771" builtinId="8" hidden="1"/>
    <cellStyle name="Hyperlink" xfId="773" builtinId="8" hidden="1"/>
    <cellStyle name="Hyperlink" xfId="775" builtinId="8" hidden="1"/>
    <cellStyle name="Hyperlink" xfId="777" builtinId="8" hidden="1"/>
    <cellStyle name="Hyperlink" xfId="779" builtinId="8" hidden="1"/>
    <cellStyle name="Hyperlink" xfId="781" builtinId="8" hidden="1"/>
    <cellStyle name="Hyperlink" xfId="783" builtinId="8" hidden="1"/>
    <cellStyle name="Hyperlink" xfId="785" builtinId="8" hidden="1"/>
    <cellStyle name="Hyperlink" xfId="787" builtinId="8" hidden="1"/>
    <cellStyle name="Hyperlink" xfId="789" builtinId="8" hidden="1"/>
    <cellStyle name="Hyperlink" xfId="791" builtinId="8" hidden="1"/>
    <cellStyle name="Hyperlink" xfId="793" builtinId="8" hidden="1"/>
    <cellStyle name="Hyperlink" xfId="795" builtinId="8" hidden="1"/>
    <cellStyle name="Hyperlink" xfId="797" builtinId="8" hidden="1"/>
    <cellStyle name="Hyperlink" xfId="799" builtinId="8" hidden="1"/>
    <cellStyle name="Hyperlink" xfId="801" builtinId="8" hidden="1"/>
    <cellStyle name="Hyperlink" xfId="803" builtinId="8" hidden="1"/>
    <cellStyle name="Hyperlink" xfId="805" builtinId="8" hidden="1"/>
    <cellStyle name="Hyperlink" xfId="807" builtinId="8" hidden="1"/>
    <cellStyle name="Hyperlink" xfId="809" builtinId="8" hidden="1"/>
    <cellStyle name="Hyperlink" xfId="811" builtinId="8" hidden="1"/>
    <cellStyle name="Hyperlink" xfId="813" builtinId="8" hidden="1"/>
    <cellStyle name="Hyperlink" xfId="815" builtinId="8" hidden="1"/>
    <cellStyle name="Hyperlink" xfId="817" builtinId="8" hidden="1"/>
    <cellStyle name="Hyperlink" xfId="819" builtinId="8" hidden="1"/>
    <cellStyle name="Hyperlink" xfId="821" builtinId="8" hidden="1"/>
    <cellStyle name="Hyperlink" xfId="823" builtinId="8" hidden="1"/>
    <cellStyle name="Hyperlink" xfId="825" builtinId="8" hidden="1"/>
    <cellStyle name="Hyperlink" xfId="827" builtinId="8" hidden="1"/>
    <cellStyle name="Hyperlink" xfId="829" builtinId="8" hidden="1"/>
    <cellStyle name="Hyperlink" xfId="831" builtinId="8" hidden="1"/>
    <cellStyle name="Hyperlink" xfId="833" builtinId="8" hidden="1"/>
    <cellStyle name="Hyperlink" xfId="835" builtinId="8" hidden="1"/>
    <cellStyle name="Hyperlink" xfId="837" builtinId="8" hidden="1"/>
    <cellStyle name="Hyperlink" xfId="839" builtinId="8" hidden="1"/>
    <cellStyle name="Hyperlink" xfId="841" builtinId="8" hidden="1"/>
    <cellStyle name="Hyperlink" xfId="844" builtinId="8" hidden="1"/>
    <cellStyle name="Normal" xfId="0" builtinId="0"/>
    <cellStyle name="Normal 2" xfId="843"/>
  </cellStyles>
  <dxfs count="0"/>
  <tableStyles count="0" defaultTableStyle="TableStyleMedium9" defaultPivotStyle="PivotStyleMedium4"/>
  <colors>
    <mruColors>
      <color rgb="FF000000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externalLink" Target="externalLinks/externalLink1.xml"/><Relationship Id="rId7" Type="http://schemas.openxmlformats.org/officeDocument/2006/relationships/theme" Target="theme/theme1.xml"/><Relationship Id="rId8" Type="http://schemas.openxmlformats.org/officeDocument/2006/relationships/styles" Target="styles.xml"/><Relationship Id="rId9" Type="http://schemas.openxmlformats.org/officeDocument/2006/relationships/sharedStrings" Target="sharedStrings.xml"/><Relationship Id="rId10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bg1">
                <a:lumMod val="75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Dsg1_COPS3!$G$7:$H$7</c:f>
                <c:numCache>
                  <c:formatCode>General</c:formatCode>
                  <c:ptCount val="2"/>
                  <c:pt idx="0">
                    <c:v>0.110057257943366</c:v>
                  </c:pt>
                  <c:pt idx="1">
                    <c:v>0.00635910439834488</c:v>
                  </c:pt>
                </c:numCache>
              </c:numRef>
            </c:plus>
            <c:minus>
              <c:numRef>
                <c:f>Dsg1_COPS3!$G$7:$H$7</c:f>
                <c:numCache>
                  <c:formatCode>General</c:formatCode>
                  <c:ptCount val="2"/>
                  <c:pt idx="0">
                    <c:v>0.110057257943366</c:v>
                  </c:pt>
                  <c:pt idx="1">
                    <c:v>0.00635910439834488</c:v>
                  </c:pt>
                </c:numCache>
              </c:numRef>
            </c:minus>
          </c:errBars>
          <c:cat>
            <c:strRef>
              <c:f>Dsg1_COPS3!$G$1:$H$1</c:f>
              <c:strCache>
                <c:ptCount val="2"/>
                <c:pt idx="0">
                  <c:v>siCONT</c:v>
                </c:pt>
                <c:pt idx="1">
                  <c:v>siCOPS3</c:v>
                </c:pt>
              </c:strCache>
            </c:strRef>
          </c:cat>
          <c:val>
            <c:numRef>
              <c:f>Dsg1_COPS3!$G$4:$H$4</c:f>
              <c:numCache>
                <c:formatCode>General</c:formatCode>
                <c:ptCount val="2"/>
                <c:pt idx="0">
                  <c:v>1.0</c:v>
                </c:pt>
                <c:pt idx="1">
                  <c:v>0.0196077484734405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2129414680"/>
        <c:axId val="-2129411704"/>
      </c:barChart>
      <c:catAx>
        <c:axId val="-2129414680"/>
        <c:scaling>
          <c:orientation val="minMax"/>
        </c:scaling>
        <c:delete val="0"/>
        <c:axPos val="b"/>
        <c:majorTickMark val="out"/>
        <c:minorTickMark val="none"/>
        <c:tickLblPos val="nextTo"/>
        <c:crossAx val="-2129411704"/>
        <c:crosses val="autoZero"/>
        <c:auto val="1"/>
        <c:lblAlgn val="ctr"/>
        <c:lblOffset val="100"/>
        <c:noMultiLvlLbl val="0"/>
      </c:catAx>
      <c:valAx>
        <c:axId val="-212941170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2941468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bg1">
                <a:lumMod val="75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Dp_Cops3!$G$7:$H$7</c:f>
                <c:numCache>
                  <c:formatCode>General</c:formatCode>
                  <c:ptCount val="2"/>
                  <c:pt idx="0">
                    <c:v>0.173814517432458</c:v>
                  </c:pt>
                  <c:pt idx="1">
                    <c:v>0.00698925803134121</c:v>
                  </c:pt>
                </c:numCache>
              </c:numRef>
            </c:plus>
            <c:minus>
              <c:numRef>
                <c:f>Dp_Cops3!$G$7:$H$7</c:f>
                <c:numCache>
                  <c:formatCode>General</c:formatCode>
                  <c:ptCount val="2"/>
                  <c:pt idx="0">
                    <c:v>0.173814517432458</c:v>
                  </c:pt>
                  <c:pt idx="1">
                    <c:v>0.00698925803134121</c:v>
                  </c:pt>
                </c:numCache>
              </c:numRef>
            </c:minus>
          </c:errBars>
          <c:cat>
            <c:strRef>
              <c:f>Dp_Cops3!$G$1:$H$1</c:f>
              <c:strCache>
                <c:ptCount val="2"/>
                <c:pt idx="0">
                  <c:v>siCONT</c:v>
                </c:pt>
                <c:pt idx="1">
                  <c:v>siCOPS3</c:v>
                </c:pt>
              </c:strCache>
            </c:strRef>
          </c:cat>
          <c:val>
            <c:numRef>
              <c:f>Dp_Cops3!$G$4:$H$4</c:f>
              <c:numCache>
                <c:formatCode>General</c:formatCode>
                <c:ptCount val="2"/>
                <c:pt idx="0">
                  <c:v>1.0</c:v>
                </c:pt>
                <c:pt idx="1">
                  <c:v>0.0318054465211453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2128026552"/>
        <c:axId val="-2128023576"/>
      </c:barChart>
      <c:catAx>
        <c:axId val="-2128026552"/>
        <c:scaling>
          <c:orientation val="minMax"/>
        </c:scaling>
        <c:delete val="0"/>
        <c:axPos val="b"/>
        <c:majorTickMark val="out"/>
        <c:minorTickMark val="none"/>
        <c:tickLblPos val="nextTo"/>
        <c:crossAx val="-2128023576"/>
        <c:crosses val="autoZero"/>
        <c:auto val="1"/>
        <c:lblAlgn val="ctr"/>
        <c:lblOffset val="100"/>
        <c:noMultiLvlLbl val="0"/>
      </c:catAx>
      <c:valAx>
        <c:axId val="-212802357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28026552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bg1">
                <a:lumMod val="75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'Ecad_Cops &amp; Ecad_Bcat'!$G$7:$H$7</c:f>
                <c:numCache>
                  <c:formatCode>General</c:formatCode>
                  <c:ptCount val="2"/>
                  <c:pt idx="0">
                    <c:v>0.0917881623514432</c:v>
                  </c:pt>
                  <c:pt idx="1">
                    <c:v>0.00252691439718284</c:v>
                  </c:pt>
                </c:numCache>
              </c:numRef>
            </c:plus>
            <c:minus>
              <c:numRef>
                <c:f>'Ecad_Cops &amp; Ecad_Bcat'!$G$7:$H$7</c:f>
                <c:numCache>
                  <c:formatCode>General</c:formatCode>
                  <c:ptCount val="2"/>
                  <c:pt idx="0">
                    <c:v>0.0917881623514432</c:v>
                  </c:pt>
                  <c:pt idx="1">
                    <c:v>0.00252691439718284</c:v>
                  </c:pt>
                </c:numCache>
              </c:numRef>
            </c:minus>
          </c:errBars>
          <c:cat>
            <c:strRef>
              <c:f>'Ecad_Cops &amp; Ecad_Bcat'!$G$1:$H$1</c:f>
              <c:strCache>
                <c:ptCount val="2"/>
                <c:pt idx="0">
                  <c:v>Ecad/Bcat</c:v>
                </c:pt>
                <c:pt idx="1">
                  <c:v>Ecad/Cops3</c:v>
                </c:pt>
              </c:strCache>
            </c:strRef>
          </c:cat>
          <c:val>
            <c:numRef>
              <c:f>'Ecad_Cops &amp; Ecad_Bcat'!$G$4:$H$4</c:f>
              <c:numCache>
                <c:formatCode>General</c:formatCode>
                <c:ptCount val="2"/>
                <c:pt idx="0">
                  <c:v>1.0</c:v>
                </c:pt>
                <c:pt idx="1">
                  <c:v>0.0113238321250187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2129380920"/>
        <c:axId val="-2129377944"/>
      </c:barChart>
      <c:catAx>
        <c:axId val="-2129380920"/>
        <c:scaling>
          <c:orientation val="minMax"/>
        </c:scaling>
        <c:delete val="0"/>
        <c:axPos val="b"/>
        <c:majorTickMark val="out"/>
        <c:minorTickMark val="none"/>
        <c:tickLblPos val="nextTo"/>
        <c:crossAx val="-2129377944"/>
        <c:crosses val="autoZero"/>
        <c:auto val="1"/>
        <c:lblAlgn val="ctr"/>
        <c:lblOffset val="100"/>
        <c:noMultiLvlLbl val="0"/>
      </c:catAx>
      <c:valAx>
        <c:axId val="-212937794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2938092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bg1">
                <a:lumMod val="75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'1G5_C2206'!$G$7:$H$7</c:f>
                <c:numCache>
                  <c:formatCode>General</c:formatCode>
                  <c:ptCount val="2"/>
                  <c:pt idx="0">
                    <c:v>0.0887709992298372</c:v>
                  </c:pt>
                  <c:pt idx="1">
                    <c:v>0.417949251291618</c:v>
                  </c:pt>
                </c:numCache>
              </c:numRef>
            </c:plus>
            <c:minus>
              <c:numRef>
                <c:f>'1G5_C2206'!$G$7:$H$7</c:f>
                <c:numCache>
                  <c:formatCode>General</c:formatCode>
                  <c:ptCount val="2"/>
                  <c:pt idx="0">
                    <c:v>0.0887709992298372</c:v>
                  </c:pt>
                  <c:pt idx="1">
                    <c:v>0.417949251291618</c:v>
                  </c:pt>
                </c:numCache>
              </c:numRef>
            </c:minus>
          </c:errBars>
          <c:cat>
            <c:strRef>
              <c:f>'1G5_C2206'!$G$1:$H$1</c:f>
              <c:strCache>
                <c:ptCount val="2"/>
                <c:pt idx="0">
                  <c:v>siCONT</c:v>
                </c:pt>
                <c:pt idx="1">
                  <c:v>siCOPS3</c:v>
                </c:pt>
              </c:strCache>
            </c:strRef>
          </c:cat>
          <c:val>
            <c:numRef>
              <c:f>'1G5_C2206'!$G$4:$H$4</c:f>
              <c:numCache>
                <c:formatCode>General</c:formatCode>
                <c:ptCount val="2"/>
                <c:pt idx="0">
                  <c:v>1.0</c:v>
                </c:pt>
                <c:pt idx="1">
                  <c:v>1.058646197626026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2129460392"/>
        <c:axId val="-2129457544"/>
      </c:barChart>
      <c:catAx>
        <c:axId val="-2129460392"/>
        <c:scaling>
          <c:orientation val="minMax"/>
        </c:scaling>
        <c:delete val="0"/>
        <c:axPos val="b"/>
        <c:majorTickMark val="out"/>
        <c:minorTickMark val="none"/>
        <c:tickLblPos val="nextTo"/>
        <c:crossAx val="-2129457544"/>
        <c:crosses val="autoZero"/>
        <c:auto val="1"/>
        <c:lblAlgn val="ctr"/>
        <c:lblOffset val="100"/>
        <c:noMultiLvlLbl val="0"/>
      </c:catAx>
      <c:valAx>
        <c:axId val="-212945754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29460392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bg1">
                <a:lumMod val="75000"/>
              </a:schemeClr>
            </a:solidFill>
            <a:ln>
              <a:solidFill>
                <a:schemeClr val="tx1"/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'Percent at Border'!$N$4:$N$7</c:f>
                <c:numCache>
                  <c:formatCode>General</c:formatCode>
                  <c:ptCount val="4"/>
                  <c:pt idx="0">
                    <c:v>0.0359146828709927</c:v>
                  </c:pt>
                  <c:pt idx="1">
                    <c:v>0.0263770589836703</c:v>
                  </c:pt>
                  <c:pt idx="2">
                    <c:v>0.0374789249454151</c:v>
                  </c:pt>
                  <c:pt idx="3">
                    <c:v>0.027835724916631</c:v>
                  </c:pt>
                </c:numCache>
              </c:numRef>
            </c:plus>
            <c:minus>
              <c:numRef>
                <c:f>'Percent at Border'!$N$4:$N$7</c:f>
                <c:numCache>
                  <c:formatCode>General</c:formatCode>
                  <c:ptCount val="4"/>
                  <c:pt idx="0">
                    <c:v>0.0359146828709927</c:v>
                  </c:pt>
                  <c:pt idx="1">
                    <c:v>0.0263770589836703</c:v>
                  </c:pt>
                  <c:pt idx="2">
                    <c:v>0.0374789249454151</c:v>
                  </c:pt>
                  <c:pt idx="3">
                    <c:v>0.027835724916631</c:v>
                  </c:pt>
                </c:numCache>
              </c:numRef>
            </c:minus>
          </c:errBars>
          <c:cat>
            <c:strRef>
              <c:f>'Percent at Border'!$L$4:$L$7</c:f>
              <c:strCache>
                <c:ptCount val="4"/>
                <c:pt idx="0">
                  <c:v>DP/COPS3</c:v>
                </c:pt>
                <c:pt idx="1">
                  <c:v>DSG1/COPS3</c:v>
                </c:pt>
                <c:pt idx="2">
                  <c:v>A-cat/B-cat</c:v>
                </c:pt>
                <c:pt idx="3">
                  <c:v>Ecad/B-cat</c:v>
                </c:pt>
              </c:strCache>
            </c:strRef>
          </c:cat>
          <c:val>
            <c:numRef>
              <c:f>'Percent at Border'!$M$4:$M$7</c:f>
              <c:numCache>
                <c:formatCode>0.00%</c:formatCode>
                <c:ptCount val="4"/>
                <c:pt idx="0">
                  <c:v>0.6698</c:v>
                </c:pt>
                <c:pt idx="1">
                  <c:v>0.6043</c:v>
                </c:pt>
                <c:pt idx="2">
                  <c:v>0.8181</c:v>
                </c:pt>
                <c:pt idx="3">
                  <c:v>0.8803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2126509352"/>
        <c:axId val="-2125774040"/>
      </c:barChart>
      <c:catAx>
        <c:axId val="-2126509352"/>
        <c:scaling>
          <c:orientation val="minMax"/>
        </c:scaling>
        <c:delete val="0"/>
        <c:axPos val="b"/>
        <c:majorTickMark val="out"/>
        <c:minorTickMark val="none"/>
        <c:tickLblPos val="nextTo"/>
        <c:crossAx val="-2125774040"/>
        <c:crosses val="autoZero"/>
        <c:auto val="1"/>
        <c:lblAlgn val="ctr"/>
        <c:lblOffset val="100"/>
        <c:noMultiLvlLbl val="0"/>
      </c:catAx>
      <c:valAx>
        <c:axId val="-2125774040"/>
        <c:scaling>
          <c:orientation val="minMax"/>
        </c:scaling>
        <c:delete val="0"/>
        <c:axPos val="l"/>
        <c:majorGridlines/>
        <c:numFmt formatCode="0.00%" sourceLinked="1"/>
        <c:majorTickMark val="out"/>
        <c:minorTickMark val="none"/>
        <c:tickLblPos val="nextTo"/>
        <c:crossAx val="-2126509352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880534</xdr:colOff>
      <xdr:row>11</xdr:row>
      <xdr:rowOff>135468</xdr:rowOff>
    </xdr:from>
    <xdr:to>
      <xdr:col>11</xdr:col>
      <xdr:colOff>152401</xdr:colOff>
      <xdr:row>28</xdr:row>
      <xdr:rowOff>33868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880534</xdr:colOff>
      <xdr:row>11</xdr:row>
      <xdr:rowOff>135468</xdr:rowOff>
    </xdr:from>
    <xdr:to>
      <xdr:col>11</xdr:col>
      <xdr:colOff>152401</xdr:colOff>
      <xdr:row>28</xdr:row>
      <xdr:rowOff>33868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50801</xdr:colOff>
      <xdr:row>9</xdr:row>
      <xdr:rowOff>1</xdr:rowOff>
    </xdr:from>
    <xdr:to>
      <xdr:col>10</xdr:col>
      <xdr:colOff>152401</xdr:colOff>
      <xdr:row>25</xdr:row>
      <xdr:rowOff>84668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33867</xdr:colOff>
      <xdr:row>9</xdr:row>
      <xdr:rowOff>33868</xdr:rowOff>
    </xdr:from>
    <xdr:to>
      <xdr:col>10</xdr:col>
      <xdr:colOff>135467</xdr:colOff>
      <xdr:row>25</xdr:row>
      <xdr:rowOff>118535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241300</xdr:colOff>
      <xdr:row>8</xdr:row>
      <xdr:rowOff>95250</xdr:rowOff>
    </xdr:from>
    <xdr:to>
      <xdr:col>16</xdr:col>
      <xdr:colOff>495300</xdr:colOff>
      <xdr:row>23</xdr:row>
      <xdr:rowOff>171450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nicolenajor/Documents/GREEN%20Lab/Cops3/Paper%20Figures/Reviews%20(paper,%20fig,%20supp)/New%20Figures%20+%20Paper%20+%20Supp/Transparent%20Report_Upload%20july%202017/PLA%20border%20quant%20percent_LG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Acat_Bcat_PLAspots_1"/>
    </sheetNames>
    <sheetDataSet>
      <sheetData sheetId="0">
        <row r="4">
          <cell r="L4" t="str">
            <v>DP/COPS3</v>
          </cell>
          <cell r="M4">
            <v>0.66979999999999995</v>
          </cell>
          <cell r="N4">
            <v>3.5914682870992684E-2</v>
          </cell>
        </row>
        <row r="5">
          <cell r="L5" t="str">
            <v>DSG1/COPS3</v>
          </cell>
          <cell r="M5">
            <v>0.60429999999999995</v>
          </cell>
          <cell r="N5">
            <v>2.6377058983670331E-2</v>
          </cell>
        </row>
        <row r="6">
          <cell r="L6" t="str">
            <v>A-cat/B-cat</v>
          </cell>
          <cell r="M6">
            <v>0.81810000000000005</v>
          </cell>
          <cell r="N6">
            <v>3.7478924945415139E-2</v>
          </cell>
        </row>
        <row r="7">
          <cell r="L7" t="str">
            <v>Ecad/B-cat</v>
          </cell>
          <cell r="M7">
            <v>0.88029999999999997</v>
          </cell>
          <cell r="N7">
            <v>2.7835724916631006E-2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92"/>
  <sheetViews>
    <sheetView zoomScale="75" zoomScaleNormal="75" zoomScalePageLayoutView="75" workbookViewId="0">
      <selection activeCell="N2" sqref="N2"/>
    </sheetView>
  </sheetViews>
  <sheetFormatPr baseColWidth="10" defaultColWidth="11" defaultRowHeight="15" x14ac:dyDescent="0"/>
  <cols>
    <col min="1" max="1" width="38.1640625" customWidth="1"/>
    <col min="2" max="2" width="11.5" customWidth="1"/>
    <col min="3" max="3" width="7.6640625" customWidth="1"/>
    <col min="4" max="4" width="13.5" customWidth="1"/>
    <col min="5" max="5" width="9.1640625" customWidth="1"/>
    <col min="6" max="6" width="14.1640625" customWidth="1"/>
    <col min="7" max="7" width="8.5" customWidth="1"/>
    <col min="8" max="8" width="10" customWidth="1"/>
    <col min="9" max="9" width="9.83203125" customWidth="1"/>
    <col min="10" max="10" width="10" customWidth="1"/>
    <col min="11" max="11" width="10.83203125" customWidth="1"/>
    <col min="12" max="12" width="10.5" customWidth="1"/>
    <col min="14" max="14" width="35.33203125" customWidth="1"/>
    <col min="15" max="15" width="14.83203125" customWidth="1"/>
    <col min="16" max="16" width="12.1640625" customWidth="1"/>
    <col min="18" max="18" width="48.33203125" customWidth="1"/>
    <col min="19" max="19" width="18.5" customWidth="1"/>
    <col min="22" max="22" width="21.1640625" customWidth="1"/>
    <col min="27" max="27" width="20" customWidth="1"/>
  </cols>
  <sheetData>
    <row r="1" spans="1:23" s="1" customFormat="1">
      <c r="A1" s="3" t="s">
        <v>0</v>
      </c>
      <c r="B1" s="3" t="s">
        <v>6</v>
      </c>
      <c r="C1" s="4" t="s">
        <v>7</v>
      </c>
      <c r="D1" s="1" t="s">
        <v>8</v>
      </c>
      <c r="F1" s="2"/>
      <c r="G1" s="1" t="s">
        <v>12</v>
      </c>
      <c r="H1" s="3" t="s">
        <v>13</v>
      </c>
      <c r="I1" s="3"/>
      <c r="J1" s="3"/>
      <c r="N1" s="1" t="s">
        <v>131</v>
      </c>
      <c r="O1"/>
      <c r="S1"/>
      <c r="T1" s="3"/>
      <c r="U1" s="3"/>
      <c r="V1" s="3"/>
      <c r="W1"/>
    </row>
    <row r="2" spans="1:23">
      <c r="A2" t="s">
        <v>84</v>
      </c>
      <c r="B2">
        <v>447</v>
      </c>
      <c r="C2">
        <v>39</v>
      </c>
      <c r="D2" s="15">
        <f>B2/C2</f>
        <v>11.461538461538462</v>
      </c>
      <c r="F2" s="5" t="s">
        <v>3</v>
      </c>
      <c r="G2">
        <f>D21</f>
        <v>9.6505894505382681</v>
      </c>
      <c r="H2">
        <f>D44</f>
        <v>0.18922633056659299</v>
      </c>
      <c r="N2" s="1" t="s">
        <v>133</v>
      </c>
      <c r="O2" s="1" t="s">
        <v>11</v>
      </c>
      <c r="P2" s="1" t="s">
        <v>14</v>
      </c>
      <c r="Q2" s="1"/>
    </row>
    <row r="3" spans="1:23">
      <c r="A3" t="s">
        <v>85</v>
      </c>
      <c r="B3">
        <v>268</v>
      </c>
      <c r="C3">
        <v>24</v>
      </c>
      <c r="D3" s="15">
        <f>B3/C3</f>
        <v>11.166666666666666</v>
      </c>
      <c r="F3" s="5" t="s">
        <v>5</v>
      </c>
      <c r="G3">
        <f>D23</f>
        <v>1.0621174124634201</v>
      </c>
      <c r="H3">
        <f>D46</f>
        <v>6.136910582153865E-2</v>
      </c>
      <c r="N3" t="s">
        <v>84</v>
      </c>
      <c r="O3">
        <v>447</v>
      </c>
      <c r="P3">
        <v>39</v>
      </c>
    </row>
    <row r="4" spans="1:23">
      <c r="A4" t="s">
        <v>86</v>
      </c>
      <c r="B4">
        <v>233</v>
      </c>
      <c r="C4">
        <v>32</v>
      </c>
      <c r="D4" s="15">
        <f t="shared" ref="D4:D16" si="0">B4/C4</f>
        <v>7.28125</v>
      </c>
      <c r="F4" t="s">
        <v>15</v>
      </c>
      <c r="G4">
        <f>G2/$G$2</f>
        <v>1</v>
      </c>
      <c r="H4">
        <f>H2/$G$2</f>
        <v>1.9607748473440528E-2</v>
      </c>
      <c r="N4" t="s">
        <v>85</v>
      </c>
      <c r="O4">
        <v>268</v>
      </c>
      <c r="P4">
        <v>24</v>
      </c>
      <c r="T4" s="2"/>
    </row>
    <row r="5" spans="1:23">
      <c r="A5" t="s">
        <v>87</v>
      </c>
      <c r="B5">
        <v>111</v>
      </c>
      <c r="C5">
        <v>37</v>
      </c>
      <c r="D5" s="15">
        <f t="shared" si="0"/>
        <v>3</v>
      </c>
      <c r="F5" t="s">
        <v>16</v>
      </c>
      <c r="G5" s="2">
        <f>G4/G2</f>
        <v>0.10362061355166489</v>
      </c>
      <c r="H5" s="2">
        <f>H4/H2</f>
        <v>0.10362061355166489</v>
      </c>
      <c r="I5" s="2"/>
      <c r="J5" s="2"/>
      <c r="N5" t="s">
        <v>86</v>
      </c>
      <c r="O5">
        <v>233</v>
      </c>
      <c r="P5">
        <v>32</v>
      </c>
      <c r="T5" s="2"/>
      <c r="U5" s="2"/>
    </row>
    <row r="6" spans="1:23">
      <c r="A6" t="s">
        <v>88</v>
      </c>
      <c r="B6">
        <v>204</v>
      </c>
      <c r="C6">
        <v>44</v>
      </c>
      <c r="D6" s="15">
        <f t="shared" si="0"/>
        <v>4.6363636363636367</v>
      </c>
      <c r="F6" t="s">
        <v>9</v>
      </c>
      <c r="G6" s="19"/>
      <c r="H6" s="20">
        <f>TTEST(D2:D16,D25:D39,2,2)</f>
        <v>1.1997858134632735E-9</v>
      </c>
      <c r="I6" s="20"/>
      <c r="J6" s="20"/>
      <c r="K6" s="20"/>
      <c r="L6" s="20"/>
      <c r="N6" t="s">
        <v>87</v>
      </c>
      <c r="O6">
        <v>111</v>
      </c>
      <c r="P6">
        <v>37</v>
      </c>
      <c r="T6" s="2"/>
    </row>
    <row r="7" spans="1:23">
      <c r="A7" t="s">
        <v>89</v>
      </c>
      <c r="B7">
        <v>465</v>
      </c>
      <c r="C7">
        <v>33</v>
      </c>
      <c r="D7" s="15">
        <f t="shared" si="0"/>
        <v>14.090909090909092</v>
      </c>
      <c r="F7" t="s">
        <v>17</v>
      </c>
      <c r="G7" s="2">
        <f>G3*G5</f>
        <v>0.11005725794336632</v>
      </c>
      <c r="H7" s="2">
        <f>H3*H5</f>
        <v>6.3591043983448848E-3</v>
      </c>
      <c r="I7" s="2"/>
      <c r="J7" s="2"/>
      <c r="N7" t="s">
        <v>88</v>
      </c>
      <c r="O7">
        <v>204</v>
      </c>
      <c r="P7">
        <v>44</v>
      </c>
      <c r="T7" s="2"/>
    </row>
    <row r="8" spans="1:23">
      <c r="A8" t="s">
        <v>90</v>
      </c>
      <c r="B8">
        <v>553</v>
      </c>
      <c r="C8">
        <v>55</v>
      </c>
      <c r="D8" s="15">
        <f t="shared" si="0"/>
        <v>10.054545454545455</v>
      </c>
      <c r="G8" s="2"/>
      <c r="H8" s="2"/>
      <c r="I8" s="2"/>
      <c r="J8" s="2"/>
      <c r="N8" t="s">
        <v>89</v>
      </c>
      <c r="O8">
        <v>465</v>
      </c>
      <c r="P8">
        <v>33</v>
      </c>
      <c r="T8" s="2"/>
    </row>
    <row r="9" spans="1:23">
      <c r="A9" t="s">
        <v>91</v>
      </c>
      <c r="B9">
        <v>517</v>
      </c>
      <c r="C9">
        <v>33</v>
      </c>
      <c r="D9" s="15">
        <f t="shared" si="0"/>
        <v>15.666666666666666</v>
      </c>
      <c r="G9" s="2"/>
      <c r="H9" s="2"/>
      <c r="I9" s="2"/>
      <c r="J9" s="2"/>
      <c r="N9" t="s">
        <v>90</v>
      </c>
      <c r="O9">
        <v>553</v>
      </c>
      <c r="P9">
        <v>55</v>
      </c>
      <c r="T9" s="2"/>
    </row>
    <row r="10" spans="1:23">
      <c r="A10" t="s">
        <v>92</v>
      </c>
      <c r="B10">
        <v>443</v>
      </c>
      <c r="C10">
        <v>36</v>
      </c>
      <c r="D10" s="15">
        <f t="shared" si="0"/>
        <v>12.305555555555555</v>
      </c>
      <c r="G10" s="2"/>
      <c r="H10" s="2"/>
      <c r="I10" s="2"/>
      <c r="J10" s="2"/>
      <c r="N10" t="s">
        <v>91</v>
      </c>
      <c r="O10">
        <v>517</v>
      </c>
      <c r="P10">
        <v>33</v>
      </c>
      <c r="T10" s="2"/>
    </row>
    <row r="11" spans="1:23">
      <c r="A11" t="s">
        <v>93</v>
      </c>
      <c r="B11">
        <v>519</v>
      </c>
      <c r="C11">
        <v>31</v>
      </c>
      <c r="D11" s="15">
        <f t="shared" si="0"/>
        <v>16.741935483870968</v>
      </c>
      <c r="G11" s="2"/>
      <c r="H11" s="2"/>
      <c r="I11" s="2"/>
      <c r="J11" s="2"/>
      <c r="N11" t="s">
        <v>92</v>
      </c>
      <c r="O11">
        <v>443</v>
      </c>
      <c r="P11">
        <v>36</v>
      </c>
      <c r="T11" s="2"/>
      <c r="W11" s="22"/>
    </row>
    <row r="12" spans="1:23">
      <c r="A12" t="s">
        <v>98</v>
      </c>
      <c r="B12">
        <v>335</v>
      </c>
      <c r="C12">
        <v>45</v>
      </c>
      <c r="D12" s="15">
        <f t="shared" si="0"/>
        <v>7.4444444444444446</v>
      </c>
      <c r="G12" s="2"/>
      <c r="H12" s="2"/>
      <c r="I12" s="2"/>
      <c r="J12" s="2"/>
      <c r="N12" t="s">
        <v>93</v>
      </c>
      <c r="O12">
        <v>519</v>
      </c>
      <c r="P12">
        <v>31</v>
      </c>
      <c r="T12" s="2"/>
    </row>
    <row r="13" spans="1:23">
      <c r="A13" t="s">
        <v>94</v>
      </c>
      <c r="B13">
        <v>484</v>
      </c>
      <c r="C13">
        <v>44</v>
      </c>
      <c r="D13" s="15">
        <f t="shared" si="0"/>
        <v>11</v>
      </c>
      <c r="G13" s="2"/>
      <c r="H13" s="2"/>
      <c r="I13" s="2"/>
      <c r="J13" s="2"/>
      <c r="N13" t="s">
        <v>98</v>
      </c>
      <c r="O13">
        <v>335</v>
      </c>
      <c r="P13">
        <v>45</v>
      </c>
      <c r="T13" s="2"/>
    </row>
    <row r="14" spans="1:23">
      <c r="A14" t="s">
        <v>95</v>
      </c>
      <c r="B14">
        <v>363</v>
      </c>
      <c r="C14">
        <v>41</v>
      </c>
      <c r="D14" s="15">
        <f t="shared" si="0"/>
        <v>8.8536585365853657</v>
      </c>
      <c r="G14" s="2"/>
      <c r="H14" s="2"/>
      <c r="I14" s="2"/>
      <c r="J14" s="2"/>
      <c r="N14" t="s">
        <v>94</v>
      </c>
      <c r="O14">
        <v>484</v>
      </c>
      <c r="P14">
        <v>44</v>
      </c>
      <c r="T14" s="2"/>
    </row>
    <row r="15" spans="1:23">
      <c r="A15" t="s">
        <v>96</v>
      </c>
      <c r="B15">
        <v>176</v>
      </c>
      <c r="C15">
        <v>38</v>
      </c>
      <c r="D15" s="15">
        <f t="shared" si="0"/>
        <v>4.6315789473684212</v>
      </c>
      <c r="G15" s="2"/>
      <c r="H15" s="2"/>
      <c r="I15" s="2"/>
      <c r="J15" s="2"/>
      <c r="N15" t="s">
        <v>95</v>
      </c>
      <c r="O15">
        <v>363</v>
      </c>
      <c r="P15">
        <v>41</v>
      </c>
      <c r="T15" s="2"/>
    </row>
    <row r="16" spans="1:23">
      <c r="A16" t="s">
        <v>97</v>
      </c>
      <c r="B16">
        <v>379</v>
      </c>
      <c r="C16">
        <v>59</v>
      </c>
      <c r="D16" s="15">
        <f t="shared" si="0"/>
        <v>6.4237288135593218</v>
      </c>
      <c r="G16" s="2"/>
      <c r="H16" s="2"/>
      <c r="I16" s="2"/>
      <c r="J16" s="2"/>
      <c r="N16" t="s">
        <v>96</v>
      </c>
      <c r="O16">
        <v>176</v>
      </c>
      <c r="P16">
        <v>38</v>
      </c>
      <c r="T16" s="2"/>
    </row>
    <row r="17" spans="1:23">
      <c r="C17" s="2"/>
      <c r="D17" s="15"/>
      <c r="G17" s="2"/>
      <c r="N17" t="s">
        <v>97</v>
      </c>
      <c r="O17">
        <v>379</v>
      </c>
      <c r="P17">
        <v>59</v>
      </c>
      <c r="T17" s="2"/>
    </row>
    <row r="18" spans="1:23">
      <c r="D18" s="15"/>
    </row>
    <row r="19" spans="1:23">
      <c r="V19" s="2"/>
    </row>
    <row r="20" spans="1:23">
      <c r="G20" s="2"/>
    </row>
    <row r="21" spans="1:23">
      <c r="A21" s="9" t="s">
        <v>1</v>
      </c>
      <c r="B21" s="10">
        <f>AVERAGE($B$2:$B$7)</f>
        <v>288</v>
      </c>
      <c r="C21" s="10">
        <f>AVERAGE(C2:C7)</f>
        <v>34.833333333333336</v>
      </c>
      <c r="D21" s="10">
        <f>AVERAGE(D2:D16)</f>
        <v>9.6505894505382681</v>
      </c>
      <c r="G21" s="2"/>
    </row>
    <row r="22" spans="1:23">
      <c r="A22" s="11" t="s">
        <v>2</v>
      </c>
      <c r="B22" s="7" t="s">
        <v>10</v>
      </c>
      <c r="C22" s="7">
        <f>B21/C21</f>
        <v>8.2679425837320561</v>
      </c>
      <c r="D22" s="7">
        <f>STDEV(D2:D16)</f>
        <v>4.1135630501877403</v>
      </c>
      <c r="G22" s="2"/>
    </row>
    <row r="23" spans="1:23">
      <c r="A23" s="12" t="s">
        <v>4</v>
      </c>
      <c r="B23" s="13"/>
      <c r="C23" s="13"/>
      <c r="D23" s="13">
        <f>D22/SQRT(15)</f>
        <v>1.0621174124634201</v>
      </c>
      <c r="G23" s="2"/>
    </row>
    <row r="24" spans="1:23">
      <c r="A24" s="3" t="s">
        <v>0</v>
      </c>
      <c r="B24" s="3" t="s">
        <v>6</v>
      </c>
      <c r="C24" s="4" t="s">
        <v>7</v>
      </c>
      <c r="D24" s="1" t="s">
        <v>8</v>
      </c>
      <c r="G24" s="2"/>
      <c r="N24" t="s">
        <v>69</v>
      </c>
      <c r="O24">
        <v>6</v>
      </c>
      <c r="P24" s="2">
        <v>76</v>
      </c>
    </row>
    <row r="25" spans="1:23">
      <c r="A25" t="s">
        <v>69</v>
      </c>
      <c r="B25">
        <v>6</v>
      </c>
      <c r="C25" s="2">
        <v>76</v>
      </c>
      <c r="D25">
        <f>B25/C25</f>
        <v>7.8947368421052627E-2</v>
      </c>
      <c r="G25" s="2"/>
      <c r="N25" t="s">
        <v>70</v>
      </c>
      <c r="O25">
        <v>6</v>
      </c>
      <c r="P25" s="2">
        <v>49</v>
      </c>
    </row>
    <row r="26" spans="1:23">
      <c r="A26" t="s">
        <v>70</v>
      </c>
      <c r="B26">
        <v>6</v>
      </c>
      <c r="C26" s="2">
        <v>49</v>
      </c>
      <c r="D26">
        <f t="shared" ref="D26:D39" si="1">B26/C26</f>
        <v>0.12244897959183673</v>
      </c>
      <c r="G26" s="2"/>
      <c r="N26" t="s">
        <v>71</v>
      </c>
      <c r="O26">
        <v>13</v>
      </c>
      <c r="P26" s="2">
        <v>56</v>
      </c>
    </row>
    <row r="27" spans="1:23">
      <c r="A27" t="s">
        <v>71</v>
      </c>
      <c r="B27">
        <v>13</v>
      </c>
      <c r="C27" s="2">
        <v>56</v>
      </c>
      <c r="D27">
        <f t="shared" si="1"/>
        <v>0.23214285714285715</v>
      </c>
      <c r="G27" s="2"/>
      <c r="N27" t="s">
        <v>72</v>
      </c>
      <c r="O27">
        <v>2</v>
      </c>
      <c r="P27" s="2">
        <v>51</v>
      </c>
    </row>
    <row r="28" spans="1:23">
      <c r="A28" t="s">
        <v>72</v>
      </c>
      <c r="B28">
        <v>2</v>
      </c>
      <c r="C28" s="2">
        <v>51</v>
      </c>
      <c r="D28">
        <f t="shared" si="1"/>
        <v>3.9215686274509803E-2</v>
      </c>
      <c r="G28" s="2"/>
      <c r="N28" t="s">
        <v>73</v>
      </c>
      <c r="O28">
        <v>3</v>
      </c>
      <c r="P28" s="2">
        <v>39</v>
      </c>
    </row>
    <row r="29" spans="1:23">
      <c r="A29" t="s">
        <v>73</v>
      </c>
      <c r="B29">
        <v>3</v>
      </c>
      <c r="C29" s="2">
        <v>39</v>
      </c>
      <c r="D29">
        <f t="shared" si="1"/>
        <v>7.6923076923076927E-2</v>
      </c>
      <c r="G29" s="2"/>
      <c r="N29" t="s">
        <v>74</v>
      </c>
      <c r="O29">
        <v>2</v>
      </c>
      <c r="P29" s="2">
        <v>63</v>
      </c>
    </row>
    <row r="30" spans="1:23">
      <c r="A30" t="s">
        <v>74</v>
      </c>
      <c r="B30">
        <v>2</v>
      </c>
      <c r="C30" s="2">
        <v>63</v>
      </c>
      <c r="D30">
        <f t="shared" si="1"/>
        <v>3.1746031746031744E-2</v>
      </c>
      <c r="G30" s="2"/>
      <c r="N30" t="s">
        <v>75</v>
      </c>
      <c r="O30">
        <v>37</v>
      </c>
      <c r="P30">
        <v>54</v>
      </c>
    </row>
    <row r="31" spans="1:23">
      <c r="A31" t="s">
        <v>75</v>
      </c>
      <c r="B31">
        <v>37</v>
      </c>
      <c r="C31">
        <v>54</v>
      </c>
      <c r="D31">
        <f t="shared" si="1"/>
        <v>0.68518518518518523</v>
      </c>
      <c r="G31" s="2"/>
      <c r="N31" t="s">
        <v>76</v>
      </c>
      <c r="O31">
        <v>1</v>
      </c>
      <c r="P31">
        <v>52</v>
      </c>
    </row>
    <row r="32" spans="1:23">
      <c r="A32" t="s">
        <v>76</v>
      </c>
      <c r="B32">
        <v>1</v>
      </c>
      <c r="C32">
        <v>52</v>
      </c>
      <c r="D32">
        <f t="shared" si="1"/>
        <v>1.9230769230769232E-2</v>
      </c>
      <c r="G32" s="2"/>
      <c r="N32" t="s">
        <v>77</v>
      </c>
      <c r="O32">
        <v>2</v>
      </c>
      <c r="P32">
        <v>50</v>
      </c>
      <c r="W32" s="22"/>
    </row>
    <row r="33" spans="1:16">
      <c r="A33" t="s">
        <v>77</v>
      </c>
      <c r="B33">
        <v>2</v>
      </c>
      <c r="C33">
        <v>50</v>
      </c>
      <c r="D33">
        <f t="shared" si="1"/>
        <v>0.04</v>
      </c>
      <c r="G33" s="2"/>
      <c r="N33" t="s">
        <v>78</v>
      </c>
      <c r="O33">
        <v>8</v>
      </c>
      <c r="P33">
        <v>49</v>
      </c>
    </row>
    <row r="34" spans="1:16">
      <c r="A34" t="s">
        <v>78</v>
      </c>
      <c r="B34">
        <v>8</v>
      </c>
      <c r="C34">
        <v>49</v>
      </c>
      <c r="D34">
        <f t="shared" si="1"/>
        <v>0.16326530612244897</v>
      </c>
      <c r="G34" s="2"/>
      <c r="N34" t="s">
        <v>79</v>
      </c>
      <c r="O34">
        <v>2</v>
      </c>
      <c r="P34">
        <v>36</v>
      </c>
    </row>
    <row r="35" spans="1:16">
      <c r="A35" t="s">
        <v>79</v>
      </c>
      <c r="B35">
        <v>2</v>
      </c>
      <c r="C35">
        <v>36</v>
      </c>
      <c r="D35">
        <f t="shared" si="1"/>
        <v>5.5555555555555552E-2</v>
      </c>
      <c r="G35" s="2"/>
      <c r="N35" t="s">
        <v>80</v>
      </c>
      <c r="O35">
        <v>3</v>
      </c>
      <c r="P35">
        <v>37</v>
      </c>
    </row>
    <row r="36" spans="1:16">
      <c r="A36" t="s">
        <v>80</v>
      </c>
      <c r="B36">
        <v>3</v>
      </c>
      <c r="C36">
        <v>37</v>
      </c>
      <c r="D36">
        <f t="shared" si="1"/>
        <v>8.1081081081081086E-2</v>
      </c>
      <c r="G36" s="2"/>
      <c r="N36" t="s">
        <v>81</v>
      </c>
      <c r="O36">
        <v>29</v>
      </c>
      <c r="P36">
        <v>50</v>
      </c>
    </row>
    <row r="37" spans="1:16">
      <c r="A37" t="s">
        <v>81</v>
      </c>
      <c r="B37">
        <v>29</v>
      </c>
      <c r="C37">
        <v>50</v>
      </c>
      <c r="D37">
        <f t="shared" si="1"/>
        <v>0.57999999999999996</v>
      </c>
      <c r="G37" s="2"/>
      <c r="N37" t="s">
        <v>82</v>
      </c>
      <c r="O37">
        <v>0</v>
      </c>
      <c r="P37">
        <v>37</v>
      </c>
    </row>
    <row r="38" spans="1:16">
      <c r="A38" t="s">
        <v>82</v>
      </c>
      <c r="B38">
        <v>0</v>
      </c>
      <c r="C38">
        <v>37</v>
      </c>
      <c r="D38">
        <f t="shared" si="1"/>
        <v>0</v>
      </c>
      <c r="G38" s="2"/>
      <c r="N38" t="s">
        <v>83</v>
      </c>
      <c r="O38">
        <v>31</v>
      </c>
      <c r="P38" s="2">
        <v>49</v>
      </c>
    </row>
    <row r="39" spans="1:16">
      <c r="A39" t="s">
        <v>83</v>
      </c>
      <c r="B39">
        <v>31</v>
      </c>
      <c r="C39" s="2">
        <v>49</v>
      </c>
      <c r="D39">
        <f t="shared" si="1"/>
        <v>0.63265306122448983</v>
      </c>
      <c r="G39" s="2"/>
    </row>
    <row r="40" spans="1:16">
      <c r="G40" s="2"/>
    </row>
    <row r="41" spans="1:16">
      <c r="G41" s="2"/>
    </row>
    <row r="42" spans="1:16">
      <c r="G42" s="2"/>
    </row>
    <row r="43" spans="1:16">
      <c r="G43" s="2"/>
    </row>
    <row r="44" spans="1:16">
      <c r="A44" s="9" t="s">
        <v>1</v>
      </c>
      <c r="B44" s="10">
        <f>AVERAGE($B$25:$B$41)</f>
        <v>9.6666666666666661</v>
      </c>
      <c r="C44" s="10">
        <f>AVERAGE($C$25:$C$41)</f>
        <v>49.866666666666667</v>
      </c>
      <c r="D44" s="10">
        <f>AVERAGE($D$25:$D$39)</f>
        <v>0.18922633056659299</v>
      </c>
      <c r="G44" s="2"/>
    </row>
    <row r="45" spans="1:16">
      <c r="A45" s="11" t="s">
        <v>2</v>
      </c>
      <c r="B45" s="7" t="s">
        <v>10</v>
      </c>
      <c r="C45" s="7">
        <f>B44/C44</f>
        <v>0.19385026737967914</v>
      </c>
      <c r="D45" s="7">
        <f>STDEV($D25:$D39)</f>
        <v>0.23768152481845983</v>
      </c>
      <c r="G45" s="2"/>
    </row>
    <row r="46" spans="1:16">
      <c r="A46" s="12" t="s">
        <v>4</v>
      </c>
      <c r="B46" s="13"/>
      <c r="C46" s="13"/>
      <c r="D46" s="13">
        <f>$D45/SQRT(15)</f>
        <v>6.136910582153865E-2</v>
      </c>
      <c r="F46" s="2"/>
      <c r="G46" s="2"/>
      <c r="H46" s="2"/>
      <c r="I46" s="2"/>
    </row>
    <row r="47" spans="1:16">
      <c r="A47" s="16" t="s">
        <v>0</v>
      </c>
      <c r="B47" s="16" t="s">
        <v>6</v>
      </c>
      <c r="C47" s="16" t="s">
        <v>7</v>
      </c>
      <c r="D47" s="16" t="s">
        <v>8</v>
      </c>
      <c r="F47" s="2"/>
      <c r="G47" s="2"/>
      <c r="H47" s="2"/>
      <c r="I47" s="2"/>
    </row>
    <row r="48" spans="1:16">
      <c r="D48" s="15" t="e">
        <f t="shared" ref="D48:D56" si="2">B48/C48</f>
        <v>#DIV/0!</v>
      </c>
      <c r="F48" s="2"/>
      <c r="G48" s="2"/>
    </row>
    <row r="49" spans="1:22">
      <c r="D49" s="15" t="e">
        <f t="shared" si="2"/>
        <v>#DIV/0!</v>
      </c>
      <c r="G49" s="2"/>
    </row>
    <row r="50" spans="1:22">
      <c r="D50" s="15" t="e">
        <f t="shared" si="2"/>
        <v>#DIV/0!</v>
      </c>
    </row>
    <row r="51" spans="1:22">
      <c r="D51" s="15" t="e">
        <f t="shared" si="2"/>
        <v>#DIV/0!</v>
      </c>
      <c r="G51" s="2"/>
    </row>
    <row r="52" spans="1:22">
      <c r="D52" s="15" t="e">
        <f t="shared" si="2"/>
        <v>#DIV/0!</v>
      </c>
      <c r="G52" s="2"/>
    </row>
    <row r="53" spans="1:22">
      <c r="D53" s="15" t="e">
        <f t="shared" si="2"/>
        <v>#DIV/0!</v>
      </c>
      <c r="G53" s="2"/>
    </row>
    <row r="54" spans="1:22">
      <c r="D54" s="15" t="e">
        <f t="shared" si="2"/>
        <v>#DIV/0!</v>
      </c>
      <c r="G54" s="2"/>
    </row>
    <row r="55" spans="1:22">
      <c r="D55" s="15" t="e">
        <f t="shared" si="2"/>
        <v>#DIV/0!</v>
      </c>
      <c r="G55" s="2"/>
    </row>
    <row r="56" spans="1:22">
      <c r="D56" s="15" t="e">
        <f t="shared" si="2"/>
        <v>#DIV/0!</v>
      </c>
      <c r="G56" s="2"/>
    </row>
    <row r="57" spans="1:22">
      <c r="A57" s="5"/>
      <c r="B57" s="5"/>
      <c r="C57" s="5"/>
      <c r="D57" s="15"/>
      <c r="G57" s="2"/>
    </row>
    <row r="58" spans="1:22">
      <c r="A58" s="9" t="s">
        <v>1</v>
      </c>
      <c r="B58" s="10" t="e">
        <f>AVERAGE($B$48:$B$52)</f>
        <v>#DIV/0!</v>
      </c>
      <c r="C58" s="10" t="e">
        <f>AVERAGE($C$48:$C$52)</f>
        <v>#DIV/0!</v>
      </c>
      <c r="D58" s="10" t="e">
        <f>AVERAGE($D$48:$D$52)</f>
        <v>#DIV/0!</v>
      </c>
      <c r="G58" s="2"/>
    </row>
    <row r="59" spans="1:22">
      <c r="A59" s="11" t="s">
        <v>2</v>
      </c>
      <c r="B59" s="7" t="s">
        <v>10</v>
      </c>
      <c r="C59" s="7" t="e">
        <f>B58/C58</f>
        <v>#DIV/0!</v>
      </c>
      <c r="D59" s="7" t="e">
        <f>STDEV($D$48:$D$52)</f>
        <v>#DIV/0!</v>
      </c>
      <c r="G59" s="2"/>
      <c r="U59" s="2"/>
      <c r="V59" s="2"/>
    </row>
    <row r="60" spans="1:22">
      <c r="A60" s="12" t="s">
        <v>4</v>
      </c>
      <c r="B60" s="13"/>
      <c r="C60" s="13"/>
      <c r="D60" s="13" t="e">
        <f>D59/SQRT(5)</f>
        <v>#DIV/0!</v>
      </c>
      <c r="G60" s="2"/>
      <c r="V60" s="2"/>
    </row>
    <row r="61" spans="1:22">
      <c r="A61" s="16" t="s">
        <v>0</v>
      </c>
      <c r="B61" s="16" t="s">
        <v>6</v>
      </c>
      <c r="C61" s="16" t="s">
        <v>7</v>
      </c>
      <c r="D61" s="16" t="s">
        <v>8</v>
      </c>
      <c r="G61" s="2"/>
      <c r="V61" s="2"/>
    </row>
    <row r="62" spans="1:22">
      <c r="C62" s="2"/>
      <c r="D62" s="2" t="e">
        <f>B62/C62</f>
        <v>#DIV/0!</v>
      </c>
      <c r="E62" s="2"/>
      <c r="F62" s="2"/>
      <c r="O62" s="2"/>
      <c r="V62" s="2"/>
    </row>
    <row r="63" spans="1:22">
      <c r="D63" s="2" t="e">
        <f t="shared" ref="D63:D70" si="3">B63/C63</f>
        <v>#DIV/0!</v>
      </c>
      <c r="E63" s="2"/>
      <c r="F63" s="2"/>
      <c r="O63" s="2"/>
    </row>
    <row r="64" spans="1:22">
      <c r="D64" s="2" t="e">
        <f t="shared" si="3"/>
        <v>#DIV/0!</v>
      </c>
      <c r="O64" s="2"/>
    </row>
    <row r="65" spans="1:15">
      <c r="C65" s="2"/>
      <c r="D65" s="2" t="e">
        <f t="shared" si="3"/>
        <v>#DIV/0!</v>
      </c>
      <c r="O65" s="2"/>
    </row>
    <row r="66" spans="1:15">
      <c r="C66" s="2"/>
      <c r="D66" s="2" t="e">
        <f t="shared" si="3"/>
        <v>#DIV/0!</v>
      </c>
      <c r="F66" s="2"/>
      <c r="G66" s="2"/>
      <c r="H66" s="2"/>
      <c r="I66" s="2"/>
      <c r="O66" s="2"/>
    </row>
    <row r="67" spans="1:15">
      <c r="C67" s="2"/>
      <c r="D67" s="2" t="e">
        <f t="shared" si="3"/>
        <v>#DIV/0!</v>
      </c>
      <c r="G67" s="2"/>
      <c r="O67" s="2"/>
    </row>
    <row r="68" spans="1:15">
      <c r="C68" s="2"/>
      <c r="D68" s="2" t="e">
        <f t="shared" si="3"/>
        <v>#DIV/0!</v>
      </c>
      <c r="G68" s="2"/>
    </row>
    <row r="69" spans="1:15">
      <c r="D69" s="2" t="e">
        <f t="shared" si="3"/>
        <v>#DIV/0!</v>
      </c>
      <c r="G69" s="2"/>
    </row>
    <row r="70" spans="1:15">
      <c r="D70" s="2" t="e">
        <f t="shared" si="3"/>
        <v>#DIV/0!</v>
      </c>
      <c r="G70" s="2"/>
    </row>
    <row r="71" spans="1:15">
      <c r="A71" s="5"/>
      <c r="B71" s="5"/>
      <c r="C71" s="5"/>
      <c r="D71" s="15"/>
      <c r="G71" s="2"/>
    </row>
    <row r="72" spans="1:15">
      <c r="D72" s="2"/>
      <c r="F72" s="2"/>
      <c r="G72" s="2"/>
    </row>
    <row r="73" spans="1:15">
      <c r="A73" s="9" t="s">
        <v>1</v>
      </c>
      <c r="B73" s="9" t="e">
        <f>AVERAGE($B$62:$B$66)</f>
        <v>#DIV/0!</v>
      </c>
      <c r="C73" s="10" t="e">
        <f>AVERAGE($C$62:$C$66)</f>
        <v>#DIV/0!</v>
      </c>
      <c r="D73" s="10" t="e">
        <f>AVERAGE($D$62:$D$68)</f>
        <v>#DIV/0!</v>
      </c>
      <c r="G73" s="2"/>
    </row>
    <row r="74" spans="1:15">
      <c r="A74" s="11" t="s">
        <v>2</v>
      </c>
      <c r="B74" s="17" t="s">
        <v>10</v>
      </c>
      <c r="C74" s="8" t="e">
        <f>$B$73/$C$73</f>
        <v>#DIV/0!</v>
      </c>
      <c r="D74" s="7" t="e">
        <f>STDEV($D$62:$D$68)</f>
        <v>#DIV/0!</v>
      </c>
    </row>
    <row r="75" spans="1:15">
      <c r="A75" s="12" t="s">
        <v>4</v>
      </c>
      <c r="B75" s="12"/>
      <c r="C75" s="13"/>
      <c r="D75" s="13" t="e">
        <f>D74/SQRT(7)</f>
        <v>#DIV/0!</v>
      </c>
    </row>
    <row r="76" spans="1:15">
      <c r="A76" s="16" t="s">
        <v>0</v>
      </c>
      <c r="B76" s="16" t="s">
        <v>6</v>
      </c>
      <c r="C76" s="16" t="s">
        <v>7</v>
      </c>
      <c r="D76" s="16" t="s">
        <v>8</v>
      </c>
      <c r="O76" s="2"/>
    </row>
    <row r="77" spans="1:15">
      <c r="D77" s="15" t="e">
        <f>B77/C77</f>
        <v>#DIV/0!</v>
      </c>
    </row>
    <row r="78" spans="1:15">
      <c r="D78" s="15" t="e">
        <f>B78/C78</f>
        <v>#DIV/0!</v>
      </c>
    </row>
    <row r="79" spans="1:15">
      <c r="D79" s="15" t="e">
        <f>B79/C79</f>
        <v>#DIV/0!</v>
      </c>
    </row>
    <row r="80" spans="1:15">
      <c r="D80" s="15" t="e">
        <f>B80/C80</f>
        <v>#DIV/0!</v>
      </c>
    </row>
    <row r="81" spans="1:4">
      <c r="D81" s="15" t="e">
        <f>B81/C81</f>
        <v>#DIV/0!</v>
      </c>
    </row>
    <row r="82" spans="1:4">
      <c r="A82" s="15"/>
      <c r="B82" s="15"/>
      <c r="C82" s="15"/>
      <c r="D82" s="15"/>
    </row>
    <row r="83" spans="1:4">
      <c r="A83" s="15"/>
      <c r="B83" s="15"/>
      <c r="C83" s="15"/>
      <c r="D83" s="15"/>
    </row>
    <row r="84" spans="1:4">
      <c r="A84" s="15"/>
      <c r="B84" s="15"/>
      <c r="C84" s="15"/>
      <c r="D84" s="15"/>
    </row>
    <row r="85" spans="1:4">
      <c r="A85" s="15"/>
      <c r="B85" s="15"/>
      <c r="C85" s="15"/>
      <c r="D85" s="15"/>
    </row>
    <row r="86" spans="1:4">
      <c r="A86" s="15"/>
      <c r="B86" s="15"/>
      <c r="C86" s="15"/>
      <c r="D86" s="15"/>
    </row>
    <row r="87" spans="1:4">
      <c r="A87" s="14" t="s">
        <v>1</v>
      </c>
      <c r="B87" s="9" t="e">
        <f>AVERAGE($B$77:$B$81)</f>
        <v>#DIV/0!</v>
      </c>
      <c r="C87" s="10" t="e">
        <f>AVERAGE($C$77:$C$81)</f>
        <v>#DIV/0!</v>
      </c>
      <c r="D87" s="10" t="e">
        <f>AVERAGE($D$77:$D$81)</f>
        <v>#DIV/0!</v>
      </c>
    </row>
    <row r="88" spans="1:4">
      <c r="A88" s="11" t="s">
        <v>2</v>
      </c>
      <c r="B88" s="17" t="s">
        <v>10</v>
      </c>
      <c r="C88" s="8" t="e">
        <f>$B$87/$C$87</f>
        <v>#DIV/0!</v>
      </c>
      <c r="D88" s="7" t="e">
        <f>STDEV($D$77:$D$81)</f>
        <v>#DIV/0!</v>
      </c>
    </row>
    <row r="89" spans="1:4">
      <c r="A89" s="12" t="s">
        <v>4</v>
      </c>
      <c r="B89" s="12"/>
      <c r="C89" s="13"/>
      <c r="D89" s="13" t="e">
        <f>D88/SQRT(5)</f>
        <v>#DIV/0!</v>
      </c>
    </row>
    <row r="90" spans="1:4">
      <c r="A90" s="16" t="s">
        <v>0</v>
      </c>
      <c r="B90" s="16" t="s">
        <v>6</v>
      </c>
      <c r="C90" s="16" t="s">
        <v>7</v>
      </c>
      <c r="D90" s="16" t="s">
        <v>8</v>
      </c>
    </row>
    <row r="91" spans="1:4">
      <c r="D91" t="e">
        <f t="shared" ref="D91:D96" si="4">B91/C91</f>
        <v>#DIV/0!</v>
      </c>
    </row>
    <row r="92" spans="1:4">
      <c r="D92" t="e">
        <f t="shared" si="4"/>
        <v>#DIV/0!</v>
      </c>
    </row>
    <row r="93" spans="1:4">
      <c r="D93" t="e">
        <f t="shared" si="4"/>
        <v>#DIV/0!</v>
      </c>
    </row>
    <row r="94" spans="1:4">
      <c r="D94" t="e">
        <f t="shared" si="4"/>
        <v>#DIV/0!</v>
      </c>
    </row>
    <row r="95" spans="1:4">
      <c r="D95" t="e">
        <f t="shared" si="4"/>
        <v>#DIV/0!</v>
      </c>
    </row>
    <row r="96" spans="1:4">
      <c r="D96" t="e">
        <f t="shared" si="4"/>
        <v>#DIV/0!</v>
      </c>
    </row>
    <row r="101" spans="1:20">
      <c r="A101" s="14" t="s">
        <v>1</v>
      </c>
      <c r="B101" s="9" t="e">
        <f>AVERAGE($B$91:$B$95)</f>
        <v>#DIV/0!</v>
      </c>
      <c r="C101" s="10" t="e">
        <f>AVERAGE($C$91:$C$95)</f>
        <v>#DIV/0!</v>
      </c>
      <c r="D101" s="10" t="e">
        <f>AVERAGE($D$91:$D$96)</f>
        <v>#DIV/0!</v>
      </c>
      <c r="F101" s="2"/>
      <c r="G101" s="2"/>
      <c r="H101" s="2"/>
      <c r="I101" s="2"/>
    </row>
    <row r="102" spans="1:20">
      <c r="A102" s="11" t="s">
        <v>2</v>
      </c>
      <c r="B102" s="17" t="s">
        <v>10</v>
      </c>
      <c r="C102" s="8" t="e">
        <f>$B$101/$C$101</f>
        <v>#DIV/0!</v>
      </c>
      <c r="D102" s="7" t="e">
        <f>STDEV($D$91:$D$96)</f>
        <v>#DIV/0!</v>
      </c>
      <c r="F102" s="2"/>
      <c r="G102" s="2"/>
    </row>
    <row r="103" spans="1:20">
      <c r="A103" s="12" t="s">
        <v>4</v>
      </c>
      <c r="B103" s="12"/>
      <c r="C103" s="13"/>
      <c r="D103" s="13" t="e">
        <f>D102/SQRT(ROWS($D$91:$D$96))</f>
        <v>#DIV/0!</v>
      </c>
      <c r="G103" s="2"/>
    </row>
    <row r="105" spans="1:20">
      <c r="A105" s="3"/>
      <c r="B105" s="3"/>
    </row>
    <row r="106" spans="1:20">
      <c r="A106" s="2"/>
      <c r="B106" s="2"/>
    </row>
    <row r="107" spans="1:20">
      <c r="C107" s="2"/>
      <c r="E107" s="2"/>
      <c r="F107" s="2"/>
      <c r="G107" s="2"/>
    </row>
    <row r="108" spans="1:20">
      <c r="A108" s="2"/>
      <c r="B108" s="2"/>
      <c r="C108" s="2"/>
      <c r="D108" s="2"/>
      <c r="F108" s="2"/>
      <c r="G108" s="2"/>
    </row>
    <row r="109" spans="1:20">
      <c r="A109" s="2"/>
      <c r="B109" s="2"/>
      <c r="C109" s="2"/>
      <c r="D109" s="2"/>
      <c r="F109" s="2"/>
      <c r="N109" s="2"/>
      <c r="O109" s="2"/>
      <c r="P109" s="2"/>
      <c r="Q109" s="2"/>
      <c r="R109" s="2"/>
      <c r="S109" s="2"/>
      <c r="T109" s="2"/>
    </row>
    <row r="110" spans="1:20">
      <c r="A110" s="2"/>
      <c r="B110" s="2"/>
      <c r="C110" s="2"/>
      <c r="D110" s="2"/>
      <c r="F110" s="2"/>
      <c r="N110" s="2"/>
      <c r="O110" s="2"/>
      <c r="P110" s="2"/>
      <c r="Q110" s="2"/>
      <c r="R110" s="2"/>
      <c r="S110" s="2"/>
      <c r="T110" s="2"/>
    </row>
    <row r="111" spans="1:20">
      <c r="A111" s="2"/>
      <c r="B111" s="2"/>
      <c r="C111" s="2"/>
      <c r="D111" s="2"/>
      <c r="F111" s="2"/>
      <c r="N111" s="2"/>
      <c r="O111" s="2"/>
      <c r="P111" s="2"/>
      <c r="Q111" s="2"/>
      <c r="R111" s="2"/>
      <c r="S111" s="2"/>
      <c r="T111" s="2"/>
    </row>
    <row r="112" spans="1:20">
      <c r="A112" s="3"/>
      <c r="B112" s="3"/>
      <c r="C112" s="2"/>
      <c r="D112" s="2"/>
      <c r="E112" s="2"/>
      <c r="F112" s="2"/>
      <c r="G112" s="2"/>
      <c r="N112" s="2"/>
      <c r="O112" s="2"/>
      <c r="P112" s="2"/>
      <c r="Q112" s="2"/>
      <c r="R112" s="2"/>
      <c r="S112" s="2"/>
      <c r="T112" s="2"/>
    </row>
    <row r="113" spans="1:20">
      <c r="A113" s="4"/>
      <c r="B113" s="2"/>
      <c r="C113" s="2"/>
      <c r="D113" s="2"/>
      <c r="E113" s="2"/>
      <c r="F113" s="2"/>
      <c r="G113" s="2"/>
      <c r="N113" s="2"/>
      <c r="O113" s="2"/>
      <c r="P113" s="2"/>
      <c r="Q113" s="2"/>
      <c r="R113" s="2"/>
      <c r="S113" s="2"/>
      <c r="T113" s="2"/>
    </row>
    <row r="114" spans="1:20">
      <c r="A114" s="3"/>
      <c r="B114" s="3"/>
      <c r="C114" s="2"/>
      <c r="D114" s="2"/>
      <c r="E114" s="2"/>
      <c r="F114" s="2"/>
      <c r="G114" s="2"/>
      <c r="N114" s="2"/>
      <c r="O114" s="3"/>
      <c r="P114" s="3"/>
      <c r="Q114" s="3"/>
      <c r="R114" s="2"/>
      <c r="S114" s="2"/>
      <c r="T114" s="2"/>
    </row>
    <row r="115" spans="1:20">
      <c r="A115" s="2"/>
      <c r="B115" s="2"/>
      <c r="C115" s="2"/>
      <c r="D115" s="2"/>
      <c r="E115" s="2"/>
      <c r="F115" s="2"/>
      <c r="N115" s="2"/>
      <c r="O115" s="2"/>
      <c r="P115" s="2"/>
      <c r="Q115" s="2"/>
      <c r="R115" s="2"/>
      <c r="S115" s="2"/>
      <c r="T115" s="2"/>
    </row>
    <row r="116" spans="1:20">
      <c r="A116" s="2"/>
      <c r="B116" s="2"/>
      <c r="C116" s="2"/>
      <c r="D116" s="2"/>
      <c r="F116" s="2"/>
      <c r="N116" s="2"/>
      <c r="O116" s="2"/>
      <c r="P116" s="2"/>
      <c r="Q116" s="2"/>
      <c r="R116" s="2"/>
      <c r="S116" s="2"/>
      <c r="T116" s="2"/>
    </row>
    <row r="117" spans="1:20">
      <c r="A117" s="2"/>
      <c r="B117" s="2"/>
      <c r="C117" s="2"/>
      <c r="D117" s="2"/>
      <c r="N117" s="2"/>
      <c r="O117" s="2"/>
      <c r="P117" s="2"/>
      <c r="Q117" s="2"/>
      <c r="R117" s="2"/>
      <c r="S117" s="2"/>
      <c r="T117" s="2"/>
    </row>
    <row r="118" spans="1:20">
      <c r="A118" s="2"/>
      <c r="B118" s="2"/>
      <c r="C118" s="2"/>
      <c r="D118" s="2"/>
      <c r="F118" s="2"/>
      <c r="G118" s="2"/>
      <c r="H118" s="2"/>
      <c r="I118" s="2"/>
      <c r="N118" s="2"/>
      <c r="O118" s="3"/>
      <c r="P118" s="2"/>
      <c r="Q118" s="3"/>
      <c r="R118" s="2"/>
      <c r="S118" s="2"/>
      <c r="T118" s="2"/>
    </row>
    <row r="119" spans="1:20">
      <c r="A119" s="2"/>
      <c r="B119" s="2"/>
      <c r="C119" s="2"/>
      <c r="D119" s="2"/>
      <c r="F119" s="2"/>
      <c r="G119" s="2"/>
      <c r="N119" s="2"/>
      <c r="O119" s="4"/>
      <c r="P119" s="2"/>
      <c r="Q119" s="2"/>
      <c r="R119" s="2"/>
      <c r="S119" s="2"/>
      <c r="T119" s="2"/>
    </row>
    <row r="120" spans="1:20">
      <c r="A120" s="18"/>
      <c r="B120" s="3"/>
      <c r="C120" s="2"/>
      <c r="D120" s="2"/>
      <c r="E120" s="2"/>
      <c r="G120" s="2"/>
      <c r="N120" s="2"/>
      <c r="O120" s="3"/>
      <c r="P120" s="2"/>
      <c r="Q120" s="3"/>
      <c r="R120" s="2"/>
      <c r="S120" s="2"/>
      <c r="T120" s="2"/>
    </row>
    <row r="121" spans="1:20">
      <c r="A121" s="4"/>
      <c r="B121" s="2"/>
      <c r="C121" s="2"/>
      <c r="D121" s="2"/>
      <c r="F121" s="2"/>
      <c r="G121" s="2"/>
      <c r="N121" s="2"/>
      <c r="O121" s="2"/>
      <c r="P121" s="2"/>
      <c r="Q121" s="2"/>
      <c r="R121" s="2"/>
      <c r="S121" s="2"/>
      <c r="T121" s="2"/>
    </row>
    <row r="122" spans="1:20">
      <c r="A122" s="3"/>
      <c r="B122" s="3"/>
      <c r="C122" s="2"/>
      <c r="D122" s="2"/>
      <c r="N122" s="2"/>
      <c r="O122" s="2"/>
      <c r="P122" s="2"/>
      <c r="Q122" s="2"/>
      <c r="R122" s="2"/>
      <c r="S122" s="2"/>
      <c r="T122" s="2"/>
    </row>
    <row r="123" spans="1:20">
      <c r="A123" s="2"/>
      <c r="B123" s="2"/>
      <c r="C123" s="2"/>
      <c r="D123" s="2"/>
      <c r="N123" s="2"/>
      <c r="O123" s="2"/>
      <c r="P123" s="2"/>
      <c r="Q123" s="2"/>
      <c r="R123" s="2"/>
      <c r="S123" s="2"/>
      <c r="T123" s="2"/>
    </row>
    <row r="124" spans="1:20">
      <c r="A124" s="2"/>
      <c r="B124" s="2"/>
      <c r="C124" s="2"/>
      <c r="D124" s="2"/>
      <c r="N124" s="2"/>
      <c r="O124" s="2"/>
      <c r="P124" s="2"/>
      <c r="Q124" s="2"/>
      <c r="R124" s="2"/>
      <c r="S124" s="2"/>
      <c r="T124" s="2"/>
    </row>
    <row r="125" spans="1:20">
      <c r="A125" s="2"/>
      <c r="B125" s="2"/>
      <c r="C125" s="2"/>
      <c r="D125" s="2"/>
      <c r="N125" s="2"/>
      <c r="O125" s="2"/>
      <c r="P125" s="2"/>
      <c r="Q125" s="2"/>
      <c r="R125" s="2"/>
      <c r="S125" s="2"/>
      <c r="T125" s="2"/>
    </row>
    <row r="126" spans="1:20">
      <c r="A126" s="2"/>
      <c r="B126" s="2"/>
      <c r="C126" s="2"/>
      <c r="D126" s="2"/>
      <c r="N126" s="2"/>
      <c r="O126" s="2"/>
      <c r="P126" s="2"/>
      <c r="Q126" s="2"/>
      <c r="R126" s="2"/>
      <c r="S126" s="2"/>
      <c r="T126" s="2"/>
    </row>
    <row r="127" spans="1:20">
      <c r="A127" s="2"/>
      <c r="B127" s="2"/>
      <c r="C127" s="2"/>
      <c r="D127" s="2"/>
      <c r="N127" s="2"/>
      <c r="O127" s="18"/>
      <c r="P127" s="2"/>
      <c r="Q127" s="3"/>
      <c r="R127" s="2"/>
      <c r="S127" s="2"/>
      <c r="T127" s="2"/>
    </row>
    <row r="128" spans="1:20">
      <c r="A128" s="3"/>
      <c r="B128" s="3"/>
      <c r="C128" s="2"/>
      <c r="D128" s="2"/>
      <c r="N128" s="2"/>
      <c r="O128" s="4"/>
      <c r="P128" s="2"/>
      <c r="Q128" s="2"/>
      <c r="R128" s="2"/>
      <c r="S128" s="2"/>
      <c r="T128" s="2"/>
    </row>
    <row r="129" spans="1:20">
      <c r="A129" s="4"/>
      <c r="B129" s="2"/>
      <c r="C129" s="2"/>
      <c r="D129" s="2"/>
      <c r="N129" s="2"/>
      <c r="O129" s="3"/>
      <c r="P129" s="2"/>
      <c r="Q129" s="3"/>
      <c r="R129" s="2"/>
      <c r="S129" s="2"/>
      <c r="T129" s="2"/>
    </row>
    <row r="130" spans="1:20">
      <c r="A130" s="3"/>
      <c r="B130" s="3"/>
      <c r="C130" s="2"/>
      <c r="D130" s="2"/>
      <c r="N130" s="2"/>
      <c r="O130" s="2"/>
      <c r="P130" s="2"/>
      <c r="Q130" s="2"/>
      <c r="R130" s="2"/>
      <c r="S130" s="2"/>
      <c r="T130" s="2"/>
    </row>
    <row r="131" spans="1:20">
      <c r="A131" s="2"/>
      <c r="B131" s="2"/>
      <c r="C131" s="2"/>
      <c r="D131" s="2"/>
      <c r="N131" s="2"/>
      <c r="O131" s="2"/>
      <c r="P131" s="2"/>
      <c r="Q131" s="2"/>
      <c r="R131" s="2"/>
      <c r="S131" s="2"/>
      <c r="T131" s="2"/>
    </row>
    <row r="132" spans="1:20">
      <c r="A132" s="3"/>
      <c r="B132" s="3"/>
      <c r="C132" s="2"/>
      <c r="D132" s="2"/>
      <c r="N132" s="2"/>
      <c r="O132" s="2"/>
      <c r="P132" s="2"/>
      <c r="Q132" s="2"/>
      <c r="R132" s="2"/>
      <c r="S132" s="2"/>
      <c r="T132" s="2"/>
    </row>
    <row r="133" spans="1:20">
      <c r="A133" s="2"/>
      <c r="B133" s="2"/>
      <c r="C133" s="2"/>
      <c r="D133" s="2"/>
      <c r="F133" s="6"/>
      <c r="G133" s="6"/>
      <c r="H133" s="6"/>
      <c r="I133" s="6"/>
      <c r="N133" s="2"/>
      <c r="O133" s="2"/>
      <c r="P133" s="2"/>
      <c r="Q133" s="2"/>
      <c r="R133" s="2"/>
      <c r="S133" s="2"/>
      <c r="T133" s="2"/>
    </row>
    <row r="134" spans="1:20">
      <c r="A134" s="2"/>
      <c r="B134" s="2"/>
      <c r="C134" s="2"/>
      <c r="D134" s="2"/>
      <c r="F134" s="6"/>
      <c r="G134" s="6"/>
      <c r="H134" s="6"/>
      <c r="I134" s="6"/>
      <c r="N134" s="2"/>
      <c r="O134" s="2"/>
      <c r="P134" s="2"/>
      <c r="Q134" s="2"/>
      <c r="R134" s="2"/>
      <c r="S134" s="2"/>
      <c r="T134" s="2"/>
    </row>
    <row r="135" spans="1:20">
      <c r="A135" s="2"/>
      <c r="B135" s="2"/>
      <c r="C135" s="2"/>
      <c r="D135" s="2"/>
      <c r="F135" s="6"/>
      <c r="G135" s="6"/>
      <c r="H135" s="6"/>
      <c r="I135" s="6"/>
      <c r="N135" s="2"/>
      <c r="O135" s="2"/>
      <c r="P135" s="2"/>
      <c r="Q135" s="2"/>
      <c r="R135" s="2"/>
      <c r="S135" s="2"/>
      <c r="T135" s="2"/>
    </row>
    <row r="136" spans="1:20">
      <c r="A136" s="2"/>
      <c r="B136" s="2"/>
      <c r="C136" s="2"/>
      <c r="D136" s="2"/>
      <c r="F136" s="2"/>
      <c r="G136" s="2"/>
      <c r="N136" s="2"/>
      <c r="O136" s="2"/>
      <c r="P136" s="2"/>
      <c r="Q136" s="2"/>
      <c r="R136" s="2"/>
      <c r="S136" s="2"/>
      <c r="T136" s="2"/>
    </row>
    <row r="137" spans="1:20">
      <c r="A137" s="2"/>
      <c r="B137" s="2"/>
      <c r="C137" s="2"/>
      <c r="D137" s="2"/>
      <c r="N137" s="2"/>
      <c r="O137" s="2"/>
      <c r="P137" s="2"/>
      <c r="Q137" s="2"/>
      <c r="R137" s="2"/>
      <c r="S137" s="2"/>
      <c r="T137" s="2"/>
    </row>
    <row r="138" spans="1:20">
      <c r="A138" s="2"/>
      <c r="B138" s="2"/>
      <c r="C138" s="2"/>
      <c r="D138" s="2"/>
      <c r="N138" s="2"/>
      <c r="O138" s="2"/>
      <c r="P138" s="2"/>
      <c r="Q138" s="2"/>
      <c r="R138" s="2"/>
      <c r="S138" s="2"/>
      <c r="T138" s="2"/>
    </row>
    <row r="139" spans="1:20">
      <c r="A139" s="4"/>
      <c r="B139" s="3"/>
      <c r="C139" s="2"/>
      <c r="D139" s="2"/>
      <c r="N139" s="2"/>
      <c r="O139" s="2"/>
      <c r="P139" s="2"/>
      <c r="Q139" s="3"/>
      <c r="R139" s="2"/>
      <c r="S139" s="2"/>
      <c r="T139" s="2"/>
    </row>
    <row r="140" spans="1:20">
      <c r="A140" s="4"/>
      <c r="B140" s="2"/>
      <c r="C140" s="2"/>
      <c r="D140" s="2"/>
      <c r="N140" s="2"/>
      <c r="O140" s="2"/>
      <c r="P140" s="2"/>
      <c r="Q140" s="2"/>
      <c r="R140" s="2"/>
      <c r="S140" s="2"/>
      <c r="T140" s="2"/>
    </row>
    <row r="141" spans="1:20">
      <c r="A141" s="3"/>
      <c r="B141" s="3"/>
      <c r="C141" s="2"/>
      <c r="D141" s="2"/>
      <c r="N141" s="2"/>
      <c r="O141" s="2"/>
      <c r="P141" s="2"/>
      <c r="Q141" s="3"/>
      <c r="R141" s="2"/>
      <c r="S141" s="2"/>
      <c r="T141" s="2"/>
    </row>
    <row r="142" spans="1:20">
      <c r="A142" s="2"/>
      <c r="B142" s="2"/>
      <c r="C142" s="2"/>
      <c r="D142" s="2"/>
      <c r="N142" s="2"/>
      <c r="O142" s="2"/>
      <c r="P142" s="2"/>
      <c r="Q142" s="2"/>
      <c r="R142" s="2"/>
      <c r="S142" s="2"/>
      <c r="T142" s="2"/>
    </row>
    <row r="143" spans="1:20">
      <c r="A143" s="2"/>
      <c r="B143" s="2"/>
      <c r="C143" s="2"/>
      <c r="D143" s="2"/>
      <c r="N143" s="2"/>
      <c r="O143" s="2"/>
      <c r="P143" s="2"/>
      <c r="Q143" s="2"/>
      <c r="R143" s="2"/>
      <c r="S143" s="2"/>
      <c r="T143" s="2"/>
    </row>
    <row r="144" spans="1:20">
      <c r="A144" s="2"/>
      <c r="B144" s="2"/>
      <c r="C144" s="2"/>
      <c r="D144" s="2"/>
      <c r="N144" s="2"/>
      <c r="O144" s="2"/>
      <c r="P144" s="2"/>
      <c r="Q144" s="2"/>
      <c r="R144" s="2"/>
      <c r="S144" s="2"/>
      <c r="T144" s="2"/>
    </row>
    <row r="145" spans="1:20">
      <c r="A145" s="2"/>
      <c r="B145" s="2"/>
      <c r="C145" s="2"/>
      <c r="D145" s="2"/>
      <c r="N145" s="2"/>
      <c r="O145" s="2"/>
      <c r="P145" s="2"/>
      <c r="Q145" s="2"/>
      <c r="R145" s="2"/>
      <c r="S145" s="2"/>
      <c r="T145" s="2"/>
    </row>
    <row r="146" spans="1:20">
      <c r="A146" s="2"/>
      <c r="B146" s="2"/>
      <c r="C146" s="2"/>
      <c r="D146" s="2"/>
      <c r="N146" s="2"/>
      <c r="O146" s="2"/>
      <c r="P146" s="2"/>
      <c r="Q146" s="2"/>
      <c r="R146" s="2"/>
      <c r="S146" s="2"/>
      <c r="T146" s="2"/>
    </row>
    <row r="147" spans="1:20">
      <c r="A147" s="4"/>
      <c r="B147" s="3"/>
      <c r="C147" s="2"/>
      <c r="D147" s="2"/>
      <c r="N147" s="2"/>
      <c r="O147" s="2"/>
      <c r="P147" s="2"/>
      <c r="Q147" s="2"/>
      <c r="R147" s="2"/>
      <c r="S147" s="2"/>
      <c r="T147" s="2"/>
    </row>
    <row r="148" spans="1:20">
      <c r="A148" s="4"/>
      <c r="B148" s="2"/>
      <c r="C148" s="2"/>
      <c r="D148" s="2"/>
      <c r="N148" s="2"/>
      <c r="O148" s="2"/>
      <c r="P148" s="2"/>
      <c r="Q148" s="2"/>
      <c r="R148" s="2"/>
      <c r="S148" s="2"/>
      <c r="T148" s="2"/>
    </row>
    <row r="149" spans="1:20">
      <c r="A149" s="3"/>
      <c r="B149" s="18"/>
      <c r="C149" s="2"/>
      <c r="D149" s="2"/>
    </row>
    <row r="150" spans="1:20">
      <c r="A150" s="2"/>
      <c r="B150" s="2"/>
      <c r="C150" s="2"/>
      <c r="D150" s="2"/>
    </row>
    <row r="151" spans="1:20">
      <c r="A151" s="2"/>
      <c r="B151" s="2"/>
      <c r="C151" s="2"/>
      <c r="D151" s="2"/>
    </row>
    <row r="152" spans="1:20">
      <c r="A152" s="2"/>
      <c r="B152" s="2"/>
      <c r="C152" s="2"/>
      <c r="D152" s="2"/>
    </row>
    <row r="153" spans="1:20">
      <c r="A153" s="2"/>
      <c r="B153" s="2"/>
      <c r="C153" s="2"/>
      <c r="D153" s="2"/>
    </row>
    <row r="154" spans="1:20">
      <c r="A154" s="2"/>
      <c r="B154" s="2"/>
      <c r="C154" s="2"/>
      <c r="D154" s="2"/>
    </row>
    <row r="155" spans="1:20">
      <c r="A155" s="18"/>
      <c r="B155" s="3"/>
      <c r="C155" s="2"/>
      <c r="D155" s="2"/>
    </row>
    <row r="156" spans="1:20">
      <c r="A156" s="4"/>
      <c r="B156" s="2"/>
      <c r="C156" s="2"/>
      <c r="D156" s="2"/>
    </row>
    <row r="157" spans="1:20">
      <c r="A157" s="3"/>
      <c r="B157" s="3"/>
      <c r="C157" s="2"/>
      <c r="D157" s="2"/>
    </row>
    <row r="158" spans="1:20">
      <c r="A158" s="2"/>
      <c r="B158" s="2"/>
      <c r="C158" s="2"/>
      <c r="D158" s="2"/>
    </row>
    <row r="159" spans="1:20">
      <c r="A159" s="3"/>
      <c r="B159" s="3"/>
      <c r="C159" s="2"/>
      <c r="D159" s="2"/>
    </row>
    <row r="160" spans="1:20">
      <c r="A160" s="2"/>
      <c r="B160" s="2"/>
      <c r="C160" s="2"/>
      <c r="D160" s="2"/>
    </row>
    <row r="161" spans="1:4">
      <c r="A161" s="2"/>
      <c r="B161" s="2"/>
      <c r="C161" s="2"/>
      <c r="D161" s="2"/>
    </row>
    <row r="162" spans="1:4">
      <c r="A162" s="2"/>
      <c r="B162" s="2"/>
      <c r="C162" s="2"/>
      <c r="D162" s="2"/>
    </row>
    <row r="163" spans="1:4">
      <c r="A163" s="2"/>
      <c r="B163" s="2"/>
      <c r="C163" s="2"/>
      <c r="D163" s="2"/>
    </row>
    <row r="164" spans="1:4">
      <c r="A164" s="2"/>
      <c r="B164" s="2"/>
      <c r="C164" s="2"/>
      <c r="D164" s="2"/>
    </row>
    <row r="165" spans="1:4">
      <c r="A165" s="2"/>
      <c r="B165" s="2"/>
      <c r="C165" s="2"/>
      <c r="D165" s="2"/>
    </row>
    <row r="166" spans="1:4">
      <c r="A166" s="2"/>
      <c r="B166" s="2"/>
      <c r="C166" s="2"/>
      <c r="D166" s="2"/>
    </row>
    <row r="167" spans="1:4">
      <c r="A167" s="4"/>
      <c r="B167" s="3"/>
      <c r="C167" s="2"/>
      <c r="D167" s="2"/>
    </row>
    <row r="168" spans="1:4">
      <c r="A168" s="4"/>
      <c r="B168" s="2"/>
      <c r="C168" s="2"/>
      <c r="D168" s="2"/>
    </row>
    <row r="169" spans="1:4">
      <c r="A169" s="3"/>
      <c r="B169" s="3"/>
      <c r="C169" s="2"/>
      <c r="D169" s="2"/>
    </row>
    <row r="170" spans="1:4">
      <c r="A170" s="2"/>
      <c r="B170" s="5"/>
      <c r="C170" s="2"/>
      <c r="D170" s="2"/>
    </row>
    <row r="171" spans="1:4">
      <c r="A171" s="2"/>
      <c r="B171" s="5"/>
      <c r="C171" s="2"/>
      <c r="D171" s="2"/>
    </row>
    <row r="172" spans="1:4">
      <c r="A172" s="2"/>
      <c r="B172" s="5"/>
      <c r="C172" s="2"/>
      <c r="D172" s="2"/>
    </row>
    <row r="173" spans="1:4">
      <c r="A173" s="2"/>
      <c r="B173" s="5"/>
      <c r="C173" s="2"/>
      <c r="D173" s="2"/>
    </row>
    <row r="174" spans="1:4">
      <c r="A174" s="2"/>
      <c r="B174" s="5"/>
      <c r="C174" s="2"/>
      <c r="D174" s="2"/>
    </row>
    <row r="175" spans="1:4">
      <c r="A175" s="4"/>
      <c r="B175" s="3"/>
      <c r="C175" s="2"/>
      <c r="D175" s="2"/>
    </row>
    <row r="176" spans="1:4">
      <c r="A176" s="4"/>
      <c r="B176" s="2"/>
      <c r="C176" s="2"/>
      <c r="D176" s="2"/>
    </row>
    <row r="177" spans="1:4">
      <c r="A177" s="3"/>
      <c r="B177" s="3"/>
      <c r="C177" s="2"/>
      <c r="D177" s="2"/>
    </row>
    <row r="178" spans="1:4">
      <c r="A178" s="2"/>
      <c r="B178" s="5"/>
      <c r="C178" s="2"/>
      <c r="D178" s="2"/>
    </row>
    <row r="179" spans="1:4">
      <c r="A179" s="2"/>
      <c r="B179" s="5"/>
      <c r="C179" s="2"/>
      <c r="D179" s="2"/>
    </row>
    <row r="180" spans="1:4">
      <c r="A180" s="2"/>
      <c r="B180" s="5"/>
      <c r="C180" s="2"/>
      <c r="D180" s="2"/>
    </row>
    <row r="181" spans="1:4">
      <c r="A181" s="2"/>
      <c r="B181" s="5"/>
      <c r="C181" s="2"/>
      <c r="D181" s="2"/>
    </row>
    <row r="182" spans="1:4">
      <c r="A182" s="2"/>
      <c r="B182" s="5"/>
      <c r="C182" s="2"/>
      <c r="D182" s="2"/>
    </row>
    <row r="183" spans="1:4">
      <c r="A183" s="18"/>
      <c r="B183" s="3"/>
      <c r="C183" s="2"/>
      <c r="D183" s="2"/>
    </row>
    <row r="184" spans="1:4">
      <c r="A184" s="4"/>
      <c r="B184" s="2"/>
      <c r="C184" s="2"/>
      <c r="D184" s="2"/>
    </row>
    <row r="185" spans="1:4">
      <c r="A185" s="3"/>
      <c r="B185" s="3"/>
      <c r="C185" s="2"/>
      <c r="D185" s="2"/>
    </row>
    <row r="186" spans="1:4">
      <c r="A186" s="2"/>
      <c r="B186" s="2"/>
      <c r="C186" s="2"/>
      <c r="D186" s="2"/>
    </row>
    <row r="187" spans="1:4">
      <c r="A187" s="2"/>
      <c r="B187" s="2"/>
      <c r="C187" s="2"/>
      <c r="D187" s="2"/>
    </row>
    <row r="188" spans="1:4">
      <c r="A188" s="2"/>
      <c r="B188" s="2"/>
      <c r="C188" s="2"/>
      <c r="D188" s="2"/>
    </row>
    <row r="189" spans="1:4">
      <c r="A189" s="2"/>
      <c r="B189" s="2"/>
      <c r="C189" s="2"/>
      <c r="D189" s="2"/>
    </row>
    <row r="190" spans="1:4">
      <c r="A190" s="2"/>
      <c r="B190" s="2"/>
      <c r="C190" s="2"/>
      <c r="D190" s="2"/>
    </row>
    <row r="191" spans="1:4">
      <c r="A191" s="2"/>
      <c r="B191" s="2"/>
      <c r="C191" s="2"/>
      <c r="D191" s="2"/>
    </row>
    <row r="192" spans="1:4">
      <c r="A192" s="2"/>
      <c r="B192" s="2"/>
      <c r="C192" s="2"/>
      <c r="D192" s="2"/>
    </row>
  </sheetData>
  <pageMargins left="0.75" right="0.75" top="1" bottom="1" header="0.5" footer="0.5"/>
  <pageSetup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92"/>
  <sheetViews>
    <sheetView zoomScale="75" zoomScaleNormal="75" zoomScalePageLayoutView="75" workbookViewId="0">
      <selection activeCell="N3" sqref="N3"/>
    </sheetView>
  </sheetViews>
  <sheetFormatPr baseColWidth="10" defaultColWidth="11" defaultRowHeight="15" x14ac:dyDescent="0"/>
  <cols>
    <col min="1" max="1" width="38.1640625" customWidth="1"/>
    <col min="2" max="2" width="11.5" customWidth="1"/>
    <col min="3" max="3" width="7.6640625" customWidth="1"/>
    <col min="4" max="4" width="13.5" customWidth="1"/>
    <col min="5" max="5" width="9.1640625" customWidth="1"/>
    <col min="6" max="6" width="14.1640625" customWidth="1"/>
    <col min="7" max="7" width="8.5" customWidth="1"/>
    <col min="8" max="8" width="10" customWidth="1"/>
    <col min="9" max="9" width="9.83203125" customWidth="1"/>
    <col min="10" max="10" width="10" customWidth="1"/>
    <col min="11" max="11" width="10.83203125" customWidth="1"/>
    <col min="12" max="12" width="10.5" customWidth="1"/>
    <col min="14" max="14" width="35.33203125" customWidth="1"/>
    <col min="15" max="15" width="14.83203125" customWidth="1"/>
    <col min="16" max="16" width="12.1640625" customWidth="1"/>
    <col min="19" max="19" width="18.5" customWidth="1"/>
    <col min="22" max="22" width="21.1640625" customWidth="1"/>
    <col min="27" max="27" width="20" customWidth="1"/>
  </cols>
  <sheetData>
    <row r="1" spans="1:23" s="1" customFormat="1">
      <c r="A1" s="3" t="s">
        <v>0</v>
      </c>
      <c r="B1" s="3" t="s">
        <v>6</v>
      </c>
      <c r="C1" s="4" t="s">
        <v>7</v>
      </c>
      <c r="D1" s="1" t="s">
        <v>8</v>
      </c>
      <c r="F1" s="2"/>
      <c r="G1" s="1" t="s">
        <v>12</v>
      </c>
      <c r="H1" s="3" t="s">
        <v>13</v>
      </c>
      <c r="I1" s="3"/>
      <c r="J1" s="3"/>
      <c r="N1" s="1" t="s">
        <v>131</v>
      </c>
      <c r="O1"/>
      <c r="S1"/>
      <c r="T1" s="3"/>
      <c r="U1" s="3"/>
      <c r="V1" s="3"/>
      <c r="W1"/>
    </row>
    <row r="2" spans="1:23">
      <c r="A2" t="s">
        <v>23</v>
      </c>
      <c r="B2" s="2">
        <v>1400</v>
      </c>
      <c r="C2">
        <v>39</v>
      </c>
      <c r="D2" s="15">
        <f>B2/C2</f>
        <v>35.897435897435898</v>
      </c>
      <c r="F2" s="5" t="s">
        <v>3</v>
      </c>
      <c r="G2">
        <f>D21</f>
        <v>14.70714726604305</v>
      </c>
      <c r="H2">
        <f>D44</f>
        <v>0.46776738584874028</v>
      </c>
      <c r="N2" s="1" t="s">
        <v>132</v>
      </c>
      <c r="O2" s="1" t="s">
        <v>11</v>
      </c>
      <c r="P2" s="1" t="s">
        <v>14</v>
      </c>
      <c r="Q2" s="1"/>
    </row>
    <row r="3" spans="1:23">
      <c r="A3" t="s">
        <v>24</v>
      </c>
      <c r="B3" s="2">
        <v>722</v>
      </c>
      <c r="C3">
        <v>31</v>
      </c>
      <c r="D3" s="15">
        <f>B3/C3</f>
        <v>23.29032258064516</v>
      </c>
      <c r="F3" s="5" t="s">
        <v>5</v>
      </c>
      <c r="G3">
        <f>D23</f>
        <v>2.5563157048553715</v>
      </c>
      <c r="H3">
        <f>D46</f>
        <v>0.10279204714730929</v>
      </c>
      <c r="N3" t="s">
        <v>23</v>
      </c>
      <c r="O3" s="2">
        <v>1400</v>
      </c>
      <c r="P3">
        <v>39</v>
      </c>
    </row>
    <row r="4" spans="1:23">
      <c r="A4" t="s">
        <v>25</v>
      </c>
      <c r="B4" s="2">
        <v>760</v>
      </c>
      <c r="C4">
        <v>23</v>
      </c>
      <c r="D4" s="15">
        <f t="shared" ref="D4:D16" si="0">B4/C4</f>
        <v>33.043478260869563</v>
      </c>
      <c r="F4" t="s">
        <v>15</v>
      </c>
      <c r="G4">
        <f>G2/$G$2</f>
        <v>1</v>
      </c>
      <c r="H4">
        <f>H2/$G$2</f>
        <v>3.1805446521145281E-2</v>
      </c>
      <c r="N4" t="s">
        <v>24</v>
      </c>
      <c r="O4" s="2">
        <v>722</v>
      </c>
      <c r="P4">
        <v>31</v>
      </c>
      <c r="S4" s="2"/>
    </row>
    <row r="5" spans="1:23">
      <c r="A5" t="s">
        <v>26</v>
      </c>
      <c r="B5" s="2">
        <v>767</v>
      </c>
      <c r="C5">
        <v>43</v>
      </c>
      <c r="D5" s="15">
        <f t="shared" si="0"/>
        <v>17.837209302325583</v>
      </c>
      <c r="F5" t="s">
        <v>16</v>
      </c>
      <c r="G5" s="2">
        <f>G4/G2</f>
        <v>6.7994151544866488E-2</v>
      </c>
      <c r="H5" s="2">
        <f>H4/H2</f>
        <v>6.7994151544866488E-2</v>
      </c>
      <c r="I5" s="2"/>
      <c r="J5" s="2"/>
      <c r="N5" t="s">
        <v>25</v>
      </c>
      <c r="O5" s="2">
        <v>760</v>
      </c>
      <c r="P5">
        <v>23</v>
      </c>
      <c r="S5" s="2"/>
      <c r="T5" s="2"/>
    </row>
    <row r="6" spans="1:23">
      <c r="A6" t="s">
        <v>27</v>
      </c>
      <c r="B6" s="2">
        <v>371</v>
      </c>
      <c r="C6">
        <v>54</v>
      </c>
      <c r="D6" s="15">
        <f t="shared" si="0"/>
        <v>6.8703703703703702</v>
      </c>
      <c r="F6" t="s">
        <v>9</v>
      </c>
      <c r="G6" s="19"/>
      <c r="H6" s="20">
        <f>TTEST(D2:D16,D25:D39,2,2)</f>
        <v>5.9237218606350704E-6</v>
      </c>
      <c r="I6" s="20"/>
      <c r="J6" s="20"/>
      <c r="K6" s="20"/>
      <c r="L6" s="20"/>
      <c r="N6" t="s">
        <v>26</v>
      </c>
      <c r="O6" s="2">
        <v>767</v>
      </c>
      <c r="P6">
        <v>43</v>
      </c>
      <c r="S6" s="2"/>
    </row>
    <row r="7" spans="1:23">
      <c r="A7" t="s">
        <v>28</v>
      </c>
      <c r="B7" s="2">
        <v>329</v>
      </c>
      <c r="C7">
        <v>46</v>
      </c>
      <c r="D7" s="15">
        <f t="shared" si="0"/>
        <v>7.1521739130434785</v>
      </c>
      <c r="F7" t="s">
        <v>17</v>
      </c>
      <c r="G7" s="2">
        <f>G3*G5</f>
        <v>0.17381451743245832</v>
      </c>
      <c r="H7" s="2">
        <f>H3*H5</f>
        <v>6.9892580313412091E-3</v>
      </c>
      <c r="I7" s="2"/>
      <c r="J7" s="2"/>
      <c r="N7" t="s">
        <v>27</v>
      </c>
      <c r="O7" s="2">
        <v>371</v>
      </c>
      <c r="P7">
        <v>54</v>
      </c>
      <c r="S7" s="2"/>
    </row>
    <row r="8" spans="1:23">
      <c r="A8" t="s">
        <v>29</v>
      </c>
      <c r="B8">
        <v>736</v>
      </c>
      <c r="C8">
        <v>42</v>
      </c>
      <c r="D8" s="15">
        <f t="shared" si="0"/>
        <v>17.523809523809526</v>
      </c>
      <c r="G8" s="2"/>
      <c r="H8" s="2"/>
      <c r="I8" s="2"/>
      <c r="J8" s="2"/>
      <c r="N8" t="s">
        <v>28</v>
      </c>
      <c r="O8" s="2">
        <v>329</v>
      </c>
      <c r="P8">
        <v>46</v>
      </c>
      <c r="S8" s="2"/>
    </row>
    <row r="9" spans="1:23">
      <c r="A9" t="s">
        <v>30</v>
      </c>
      <c r="B9">
        <v>182</v>
      </c>
      <c r="C9">
        <v>61</v>
      </c>
      <c r="D9" s="15">
        <f t="shared" si="0"/>
        <v>2.9836065573770494</v>
      </c>
      <c r="G9" s="2"/>
      <c r="H9" s="2"/>
      <c r="I9" s="2"/>
      <c r="J9" s="2"/>
      <c r="N9" t="s">
        <v>29</v>
      </c>
      <c r="O9">
        <v>736</v>
      </c>
      <c r="P9">
        <v>42</v>
      </c>
      <c r="S9" s="2"/>
    </row>
    <row r="10" spans="1:23">
      <c r="A10" t="s">
        <v>31</v>
      </c>
      <c r="B10">
        <v>336</v>
      </c>
      <c r="C10">
        <v>37</v>
      </c>
      <c r="D10" s="15">
        <f t="shared" si="0"/>
        <v>9.0810810810810807</v>
      </c>
      <c r="G10" s="2"/>
      <c r="H10" s="2"/>
      <c r="I10" s="2"/>
      <c r="J10" s="2"/>
      <c r="N10" t="s">
        <v>30</v>
      </c>
      <c r="O10">
        <v>182</v>
      </c>
      <c r="P10">
        <v>61</v>
      </c>
      <c r="S10" s="2"/>
    </row>
    <row r="11" spans="1:23">
      <c r="A11" t="s">
        <v>32</v>
      </c>
      <c r="B11">
        <v>284</v>
      </c>
      <c r="C11">
        <v>52</v>
      </c>
      <c r="D11" s="15">
        <f t="shared" si="0"/>
        <v>5.4615384615384617</v>
      </c>
      <c r="G11" s="2"/>
      <c r="H11" s="2"/>
      <c r="I11" s="2"/>
      <c r="J11" s="2"/>
      <c r="N11" t="s">
        <v>31</v>
      </c>
      <c r="O11">
        <v>336</v>
      </c>
      <c r="P11">
        <v>37</v>
      </c>
      <c r="S11" s="2"/>
    </row>
    <row r="12" spans="1:23">
      <c r="A12" t="s">
        <v>33</v>
      </c>
      <c r="B12">
        <v>645</v>
      </c>
      <c r="C12">
        <v>41</v>
      </c>
      <c r="D12" s="15">
        <f t="shared" si="0"/>
        <v>15.731707317073171</v>
      </c>
      <c r="G12" s="2"/>
      <c r="H12" s="2"/>
      <c r="I12" s="2"/>
      <c r="J12" s="2"/>
      <c r="N12" t="s">
        <v>32</v>
      </c>
      <c r="O12">
        <v>284</v>
      </c>
      <c r="P12">
        <v>52</v>
      </c>
      <c r="S12" s="2"/>
    </row>
    <row r="13" spans="1:23">
      <c r="A13" t="s">
        <v>34</v>
      </c>
      <c r="B13">
        <v>297</v>
      </c>
      <c r="C13">
        <v>41</v>
      </c>
      <c r="D13" s="15">
        <f t="shared" si="0"/>
        <v>7.2439024390243905</v>
      </c>
      <c r="G13" s="2"/>
      <c r="H13" s="2"/>
      <c r="I13" s="2"/>
      <c r="J13" s="2"/>
      <c r="N13" t="s">
        <v>33</v>
      </c>
      <c r="O13">
        <v>645</v>
      </c>
      <c r="P13">
        <v>41</v>
      </c>
      <c r="S13" s="2"/>
    </row>
    <row r="14" spans="1:23">
      <c r="A14" t="s">
        <v>35</v>
      </c>
      <c r="B14">
        <v>361</v>
      </c>
      <c r="C14">
        <v>47</v>
      </c>
      <c r="D14" s="15">
        <f t="shared" si="0"/>
        <v>7.6808510638297873</v>
      </c>
      <c r="G14" s="2"/>
      <c r="H14" s="2"/>
      <c r="I14" s="2"/>
      <c r="J14" s="2"/>
      <c r="N14" t="s">
        <v>34</v>
      </c>
      <c r="O14">
        <v>297</v>
      </c>
      <c r="P14">
        <v>41</v>
      </c>
      <c r="S14" s="2"/>
    </row>
    <row r="15" spans="1:23">
      <c r="A15" t="s">
        <v>36</v>
      </c>
      <c r="B15">
        <v>582</v>
      </c>
      <c r="C15">
        <v>32</v>
      </c>
      <c r="D15" s="15">
        <f t="shared" si="0"/>
        <v>18.1875</v>
      </c>
      <c r="G15" s="2"/>
      <c r="H15" s="2"/>
      <c r="I15" s="2"/>
      <c r="J15" s="2"/>
      <c r="N15" t="s">
        <v>35</v>
      </c>
      <c r="O15">
        <v>361</v>
      </c>
      <c r="P15">
        <v>47</v>
      </c>
      <c r="S15" s="2"/>
    </row>
    <row r="16" spans="1:23">
      <c r="A16" t="s">
        <v>37</v>
      </c>
      <c r="B16" s="2">
        <v>568</v>
      </c>
      <c r="C16">
        <v>45</v>
      </c>
      <c r="D16" s="15">
        <f t="shared" si="0"/>
        <v>12.622222222222222</v>
      </c>
      <c r="G16" s="2"/>
      <c r="H16" s="2"/>
      <c r="I16" s="2"/>
      <c r="J16" s="2"/>
      <c r="N16" t="s">
        <v>36</v>
      </c>
      <c r="O16">
        <v>582</v>
      </c>
      <c r="P16">
        <v>32</v>
      </c>
      <c r="S16" s="2"/>
    </row>
    <row r="17" spans="1:22">
      <c r="C17" s="2"/>
      <c r="D17" s="15"/>
      <c r="G17" s="2"/>
      <c r="N17" t="s">
        <v>37</v>
      </c>
      <c r="O17" s="2">
        <v>568</v>
      </c>
      <c r="P17">
        <v>45</v>
      </c>
      <c r="S17" s="2"/>
    </row>
    <row r="18" spans="1:22">
      <c r="D18" s="15"/>
    </row>
    <row r="19" spans="1:22">
      <c r="V19" s="2"/>
    </row>
    <row r="20" spans="1:22">
      <c r="G20" s="2"/>
    </row>
    <row r="21" spans="1:22">
      <c r="A21" s="9" t="s">
        <v>1</v>
      </c>
      <c r="B21" s="10">
        <f>AVERAGE($B$2:$B$7)</f>
        <v>724.83333333333337</v>
      </c>
      <c r="C21" s="10">
        <f>AVERAGE(C2:C7)</f>
        <v>39.333333333333336</v>
      </c>
      <c r="D21" s="10">
        <f>AVERAGE(D2:D16)</f>
        <v>14.70714726604305</v>
      </c>
      <c r="G21" s="2"/>
    </row>
    <row r="22" spans="1:22">
      <c r="A22" s="11" t="s">
        <v>2</v>
      </c>
      <c r="B22" s="7" t="s">
        <v>10</v>
      </c>
      <c r="C22" s="7">
        <f>B21/C21</f>
        <v>18.427966101694913</v>
      </c>
      <c r="D22" s="7">
        <f>STDEV(D2:D16)</f>
        <v>9.900568152553328</v>
      </c>
      <c r="G22" s="2"/>
    </row>
    <row r="23" spans="1:22">
      <c r="A23" s="12" t="s">
        <v>4</v>
      </c>
      <c r="B23" s="13"/>
      <c r="C23" s="13"/>
      <c r="D23" s="13">
        <f>D22/SQRT(15)</f>
        <v>2.5563157048553715</v>
      </c>
      <c r="G23" s="2"/>
    </row>
    <row r="24" spans="1:22">
      <c r="A24" s="3" t="s">
        <v>0</v>
      </c>
      <c r="B24" s="3" t="s">
        <v>6</v>
      </c>
      <c r="C24" s="4" t="s">
        <v>7</v>
      </c>
      <c r="D24" s="1" t="s">
        <v>8</v>
      </c>
      <c r="G24" s="2"/>
      <c r="N24" t="s">
        <v>18</v>
      </c>
      <c r="O24">
        <v>17</v>
      </c>
      <c r="P24">
        <v>41</v>
      </c>
    </row>
    <row r="25" spans="1:22">
      <c r="A25" t="s">
        <v>18</v>
      </c>
      <c r="B25">
        <v>17</v>
      </c>
      <c r="C25">
        <v>41</v>
      </c>
      <c r="D25">
        <f>B25/C25</f>
        <v>0.41463414634146339</v>
      </c>
      <c r="G25" s="2"/>
      <c r="N25" t="s">
        <v>19</v>
      </c>
      <c r="O25">
        <v>19</v>
      </c>
      <c r="P25">
        <v>49</v>
      </c>
    </row>
    <row r="26" spans="1:22">
      <c r="A26" t="s">
        <v>19</v>
      </c>
      <c r="B26">
        <v>19</v>
      </c>
      <c r="C26">
        <v>49</v>
      </c>
      <c r="D26">
        <f t="shared" ref="D26:D39" si="1">B26/C26</f>
        <v>0.38775510204081631</v>
      </c>
      <c r="G26" s="2"/>
      <c r="N26" t="s">
        <v>20</v>
      </c>
      <c r="O26">
        <v>7</v>
      </c>
      <c r="P26">
        <v>32</v>
      </c>
    </row>
    <row r="27" spans="1:22">
      <c r="A27" t="s">
        <v>20</v>
      </c>
      <c r="B27">
        <v>7</v>
      </c>
      <c r="C27">
        <v>32</v>
      </c>
      <c r="D27">
        <f t="shared" si="1"/>
        <v>0.21875</v>
      </c>
      <c r="G27" s="2"/>
      <c r="N27" t="s">
        <v>21</v>
      </c>
      <c r="O27">
        <v>4</v>
      </c>
      <c r="P27">
        <v>46</v>
      </c>
    </row>
    <row r="28" spans="1:22">
      <c r="A28" t="s">
        <v>21</v>
      </c>
      <c r="B28">
        <v>4</v>
      </c>
      <c r="C28">
        <v>46</v>
      </c>
      <c r="D28">
        <f t="shared" si="1"/>
        <v>8.6956521739130432E-2</v>
      </c>
      <c r="G28" s="2"/>
      <c r="N28" t="s">
        <v>22</v>
      </c>
      <c r="O28">
        <v>4</v>
      </c>
      <c r="P28">
        <v>52</v>
      </c>
    </row>
    <row r="29" spans="1:22">
      <c r="A29" t="s">
        <v>22</v>
      </c>
      <c r="B29">
        <v>4</v>
      </c>
      <c r="C29">
        <v>52</v>
      </c>
      <c r="D29">
        <f t="shared" si="1"/>
        <v>7.6923076923076927E-2</v>
      </c>
      <c r="G29" s="2"/>
      <c r="N29" t="s">
        <v>38</v>
      </c>
      <c r="O29">
        <v>19</v>
      </c>
      <c r="P29">
        <v>37</v>
      </c>
    </row>
    <row r="30" spans="1:22">
      <c r="A30" t="s">
        <v>38</v>
      </c>
      <c r="B30">
        <v>19</v>
      </c>
      <c r="C30">
        <v>37</v>
      </c>
      <c r="D30">
        <f t="shared" si="1"/>
        <v>0.51351351351351349</v>
      </c>
      <c r="G30" s="2"/>
      <c r="N30" t="s">
        <v>39</v>
      </c>
      <c r="O30">
        <v>48</v>
      </c>
      <c r="P30">
        <v>43</v>
      </c>
    </row>
    <row r="31" spans="1:22">
      <c r="A31" t="s">
        <v>39</v>
      </c>
      <c r="B31">
        <v>48</v>
      </c>
      <c r="C31">
        <v>43</v>
      </c>
      <c r="D31">
        <f t="shared" si="1"/>
        <v>1.1162790697674418</v>
      </c>
      <c r="G31" s="2"/>
      <c r="N31" t="s">
        <v>40</v>
      </c>
      <c r="O31">
        <v>5</v>
      </c>
      <c r="P31">
        <v>29</v>
      </c>
    </row>
    <row r="32" spans="1:22">
      <c r="A32" t="s">
        <v>40</v>
      </c>
      <c r="B32">
        <v>5</v>
      </c>
      <c r="C32">
        <v>29</v>
      </c>
      <c r="D32">
        <f t="shared" si="1"/>
        <v>0.17241379310344829</v>
      </c>
      <c r="G32" s="2"/>
      <c r="N32" t="s">
        <v>41</v>
      </c>
      <c r="O32">
        <v>10</v>
      </c>
      <c r="P32">
        <v>51</v>
      </c>
    </row>
    <row r="33" spans="1:16">
      <c r="A33" t="s">
        <v>41</v>
      </c>
      <c r="B33">
        <v>10</v>
      </c>
      <c r="C33">
        <v>51</v>
      </c>
      <c r="D33">
        <f t="shared" si="1"/>
        <v>0.19607843137254902</v>
      </c>
      <c r="G33" s="2"/>
      <c r="N33" t="s">
        <v>42</v>
      </c>
      <c r="O33">
        <v>5</v>
      </c>
      <c r="P33">
        <v>51</v>
      </c>
    </row>
    <row r="34" spans="1:16">
      <c r="A34" t="s">
        <v>42</v>
      </c>
      <c r="B34">
        <v>5</v>
      </c>
      <c r="C34">
        <v>51</v>
      </c>
      <c r="D34">
        <f t="shared" si="1"/>
        <v>9.8039215686274508E-2</v>
      </c>
      <c r="G34" s="2"/>
      <c r="N34" t="s">
        <v>43</v>
      </c>
      <c r="O34">
        <v>9</v>
      </c>
      <c r="P34">
        <v>42</v>
      </c>
    </row>
    <row r="35" spans="1:16">
      <c r="A35" t="s">
        <v>43</v>
      </c>
      <c r="B35">
        <v>9</v>
      </c>
      <c r="C35">
        <v>42</v>
      </c>
      <c r="D35">
        <f t="shared" si="1"/>
        <v>0.21428571428571427</v>
      </c>
      <c r="G35" s="2"/>
      <c r="N35" t="s">
        <v>44</v>
      </c>
      <c r="O35">
        <v>29</v>
      </c>
      <c r="P35" s="2">
        <v>29</v>
      </c>
    </row>
    <row r="36" spans="1:16">
      <c r="A36" t="s">
        <v>44</v>
      </c>
      <c r="B36">
        <v>29</v>
      </c>
      <c r="C36" s="2">
        <v>29</v>
      </c>
      <c r="D36">
        <f t="shared" si="1"/>
        <v>1</v>
      </c>
      <c r="G36" s="2"/>
      <c r="N36" t="s">
        <v>45</v>
      </c>
      <c r="O36">
        <v>18</v>
      </c>
      <c r="P36">
        <v>40</v>
      </c>
    </row>
    <row r="37" spans="1:16">
      <c r="A37" t="s">
        <v>45</v>
      </c>
      <c r="B37">
        <v>18</v>
      </c>
      <c r="C37">
        <v>40</v>
      </c>
      <c r="D37">
        <f t="shared" si="1"/>
        <v>0.45</v>
      </c>
      <c r="G37" s="2"/>
      <c r="N37" t="s">
        <v>46</v>
      </c>
      <c r="O37">
        <v>41</v>
      </c>
      <c r="P37">
        <v>53</v>
      </c>
    </row>
    <row r="38" spans="1:16">
      <c r="A38" t="s">
        <v>46</v>
      </c>
      <c r="B38">
        <v>41</v>
      </c>
      <c r="C38">
        <v>53</v>
      </c>
      <c r="D38">
        <f t="shared" si="1"/>
        <v>0.77358490566037741</v>
      </c>
      <c r="G38" s="2"/>
      <c r="N38" t="s">
        <v>47</v>
      </c>
      <c r="O38">
        <v>48</v>
      </c>
      <c r="P38">
        <v>37</v>
      </c>
    </row>
    <row r="39" spans="1:16">
      <c r="A39" t="s">
        <v>47</v>
      </c>
      <c r="B39">
        <v>48</v>
      </c>
      <c r="C39">
        <v>37</v>
      </c>
      <c r="D39">
        <f t="shared" si="1"/>
        <v>1.2972972972972974</v>
      </c>
      <c r="G39" s="2"/>
    </row>
    <row r="40" spans="1:16">
      <c r="G40" s="2"/>
    </row>
    <row r="41" spans="1:16">
      <c r="G41" s="2"/>
    </row>
    <row r="42" spans="1:16">
      <c r="G42" s="2"/>
    </row>
    <row r="43" spans="1:16">
      <c r="G43" s="2"/>
    </row>
    <row r="44" spans="1:16">
      <c r="A44" s="9" t="s">
        <v>1</v>
      </c>
      <c r="B44" s="10">
        <f>AVERAGE($B$25:$B$41)</f>
        <v>18.866666666666667</v>
      </c>
      <c r="C44" s="10">
        <f>AVERAGE($C$25:$C$41)</f>
        <v>42.133333333333333</v>
      </c>
      <c r="D44" s="10">
        <f>AVERAGE($D$25:$D$39)</f>
        <v>0.46776738584874028</v>
      </c>
      <c r="G44" s="2"/>
    </row>
    <row r="45" spans="1:16">
      <c r="A45" s="11" t="s">
        <v>2</v>
      </c>
      <c r="B45" s="7" t="s">
        <v>10</v>
      </c>
      <c r="C45" s="7">
        <f>B44/C44</f>
        <v>0.44778481012658228</v>
      </c>
      <c r="D45" s="7">
        <f>STDEV($D25:$D39)</f>
        <v>0.39811188672409648</v>
      </c>
      <c r="G45" s="2"/>
    </row>
    <row r="46" spans="1:16">
      <c r="A46" s="12" t="s">
        <v>4</v>
      </c>
      <c r="B46" s="13"/>
      <c r="C46" s="13"/>
      <c r="D46" s="13">
        <f>$D45/SQRT(15)</f>
        <v>0.10279204714730929</v>
      </c>
      <c r="F46" s="2"/>
      <c r="G46" s="2"/>
      <c r="H46" s="2"/>
      <c r="I46" s="2"/>
    </row>
    <row r="47" spans="1:16">
      <c r="A47" s="16" t="s">
        <v>0</v>
      </c>
      <c r="B47" s="16" t="s">
        <v>6</v>
      </c>
      <c r="C47" s="16" t="s">
        <v>7</v>
      </c>
      <c r="D47" s="16" t="s">
        <v>8</v>
      </c>
      <c r="F47" s="2"/>
      <c r="G47" s="2"/>
      <c r="H47" s="2"/>
      <c r="I47" s="2"/>
    </row>
    <row r="48" spans="1:16">
      <c r="D48" s="15" t="e">
        <f t="shared" ref="D48:D56" si="2">B48/C48</f>
        <v>#DIV/0!</v>
      </c>
      <c r="F48" s="2"/>
      <c r="G48" s="2"/>
    </row>
    <row r="49" spans="1:22">
      <c r="D49" s="15" t="e">
        <f t="shared" si="2"/>
        <v>#DIV/0!</v>
      </c>
      <c r="G49" s="2"/>
    </row>
    <row r="50" spans="1:22">
      <c r="D50" s="15" t="e">
        <f t="shared" si="2"/>
        <v>#DIV/0!</v>
      </c>
    </row>
    <row r="51" spans="1:22">
      <c r="D51" s="15" t="e">
        <f t="shared" si="2"/>
        <v>#DIV/0!</v>
      </c>
      <c r="G51" s="2"/>
    </row>
    <row r="52" spans="1:22">
      <c r="D52" s="15" t="e">
        <f t="shared" si="2"/>
        <v>#DIV/0!</v>
      </c>
      <c r="G52" s="2"/>
    </row>
    <row r="53" spans="1:22">
      <c r="D53" s="15" t="e">
        <f t="shared" si="2"/>
        <v>#DIV/0!</v>
      </c>
      <c r="G53" s="2"/>
    </row>
    <row r="54" spans="1:22">
      <c r="D54" s="15" t="e">
        <f t="shared" si="2"/>
        <v>#DIV/0!</v>
      </c>
      <c r="G54" s="2"/>
    </row>
    <row r="55" spans="1:22">
      <c r="D55" s="15" t="e">
        <f t="shared" si="2"/>
        <v>#DIV/0!</v>
      </c>
      <c r="G55" s="2"/>
    </row>
    <row r="56" spans="1:22">
      <c r="D56" s="15" t="e">
        <f t="shared" si="2"/>
        <v>#DIV/0!</v>
      </c>
      <c r="G56" s="2"/>
    </row>
    <row r="57" spans="1:22">
      <c r="A57" s="5"/>
      <c r="B57" s="5"/>
      <c r="C57" s="5"/>
      <c r="D57" s="15"/>
      <c r="G57" s="2"/>
    </row>
    <row r="58" spans="1:22">
      <c r="A58" s="9" t="s">
        <v>1</v>
      </c>
      <c r="B58" s="10" t="e">
        <f>AVERAGE($B$48:$B$52)</f>
        <v>#DIV/0!</v>
      </c>
      <c r="C58" s="10" t="e">
        <f>AVERAGE($C$48:$C$52)</f>
        <v>#DIV/0!</v>
      </c>
      <c r="D58" s="10" t="e">
        <f>AVERAGE($D$48:$D$52)</f>
        <v>#DIV/0!</v>
      </c>
      <c r="G58" s="2"/>
    </row>
    <row r="59" spans="1:22">
      <c r="A59" s="11" t="s">
        <v>2</v>
      </c>
      <c r="B59" s="7" t="s">
        <v>10</v>
      </c>
      <c r="C59" s="7" t="e">
        <f>B58/C58</f>
        <v>#DIV/0!</v>
      </c>
      <c r="D59" s="7" t="e">
        <f>STDEV($D$48:$D$52)</f>
        <v>#DIV/0!</v>
      </c>
      <c r="G59" s="2"/>
      <c r="U59" s="2"/>
      <c r="V59" s="2"/>
    </row>
    <row r="60" spans="1:22">
      <c r="A60" s="12" t="s">
        <v>4</v>
      </c>
      <c r="B60" s="13"/>
      <c r="C60" s="13"/>
      <c r="D60" s="13" t="e">
        <f>D59/SQRT(5)</f>
        <v>#DIV/0!</v>
      </c>
      <c r="G60" s="2"/>
      <c r="V60" s="2"/>
    </row>
    <row r="61" spans="1:22">
      <c r="A61" s="16" t="s">
        <v>0</v>
      </c>
      <c r="B61" s="16" t="s">
        <v>6</v>
      </c>
      <c r="C61" s="16" t="s">
        <v>7</v>
      </c>
      <c r="D61" s="16" t="s">
        <v>8</v>
      </c>
      <c r="G61" s="2"/>
      <c r="V61" s="2"/>
    </row>
    <row r="62" spans="1:22">
      <c r="C62" s="2"/>
      <c r="D62" s="2" t="e">
        <f>B62/C62</f>
        <v>#DIV/0!</v>
      </c>
      <c r="E62" s="2"/>
      <c r="F62" s="2"/>
      <c r="O62" s="2"/>
      <c r="V62" s="2"/>
    </row>
    <row r="63" spans="1:22">
      <c r="D63" s="2" t="e">
        <f t="shared" ref="D63:D70" si="3">B63/C63</f>
        <v>#DIV/0!</v>
      </c>
      <c r="E63" s="2"/>
      <c r="F63" s="2"/>
      <c r="O63" s="2"/>
    </row>
    <row r="64" spans="1:22">
      <c r="D64" s="2" t="e">
        <f t="shared" si="3"/>
        <v>#DIV/0!</v>
      </c>
      <c r="O64" s="2"/>
    </row>
    <row r="65" spans="1:15">
      <c r="C65" s="2"/>
      <c r="D65" s="2" t="e">
        <f t="shared" si="3"/>
        <v>#DIV/0!</v>
      </c>
      <c r="O65" s="2"/>
    </row>
    <row r="66" spans="1:15">
      <c r="C66" s="2"/>
      <c r="D66" s="2" t="e">
        <f t="shared" si="3"/>
        <v>#DIV/0!</v>
      </c>
      <c r="F66" s="2"/>
      <c r="G66" s="2"/>
      <c r="H66" s="2"/>
      <c r="I66" s="2"/>
      <c r="O66" s="2"/>
    </row>
    <row r="67" spans="1:15">
      <c r="C67" s="2"/>
      <c r="D67" s="2" t="e">
        <f t="shared" si="3"/>
        <v>#DIV/0!</v>
      </c>
      <c r="G67" s="2"/>
      <c r="O67" s="2"/>
    </row>
    <row r="68" spans="1:15">
      <c r="C68" s="2"/>
      <c r="D68" s="2" t="e">
        <f t="shared" si="3"/>
        <v>#DIV/0!</v>
      </c>
      <c r="G68" s="2"/>
    </row>
    <row r="69" spans="1:15">
      <c r="D69" s="2" t="e">
        <f t="shared" si="3"/>
        <v>#DIV/0!</v>
      </c>
      <c r="G69" s="2"/>
    </row>
    <row r="70" spans="1:15">
      <c r="D70" s="2" t="e">
        <f t="shared" si="3"/>
        <v>#DIV/0!</v>
      </c>
      <c r="G70" s="2"/>
    </row>
    <row r="71" spans="1:15">
      <c r="A71" s="5"/>
      <c r="B71" s="5"/>
      <c r="C71" s="5"/>
      <c r="D71" s="15"/>
      <c r="G71" s="2"/>
    </row>
    <row r="72" spans="1:15">
      <c r="D72" s="2"/>
      <c r="F72" s="2"/>
      <c r="G72" s="2"/>
    </row>
    <row r="73" spans="1:15">
      <c r="A73" s="9" t="s">
        <v>1</v>
      </c>
      <c r="B73" s="9" t="e">
        <f>AVERAGE($B$62:$B$66)</f>
        <v>#DIV/0!</v>
      </c>
      <c r="C73" s="10" t="e">
        <f>AVERAGE($C$62:$C$66)</f>
        <v>#DIV/0!</v>
      </c>
      <c r="D73" s="10" t="e">
        <f>AVERAGE($D$62:$D$68)</f>
        <v>#DIV/0!</v>
      </c>
      <c r="G73" s="2"/>
    </row>
    <row r="74" spans="1:15">
      <c r="A74" s="11" t="s">
        <v>2</v>
      </c>
      <c r="B74" s="17" t="s">
        <v>10</v>
      </c>
      <c r="C74" s="8" t="e">
        <f>$B$73/$C$73</f>
        <v>#DIV/0!</v>
      </c>
      <c r="D74" s="7" t="e">
        <f>STDEV($D$62:$D$68)</f>
        <v>#DIV/0!</v>
      </c>
    </row>
    <row r="75" spans="1:15">
      <c r="A75" s="12" t="s">
        <v>4</v>
      </c>
      <c r="B75" s="12"/>
      <c r="C75" s="13"/>
      <c r="D75" s="13" t="e">
        <f>D74/SQRT(7)</f>
        <v>#DIV/0!</v>
      </c>
    </row>
    <row r="76" spans="1:15">
      <c r="A76" s="16" t="s">
        <v>0</v>
      </c>
      <c r="B76" s="16" t="s">
        <v>6</v>
      </c>
      <c r="C76" s="16" t="s">
        <v>7</v>
      </c>
      <c r="D76" s="16" t="s">
        <v>8</v>
      </c>
      <c r="O76" s="2"/>
    </row>
    <row r="77" spans="1:15">
      <c r="D77" s="15" t="e">
        <f>B77/C77</f>
        <v>#DIV/0!</v>
      </c>
    </row>
    <row r="78" spans="1:15">
      <c r="D78" s="15" t="e">
        <f>B78/C78</f>
        <v>#DIV/0!</v>
      </c>
    </row>
    <row r="79" spans="1:15">
      <c r="D79" s="15" t="e">
        <f>B79/C79</f>
        <v>#DIV/0!</v>
      </c>
    </row>
    <row r="80" spans="1:15">
      <c r="D80" s="15" t="e">
        <f>B80/C80</f>
        <v>#DIV/0!</v>
      </c>
    </row>
    <row r="81" spans="1:4">
      <c r="D81" s="15" t="e">
        <f>B81/C81</f>
        <v>#DIV/0!</v>
      </c>
    </row>
    <row r="82" spans="1:4">
      <c r="A82" s="15"/>
      <c r="B82" s="15"/>
      <c r="C82" s="15"/>
      <c r="D82" s="15"/>
    </row>
    <row r="83" spans="1:4">
      <c r="A83" s="15"/>
      <c r="B83" s="15"/>
      <c r="C83" s="15"/>
      <c r="D83" s="15"/>
    </row>
    <row r="84" spans="1:4">
      <c r="A84" s="15"/>
      <c r="B84" s="15"/>
      <c r="C84" s="15"/>
      <c r="D84" s="15"/>
    </row>
    <row r="85" spans="1:4">
      <c r="A85" s="15"/>
      <c r="B85" s="15"/>
      <c r="C85" s="15"/>
      <c r="D85" s="15"/>
    </row>
    <row r="86" spans="1:4">
      <c r="A86" s="15"/>
      <c r="B86" s="15"/>
      <c r="C86" s="15"/>
      <c r="D86" s="15"/>
    </row>
    <row r="87" spans="1:4">
      <c r="A87" s="14" t="s">
        <v>1</v>
      </c>
      <c r="B87" s="9" t="e">
        <f>AVERAGE($B$77:$B$81)</f>
        <v>#DIV/0!</v>
      </c>
      <c r="C87" s="10" t="e">
        <f>AVERAGE($C$77:$C$81)</f>
        <v>#DIV/0!</v>
      </c>
      <c r="D87" s="10" t="e">
        <f>AVERAGE($D$77:$D$81)</f>
        <v>#DIV/0!</v>
      </c>
    </row>
    <row r="88" spans="1:4">
      <c r="A88" s="11" t="s">
        <v>2</v>
      </c>
      <c r="B88" s="17" t="s">
        <v>10</v>
      </c>
      <c r="C88" s="8" t="e">
        <f>$B$87/$C$87</f>
        <v>#DIV/0!</v>
      </c>
      <c r="D88" s="7" t="e">
        <f>STDEV($D$77:$D$81)</f>
        <v>#DIV/0!</v>
      </c>
    </row>
    <row r="89" spans="1:4">
      <c r="A89" s="12" t="s">
        <v>4</v>
      </c>
      <c r="B89" s="12"/>
      <c r="C89" s="13"/>
      <c r="D89" s="13" t="e">
        <f>D88/SQRT(5)</f>
        <v>#DIV/0!</v>
      </c>
    </row>
    <row r="90" spans="1:4">
      <c r="A90" s="16" t="s">
        <v>0</v>
      </c>
      <c r="B90" s="16" t="s">
        <v>6</v>
      </c>
      <c r="C90" s="16" t="s">
        <v>7</v>
      </c>
      <c r="D90" s="16" t="s">
        <v>8</v>
      </c>
    </row>
    <row r="91" spans="1:4">
      <c r="D91" t="e">
        <f t="shared" ref="D91:D96" si="4">B91/C91</f>
        <v>#DIV/0!</v>
      </c>
    </row>
    <row r="92" spans="1:4">
      <c r="D92" t="e">
        <f t="shared" si="4"/>
        <v>#DIV/0!</v>
      </c>
    </row>
    <row r="93" spans="1:4">
      <c r="D93" t="e">
        <f t="shared" si="4"/>
        <v>#DIV/0!</v>
      </c>
    </row>
    <row r="94" spans="1:4">
      <c r="D94" t="e">
        <f t="shared" si="4"/>
        <v>#DIV/0!</v>
      </c>
    </row>
    <row r="95" spans="1:4">
      <c r="D95" t="e">
        <f t="shared" si="4"/>
        <v>#DIV/0!</v>
      </c>
    </row>
    <row r="96" spans="1:4">
      <c r="D96" t="e">
        <f t="shared" si="4"/>
        <v>#DIV/0!</v>
      </c>
    </row>
    <row r="101" spans="1:20">
      <c r="A101" s="14" t="s">
        <v>1</v>
      </c>
      <c r="B101" s="9" t="e">
        <f>AVERAGE($B$91:$B$95)</f>
        <v>#DIV/0!</v>
      </c>
      <c r="C101" s="10" t="e">
        <f>AVERAGE($C$91:$C$95)</f>
        <v>#DIV/0!</v>
      </c>
      <c r="D101" s="10" t="e">
        <f>AVERAGE($D$91:$D$96)</f>
        <v>#DIV/0!</v>
      </c>
      <c r="F101" s="2"/>
      <c r="G101" s="2"/>
      <c r="H101" s="2"/>
      <c r="I101" s="2"/>
    </row>
    <row r="102" spans="1:20">
      <c r="A102" s="11" t="s">
        <v>2</v>
      </c>
      <c r="B102" s="17" t="s">
        <v>10</v>
      </c>
      <c r="C102" s="8" t="e">
        <f>$B$101/$C$101</f>
        <v>#DIV/0!</v>
      </c>
      <c r="D102" s="7" t="e">
        <f>STDEV($D$91:$D$96)</f>
        <v>#DIV/0!</v>
      </c>
      <c r="F102" s="2"/>
      <c r="G102" s="2"/>
    </row>
    <row r="103" spans="1:20">
      <c r="A103" s="12" t="s">
        <v>4</v>
      </c>
      <c r="B103" s="12"/>
      <c r="C103" s="13"/>
      <c r="D103" s="13" t="e">
        <f>D102/SQRT(ROWS($D$91:$D$96))</f>
        <v>#DIV/0!</v>
      </c>
      <c r="G103" s="2"/>
    </row>
    <row r="105" spans="1:20">
      <c r="A105" s="3"/>
      <c r="B105" s="3"/>
    </row>
    <row r="106" spans="1:20">
      <c r="A106" s="2"/>
      <c r="B106" s="2"/>
    </row>
    <row r="107" spans="1:20">
      <c r="C107" s="2"/>
      <c r="E107" s="2"/>
      <c r="F107" s="2"/>
      <c r="G107" s="2"/>
    </row>
    <row r="108" spans="1:20">
      <c r="A108" s="2"/>
      <c r="B108" s="2"/>
      <c r="C108" s="2"/>
      <c r="D108" s="2"/>
      <c r="F108" s="2"/>
      <c r="G108" s="2"/>
    </row>
    <row r="109" spans="1:20">
      <c r="A109" s="2"/>
      <c r="B109" s="2"/>
      <c r="C109" s="2"/>
      <c r="D109" s="2"/>
      <c r="F109" s="2"/>
      <c r="N109" s="2"/>
      <c r="O109" s="2"/>
      <c r="P109" s="2"/>
      <c r="Q109" s="2"/>
      <c r="R109" s="2"/>
      <c r="S109" s="2"/>
      <c r="T109" s="2"/>
    </row>
    <row r="110" spans="1:20">
      <c r="A110" s="2"/>
      <c r="B110" s="2"/>
      <c r="C110" s="2"/>
      <c r="D110" s="2"/>
      <c r="F110" s="2"/>
      <c r="N110" s="2"/>
      <c r="O110" s="2"/>
      <c r="P110" s="2"/>
      <c r="Q110" s="2"/>
      <c r="R110" s="2"/>
      <c r="S110" s="2"/>
      <c r="T110" s="2"/>
    </row>
    <row r="111" spans="1:20">
      <c r="A111" s="2"/>
      <c r="B111" s="2"/>
      <c r="C111" s="2"/>
      <c r="D111" s="2"/>
      <c r="F111" s="2"/>
      <c r="N111" s="2"/>
      <c r="O111" s="2"/>
      <c r="P111" s="2"/>
      <c r="Q111" s="2"/>
      <c r="R111" s="2"/>
      <c r="S111" s="2"/>
      <c r="T111" s="2"/>
    </row>
    <row r="112" spans="1:20">
      <c r="A112" s="3"/>
      <c r="B112" s="3"/>
      <c r="C112" s="2"/>
      <c r="D112" s="2"/>
      <c r="E112" s="2"/>
      <c r="F112" s="2"/>
      <c r="G112" s="2"/>
      <c r="N112" s="2"/>
      <c r="O112" s="2"/>
      <c r="P112" s="2"/>
      <c r="Q112" s="2"/>
      <c r="R112" s="2"/>
      <c r="S112" s="2"/>
      <c r="T112" s="2"/>
    </row>
    <row r="113" spans="1:20">
      <c r="A113" s="4"/>
      <c r="B113" s="2"/>
      <c r="C113" s="2"/>
      <c r="D113" s="2"/>
      <c r="E113" s="2"/>
      <c r="F113" s="2"/>
      <c r="G113" s="2"/>
      <c r="N113" s="2"/>
      <c r="O113" s="2"/>
      <c r="P113" s="2"/>
      <c r="Q113" s="2"/>
      <c r="R113" s="2"/>
      <c r="S113" s="2"/>
      <c r="T113" s="2"/>
    </row>
    <row r="114" spans="1:20">
      <c r="A114" s="3"/>
      <c r="B114" s="3"/>
      <c r="C114" s="2"/>
      <c r="D114" s="2"/>
      <c r="E114" s="2"/>
      <c r="F114" s="2"/>
      <c r="G114" s="2"/>
      <c r="N114" s="2"/>
      <c r="O114" s="3"/>
      <c r="P114" s="3"/>
      <c r="Q114" s="3"/>
      <c r="R114" s="2"/>
      <c r="S114" s="2"/>
      <c r="T114" s="2"/>
    </row>
    <row r="115" spans="1:20">
      <c r="A115" s="2"/>
      <c r="B115" s="2"/>
      <c r="C115" s="2"/>
      <c r="D115" s="2"/>
      <c r="E115" s="2"/>
      <c r="F115" s="2"/>
      <c r="N115" s="2"/>
      <c r="O115" s="2"/>
      <c r="P115" s="2"/>
      <c r="Q115" s="2"/>
      <c r="R115" s="2"/>
      <c r="S115" s="2"/>
      <c r="T115" s="2"/>
    </row>
    <row r="116" spans="1:20">
      <c r="A116" s="2"/>
      <c r="B116" s="2"/>
      <c r="C116" s="2"/>
      <c r="D116" s="2"/>
      <c r="F116" s="2"/>
      <c r="N116" s="2"/>
      <c r="O116" s="2"/>
      <c r="P116" s="2"/>
      <c r="Q116" s="2"/>
      <c r="R116" s="2"/>
      <c r="S116" s="2"/>
      <c r="T116" s="2"/>
    </row>
    <row r="117" spans="1:20">
      <c r="A117" s="2"/>
      <c r="B117" s="2"/>
      <c r="C117" s="2"/>
      <c r="D117" s="2"/>
      <c r="N117" s="2"/>
      <c r="O117" s="2"/>
      <c r="P117" s="2"/>
      <c r="Q117" s="2"/>
      <c r="R117" s="2"/>
      <c r="S117" s="2"/>
      <c r="T117" s="2"/>
    </row>
    <row r="118" spans="1:20">
      <c r="A118" s="2"/>
      <c r="B118" s="2"/>
      <c r="C118" s="2"/>
      <c r="D118" s="2"/>
      <c r="F118" s="2"/>
      <c r="G118" s="2"/>
      <c r="H118" s="2"/>
      <c r="I118" s="2"/>
      <c r="N118" s="2"/>
      <c r="O118" s="3"/>
      <c r="P118" s="2"/>
      <c r="Q118" s="3"/>
      <c r="R118" s="2"/>
      <c r="S118" s="2"/>
      <c r="T118" s="2"/>
    </row>
    <row r="119" spans="1:20">
      <c r="A119" s="2"/>
      <c r="B119" s="2"/>
      <c r="C119" s="2"/>
      <c r="D119" s="2"/>
      <c r="F119" s="2"/>
      <c r="G119" s="2"/>
      <c r="N119" s="2"/>
      <c r="O119" s="4"/>
      <c r="P119" s="2"/>
      <c r="Q119" s="2"/>
      <c r="R119" s="2"/>
      <c r="S119" s="2"/>
      <c r="T119" s="2"/>
    </row>
    <row r="120" spans="1:20">
      <c r="A120" s="18"/>
      <c r="B120" s="3"/>
      <c r="C120" s="2"/>
      <c r="D120" s="2"/>
      <c r="E120" s="2"/>
      <c r="G120" s="2"/>
      <c r="N120" s="2"/>
      <c r="O120" s="3"/>
      <c r="P120" s="2"/>
      <c r="Q120" s="3"/>
      <c r="R120" s="2"/>
      <c r="S120" s="2"/>
      <c r="T120" s="2"/>
    </row>
    <row r="121" spans="1:20">
      <c r="A121" s="4"/>
      <c r="B121" s="2"/>
      <c r="C121" s="2"/>
      <c r="D121" s="2"/>
      <c r="F121" s="2"/>
      <c r="G121" s="2"/>
      <c r="N121" s="2"/>
      <c r="O121" s="2"/>
      <c r="P121" s="2"/>
      <c r="Q121" s="2"/>
      <c r="R121" s="2"/>
      <c r="S121" s="2"/>
      <c r="T121" s="2"/>
    </row>
    <row r="122" spans="1:20">
      <c r="A122" s="3"/>
      <c r="B122" s="3"/>
      <c r="C122" s="2"/>
      <c r="D122" s="2"/>
      <c r="N122" s="2"/>
      <c r="O122" s="2"/>
      <c r="P122" s="2"/>
      <c r="Q122" s="2"/>
      <c r="R122" s="2"/>
      <c r="S122" s="2"/>
      <c r="T122" s="2"/>
    </row>
    <row r="123" spans="1:20">
      <c r="A123" s="2"/>
      <c r="B123" s="2"/>
      <c r="C123" s="2"/>
      <c r="D123" s="2"/>
      <c r="N123" s="2"/>
      <c r="O123" s="2"/>
      <c r="P123" s="2"/>
      <c r="Q123" s="2"/>
      <c r="R123" s="2"/>
      <c r="S123" s="2"/>
      <c r="T123" s="2"/>
    </row>
    <row r="124" spans="1:20">
      <c r="A124" s="2"/>
      <c r="B124" s="2"/>
      <c r="C124" s="2"/>
      <c r="D124" s="2"/>
      <c r="N124" s="2"/>
      <c r="O124" s="2"/>
      <c r="P124" s="2"/>
      <c r="Q124" s="2"/>
      <c r="R124" s="2"/>
      <c r="S124" s="2"/>
      <c r="T124" s="2"/>
    </row>
    <row r="125" spans="1:20">
      <c r="A125" s="2"/>
      <c r="B125" s="2"/>
      <c r="C125" s="2"/>
      <c r="D125" s="2"/>
      <c r="N125" s="2"/>
      <c r="O125" s="2"/>
      <c r="P125" s="2"/>
      <c r="Q125" s="2"/>
      <c r="R125" s="2"/>
      <c r="S125" s="2"/>
      <c r="T125" s="2"/>
    </row>
    <row r="126" spans="1:20">
      <c r="A126" s="2"/>
      <c r="B126" s="2"/>
      <c r="C126" s="2"/>
      <c r="D126" s="2"/>
      <c r="N126" s="2"/>
      <c r="O126" s="2"/>
      <c r="P126" s="2"/>
      <c r="Q126" s="2"/>
      <c r="R126" s="2"/>
      <c r="S126" s="2"/>
      <c r="T126" s="2"/>
    </row>
    <row r="127" spans="1:20">
      <c r="A127" s="2"/>
      <c r="B127" s="2"/>
      <c r="C127" s="2"/>
      <c r="D127" s="2"/>
      <c r="N127" s="2"/>
      <c r="O127" s="18"/>
      <c r="P127" s="2"/>
      <c r="Q127" s="3"/>
      <c r="R127" s="2"/>
      <c r="S127" s="2"/>
      <c r="T127" s="2"/>
    </row>
    <row r="128" spans="1:20">
      <c r="A128" s="3"/>
      <c r="B128" s="3"/>
      <c r="C128" s="2"/>
      <c r="D128" s="2"/>
      <c r="N128" s="2"/>
      <c r="O128" s="4"/>
      <c r="P128" s="2"/>
      <c r="Q128" s="2"/>
      <c r="R128" s="2"/>
      <c r="S128" s="2"/>
      <c r="T128" s="2"/>
    </row>
    <row r="129" spans="1:20">
      <c r="A129" s="4"/>
      <c r="B129" s="2"/>
      <c r="C129" s="2"/>
      <c r="D129" s="2"/>
      <c r="N129" s="2"/>
      <c r="O129" s="3"/>
      <c r="P129" s="2"/>
      <c r="Q129" s="3"/>
      <c r="R129" s="2"/>
      <c r="S129" s="2"/>
      <c r="T129" s="2"/>
    </row>
    <row r="130" spans="1:20">
      <c r="A130" s="3"/>
      <c r="B130" s="3"/>
      <c r="C130" s="2"/>
      <c r="D130" s="2"/>
      <c r="N130" s="2"/>
      <c r="O130" s="2"/>
      <c r="P130" s="2"/>
      <c r="Q130" s="2"/>
      <c r="R130" s="2"/>
      <c r="S130" s="2"/>
      <c r="T130" s="2"/>
    </row>
    <row r="131" spans="1:20">
      <c r="A131" s="2"/>
      <c r="B131" s="2"/>
      <c r="C131" s="2"/>
      <c r="D131" s="2"/>
      <c r="N131" s="2"/>
      <c r="O131" s="2"/>
      <c r="P131" s="2"/>
      <c r="Q131" s="2"/>
      <c r="R131" s="2"/>
      <c r="S131" s="2"/>
      <c r="T131" s="2"/>
    </row>
    <row r="132" spans="1:20">
      <c r="A132" s="3"/>
      <c r="B132" s="3"/>
      <c r="C132" s="2"/>
      <c r="D132" s="2"/>
      <c r="N132" s="2"/>
      <c r="O132" s="2"/>
      <c r="P132" s="2"/>
      <c r="Q132" s="2"/>
      <c r="R132" s="2"/>
      <c r="S132" s="2"/>
      <c r="T132" s="2"/>
    </row>
    <row r="133" spans="1:20">
      <c r="A133" s="2"/>
      <c r="B133" s="2"/>
      <c r="C133" s="2"/>
      <c r="D133" s="2"/>
      <c r="F133" s="6"/>
      <c r="G133" s="6"/>
      <c r="H133" s="6"/>
      <c r="I133" s="6"/>
      <c r="N133" s="2"/>
      <c r="O133" s="2"/>
      <c r="P133" s="2"/>
      <c r="Q133" s="2"/>
      <c r="R133" s="2"/>
      <c r="S133" s="2"/>
      <c r="T133" s="2"/>
    </row>
    <row r="134" spans="1:20">
      <c r="A134" s="2"/>
      <c r="B134" s="2"/>
      <c r="C134" s="2"/>
      <c r="D134" s="2"/>
      <c r="F134" s="6"/>
      <c r="G134" s="6"/>
      <c r="H134" s="6"/>
      <c r="I134" s="6"/>
      <c r="N134" s="2"/>
      <c r="O134" s="2"/>
      <c r="P134" s="2"/>
      <c r="Q134" s="2"/>
      <c r="R134" s="2"/>
      <c r="S134" s="2"/>
      <c r="T134" s="2"/>
    </row>
    <row r="135" spans="1:20">
      <c r="A135" s="2"/>
      <c r="B135" s="2"/>
      <c r="C135" s="2"/>
      <c r="D135" s="2"/>
      <c r="F135" s="6"/>
      <c r="G135" s="6"/>
      <c r="H135" s="6"/>
      <c r="I135" s="6"/>
      <c r="N135" s="2"/>
      <c r="O135" s="2"/>
      <c r="P135" s="2"/>
      <c r="Q135" s="2"/>
      <c r="R135" s="2"/>
      <c r="S135" s="2"/>
      <c r="T135" s="2"/>
    </row>
    <row r="136" spans="1:20">
      <c r="A136" s="2"/>
      <c r="B136" s="2"/>
      <c r="C136" s="2"/>
      <c r="D136" s="2"/>
      <c r="F136" s="2"/>
      <c r="G136" s="2"/>
      <c r="N136" s="2"/>
      <c r="O136" s="2"/>
      <c r="P136" s="2"/>
      <c r="Q136" s="2"/>
      <c r="R136" s="2"/>
      <c r="S136" s="2"/>
      <c r="T136" s="2"/>
    </row>
    <row r="137" spans="1:20">
      <c r="A137" s="2"/>
      <c r="B137" s="2"/>
      <c r="C137" s="2"/>
      <c r="D137" s="2"/>
      <c r="N137" s="2"/>
      <c r="O137" s="2"/>
      <c r="P137" s="2"/>
      <c r="Q137" s="2"/>
      <c r="R137" s="2"/>
      <c r="S137" s="2"/>
      <c r="T137" s="2"/>
    </row>
    <row r="138" spans="1:20">
      <c r="A138" s="2"/>
      <c r="B138" s="2"/>
      <c r="C138" s="2"/>
      <c r="D138" s="2"/>
      <c r="N138" s="2"/>
      <c r="O138" s="2"/>
      <c r="P138" s="2"/>
      <c r="Q138" s="2"/>
      <c r="R138" s="2"/>
      <c r="S138" s="2"/>
      <c r="T138" s="2"/>
    </row>
    <row r="139" spans="1:20">
      <c r="A139" s="4"/>
      <c r="B139" s="3"/>
      <c r="C139" s="2"/>
      <c r="D139" s="2"/>
      <c r="N139" s="2"/>
      <c r="O139" s="2"/>
      <c r="P139" s="2"/>
      <c r="Q139" s="3"/>
      <c r="R139" s="2"/>
      <c r="S139" s="2"/>
      <c r="T139" s="2"/>
    </row>
    <row r="140" spans="1:20">
      <c r="A140" s="4"/>
      <c r="B140" s="2"/>
      <c r="C140" s="2"/>
      <c r="D140" s="2"/>
      <c r="N140" s="2"/>
      <c r="O140" s="2"/>
      <c r="P140" s="2"/>
      <c r="Q140" s="2"/>
      <c r="R140" s="2"/>
      <c r="S140" s="2"/>
      <c r="T140" s="2"/>
    </row>
    <row r="141" spans="1:20">
      <c r="A141" s="3"/>
      <c r="B141" s="3"/>
      <c r="C141" s="2"/>
      <c r="D141" s="2"/>
      <c r="N141" s="2"/>
      <c r="O141" s="2"/>
      <c r="P141" s="2"/>
      <c r="Q141" s="3"/>
      <c r="R141" s="2"/>
      <c r="S141" s="2"/>
      <c r="T141" s="2"/>
    </row>
    <row r="142" spans="1:20">
      <c r="A142" s="2"/>
      <c r="B142" s="2"/>
      <c r="C142" s="2"/>
      <c r="D142" s="2"/>
      <c r="N142" s="2"/>
      <c r="O142" s="2"/>
      <c r="P142" s="2"/>
      <c r="Q142" s="2"/>
      <c r="R142" s="2"/>
      <c r="S142" s="2"/>
      <c r="T142" s="2"/>
    </row>
    <row r="143" spans="1:20">
      <c r="A143" s="2"/>
      <c r="B143" s="2"/>
      <c r="C143" s="2"/>
      <c r="D143" s="2"/>
      <c r="N143" s="2"/>
      <c r="O143" s="2"/>
      <c r="P143" s="2"/>
      <c r="Q143" s="2"/>
      <c r="R143" s="2"/>
      <c r="S143" s="2"/>
      <c r="T143" s="2"/>
    </row>
    <row r="144" spans="1:20">
      <c r="A144" s="2"/>
      <c r="B144" s="2"/>
      <c r="C144" s="2"/>
      <c r="D144" s="2"/>
      <c r="N144" s="2"/>
      <c r="O144" s="2"/>
      <c r="P144" s="2"/>
      <c r="Q144" s="2"/>
      <c r="R144" s="2"/>
      <c r="S144" s="2"/>
      <c r="T144" s="2"/>
    </row>
    <row r="145" spans="1:20">
      <c r="A145" s="2"/>
      <c r="B145" s="2"/>
      <c r="C145" s="2"/>
      <c r="D145" s="2"/>
      <c r="N145" s="2"/>
      <c r="O145" s="2"/>
      <c r="P145" s="2"/>
      <c r="Q145" s="2"/>
      <c r="R145" s="2"/>
      <c r="S145" s="2"/>
      <c r="T145" s="2"/>
    </row>
    <row r="146" spans="1:20">
      <c r="A146" s="2"/>
      <c r="B146" s="2"/>
      <c r="C146" s="2"/>
      <c r="D146" s="2"/>
      <c r="N146" s="2"/>
      <c r="O146" s="2"/>
      <c r="P146" s="2"/>
      <c r="Q146" s="2"/>
      <c r="R146" s="2"/>
      <c r="S146" s="2"/>
      <c r="T146" s="2"/>
    </row>
    <row r="147" spans="1:20">
      <c r="A147" s="4"/>
      <c r="B147" s="3"/>
      <c r="C147" s="2"/>
      <c r="D147" s="2"/>
      <c r="N147" s="2"/>
      <c r="O147" s="2"/>
      <c r="P147" s="2"/>
      <c r="Q147" s="2"/>
      <c r="R147" s="2"/>
      <c r="S147" s="2"/>
      <c r="T147" s="2"/>
    </row>
    <row r="148" spans="1:20">
      <c r="A148" s="4"/>
      <c r="B148" s="2"/>
      <c r="C148" s="2"/>
      <c r="D148" s="2"/>
      <c r="N148" s="2"/>
      <c r="O148" s="2"/>
      <c r="P148" s="2"/>
      <c r="Q148" s="2"/>
      <c r="R148" s="2"/>
      <c r="S148" s="2"/>
      <c r="T148" s="2"/>
    </row>
    <row r="149" spans="1:20">
      <c r="A149" s="3"/>
      <c r="B149" s="18"/>
      <c r="C149" s="2"/>
      <c r="D149" s="2"/>
    </row>
    <row r="150" spans="1:20">
      <c r="A150" s="2"/>
      <c r="B150" s="2"/>
      <c r="C150" s="2"/>
      <c r="D150" s="2"/>
    </row>
    <row r="151" spans="1:20">
      <c r="A151" s="2"/>
      <c r="B151" s="2"/>
      <c r="C151" s="2"/>
      <c r="D151" s="2"/>
    </row>
    <row r="152" spans="1:20">
      <c r="A152" s="2"/>
      <c r="B152" s="2"/>
      <c r="C152" s="2"/>
      <c r="D152" s="2"/>
    </row>
    <row r="153" spans="1:20">
      <c r="A153" s="2"/>
      <c r="B153" s="2"/>
      <c r="C153" s="2"/>
      <c r="D153" s="2"/>
    </row>
    <row r="154" spans="1:20">
      <c r="A154" s="2"/>
      <c r="B154" s="2"/>
      <c r="C154" s="2"/>
      <c r="D154" s="2"/>
    </row>
    <row r="155" spans="1:20">
      <c r="A155" s="18"/>
      <c r="B155" s="3"/>
      <c r="C155" s="2"/>
      <c r="D155" s="2"/>
    </row>
    <row r="156" spans="1:20">
      <c r="A156" s="4"/>
      <c r="B156" s="2"/>
      <c r="C156" s="2"/>
      <c r="D156" s="2"/>
    </row>
    <row r="157" spans="1:20">
      <c r="A157" s="3"/>
      <c r="B157" s="3"/>
      <c r="C157" s="2"/>
      <c r="D157" s="2"/>
    </row>
    <row r="158" spans="1:20">
      <c r="A158" s="2"/>
      <c r="B158" s="2"/>
      <c r="C158" s="2"/>
      <c r="D158" s="2"/>
    </row>
    <row r="159" spans="1:20">
      <c r="A159" s="3"/>
      <c r="B159" s="3"/>
      <c r="C159" s="2"/>
      <c r="D159" s="2"/>
    </row>
    <row r="160" spans="1:20">
      <c r="A160" s="2"/>
      <c r="B160" s="2"/>
      <c r="C160" s="2"/>
      <c r="D160" s="2"/>
    </row>
    <row r="161" spans="1:4">
      <c r="A161" s="2"/>
      <c r="B161" s="2"/>
      <c r="C161" s="2"/>
      <c r="D161" s="2"/>
    </row>
    <row r="162" spans="1:4">
      <c r="A162" s="2"/>
      <c r="B162" s="2"/>
      <c r="C162" s="2"/>
      <c r="D162" s="2"/>
    </row>
    <row r="163" spans="1:4">
      <c r="A163" s="2"/>
      <c r="B163" s="2"/>
      <c r="C163" s="2"/>
      <c r="D163" s="2"/>
    </row>
    <row r="164" spans="1:4">
      <c r="A164" s="2"/>
      <c r="B164" s="2"/>
      <c r="C164" s="2"/>
      <c r="D164" s="2"/>
    </row>
    <row r="165" spans="1:4">
      <c r="A165" s="2"/>
      <c r="B165" s="2"/>
      <c r="C165" s="2"/>
      <c r="D165" s="2"/>
    </row>
    <row r="166" spans="1:4">
      <c r="A166" s="2"/>
      <c r="B166" s="2"/>
      <c r="C166" s="2"/>
      <c r="D166" s="2"/>
    </row>
    <row r="167" spans="1:4">
      <c r="A167" s="4"/>
      <c r="B167" s="3"/>
      <c r="C167" s="2"/>
      <c r="D167" s="2"/>
    </row>
    <row r="168" spans="1:4">
      <c r="A168" s="4"/>
      <c r="B168" s="2"/>
      <c r="C168" s="2"/>
      <c r="D168" s="2"/>
    </row>
    <row r="169" spans="1:4">
      <c r="A169" s="3"/>
      <c r="B169" s="3"/>
      <c r="C169" s="2"/>
      <c r="D169" s="2"/>
    </row>
    <row r="170" spans="1:4">
      <c r="A170" s="2"/>
      <c r="B170" s="5"/>
      <c r="C170" s="2"/>
      <c r="D170" s="2"/>
    </row>
    <row r="171" spans="1:4">
      <c r="A171" s="2"/>
      <c r="B171" s="5"/>
      <c r="C171" s="2"/>
      <c r="D171" s="2"/>
    </row>
    <row r="172" spans="1:4">
      <c r="A172" s="2"/>
      <c r="B172" s="5"/>
      <c r="C172" s="2"/>
      <c r="D172" s="2"/>
    </row>
    <row r="173" spans="1:4">
      <c r="A173" s="2"/>
      <c r="B173" s="5"/>
      <c r="C173" s="2"/>
      <c r="D173" s="2"/>
    </row>
    <row r="174" spans="1:4">
      <c r="A174" s="2"/>
      <c r="B174" s="5"/>
      <c r="C174" s="2"/>
      <c r="D174" s="2"/>
    </row>
    <row r="175" spans="1:4">
      <c r="A175" s="4"/>
      <c r="B175" s="3"/>
      <c r="C175" s="2"/>
      <c r="D175" s="2"/>
    </row>
    <row r="176" spans="1:4">
      <c r="A176" s="4"/>
      <c r="B176" s="2"/>
      <c r="C176" s="2"/>
      <c r="D176" s="2"/>
    </row>
    <row r="177" spans="1:4">
      <c r="A177" s="3"/>
      <c r="B177" s="3"/>
      <c r="C177" s="2"/>
      <c r="D177" s="2"/>
    </row>
    <row r="178" spans="1:4">
      <c r="A178" s="2"/>
      <c r="B178" s="5"/>
      <c r="C178" s="2"/>
      <c r="D178" s="2"/>
    </row>
    <row r="179" spans="1:4">
      <c r="A179" s="2"/>
      <c r="B179" s="5"/>
      <c r="C179" s="2"/>
      <c r="D179" s="2"/>
    </row>
    <row r="180" spans="1:4">
      <c r="A180" s="2"/>
      <c r="B180" s="5"/>
      <c r="C180" s="2"/>
      <c r="D180" s="2"/>
    </row>
    <row r="181" spans="1:4">
      <c r="A181" s="2"/>
      <c r="B181" s="5"/>
      <c r="C181" s="2"/>
      <c r="D181" s="2"/>
    </row>
    <row r="182" spans="1:4">
      <c r="A182" s="2"/>
      <c r="B182" s="5"/>
      <c r="C182" s="2"/>
      <c r="D182" s="2"/>
    </row>
    <row r="183" spans="1:4">
      <c r="A183" s="18"/>
      <c r="B183" s="3"/>
      <c r="C183" s="2"/>
      <c r="D183" s="2"/>
    </row>
    <row r="184" spans="1:4">
      <c r="A184" s="4"/>
      <c r="B184" s="2"/>
      <c r="C184" s="2"/>
      <c r="D184" s="2"/>
    </row>
    <row r="185" spans="1:4">
      <c r="A185" s="3"/>
      <c r="B185" s="3"/>
      <c r="C185" s="2"/>
      <c r="D185" s="2"/>
    </row>
    <row r="186" spans="1:4">
      <c r="A186" s="2"/>
      <c r="B186" s="2"/>
      <c r="C186" s="2"/>
      <c r="D186" s="2"/>
    </row>
    <row r="187" spans="1:4">
      <c r="A187" s="2"/>
      <c r="B187" s="2"/>
      <c r="C187" s="2"/>
      <c r="D187" s="2"/>
    </row>
    <row r="188" spans="1:4">
      <c r="A188" s="2"/>
      <c r="B188" s="2"/>
      <c r="C188" s="2"/>
      <c r="D188" s="2"/>
    </row>
    <row r="189" spans="1:4">
      <c r="A189" s="2"/>
      <c r="B189" s="2"/>
      <c r="C189" s="2"/>
      <c r="D189" s="2"/>
    </row>
    <row r="190" spans="1:4">
      <c r="A190" s="2"/>
      <c r="B190" s="2"/>
      <c r="C190" s="2"/>
      <c r="D190" s="2"/>
    </row>
    <row r="191" spans="1:4">
      <c r="A191" s="2"/>
      <c r="B191" s="2"/>
      <c r="C191" s="2"/>
      <c r="D191" s="2"/>
    </row>
    <row r="192" spans="1:4">
      <c r="A192" s="2"/>
      <c r="B192" s="2"/>
      <c r="C192" s="2"/>
      <c r="D192" s="2"/>
    </row>
  </sheetData>
  <phoneticPr fontId="6" type="noConversion"/>
  <pageMargins left="0.75" right="0.75" top="1" bottom="1" header="0.5" footer="0.5"/>
  <pageSetup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92"/>
  <sheetViews>
    <sheetView zoomScale="75" zoomScaleNormal="75" zoomScalePageLayoutView="75" workbookViewId="0">
      <selection activeCell="I30" sqref="I30"/>
    </sheetView>
  </sheetViews>
  <sheetFormatPr baseColWidth="10" defaultColWidth="11" defaultRowHeight="15" x14ac:dyDescent="0"/>
  <cols>
    <col min="1" max="1" width="38.1640625" customWidth="1"/>
    <col min="2" max="2" width="11.5" customWidth="1"/>
    <col min="3" max="3" width="7.6640625" customWidth="1"/>
    <col min="4" max="4" width="13.5" customWidth="1"/>
    <col min="5" max="5" width="9.1640625" customWidth="1"/>
    <col min="6" max="6" width="14.1640625" customWidth="1"/>
    <col min="7" max="7" width="17.1640625" customWidth="1"/>
    <col min="8" max="8" width="16.5" customWidth="1"/>
    <col min="9" max="9" width="9.83203125" customWidth="1"/>
    <col min="10" max="10" width="10" customWidth="1"/>
    <col min="11" max="11" width="10.83203125" customWidth="1"/>
    <col min="12" max="12" width="10.5" customWidth="1"/>
    <col min="14" max="14" width="35.33203125" customWidth="1"/>
    <col min="15" max="15" width="14.83203125" customWidth="1"/>
    <col min="16" max="16" width="12.1640625" customWidth="1"/>
    <col min="18" max="18" width="41.83203125" customWidth="1"/>
    <col min="19" max="19" width="18.5" customWidth="1"/>
    <col min="22" max="22" width="21.1640625" customWidth="1"/>
    <col min="27" max="27" width="20" customWidth="1"/>
  </cols>
  <sheetData>
    <row r="1" spans="1:23" s="1" customFormat="1">
      <c r="A1" s="3" t="s">
        <v>0</v>
      </c>
      <c r="B1" s="3" t="s">
        <v>6</v>
      </c>
      <c r="C1" s="4" t="s">
        <v>7</v>
      </c>
      <c r="D1" s="1" t="s">
        <v>8</v>
      </c>
      <c r="F1" s="2"/>
      <c r="G1" s="1" t="s">
        <v>130</v>
      </c>
      <c r="H1" s="3" t="s">
        <v>129</v>
      </c>
      <c r="I1" s="3"/>
      <c r="J1" s="3"/>
      <c r="O1"/>
      <c r="S1"/>
      <c r="T1" s="3"/>
      <c r="U1" s="3"/>
      <c r="V1" s="3"/>
      <c r="W1"/>
    </row>
    <row r="2" spans="1:23">
      <c r="A2" t="s">
        <v>99</v>
      </c>
      <c r="B2" s="2">
        <v>1979</v>
      </c>
      <c r="C2">
        <v>48</v>
      </c>
      <c r="D2" s="15">
        <f>B2/C2</f>
        <v>41.229166666666664</v>
      </c>
      <c r="F2" s="5" t="s">
        <v>3</v>
      </c>
      <c r="G2">
        <f>D21</f>
        <v>37.913233988005764</v>
      </c>
      <c r="H2">
        <f>D44</f>
        <v>0.42932309699672899</v>
      </c>
      <c r="N2" s="1" t="s">
        <v>134</v>
      </c>
      <c r="O2" s="1" t="s">
        <v>11</v>
      </c>
      <c r="P2" s="1" t="s">
        <v>14</v>
      </c>
      <c r="Q2" s="1"/>
    </row>
    <row r="3" spans="1:23">
      <c r="A3" t="s">
        <v>100</v>
      </c>
      <c r="B3" s="2">
        <v>1988</v>
      </c>
      <c r="C3">
        <v>45</v>
      </c>
      <c r="D3" s="15">
        <f>B3/C3</f>
        <v>44.177777777777777</v>
      </c>
      <c r="F3" s="5" t="s">
        <v>5</v>
      </c>
      <c r="G3">
        <f>D23</f>
        <v>3.4799860765593293</v>
      </c>
      <c r="H3">
        <f>D46</f>
        <v>9.5803496808053626E-2</v>
      </c>
      <c r="N3" t="s">
        <v>114</v>
      </c>
      <c r="O3">
        <v>11</v>
      </c>
      <c r="P3">
        <v>33</v>
      </c>
    </row>
    <row r="4" spans="1:23">
      <c r="A4" t="s">
        <v>101</v>
      </c>
      <c r="B4" s="2">
        <v>1967</v>
      </c>
      <c r="C4">
        <v>75</v>
      </c>
      <c r="D4" s="15">
        <f t="shared" ref="D4:D16" si="0">B4/C4</f>
        <v>26.226666666666667</v>
      </c>
      <c r="F4" t="s">
        <v>15</v>
      </c>
      <c r="G4">
        <f>G2/$G$2</f>
        <v>1</v>
      </c>
      <c r="H4">
        <f>H2/$G$2</f>
        <v>1.1323832125018659E-2</v>
      </c>
      <c r="N4" t="s">
        <v>115</v>
      </c>
      <c r="O4">
        <v>5</v>
      </c>
      <c r="P4">
        <v>39</v>
      </c>
    </row>
    <row r="5" spans="1:23">
      <c r="A5" t="s">
        <v>102</v>
      </c>
      <c r="B5" s="2">
        <v>1446</v>
      </c>
      <c r="C5">
        <v>57</v>
      </c>
      <c r="D5" s="15">
        <f t="shared" si="0"/>
        <v>25.368421052631579</v>
      </c>
      <c r="F5" t="s">
        <v>16</v>
      </c>
      <c r="G5" s="2">
        <f>G4/G2</f>
        <v>2.6376014251814028E-2</v>
      </c>
      <c r="H5" s="2">
        <f>H4/H2</f>
        <v>2.6376014251814024E-2</v>
      </c>
      <c r="I5" s="2"/>
      <c r="J5" s="2"/>
      <c r="N5" t="s">
        <v>116</v>
      </c>
      <c r="O5">
        <v>5</v>
      </c>
      <c r="P5">
        <v>37</v>
      </c>
    </row>
    <row r="6" spans="1:23">
      <c r="A6" t="s">
        <v>103</v>
      </c>
      <c r="B6" s="2">
        <v>928</v>
      </c>
      <c r="C6">
        <v>59</v>
      </c>
      <c r="D6" s="15">
        <f t="shared" si="0"/>
        <v>15.728813559322035</v>
      </c>
      <c r="F6" t="s">
        <v>9</v>
      </c>
      <c r="G6" s="19"/>
      <c r="H6" s="20">
        <f>TTEST(D2:D16,D25:D39,2,2)</f>
        <v>1.8365790138906505E-11</v>
      </c>
      <c r="I6" s="20"/>
      <c r="J6" s="20"/>
      <c r="K6" s="20"/>
      <c r="L6" s="20"/>
      <c r="N6" t="s">
        <v>117</v>
      </c>
      <c r="O6">
        <v>4</v>
      </c>
      <c r="P6">
        <v>35</v>
      </c>
    </row>
    <row r="7" spans="1:23">
      <c r="A7" t="s">
        <v>104</v>
      </c>
      <c r="B7" s="2">
        <v>1182</v>
      </c>
      <c r="C7">
        <v>50</v>
      </c>
      <c r="D7" s="15">
        <f t="shared" si="0"/>
        <v>23.64</v>
      </c>
      <c r="F7" t="s">
        <v>17</v>
      </c>
      <c r="G7" s="2">
        <f>G3*G5</f>
        <v>9.1788162351443256E-2</v>
      </c>
      <c r="H7" s="2">
        <f>H3*H5</f>
        <v>2.5269143971828416E-3</v>
      </c>
      <c r="I7" s="2"/>
      <c r="J7" s="2"/>
      <c r="N7" t="s">
        <v>118</v>
      </c>
      <c r="O7">
        <v>13</v>
      </c>
      <c r="P7">
        <v>30</v>
      </c>
    </row>
    <row r="8" spans="1:23">
      <c r="A8" t="s">
        <v>105</v>
      </c>
      <c r="B8">
        <v>1345</v>
      </c>
      <c r="C8">
        <v>40</v>
      </c>
      <c r="D8" s="15">
        <f t="shared" si="0"/>
        <v>33.625</v>
      </c>
      <c r="G8" s="2"/>
      <c r="H8" s="2"/>
      <c r="I8" s="2"/>
      <c r="J8" s="2"/>
      <c r="N8" t="s">
        <v>119</v>
      </c>
      <c r="O8">
        <v>47</v>
      </c>
      <c r="P8">
        <v>50</v>
      </c>
    </row>
    <row r="9" spans="1:23">
      <c r="A9" t="s">
        <v>106</v>
      </c>
      <c r="B9">
        <v>1911</v>
      </c>
      <c r="C9">
        <v>64</v>
      </c>
      <c r="D9" s="15">
        <f t="shared" si="0"/>
        <v>29.859375</v>
      </c>
      <c r="G9" s="2"/>
      <c r="H9" s="2"/>
      <c r="I9" s="2"/>
      <c r="J9" s="2"/>
      <c r="N9" t="s">
        <v>120</v>
      </c>
      <c r="O9">
        <v>14</v>
      </c>
      <c r="P9">
        <v>61</v>
      </c>
    </row>
    <row r="10" spans="1:23">
      <c r="A10" t="s">
        <v>107</v>
      </c>
      <c r="B10">
        <v>1995</v>
      </c>
      <c r="C10">
        <v>47</v>
      </c>
      <c r="D10" s="15">
        <f t="shared" si="0"/>
        <v>42.446808510638299</v>
      </c>
      <c r="G10" s="2"/>
      <c r="H10" s="2"/>
      <c r="I10" s="2"/>
      <c r="J10" s="2"/>
      <c r="N10" t="s">
        <v>121</v>
      </c>
      <c r="O10">
        <v>8</v>
      </c>
      <c r="P10">
        <v>35</v>
      </c>
    </row>
    <row r="11" spans="1:23">
      <c r="A11" t="s">
        <v>108</v>
      </c>
      <c r="B11">
        <v>1444</v>
      </c>
      <c r="C11">
        <v>59</v>
      </c>
      <c r="D11" s="15">
        <f t="shared" si="0"/>
        <v>24.474576271186439</v>
      </c>
      <c r="G11" s="2"/>
      <c r="H11" s="2"/>
      <c r="I11" s="2"/>
      <c r="J11" s="2"/>
      <c r="N11" t="s">
        <v>122</v>
      </c>
      <c r="O11">
        <v>23</v>
      </c>
      <c r="P11">
        <v>31</v>
      </c>
    </row>
    <row r="12" spans="1:23">
      <c r="A12" t="s">
        <v>109</v>
      </c>
      <c r="B12">
        <v>2016</v>
      </c>
      <c r="C12">
        <v>48</v>
      </c>
      <c r="D12" s="15">
        <f t="shared" si="0"/>
        <v>42</v>
      </c>
      <c r="G12" s="2"/>
      <c r="H12" s="2"/>
      <c r="I12" s="2"/>
      <c r="J12" s="2"/>
      <c r="N12" t="s">
        <v>123</v>
      </c>
      <c r="O12">
        <v>38</v>
      </c>
      <c r="P12">
        <v>44</v>
      </c>
    </row>
    <row r="13" spans="1:23">
      <c r="A13" t="s">
        <v>110</v>
      </c>
      <c r="B13">
        <v>2395</v>
      </c>
      <c r="C13">
        <v>40</v>
      </c>
      <c r="D13" s="15">
        <f t="shared" si="0"/>
        <v>59.875</v>
      </c>
      <c r="G13" s="2"/>
      <c r="H13" s="2"/>
      <c r="I13" s="2"/>
      <c r="J13" s="2"/>
      <c r="N13" t="s">
        <v>124</v>
      </c>
      <c r="O13">
        <v>21</v>
      </c>
      <c r="P13">
        <v>28</v>
      </c>
    </row>
    <row r="14" spans="1:23">
      <c r="A14" t="s">
        <v>111</v>
      </c>
      <c r="B14">
        <v>2215</v>
      </c>
      <c r="C14">
        <v>41</v>
      </c>
      <c r="D14" s="15">
        <f t="shared" si="0"/>
        <v>54.024390243902438</v>
      </c>
      <c r="G14" s="2"/>
      <c r="H14" s="2"/>
      <c r="I14" s="2"/>
      <c r="J14" s="2"/>
      <c r="N14" t="s">
        <v>125</v>
      </c>
      <c r="O14">
        <v>29</v>
      </c>
      <c r="P14">
        <v>24</v>
      </c>
    </row>
    <row r="15" spans="1:23">
      <c r="A15" t="s">
        <v>112</v>
      </c>
      <c r="B15">
        <v>2124</v>
      </c>
      <c r="C15">
        <v>39</v>
      </c>
      <c r="D15" s="15">
        <f t="shared" si="0"/>
        <v>54.46153846153846</v>
      </c>
      <c r="G15" s="2"/>
      <c r="H15" s="2"/>
      <c r="I15" s="2"/>
      <c r="J15" s="2"/>
      <c r="N15" t="s">
        <v>126</v>
      </c>
      <c r="O15">
        <v>4</v>
      </c>
      <c r="P15">
        <v>39</v>
      </c>
    </row>
    <row r="16" spans="1:23">
      <c r="A16" t="s">
        <v>113</v>
      </c>
      <c r="B16" s="2">
        <v>2114</v>
      </c>
      <c r="C16">
        <v>41</v>
      </c>
      <c r="D16" s="15">
        <f t="shared" si="0"/>
        <v>51.560975609756099</v>
      </c>
      <c r="G16" s="2"/>
      <c r="H16" s="2"/>
      <c r="I16" s="2"/>
      <c r="J16" s="2"/>
      <c r="N16" t="s">
        <v>127</v>
      </c>
      <c r="O16">
        <v>3</v>
      </c>
      <c r="P16">
        <v>32</v>
      </c>
    </row>
    <row r="17" spans="1:22">
      <c r="C17" s="2"/>
      <c r="D17" s="15"/>
      <c r="G17" s="2"/>
      <c r="N17" t="s">
        <v>128</v>
      </c>
      <c r="O17">
        <v>7</v>
      </c>
      <c r="P17">
        <v>51</v>
      </c>
    </row>
    <row r="18" spans="1:22">
      <c r="D18" s="15"/>
    </row>
    <row r="19" spans="1:22">
      <c r="V19" s="2"/>
    </row>
    <row r="20" spans="1:22">
      <c r="G20" s="2"/>
    </row>
    <row r="21" spans="1:22">
      <c r="A21" s="9" t="s">
        <v>1</v>
      </c>
      <c r="B21" s="10">
        <f>AVERAGE($B$2:$B$7)</f>
        <v>1581.6666666666667</v>
      </c>
      <c r="C21" s="10">
        <f>AVERAGE(C2:C7)</f>
        <v>55.666666666666664</v>
      </c>
      <c r="D21" s="10">
        <f>AVERAGE(D2:D16)</f>
        <v>37.913233988005764</v>
      </c>
      <c r="G21" s="2"/>
      <c r="N21" s="1" t="s">
        <v>135</v>
      </c>
    </row>
    <row r="22" spans="1:22">
      <c r="A22" s="11" t="s">
        <v>2</v>
      </c>
      <c r="B22" s="7" t="s">
        <v>10</v>
      </c>
      <c r="C22" s="7">
        <f>B21/C21</f>
        <v>28.413173652694613</v>
      </c>
      <c r="D22" s="7">
        <f>STDEV(D2:D16)</f>
        <v>13.477928119547972</v>
      </c>
      <c r="G22" s="2"/>
      <c r="N22" t="s">
        <v>99</v>
      </c>
      <c r="O22" s="2">
        <v>1979</v>
      </c>
      <c r="P22">
        <v>48</v>
      </c>
    </row>
    <row r="23" spans="1:22">
      <c r="A23" s="12" t="s">
        <v>4</v>
      </c>
      <c r="B23" s="13"/>
      <c r="C23" s="13"/>
      <c r="D23" s="13">
        <f>D22/SQRT(15)</f>
        <v>3.4799860765593293</v>
      </c>
      <c r="G23" s="2"/>
      <c r="N23" t="s">
        <v>100</v>
      </c>
      <c r="O23" s="2">
        <v>1988</v>
      </c>
      <c r="P23">
        <v>45</v>
      </c>
    </row>
    <row r="24" spans="1:22">
      <c r="A24" s="3" t="s">
        <v>0</v>
      </c>
      <c r="B24" s="3" t="s">
        <v>6</v>
      </c>
      <c r="C24" s="4" t="s">
        <v>7</v>
      </c>
      <c r="D24" s="1" t="s">
        <v>8</v>
      </c>
      <c r="G24" s="2"/>
      <c r="N24" t="s">
        <v>101</v>
      </c>
      <c r="O24" s="2">
        <v>1967</v>
      </c>
      <c r="P24">
        <v>75</v>
      </c>
    </row>
    <row r="25" spans="1:22">
      <c r="A25" t="s">
        <v>114</v>
      </c>
      <c r="B25">
        <v>11</v>
      </c>
      <c r="C25">
        <v>33</v>
      </c>
      <c r="D25">
        <f>B25/C25</f>
        <v>0.33333333333333331</v>
      </c>
      <c r="G25" s="2"/>
      <c r="N25" t="s">
        <v>102</v>
      </c>
      <c r="O25" s="2">
        <v>1446</v>
      </c>
      <c r="P25">
        <v>57</v>
      </c>
    </row>
    <row r="26" spans="1:22">
      <c r="A26" t="s">
        <v>115</v>
      </c>
      <c r="B26">
        <v>5</v>
      </c>
      <c r="C26">
        <v>39</v>
      </c>
      <c r="D26">
        <f t="shared" ref="D26:D39" si="1">B26/C26</f>
        <v>0.12820512820512819</v>
      </c>
      <c r="G26" s="2"/>
      <c r="N26" t="s">
        <v>103</v>
      </c>
      <c r="O26" s="2">
        <v>928</v>
      </c>
      <c r="P26">
        <v>59</v>
      </c>
    </row>
    <row r="27" spans="1:22">
      <c r="A27" t="s">
        <v>116</v>
      </c>
      <c r="B27">
        <v>5</v>
      </c>
      <c r="C27">
        <v>37</v>
      </c>
      <c r="D27">
        <f t="shared" si="1"/>
        <v>0.13513513513513514</v>
      </c>
      <c r="G27" s="2"/>
      <c r="N27" t="s">
        <v>104</v>
      </c>
      <c r="O27" s="2">
        <v>1182</v>
      </c>
      <c r="P27">
        <v>50</v>
      </c>
    </row>
    <row r="28" spans="1:22">
      <c r="A28" t="s">
        <v>117</v>
      </c>
      <c r="B28">
        <v>4</v>
      </c>
      <c r="C28">
        <v>35</v>
      </c>
      <c r="D28">
        <f t="shared" si="1"/>
        <v>0.11428571428571428</v>
      </c>
      <c r="G28" s="2"/>
      <c r="N28" t="s">
        <v>105</v>
      </c>
      <c r="O28">
        <v>1345</v>
      </c>
      <c r="P28">
        <v>40</v>
      </c>
    </row>
    <row r="29" spans="1:22">
      <c r="A29" t="s">
        <v>118</v>
      </c>
      <c r="B29">
        <v>13</v>
      </c>
      <c r="C29">
        <v>30</v>
      </c>
      <c r="D29">
        <f t="shared" si="1"/>
        <v>0.43333333333333335</v>
      </c>
      <c r="G29" s="2"/>
      <c r="N29" t="s">
        <v>106</v>
      </c>
      <c r="O29">
        <v>1911</v>
      </c>
      <c r="P29">
        <v>64</v>
      </c>
    </row>
    <row r="30" spans="1:22">
      <c r="A30" t="s">
        <v>119</v>
      </c>
      <c r="B30">
        <v>47</v>
      </c>
      <c r="C30">
        <v>50</v>
      </c>
      <c r="D30">
        <f t="shared" si="1"/>
        <v>0.94</v>
      </c>
      <c r="G30" s="2"/>
      <c r="N30" t="s">
        <v>107</v>
      </c>
      <c r="O30">
        <v>1995</v>
      </c>
      <c r="P30">
        <v>47</v>
      </c>
    </row>
    <row r="31" spans="1:22">
      <c r="A31" t="s">
        <v>120</v>
      </c>
      <c r="B31">
        <v>14</v>
      </c>
      <c r="C31">
        <v>61</v>
      </c>
      <c r="D31">
        <f t="shared" si="1"/>
        <v>0.22950819672131148</v>
      </c>
      <c r="G31" s="2"/>
      <c r="N31" t="s">
        <v>108</v>
      </c>
      <c r="O31">
        <v>1444</v>
      </c>
      <c r="P31">
        <v>59</v>
      </c>
    </row>
    <row r="32" spans="1:22">
      <c r="A32" t="s">
        <v>121</v>
      </c>
      <c r="B32">
        <v>8</v>
      </c>
      <c r="C32">
        <v>35</v>
      </c>
      <c r="D32">
        <f t="shared" si="1"/>
        <v>0.22857142857142856</v>
      </c>
      <c r="G32" s="2"/>
      <c r="N32" t="s">
        <v>109</v>
      </c>
      <c r="O32">
        <v>2016</v>
      </c>
      <c r="P32">
        <v>48</v>
      </c>
    </row>
    <row r="33" spans="1:16">
      <c r="A33" t="s">
        <v>122</v>
      </c>
      <c r="B33">
        <v>23</v>
      </c>
      <c r="C33">
        <v>31</v>
      </c>
      <c r="D33">
        <f t="shared" si="1"/>
        <v>0.74193548387096775</v>
      </c>
      <c r="G33" s="2"/>
      <c r="N33" t="s">
        <v>110</v>
      </c>
      <c r="O33">
        <v>2395</v>
      </c>
      <c r="P33">
        <v>40</v>
      </c>
    </row>
    <row r="34" spans="1:16">
      <c r="A34" t="s">
        <v>123</v>
      </c>
      <c r="B34">
        <v>38</v>
      </c>
      <c r="C34">
        <v>44</v>
      </c>
      <c r="D34">
        <f t="shared" si="1"/>
        <v>0.86363636363636365</v>
      </c>
      <c r="G34" s="2"/>
      <c r="N34" t="s">
        <v>111</v>
      </c>
      <c r="O34">
        <v>2215</v>
      </c>
      <c r="P34">
        <v>41</v>
      </c>
    </row>
    <row r="35" spans="1:16">
      <c r="A35" t="s">
        <v>124</v>
      </c>
      <c r="B35">
        <v>21</v>
      </c>
      <c r="C35">
        <v>28</v>
      </c>
      <c r="D35">
        <f t="shared" si="1"/>
        <v>0.75</v>
      </c>
      <c r="G35" s="2"/>
      <c r="N35" t="s">
        <v>112</v>
      </c>
      <c r="O35">
        <v>2124</v>
      </c>
      <c r="P35">
        <v>39</v>
      </c>
    </row>
    <row r="36" spans="1:16">
      <c r="A36" t="s">
        <v>125</v>
      </c>
      <c r="B36">
        <v>29</v>
      </c>
      <c r="C36">
        <v>24</v>
      </c>
      <c r="D36">
        <f t="shared" si="1"/>
        <v>1.2083333333333333</v>
      </c>
      <c r="G36" s="2"/>
      <c r="N36" t="s">
        <v>113</v>
      </c>
      <c r="O36" s="2">
        <v>2114</v>
      </c>
      <c r="P36">
        <v>41</v>
      </c>
    </row>
    <row r="37" spans="1:16">
      <c r="A37" t="s">
        <v>126</v>
      </c>
      <c r="B37">
        <v>4</v>
      </c>
      <c r="C37">
        <v>39</v>
      </c>
      <c r="D37">
        <f t="shared" si="1"/>
        <v>0.10256410256410256</v>
      </c>
      <c r="G37" s="2"/>
    </row>
    <row r="38" spans="1:16">
      <c r="A38" t="s">
        <v>127</v>
      </c>
      <c r="B38">
        <v>3</v>
      </c>
      <c r="C38">
        <v>32</v>
      </c>
      <c r="D38">
        <f t="shared" si="1"/>
        <v>9.375E-2</v>
      </c>
      <c r="G38" s="2"/>
    </row>
    <row r="39" spans="1:16">
      <c r="A39" t="s">
        <v>128</v>
      </c>
      <c r="B39">
        <v>7</v>
      </c>
      <c r="C39">
        <v>51</v>
      </c>
      <c r="D39">
        <f t="shared" si="1"/>
        <v>0.13725490196078433</v>
      </c>
      <c r="G39" s="2"/>
    </row>
    <row r="40" spans="1:16">
      <c r="G40" s="2"/>
    </row>
    <row r="41" spans="1:16">
      <c r="G41" s="2"/>
    </row>
    <row r="42" spans="1:16">
      <c r="G42" s="2"/>
    </row>
    <row r="43" spans="1:16">
      <c r="G43" s="2"/>
    </row>
    <row r="44" spans="1:16">
      <c r="A44" s="9" t="s">
        <v>1</v>
      </c>
      <c r="B44" s="10">
        <f>AVERAGE($B$25:$B$41)</f>
        <v>15.466666666666667</v>
      </c>
      <c r="C44" s="10">
        <f>AVERAGE($C$25:$C$41)</f>
        <v>37.93333333333333</v>
      </c>
      <c r="D44" s="10">
        <f>AVERAGE($D$25:$D$39)</f>
        <v>0.42932309699672899</v>
      </c>
      <c r="G44" s="2"/>
    </row>
    <row r="45" spans="1:16">
      <c r="A45" s="11" t="s">
        <v>2</v>
      </c>
      <c r="B45" s="7" t="s">
        <v>10</v>
      </c>
      <c r="C45" s="7">
        <f>B44/C44</f>
        <v>0.40773286467486825</v>
      </c>
      <c r="D45" s="7">
        <f>STDEV($D25:$D39)</f>
        <v>0.37104534764602715</v>
      </c>
      <c r="G45" s="2"/>
    </row>
    <row r="46" spans="1:16">
      <c r="A46" s="12" t="s">
        <v>4</v>
      </c>
      <c r="B46" s="13"/>
      <c r="C46" s="13"/>
      <c r="D46" s="13">
        <f>$D45/SQRT(15)</f>
        <v>9.5803496808053626E-2</v>
      </c>
      <c r="F46" s="2"/>
      <c r="G46" s="2"/>
      <c r="H46" s="2"/>
      <c r="I46" s="2"/>
    </row>
    <row r="47" spans="1:16">
      <c r="A47" s="16" t="s">
        <v>0</v>
      </c>
      <c r="B47" s="16" t="s">
        <v>6</v>
      </c>
      <c r="C47" s="16" t="s">
        <v>7</v>
      </c>
      <c r="D47" s="16" t="s">
        <v>8</v>
      </c>
      <c r="F47" s="2"/>
      <c r="G47" s="2"/>
      <c r="H47" s="2"/>
      <c r="I47" s="2"/>
    </row>
    <row r="48" spans="1:16">
      <c r="D48" s="15" t="e">
        <f t="shared" ref="D48:D56" si="2">B48/C48</f>
        <v>#DIV/0!</v>
      </c>
      <c r="F48" s="2"/>
      <c r="G48" s="2"/>
    </row>
    <row r="49" spans="1:22">
      <c r="D49" s="15" t="e">
        <f t="shared" si="2"/>
        <v>#DIV/0!</v>
      </c>
      <c r="G49" s="2"/>
    </row>
    <row r="50" spans="1:22">
      <c r="D50" s="15" t="e">
        <f t="shared" si="2"/>
        <v>#DIV/0!</v>
      </c>
    </row>
    <row r="51" spans="1:22">
      <c r="D51" s="15" t="e">
        <f t="shared" si="2"/>
        <v>#DIV/0!</v>
      </c>
      <c r="G51" s="2"/>
    </row>
    <row r="52" spans="1:22">
      <c r="D52" s="15" t="e">
        <f t="shared" si="2"/>
        <v>#DIV/0!</v>
      </c>
      <c r="G52" s="2"/>
    </row>
    <row r="53" spans="1:22">
      <c r="D53" s="15" t="e">
        <f t="shared" si="2"/>
        <v>#DIV/0!</v>
      </c>
      <c r="G53" s="2"/>
    </row>
    <row r="54" spans="1:22">
      <c r="D54" s="15" t="e">
        <f t="shared" si="2"/>
        <v>#DIV/0!</v>
      </c>
      <c r="G54" s="2"/>
    </row>
    <row r="55" spans="1:22">
      <c r="D55" s="15" t="e">
        <f t="shared" si="2"/>
        <v>#DIV/0!</v>
      </c>
      <c r="G55" s="2"/>
    </row>
    <row r="56" spans="1:22">
      <c r="D56" s="15" t="e">
        <f t="shared" si="2"/>
        <v>#DIV/0!</v>
      </c>
      <c r="G56" s="2"/>
    </row>
    <row r="57" spans="1:22">
      <c r="A57" s="5"/>
      <c r="B57" s="5"/>
      <c r="C57" s="5"/>
      <c r="D57" s="15"/>
      <c r="G57" s="2"/>
    </row>
    <row r="58" spans="1:22">
      <c r="A58" s="9" t="s">
        <v>1</v>
      </c>
      <c r="B58" s="10" t="e">
        <f>AVERAGE($B$48:$B$52)</f>
        <v>#DIV/0!</v>
      </c>
      <c r="C58" s="10" t="e">
        <f>AVERAGE($C$48:$C$52)</f>
        <v>#DIV/0!</v>
      </c>
      <c r="D58" s="10" t="e">
        <f>AVERAGE($D$48:$D$52)</f>
        <v>#DIV/0!</v>
      </c>
      <c r="G58" s="2"/>
    </row>
    <row r="59" spans="1:22">
      <c r="A59" s="11" t="s">
        <v>2</v>
      </c>
      <c r="B59" s="7" t="s">
        <v>10</v>
      </c>
      <c r="C59" s="7" t="e">
        <f>B58/C58</f>
        <v>#DIV/0!</v>
      </c>
      <c r="D59" s="7" t="e">
        <f>STDEV($D$48:$D$52)</f>
        <v>#DIV/0!</v>
      </c>
      <c r="G59" s="2"/>
      <c r="U59" s="2"/>
      <c r="V59" s="2"/>
    </row>
    <row r="60" spans="1:22">
      <c r="A60" s="12" t="s">
        <v>4</v>
      </c>
      <c r="B60" s="13"/>
      <c r="C60" s="13"/>
      <c r="D60" s="13" t="e">
        <f>D59/SQRT(5)</f>
        <v>#DIV/0!</v>
      </c>
      <c r="G60" s="2"/>
      <c r="V60" s="2"/>
    </row>
    <row r="61" spans="1:22">
      <c r="A61" s="16" t="s">
        <v>0</v>
      </c>
      <c r="B61" s="16" t="s">
        <v>6</v>
      </c>
      <c r="C61" s="16" t="s">
        <v>7</v>
      </c>
      <c r="D61" s="16" t="s">
        <v>8</v>
      </c>
      <c r="G61" s="2"/>
      <c r="V61" s="2"/>
    </row>
    <row r="62" spans="1:22">
      <c r="C62" s="2"/>
      <c r="D62" s="2" t="e">
        <f>B62/C62</f>
        <v>#DIV/0!</v>
      </c>
      <c r="E62" s="2"/>
      <c r="F62" s="2"/>
      <c r="O62" s="2"/>
      <c r="V62" s="2"/>
    </row>
    <row r="63" spans="1:22">
      <c r="D63" s="2" t="e">
        <f t="shared" ref="D63:D70" si="3">B63/C63</f>
        <v>#DIV/0!</v>
      </c>
      <c r="E63" s="2"/>
      <c r="F63" s="2"/>
      <c r="O63" s="2"/>
    </row>
    <row r="64" spans="1:22">
      <c r="D64" s="2" t="e">
        <f t="shared" si="3"/>
        <v>#DIV/0!</v>
      </c>
      <c r="O64" s="2"/>
    </row>
    <row r="65" spans="1:15">
      <c r="C65" s="2"/>
      <c r="D65" s="2" t="e">
        <f t="shared" si="3"/>
        <v>#DIV/0!</v>
      </c>
      <c r="O65" s="2"/>
    </row>
    <row r="66" spans="1:15">
      <c r="C66" s="2"/>
      <c r="D66" s="2" t="e">
        <f t="shared" si="3"/>
        <v>#DIV/0!</v>
      </c>
      <c r="F66" s="2"/>
      <c r="G66" s="2"/>
      <c r="H66" s="2"/>
      <c r="I66" s="2"/>
      <c r="O66" s="2"/>
    </row>
    <row r="67" spans="1:15">
      <c r="C67" s="2"/>
      <c r="D67" s="2" t="e">
        <f t="shared" si="3"/>
        <v>#DIV/0!</v>
      </c>
      <c r="G67" s="2"/>
      <c r="O67" s="2"/>
    </row>
    <row r="68" spans="1:15">
      <c r="C68" s="2"/>
      <c r="D68" s="2" t="e">
        <f t="shared" si="3"/>
        <v>#DIV/0!</v>
      </c>
      <c r="G68" s="2"/>
    </row>
    <row r="69" spans="1:15">
      <c r="D69" s="2" t="e">
        <f t="shared" si="3"/>
        <v>#DIV/0!</v>
      </c>
      <c r="G69" s="2"/>
    </row>
    <row r="70" spans="1:15">
      <c r="D70" s="2" t="e">
        <f t="shared" si="3"/>
        <v>#DIV/0!</v>
      </c>
      <c r="G70" s="2"/>
    </row>
    <row r="71" spans="1:15">
      <c r="A71" s="5"/>
      <c r="B71" s="5"/>
      <c r="C71" s="5"/>
      <c r="D71" s="15"/>
      <c r="G71" s="2"/>
    </row>
    <row r="72" spans="1:15">
      <c r="D72" s="2"/>
      <c r="F72" s="2"/>
      <c r="G72" s="2"/>
    </row>
    <row r="73" spans="1:15">
      <c r="A73" s="9" t="s">
        <v>1</v>
      </c>
      <c r="B73" s="9" t="e">
        <f>AVERAGE($B$62:$B$66)</f>
        <v>#DIV/0!</v>
      </c>
      <c r="C73" s="10" t="e">
        <f>AVERAGE($C$62:$C$66)</f>
        <v>#DIV/0!</v>
      </c>
      <c r="D73" s="10" t="e">
        <f>AVERAGE($D$62:$D$68)</f>
        <v>#DIV/0!</v>
      </c>
      <c r="G73" s="2"/>
    </row>
    <row r="74" spans="1:15">
      <c r="A74" s="11" t="s">
        <v>2</v>
      </c>
      <c r="B74" s="17" t="s">
        <v>10</v>
      </c>
      <c r="C74" s="8" t="e">
        <f>$B$73/$C$73</f>
        <v>#DIV/0!</v>
      </c>
      <c r="D74" s="7" t="e">
        <f>STDEV($D$62:$D$68)</f>
        <v>#DIV/0!</v>
      </c>
    </row>
    <row r="75" spans="1:15">
      <c r="A75" s="12" t="s">
        <v>4</v>
      </c>
      <c r="B75" s="12"/>
      <c r="C75" s="13"/>
      <c r="D75" s="13" t="e">
        <f>D74/SQRT(7)</f>
        <v>#DIV/0!</v>
      </c>
    </row>
    <row r="76" spans="1:15">
      <c r="A76" s="16" t="s">
        <v>0</v>
      </c>
      <c r="B76" s="16" t="s">
        <v>6</v>
      </c>
      <c r="C76" s="16" t="s">
        <v>7</v>
      </c>
      <c r="D76" s="16" t="s">
        <v>8</v>
      </c>
      <c r="O76" s="2"/>
    </row>
    <row r="77" spans="1:15">
      <c r="D77" s="15" t="e">
        <f>B77/C77</f>
        <v>#DIV/0!</v>
      </c>
    </row>
    <row r="78" spans="1:15">
      <c r="D78" s="15" t="e">
        <f>B78/C78</f>
        <v>#DIV/0!</v>
      </c>
    </row>
    <row r="79" spans="1:15">
      <c r="D79" s="15" t="e">
        <f>B79/C79</f>
        <v>#DIV/0!</v>
      </c>
    </row>
    <row r="80" spans="1:15">
      <c r="D80" s="15" t="e">
        <f>B80/C80</f>
        <v>#DIV/0!</v>
      </c>
    </row>
    <row r="81" spans="1:4">
      <c r="D81" s="15" t="e">
        <f>B81/C81</f>
        <v>#DIV/0!</v>
      </c>
    </row>
    <row r="82" spans="1:4">
      <c r="A82" s="15"/>
      <c r="B82" s="15"/>
      <c r="C82" s="15"/>
      <c r="D82" s="15"/>
    </row>
    <row r="83" spans="1:4">
      <c r="A83" s="15"/>
      <c r="B83" s="15"/>
      <c r="C83" s="15"/>
      <c r="D83" s="15"/>
    </row>
    <row r="84" spans="1:4">
      <c r="A84" s="15"/>
      <c r="B84" s="15"/>
      <c r="C84" s="15"/>
      <c r="D84" s="15"/>
    </row>
    <row r="85" spans="1:4">
      <c r="A85" s="15"/>
      <c r="B85" s="15"/>
      <c r="C85" s="15"/>
      <c r="D85" s="15"/>
    </row>
    <row r="86" spans="1:4">
      <c r="A86" s="15"/>
      <c r="B86" s="15"/>
      <c r="C86" s="15"/>
      <c r="D86" s="15"/>
    </row>
    <row r="87" spans="1:4">
      <c r="A87" s="14" t="s">
        <v>1</v>
      </c>
      <c r="B87" s="9" t="e">
        <f>AVERAGE($B$77:$B$81)</f>
        <v>#DIV/0!</v>
      </c>
      <c r="C87" s="10" t="e">
        <f>AVERAGE($C$77:$C$81)</f>
        <v>#DIV/0!</v>
      </c>
      <c r="D87" s="10" t="e">
        <f>AVERAGE($D$77:$D$81)</f>
        <v>#DIV/0!</v>
      </c>
    </row>
    <row r="88" spans="1:4">
      <c r="A88" s="11" t="s">
        <v>2</v>
      </c>
      <c r="B88" s="17" t="s">
        <v>10</v>
      </c>
      <c r="C88" s="8" t="e">
        <f>$B$87/$C$87</f>
        <v>#DIV/0!</v>
      </c>
      <c r="D88" s="7" t="e">
        <f>STDEV($D$77:$D$81)</f>
        <v>#DIV/0!</v>
      </c>
    </row>
    <row r="89" spans="1:4">
      <c r="A89" s="12" t="s">
        <v>4</v>
      </c>
      <c r="B89" s="12"/>
      <c r="C89" s="13"/>
      <c r="D89" s="13" t="e">
        <f>D88/SQRT(5)</f>
        <v>#DIV/0!</v>
      </c>
    </row>
    <row r="90" spans="1:4">
      <c r="A90" s="16" t="s">
        <v>0</v>
      </c>
      <c r="B90" s="16" t="s">
        <v>6</v>
      </c>
      <c r="C90" s="16" t="s">
        <v>7</v>
      </c>
      <c r="D90" s="16" t="s">
        <v>8</v>
      </c>
    </row>
    <row r="91" spans="1:4">
      <c r="D91" t="e">
        <f t="shared" ref="D91:D96" si="4">B91/C91</f>
        <v>#DIV/0!</v>
      </c>
    </row>
    <row r="92" spans="1:4">
      <c r="D92" t="e">
        <f t="shared" si="4"/>
        <v>#DIV/0!</v>
      </c>
    </row>
    <row r="93" spans="1:4">
      <c r="D93" t="e">
        <f t="shared" si="4"/>
        <v>#DIV/0!</v>
      </c>
    </row>
    <row r="94" spans="1:4">
      <c r="D94" t="e">
        <f t="shared" si="4"/>
        <v>#DIV/0!</v>
      </c>
    </row>
    <row r="95" spans="1:4">
      <c r="D95" t="e">
        <f t="shared" si="4"/>
        <v>#DIV/0!</v>
      </c>
    </row>
    <row r="96" spans="1:4">
      <c r="D96" t="e">
        <f t="shared" si="4"/>
        <v>#DIV/0!</v>
      </c>
    </row>
    <row r="101" spans="1:20">
      <c r="A101" s="14" t="s">
        <v>1</v>
      </c>
      <c r="B101" s="9" t="e">
        <f>AVERAGE($B$91:$B$95)</f>
        <v>#DIV/0!</v>
      </c>
      <c r="C101" s="10" t="e">
        <f>AVERAGE($C$91:$C$95)</f>
        <v>#DIV/0!</v>
      </c>
      <c r="D101" s="10" t="e">
        <f>AVERAGE($D$91:$D$96)</f>
        <v>#DIV/0!</v>
      </c>
      <c r="F101" s="2"/>
      <c r="G101" s="2"/>
      <c r="H101" s="2"/>
      <c r="I101" s="2"/>
    </row>
    <row r="102" spans="1:20">
      <c r="A102" s="11" t="s">
        <v>2</v>
      </c>
      <c r="B102" s="17" t="s">
        <v>10</v>
      </c>
      <c r="C102" s="8" t="e">
        <f>$B$101/$C$101</f>
        <v>#DIV/0!</v>
      </c>
      <c r="D102" s="7" t="e">
        <f>STDEV($D$91:$D$96)</f>
        <v>#DIV/0!</v>
      </c>
      <c r="F102" s="2"/>
      <c r="G102" s="2"/>
    </row>
    <row r="103" spans="1:20">
      <c r="A103" s="12" t="s">
        <v>4</v>
      </c>
      <c r="B103" s="12"/>
      <c r="C103" s="13"/>
      <c r="D103" s="13" t="e">
        <f>D102/SQRT(ROWS($D$91:$D$96))</f>
        <v>#DIV/0!</v>
      </c>
      <c r="G103" s="2"/>
    </row>
    <row r="105" spans="1:20">
      <c r="A105" s="3"/>
      <c r="B105" s="3"/>
    </row>
    <row r="106" spans="1:20">
      <c r="A106" s="2"/>
      <c r="B106" s="2"/>
    </row>
    <row r="107" spans="1:20">
      <c r="C107" s="2"/>
      <c r="E107" s="2"/>
      <c r="F107" s="2"/>
      <c r="G107" s="2"/>
    </row>
    <row r="108" spans="1:20">
      <c r="A108" s="2"/>
      <c r="B108" s="2"/>
      <c r="C108" s="2"/>
      <c r="D108" s="2"/>
      <c r="F108" s="2"/>
      <c r="G108" s="2"/>
    </row>
    <row r="109" spans="1:20">
      <c r="A109" s="2"/>
      <c r="B109" s="2"/>
      <c r="C109" s="2"/>
      <c r="D109" s="2"/>
      <c r="F109" s="2"/>
      <c r="N109" s="2"/>
      <c r="O109" s="2"/>
      <c r="P109" s="2"/>
      <c r="Q109" s="2"/>
      <c r="R109" s="2"/>
      <c r="S109" s="2"/>
      <c r="T109" s="2"/>
    </row>
    <row r="110" spans="1:20">
      <c r="A110" s="2"/>
      <c r="B110" s="2"/>
      <c r="C110" s="2"/>
      <c r="D110" s="2"/>
      <c r="F110" s="2"/>
      <c r="N110" s="2"/>
      <c r="O110" s="2"/>
      <c r="P110" s="2"/>
      <c r="Q110" s="2"/>
      <c r="R110" s="2"/>
      <c r="S110" s="2"/>
      <c r="T110" s="2"/>
    </row>
    <row r="111" spans="1:20">
      <c r="A111" s="2"/>
      <c r="B111" s="2"/>
      <c r="C111" s="2"/>
      <c r="D111" s="2"/>
      <c r="F111" s="2"/>
      <c r="N111" s="2"/>
      <c r="O111" s="2"/>
      <c r="P111" s="2"/>
      <c r="Q111" s="2"/>
      <c r="R111" s="2"/>
      <c r="S111" s="2"/>
      <c r="T111" s="2"/>
    </row>
    <row r="112" spans="1:20">
      <c r="A112" s="3"/>
      <c r="B112" s="3"/>
      <c r="C112" s="2"/>
      <c r="D112" s="2"/>
      <c r="E112" s="2"/>
      <c r="F112" s="2"/>
      <c r="G112" s="2"/>
      <c r="N112" s="2"/>
      <c r="O112" s="2"/>
      <c r="P112" s="2"/>
      <c r="Q112" s="2"/>
      <c r="R112" s="2"/>
      <c r="S112" s="2"/>
      <c r="T112" s="2"/>
    </row>
    <row r="113" spans="1:20">
      <c r="A113" s="4"/>
      <c r="B113" s="2"/>
      <c r="C113" s="2"/>
      <c r="D113" s="2"/>
      <c r="E113" s="2"/>
      <c r="F113" s="2"/>
      <c r="G113" s="2"/>
      <c r="N113" s="2"/>
      <c r="O113" s="2"/>
      <c r="P113" s="2"/>
      <c r="Q113" s="2"/>
      <c r="R113" s="2"/>
      <c r="S113" s="2"/>
      <c r="T113" s="2"/>
    </row>
    <row r="114" spans="1:20">
      <c r="A114" s="3"/>
      <c r="B114" s="3"/>
      <c r="C114" s="2"/>
      <c r="D114" s="2"/>
      <c r="E114" s="2"/>
      <c r="F114" s="2"/>
      <c r="G114" s="2"/>
      <c r="N114" s="2"/>
      <c r="O114" s="3"/>
      <c r="P114" s="3"/>
      <c r="Q114" s="3"/>
      <c r="R114" s="2"/>
      <c r="S114" s="2"/>
      <c r="T114" s="2"/>
    </row>
    <row r="115" spans="1:20">
      <c r="A115" s="2"/>
      <c r="B115" s="2"/>
      <c r="C115" s="2"/>
      <c r="D115" s="2"/>
      <c r="E115" s="2"/>
      <c r="F115" s="2"/>
      <c r="N115" s="2"/>
      <c r="O115" s="2"/>
      <c r="P115" s="2"/>
      <c r="Q115" s="2"/>
      <c r="R115" s="2"/>
      <c r="S115" s="2"/>
      <c r="T115" s="2"/>
    </row>
    <row r="116" spans="1:20">
      <c r="A116" s="2"/>
      <c r="B116" s="2"/>
      <c r="C116" s="2"/>
      <c r="D116" s="2"/>
      <c r="F116" s="2"/>
      <c r="N116" s="2"/>
      <c r="O116" s="2"/>
      <c r="P116" s="2"/>
      <c r="Q116" s="2"/>
      <c r="R116" s="2"/>
      <c r="S116" s="2"/>
      <c r="T116" s="2"/>
    </row>
    <row r="117" spans="1:20">
      <c r="A117" s="2"/>
      <c r="B117" s="2"/>
      <c r="C117" s="2"/>
      <c r="D117" s="2"/>
      <c r="N117" s="2"/>
      <c r="O117" s="2"/>
      <c r="P117" s="2"/>
      <c r="Q117" s="2"/>
      <c r="R117" s="2"/>
      <c r="S117" s="2"/>
      <c r="T117" s="2"/>
    </row>
    <row r="118" spans="1:20">
      <c r="A118" s="2"/>
      <c r="B118" s="2"/>
      <c r="C118" s="2"/>
      <c r="D118" s="2"/>
      <c r="F118" s="2"/>
      <c r="G118" s="2"/>
      <c r="H118" s="2"/>
      <c r="I118" s="2"/>
      <c r="N118" s="2"/>
      <c r="O118" s="3"/>
      <c r="P118" s="2"/>
      <c r="Q118" s="3"/>
      <c r="R118" s="2"/>
      <c r="S118" s="2"/>
      <c r="T118" s="2"/>
    </row>
    <row r="119" spans="1:20">
      <c r="A119" s="2"/>
      <c r="B119" s="2"/>
      <c r="C119" s="2"/>
      <c r="D119" s="2"/>
      <c r="F119" s="2"/>
      <c r="G119" s="2"/>
      <c r="N119" s="2"/>
      <c r="O119" s="4"/>
      <c r="P119" s="2"/>
      <c r="Q119" s="2"/>
      <c r="R119" s="2"/>
      <c r="S119" s="2"/>
      <c r="T119" s="2"/>
    </row>
    <row r="120" spans="1:20">
      <c r="A120" s="18"/>
      <c r="B120" s="3"/>
      <c r="C120" s="2"/>
      <c r="D120" s="2"/>
      <c r="E120" s="2"/>
      <c r="G120" s="2"/>
      <c r="N120" s="2"/>
      <c r="O120" s="3"/>
      <c r="P120" s="2"/>
      <c r="Q120" s="3"/>
      <c r="R120" s="2"/>
      <c r="S120" s="2"/>
      <c r="T120" s="2"/>
    </row>
    <row r="121" spans="1:20">
      <c r="A121" s="4"/>
      <c r="B121" s="2"/>
      <c r="C121" s="2"/>
      <c r="D121" s="2"/>
      <c r="F121" s="2"/>
      <c r="G121" s="2"/>
      <c r="N121" s="2"/>
      <c r="O121" s="2"/>
      <c r="P121" s="2"/>
      <c r="Q121" s="2"/>
      <c r="R121" s="2"/>
      <c r="S121" s="2"/>
      <c r="T121" s="2"/>
    </row>
    <row r="122" spans="1:20">
      <c r="A122" s="3"/>
      <c r="B122" s="3"/>
      <c r="C122" s="2"/>
      <c r="D122" s="2"/>
      <c r="N122" s="2"/>
      <c r="O122" s="2"/>
      <c r="P122" s="2"/>
      <c r="Q122" s="2"/>
      <c r="R122" s="2"/>
      <c r="S122" s="2"/>
      <c r="T122" s="2"/>
    </row>
    <row r="123" spans="1:20">
      <c r="A123" s="2"/>
      <c r="B123" s="2"/>
      <c r="C123" s="2"/>
      <c r="D123" s="2"/>
      <c r="N123" s="2"/>
      <c r="O123" s="2"/>
      <c r="P123" s="2"/>
      <c r="Q123" s="2"/>
      <c r="R123" s="2"/>
      <c r="S123" s="2"/>
      <c r="T123" s="2"/>
    </row>
    <row r="124" spans="1:20">
      <c r="A124" s="2"/>
      <c r="B124" s="2"/>
      <c r="C124" s="2"/>
      <c r="D124" s="2"/>
      <c r="N124" s="2"/>
      <c r="O124" s="2"/>
      <c r="P124" s="2"/>
      <c r="Q124" s="2"/>
      <c r="R124" s="2"/>
      <c r="S124" s="2"/>
      <c r="T124" s="2"/>
    </row>
    <row r="125" spans="1:20">
      <c r="A125" s="2"/>
      <c r="B125" s="2"/>
      <c r="C125" s="2"/>
      <c r="D125" s="2"/>
      <c r="N125" s="2"/>
      <c r="O125" s="2"/>
      <c r="P125" s="2"/>
      <c r="Q125" s="2"/>
      <c r="R125" s="2"/>
      <c r="S125" s="2"/>
      <c r="T125" s="2"/>
    </row>
    <row r="126" spans="1:20">
      <c r="A126" s="2"/>
      <c r="B126" s="2"/>
      <c r="C126" s="2"/>
      <c r="D126" s="2"/>
      <c r="N126" s="2"/>
      <c r="O126" s="2"/>
      <c r="P126" s="2"/>
      <c r="Q126" s="2"/>
      <c r="R126" s="2"/>
      <c r="S126" s="2"/>
      <c r="T126" s="2"/>
    </row>
    <row r="127" spans="1:20">
      <c r="A127" s="2"/>
      <c r="B127" s="2"/>
      <c r="C127" s="2"/>
      <c r="D127" s="2"/>
      <c r="N127" s="2"/>
      <c r="O127" s="18"/>
      <c r="P127" s="2"/>
      <c r="Q127" s="3"/>
      <c r="R127" s="2"/>
      <c r="S127" s="2"/>
      <c r="T127" s="2"/>
    </row>
    <row r="128" spans="1:20">
      <c r="A128" s="3"/>
      <c r="B128" s="3"/>
      <c r="C128" s="2"/>
      <c r="D128" s="2"/>
      <c r="N128" s="2"/>
      <c r="O128" s="4"/>
      <c r="P128" s="2"/>
      <c r="Q128" s="2"/>
      <c r="R128" s="2"/>
      <c r="S128" s="2"/>
      <c r="T128" s="2"/>
    </row>
    <row r="129" spans="1:20">
      <c r="A129" s="4"/>
      <c r="B129" s="2"/>
      <c r="C129" s="2"/>
      <c r="D129" s="2"/>
      <c r="N129" s="2"/>
      <c r="O129" s="3"/>
      <c r="P129" s="2"/>
      <c r="Q129" s="3"/>
      <c r="R129" s="2"/>
      <c r="S129" s="2"/>
      <c r="T129" s="2"/>
    </row>
    <row r="130" spans="1:20">
      <c r="A130" s="3"/>
      <c r="B130" s="3"/>
      <c r="C130" s="2"/>
      <c r="D130" s="2"/>
      <c r="N130" s="2"/>
      <c r="O130" s="2"/>
      <c r="P130" s="2"/>
      <c r="Q130" s="2"/>
      <c r="R130" s="2"/>
      <c r="S130" s="2"/>
      <c r="T130" s="2"/>
    </row>
    <row r="131" spans="1:20">
      <c r="A131" s="2"/>
      <c r="B131" s="2"/>
      <c r="C131" s="2"/>
      <c r="D131" s="2"/>
      <c r="N131" s="2"/>
      <c r="O131" s="2"/>
      <c r="P131" s="2"/>
      <c r="Q131" s="2"/>
      <c r="R131" s="2"/>
      <c r="S131" s="2"/>
      <c r="T131" s="2"/>
    </row>
    <row r="132" spans="1:20">
      <c r="A132" s="3"/>
      <c r="B132" s="3"/>
      <c r="C132" s="2"/>
      <c r="D132" s="2"/>
      <c r="N132" s="2"/>
      <c r="O132" s="2"/>
      <c r="P132" s="2"/>
      <c r="Q132" s="2"/>
      <c r="R132" s="2"/>
      <c r="S132" s="2"/>
      <c r="T132" s="2"/>
    </row>
    <row r="133" spans="1:20">
      <c r="A133" s="2"/>
      <c r="B133" s="2"/>
      <c r="C133" s="2"/>
      <c r="D133" s="2"/>
      <c r="F133" s="6"/>
      <c r="G133" s="6"/>
      <c r="H133" s="6"/>
      <c r="I133" s="6"/>
      <c r="N133" s="2"/>
      <c r="O133" s="2"/>
      <c r="P133" s="2"/>
      <c r="Q133" s="2"/>
      <c r="R133" s="2"/>
      <c r="S133" s="2"/>
      <c r="T133" s="2"/>
    </row>
    <row r="134" spans="1:20">
      <c r="A134" s="2"/>
      <c r="B134" s="2"/>
      <c r="C134" s="2"/>
      <c r="D134" s="2"/>
      <c r="F134" s="6"/>
      <c r="G134" s="6"/>
      <c r="H134" s="6"/>
      <c r="I134" s="6"/>
      <c r="N134" s="2"/>
      <c r="O134" s="2"/>
      <c r="P134" s="2"/>
      <c r="Q134" s="2"/>
      <c r="R134" s="2"/>
      <c r="S134" s="2"/>
      <c r="T134" s="2"/>
    </row>
    <row r="135" spans="1:20">
      <c r="A135" s="2"/>
      <c r="B135" s="2"/>
      <c r="C135" s="2"/>
      <c r="D135" s="2"/>
      <c r="F135" s="6"/>
      <c r="G135" s="6"/>
      <c r="H135" s="6"/>
      <c r="I135" s="6"/>
      <c r="N135" s="2"/>
      <c r="O135" s="2"/>
      <c r="P135" s="2"/>
      <c r="Q135" s="2"/>
      <c r="R135" s="2"/>
      <c r="S135" s="2"/>
      <c r="T135" s="2"/>
    </row>
    <row r="136" spans="1:20">
      <c r="A136" s="2"/>
      <c r="B136" s="2"/>
      <c r="C136" s="2"/>
      <c r="D136" s="2"/>
      <c r="F136" s="2"/>
      <c r="G136" s="2"/>
      <c r="N136" s="2"/>
      <c r="O136" s="2"/>
      <c r="P136" s="2"/>
      <c r="Q136" s="2"/>
      <c r="R136" s="2"/>
      <c r="S136" s="2"/>
      <c r="T136" s="2"/>
    </row>
    <row r="137" spans="1:20">
      <c r="A137" s="2"/>
      <c r="B137" s="2"/>
      <c r="C137" s="2"/>
      <c r="D137" s="2"/>
      <c r="N137" s="2"/>
      <c r="O137" s="2"/>
      <c r="P137" s="2"/>
      <c r="Q137" s="2"/>
      <c r="R137" s="2"/>
      <c r="S137" s="2"/>
      <c r="T137" s="2"/>
    </row>
    <row r="138" spans="1:20">
      <c r="A138" s="2"/>
      <c r="B138" s="2"/>
      <c r="C138" s="2"/>
      <c r="D138" s="2"/>
      <c r="N138" s="2"/>
      <c r="O138" s="2"/>
      <c r="P138" s="2"/>
      <c r="Q138" s="2"/>
      <c r="R138" s="2"/>
      <c r="S138" s="2"/>
      <c r="T138" s="2"/>
    </row>
    <row r="139" spans="1:20">
      <c r="A139" s="4"/>
      <c r="B139" s="3"/>
      <c r="C139" s="2"/>
      <c r="D139" s="2"/>
      <c r="N139" s="2"/>
      <c r="O139" s="2"/>
      <c r="P139" s="2"/>
      <c r="Q139" s="3"/>
      <c r="R139" s="2"/>
      <c r="S139" s="2"/>
      <c r="T139" s="2"/>
    </row>
    <row r="140" spans="1:20">
      <c r="A140" s="4"/>
      <c r="B140" s="2"/>
      <c r="C140" s="2"/>
      <c r="D140" s="2"/>
      <c r="N140" s="2"/>
      <c r="O140" s="2"/>
      <c r="P140" s="2"/>
      <c r="Q140" s="2"/>
      <c r="R140" s="2"/>
      <c r="S140" s="2"/>
      <c r="T140" s="2"/>
    </row>
    <row r="141" spans="1:20">
      <c r="A141" s="3"/>
      <c r="B141" s="3"/>
      <c r="C141" s="2"/>
      <c r="D141" s="2"/>
      <c r="N141" s="2"/>
      <c r="O141" s="2"/>
      <c r="P141" s="2"/>
      <c r="Q141" s="3"/>
      <c r="R141" s="2"/>
      <c r="S141" s="2"/>
      <c r="T141" s="2"/>
    </row>
    <row r="142" spans="1:20">
      <c r="A142" s="2"/>
      <c r="B142" s="2"/>
      <c r="C142" s="2"/>
      <c r="D142" s="2"/>
      <c r="N142" s="2"/>
      <c r="O142" s="2"/>
      <c r="P142" s="2"/>
      <c r="Q142" s="2"/>
      <c r="R142" s="2"/>
      <c r="S142" s="2"/>
      <c r="T142" s="2"/>
    </row>
    <row r="143" spans="1:20">
      <c r="A143" s="2"/>
      <c r="B143" s="2"/>
      <c r="C143" s="2"/>
      <c r="D143" s="2"/>
      <c r="N143" s="2"/>
      <c r="O143" s="2"/>
      <c r="P143" s="2"/>
      <c r="Q143" s="2"/>
      <c r="R143" s="2"/>
      <c r="S143" s="2"/>
      <c r="T143" s="2"/>
    </row>
    <row r="144" spans="1:20">
      <c r="A144" s="2"/>
      <c r="B144" s="2"/>
      <c r="C144" s="2"/>
      <c r="D144" s="2"/>
      <c r="N144" s="2"/>
      <c r="O144" s="2"/>
      <c r="P144" s="2"/>
      <c r="Q144" s="2"/>
      <c r="R144" s="2"/>
      <c r="S144" s="2"/>
      <c r="T144" s="2"/>
    </row>
    <row r="145" spans="1:20">
      <c r="A145" s="2"/>
      <c r="B145" s="2"/>
      <c r="C145" s="2"/>
      <c r="D145" s="2"/>
      <c r="N145" s="2"/>
      <c r="O145" s="2"/>
      <c r="P145" s="2"/>
      <c r="Q145" s="2"/>
      <c r="R145" s="2"/>
      <c r="S145" s="2"/>
      <c r="T145" s="2"/>
    </row>
    <row r="146" spans="1:20">
      <c r="A146" s="2"/>
      <c r="B146" s="2"/>
      <c r="C146" s="2"/>
      <c r="D146" s="2"/>
      <c r="N146" s="2"/>
      <c r="O146" s="2"/>
      <c r="P146" s="2"/>
      <c r="Q146" s="2"/>
      <c r="R146" s="2"/>
      <c r="S146" s="2"/>
      <c r="T146" s="2"/>
    </row>
    <row r="147" spans="1:20">
      <c r="A147" s="4"/>
      <c r="B147" s="3"/>
      <c r="C147" s="2"/>
      <c r="D147" s="2"/>
      <c r="N147" s="2"/>
      <c r="O147" s="2"/>
      <c r="P147" s="2"/>
      <c r="Q147" s="2"/>
      <c r="R147" s="2"/>
      <c r="S147" s="2"/>
      <c r="T147" s="2"/>
    </row>
    <row r="148" spans="1:20">
      <c r="A148" s="4"/>
      <c r="B148" s="2"/>
      <c r="C148" s="2"/>
      <c r="D148" s="2"/>
      <c r="N148" s="2"/>
      <c r="O148" s="2"/>
      <c r="P148" s="2"/>
      <c r="Q148" s="2"/>
      <c r="R148" s="2"/>
      <c r="S148" s="2"/>
      <c r="T148" s="2"/>
    </row>
    <row r="149" spans="1:20">
      <c r="A149" s="3"/>
      <c r="B149" s="18"/>
      <c r="C149" s="2"/>
      <c r="D149" s="2"/>
    </row>
    <row r="150" spans="1:20">
      <c r="A150" s="2"/>
      <c r="B150" s="2"/>
      <c r="C150" s="2"/>
      <c r="D150" s="2"/>
    </row>
    <row r="151" spans="1:20">
      <c r="A151" s="2"/>
      <c r="B151" s="2"/>
      <c r="C151" s="2"/>
      <c r="D151" s="2"/>
    </row>
    <row r="152" spans="1:20">
      <c r="A152" s="2"/>
      <c r="B152" s="2"/>
      <c r="C152" s="2"/>
      <c r="D152" s="2"/>
    </row>
    <row r="153" spans="1:20">
      <c r="A153" s="2"/>
      <c r="B153" s="2"/>
      <c r="C153" s="2"/>
      <c r="D153" s="2"/>
    </row>
    <row r="154" spans="1:20">
      <c r="A154" s="2"/>
      <c r="B154" s="2"/>
      <c r="C154" s="2"/>
      <c r="D154" s="2"/>
    </row>
    <row r="155" spans="1:20">
      <c r="A155" s="18"/>
      <c r="B155" s="3"/>
      <c r="C155" s="2"/>
      <c r="D155" s="2"/>
    </row>
    <row r="156" spans="1:20">
      <c r="A156" s="4"/>
      <c r="B156" s="2"/>
      <c r="C156" s="2"/>
      <c r="D156" s="2"/>
    </row>
    <row r="157" spans="1:20">
      <c r="A157" s="3"/>
      <c r="B157" s="3"/>
      <c r="C157" s="2"/>
      <c r="D157" s="2"/>
    </row>
    <row r="158" spans="1:20">
      <c r="A158" s="2"/>
      <c r="B158" s="2"/>
      <c r="C158" s="2"/>
      <c r="D158" s="2"/>
    </row>
    <row r="159" spans="1:20">
      <c r="A159" s="3"/>
      <c r="B159" s="3"/>
      <c r="C159" s="2"/>
      <c r="D159" s="2"/>
    </row>
    <row r="160" spans="1:20">
      <c r="A160" s="2"/>
      <c r="B160" s="2"/>
      <c r="C160" s="2"/>
      <c r="D160" s="2"/>
    </row>
    <row r="161" spans="1:4">
      <c r="A161" s="2"/>
      <c r="B161" s="2"/>
      <c r="C161" s="2"/>
      <c r="D161" s="2"/>
    </row>
    <row r="162" spans="1:4">
      <c r="A162" s="2"/>
      <c r="B162" s="2"/>
      <c r="C162" s="2"/>
      <c r="D162" s="2"/>
    </row>
    <row r="163" spans="1:4">
      <c r="A163" s="2"/>
      <c r="B163" s="2"/>
      <c r="C163" s="2"/>
      <c r="D163" s="2"/>
    </row>
    <row r="164" spans="1:4">
      <c r="A164" s="2"/>
      <c r="B164" s="2"/>
      <c r="C164" s="2"/>
      <c r="D164" s="2"/>
    </row>
    <row r="165" spans="1:4">
      <c r="A165" s="2"/>
      <c r="B165" s="2"/>
      <c r="C165" s="2"/>
      <c r="D165" s="2"/>
    </row>
    <row r="166" spans="1:4">
      <c r="A166" s="2"/>
      <c r="B166" s="2"/>
      <c r="C166" s="2"/>
      <c r="D166" s="2"/>
    </row>
    <row r="167" spans="1:4">
      <c r="A167" s="4"/>
      <c r="B167" s="3"/>
      <c r="C167" s="2"/>
      <c r="D167" s="2"/>
    </row>
    <row r="168" spans="1:4">
      <c r="A168" s="4"/>
      <c r="B168" s="2"/>
      <c r="C168" s="2"/>
      <c r="D168" s="2"/>
    </row>
    <row r="169" spans="1:4">
      <c r="A169" s="3"/>
      <c r="B169" s="3"/>
      <c r="C169" s="2"/>
      <c r="D169" s="2"/>
    </row>
    <row r="170" spans="1:4">
      <c r="A170" s="2"/>
      <c r="B170" s="5"/>
      <c r="C170" s="2"/>
      <c r="D170" s="2"/>
    </row>
    <row r="171" spans="1:4">
      <c r="A171" s="2"/>
      <c r="B171" s="5"/>
      <c r="C171" s="2"/>
      <c r="D171" s="2"/>
    </row>
    <row r="172" spans="1:4">
      <c r="A172" s="2"/>
      <c r="B172" s="5"/>
      <c r="C172" s="2"/>
      <c r="D172" s="2"/>
    </row>
    <row r="173" spans="1:4">
      <c r="A173" s="2"/>
      <c r="B173" s="5"/>
      <c r="C173" s="2"/>
      <c r="D173" s="2"/>
    </row>
    <row r="174" spans="1:4">
      <c r="A174" s="2"/>
      <c r="B174" s="5"/>
      <c r="C174" s="2"/>
      <c r="D174" s="2"/>
    </row>
    <row r="175" spans="1:4">
      <c r="A175" s="4"/>
      <c r="B175" s="3"/>
      <c r="C175" s="2"/>
      <c r="D175" s="2"/>
    </row>
    <row r="176" spans="1:4">
      <c r="A176" s="4"/>
      <c r="B176" s="2"/>
      <c r="C176" s="2"/>
      <c r="D176" s="2"/>
    </row>
    <row r="177" spans="1:4">
      <c r="A177" s="3"/>
      <c r="B177" s="3"/>
      <c r="C177" s="2"/>
      <c r="D177" s="2"/>
    </row>
    <row r="178" spans="1:4">
      <c r="A178" s="2"/>
      <c r="B178" s="5"/>
      <c r="C178" s="2"/>
      <c r="D178" s="2"/>
    </row>
    <row r="179" spans="1:4">
      <c r="A179" s="2"/>
      <c r="B179" s="5"/>
      <c r="C179" s="2"/>
      <c r="D179" s="2"/>
    </row>
    <row r="180" spans="1:4">
      <c r="A180" s="2"/>
      <c r="B180" s="5"/>
      <c r="C180" s="2"/>
      <c r="D180" s="2"/>
    </row>
    <row r="181" spans="1:4">
      <c r="A181" s="2"/>
      <c r="B181" s="5"/>
      <c r="C181" s="2"/>
      <c r="D181" s="2"/>
    </row>
    <row r="182" spans="1:4">
      <c r="A182" s="2"/>
      <c r="B182" s="5"/>
      <c r="C182" s="2"/>
      <c r="D182" s="2"/>
    </row>
    <row r="183" spans="1:4">
      <c r="A183" s="18"/>
      <c r="B183" s="3"/>
      <c r="C183" s="2"/>
      <c r="D183" s="2"/>
    </row>
    <row r="184" spans="1:4">
      <c r="A184" s="4"/>
      <c r="B184" s="2"/>
      <c r="C184" s="2"/>
      <c r="D184" s="2"/>
    </row>
    <row r="185" spans="1:4">
      <c r="A185" s="3"/>
      <c r="B185" s="3"/>
      <c r="C185" s="2"/>
      <c r="D185" s="2"/>
    </row>
    <row r="186" spans="1:4">
      <c r="A186" s="2"/>
      <c r="B186" s="2"/>
      <c r="C186" s="2"/>
      <c r="D186" s="2"/>
    </row>
    <row r="187" spans="1:4">
      <c r="A187" s="2"/>
      <c r="B187" s="2"/>
      <c r="C187" s="2"/>
      <c r="D187" s="2"/>
    </row>
    <row r="188" spans="1:4">
      <c r="A188" s="2"/>
      <c r="B188" s="2"/>
      <c r="C188" s="2"/>
      <c r="D188" s="2"/>
    </row>
    <row r="189" spans="1:4">
      <c r="A189" s="2"/>
      <c r="B189" s="2"/>
      <c r="C189" s="2"/>
      <c r="D189" s="2"/>
    </row>
    <row r="190" spans="1:4">
      <c r="A190" s="2"/>
      <c r="B190" s="2"/>
      <c r="C190" s="2"/>
      <c r="D190" s="2"/>
    </row>
    <row r="191" spans="1:4">
      <c r="A191" s="2"/>
      <c r="B191" s="2"/>
      <c r="C191" s="2"/>
      <c r="D191" s="2"/>
    </row>
    <row r="192" spans="1:4">
      <c r="A192" s="2"/>
      <c r="B192" s="2"/>
      <c r="C192" s="2"/>
      <c r="D192" s="2"/>
    </row>
  </sheetData>
  <pageMargins left="0.75" right="0.75" top="1" bottom="1" header="0.5" footer="0.5"/>
  <pageSetup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92"/>
  <sheetViews>
    <sheetView zoomScale="75" zoomScaleNormal="75" zoomScalePageLayoutView="75" workbookViewId="0">
      <selection activeCell="I37" sqref="I37"/>
    </sheetView>
  </sheetViews>
  <sheetFormatPr baseColWidth="10" defaultColWidth="11" defaultRowHeight="15" x14ac:dyDescent="0"/>
  <cols>
    <col min="1" max="1" width="38.1640625" customWidth="1"/>
    <col min="2" max="2" width="11.5" customWidth="1"/>
    <col min="3" max="3" width="7.6640625" customWidth="1"/>
    <col min="4" max="4" width="13.5" customWidth="1"/>
    <col min="5" max="5" width="9.1640625" customWidth="1"/>
    <col min="6" max="6" width="14.1640625" customWidth="1"/>
    <col min="7" max="7" width="8.5" customWidth="1"/>
    <col min="8" max="8" width="10" customWidth="1"/>
    <col min="9" max="9" width="9.83203125" customWidth="1"/>
    <col min="10" max="10" width="10" customWidth="1"/>
    <col min="11" max="11" width="10.83203125" customWidth="1"/>
    <col min="12" max="12" width="10.5" customWidth="1"/>
    <col min="14" max="14" width="35.33203125" customWidth="1"/>
    <col min="15" max="15" width="14.83203125" customWidth="1"/>
    <col min="16" max="16" width="12.1640625" customWidth="1"/>
    <col min="18" max="18" width="40.5" customWidth="1"/>
    <col min="19" max="19" width="18.5" customWidth="1"/>
    <col min="22" max="22" width="21.1640625" customWidth="1"/>
    <col min="27" max="27" width="20" customWidth="1"/>
  </cols>
  <sheetData>
    <row r="1" spans="1:23" s="1" customFormat="1">
      <c r="A1" s="3" t="s">
        <v>0</v>
      </c>
      <c r="B1" s="3" t="s">
        <v>6</v>
      </c>
      <c r="C1" s="4" t="s">
        <v>7</v>
      </c>
      <c r="D1" s="1" t="s">
        <v>8</v>
      </c>
      <c r="F1" s="2"/>
      <c r="G1" s="1" t="s">
        <v>12</v>
      </c>
      <c r="H1" s="3" t="s">
        <v>13</v>
      </c>
      <c r="I1" s="3"/>
      <c r="J1" s="3"/>
      <c r="N1" s="1" t="s">
        <v>131</v>
      </c>
      <c r="O1"/>
      <c r="S1"/>
      <c r="T1" s="3"/>
      <c r="U1" s="3"/>
      <c r="V1" s="3"/>
      <c r="W1"/>
    </row>
    <row r="2" spans="1:23">
      <c r="A2" t="s">
        <v>54</v>
      </c>
      <c r="B2" s="2">
        <v>391</v>
      </c>
      <c r="C2" s="21">
        <v>22</v>
      </c>
      <c r="D2" s="15">
        <f>B2/C2</f>
        <v>17.772727272727273</v>
      </c>
      <c r="F2" s="5" t="s">
        <v>3</v>
      </c>
      <c r="G2">
        <f>D21</f>
        <v>12.273023808072828</v>
      </c>
      <c r="H2">
        <f>D44</f>
        <v>12.992789987789989</v>
      </c>
      <c r="N2" s="1" t="s">
        <v>136</v>
      </c>
      <c r="O2" s="1" t="s">
        <v>11</v>
      </c>
      <c r="P2" s="1" t="s">
        <v>14</v>
      </c>
      <c r="Q2" s="1"/>
    </row>
    <row r="3" spans="1:23">
      <c r="A3" t="s">
        <v>55</v>
      </c>
      <c r="B3" s="2">
        <v>585</v>
      </c>
      <c r="C3" s="21">
        <v>34</v>
      </c>
      <c r="D3" s="15">
        <f t="shared" ref="D3:D16" si="0">B3/C3</f>
        <v>17.205882352941178</v>
      </c>
      <c r="F3" s="5" t="s">
        <v>5</v>
      </c>
      <c r="G3">
        <f>D23</f>
        <v>1.089488587014207</v>
      </c>
      <c r="H3">
        <f>D46</f>
        <v>5.1295011116682439</v>
      </c>
      <c r="N3" t="s">
        <v>54</v>
      </c>
      <c r="O3" s="2">
        <v>391</v>
      </c>
      <c r="P3" s="21">
        <v>22</v>
      </c>
    </row>
    <row r="4" spans="1:23">
      <c r="A4" t="s">
        <v>56</v>
      </c>
      <c r="B4" s="2">
        <v>582</v>
      </c>
      <c r="C4" s="21">
        <v>32</v>
      </c>
      <c r="D4" s="15">
        <f t="shared" si="0"/>
        <v>18.1875</v>
      </c>
      <c r="F4" t="s">
        <v>15</v>
      </c>
      <c r="G4">
        <f>G2/$G$2</f>
        <v>1</v>
      </c>
      <c r="H4">
        <f>H2/$G$2</f>
        <v>1.058646197626026</v>
      </c>
      <c r="N4" t="s">
        <v>55</v>
      </c>
      <c r="O4" s="2">
        <v>585</v>
      </c>
      <c r="P4" s="21">
        <v>2</v>
      </c>
    </row>
    <row r="5" spans="1:23">
      <c r="A5" t="s">
        <v>57</v>
      </c>
      <c r="B5" s="2">
        <v>262</v>
      </c>
      <c r="C5" s="21">
        <v>30</v>
      </c>
      <c r="D5" s="15">
        <f t="shared" si="0"/>
        <v>8.7333333333333325</v>
      </c>
      <c r="F5" t="s">
        <v>16</v>
      </c>
      <c r="G5" s="2">
        <f>G4/G2</f>
        <v>8.1479512762146669E-2</v>
      </c>
      <c r="H5" s="2">
        <f>H4/H2</f>
        <v>8.1479512762146683E-2</v>
      </c>
      <c r="I5" s="2"/>
      <c r="J5" s="2"/>
      <c r="N5" t="s">
        <v>56</v>
      </c>
      <c r="O5" s="2">
        <v>582</v>
      </c>
      <c r="P5" s="21">
        <v>32</v>
      </c>
      <c r="T5" s="2"/>
    </row>
    <row r="6" spans="1:23">
      <c r="A6" t="s">
        <v>58</v>
      </c>
      <c r="B6" s="2">
        <v>325</v>
      </c>
      <c r="C6" s="21">
        <v>36</v>
      </c>
      <c r="D6" s="15">
        <f t="shared" si="0"/>
        <v>9.0277777777777786</v>
      </c>
      <c r="F6" t="s">
        <v>9</v>
      </c>
      <c r="G6" s="19"/>
      <c r="H6" s="20">
        <f>TTEST(D2:D16,D25:D38,2,2)</f>
        <v>0.87433102124346962</v>
      </c>
      <c r="I6" s="20"/>
      <c r="J6" s="20"/>
      <c r="K6" s="20"/>
      <c r="L6" s="20"/>
      <c r="N6" t="s">
        <v>57</v>
      </c>
      <c r="O6" s="2">
        <v>262</v>
      </c>
      <c r="P6" s="21">
        <v>30</v>
      </c>
      <c r="R6" s="21"/>
    </row>
    <row r="7" spans="1:23">
      <c r="A7" t="s">
        <v>59</v>
      </c>
      <c r="B7">
        <v>409</v>
      </c>
      <c r="C7" s="21">
        <v>35</v>
      </c>
      <c r="D7" s="15">
        <f t="shared" si="0"/>
        <v>11.685714285714285</v>
      </c>
      <c r="F7" t="s">
        <v>17</v>
      </c>
      <c r="G7" s="2">
        <f>G3*G5</f>
        <v>8.8770999229837222E-2</v>
      </c>
      <c r="H7" s="2">
        <f>H3*H5</f>
        <v>0.41794925129161825</v>
      </c>
      <c r="I7" s="2"/>
      <c r="J7" s="2"/>
      <c r="N7" t="s">
        <v>58</v>
      </c>
      <c r="O7" s="2">
        <v>325</v>
      </c>
      <c r="P7" s="21">
        <v>36</v>
      </c>
      <c r="R7" s="21"/>
    </row>
    <row r="8" spans="1:23">
      <c r="A8" t="s">
        <v>60</v>
      </c>
      <c r="B8">
        <v>246</v>
      </c>
      <c r="C8" s="21">
        <v>32</v>
      </c>
      <c r="D8" s="15"/>
      <c r="G8" s="2"/>
      <c r="H8" s="2"/>
      <c r="I8" s="2"/>
      <c r="J8" s="2"/>
      <c r="N8" t="s">
        <v>59</v>
      </c>
      <c r="O8">
        <v>409</v>
      </c>
      <c r="P8" s="21">
        <v>35</v>
      </c>
      <c r="R8" s="21"/>
    </row>
    <row r="9" spans="1:23">
      <c r="A9" t="s">
        <v>61</v>
      </c>
      <c r="B9">
        <v>244</v>
      </c>
      <c r="C9" s="21">
        <v>26</v>
      </c>
      <c r="D9" s="15">
        <f t="shared" si="0"/>
        <v>9.384615384615385</v>
      </c>
      <c r="G9" s="2"/>
      <c r="H9" s="2"/>
      <c r="I9" s="2"/>
      <c r="J9" s="2"/>
      <c r="N9" t="s">
        <v>60</v>
      </c>
      <c r="O9">
        <v>246</v>
      </c>
      <c r="P9" s="21">
        <v>32</v>
      </c>
      <c r="R9" s="21"/>
    </row>
    <row r="10" spans="1:23">
      <c r="A10" t="s">
        <v>62</v>
      </c>
      <c r="B10">
        <v>103</v>
      </c>
      <c r="C10" s="21">
        <v>37</v>
      </c>
      <c r="D10" s="15"/>
      <c r="G10" s="2"/>
      <c r="H10" s="2"/>
      <c r="I10" s="2"/>
      <c r="J10" s="2"/>
      <c r="N10" t="s">
        <v>61</v>
      </c>
      <c r="O10">
        <v>244</v>
      </c>
      <c r="P10" s="21">
        <v>26</v>
      </c>
      <c r="R10" s="21"/>
    </row>
    <row r="11" spans="1:23">
      <c r="A11" t="s">
        <v>63</v>
      </c>
      <c r="B11">
        <v>94</v>
      </c>
      <c r="C11" s="21">
        <v>15</v>
      </c>
      <c r="D11" s="15"/>
      <c r="G11" s="2"/>
      <c r="H11" s="2"/>
      <c r="I11" s="2"/>
      <c r="J11" s="2"/>
      <c r="N11" t="s">
        <v>62</v>
      </c>
      <c r="O11">
        <v>103</v>
      </c>
      <c r="P11" s="21">
        <v>37</v>
      </c>
      <c r="R11" s="21"/>
    </row>
    <row r="12" spans="1:23">
      <c r="A12" t="s">
        <v>64</v>
      </c>
      <c r="B12">
        <v>67</v>
      </c>
      <c r="C12" s="21">
        <v>28</v>
      </c>
      <c r="D12" s="15"/>
      <c r="G12" s="2"/>
      <c r="H12" s="2"/>
      <c r="I12" s="2"/>
      <c r="J12" s="2"/>
      <c r="N12" t="s">
        <v>63</v>
      </c>
      <c r="O12">
        <v>94</v>
      </c>
      <c r="P12" s="21">
        <v>15</v>
      </c>
      <c r="R12" s="21"/>
    </row>
    <row r="13" spans="1:23">
      <c r="A13" t="s">
        <v>65</v>
      </c>
      <c r="B13">
        <v>182</v>
      </c>
      <c r="C13" s="21">
        <v>35</v>
      </c>
      <c r="D13" s="15"/>
      <c r="G13" s="2"/>
      <c r="H13" s="2"/>
      <c r="I13" s="2"/>
      <c r="J13" s="2"/>
      <c r="N13" t="s">
        <v>64</v>
      </c>
      <c r="O13">
        <v>67</v>
      </c>
      <c r="P13" s="21">
        <v>28</v>
      </c>
      <c r="R13" s="21"/>
    </row>
    <row r="14" spans="1:23">
      <c r="A14" t="s">
        <v>66</v>
      </c>
      <c r="B14">
        <v>188</v>
      </c>
      <c r="C14" s="21">
        <v>35</v>
      </c>
      <c r="D14" s="15"/>
      <c r="G14" s="2"/>
      <c r="H14" s="2"/>
      <c r="I14" s="2"/>
      <c r="J14" s="2"/>
      <c r="N14" t="s">
        <v>65</v>
      </c>
      <c r="O14">
        <v>182</v>
      </c>
      <c r="P14" s="21">
        <v>35</v>
      </c>
      <c r="R14" s="21"/>
    </row>
    <row r="15" spans="1:23">
      <c r="A15" t="s">
        <v>67</v>
      </c>
      <c r="B15" s="2">
        <v>363</v>
      </c>
      <c r="C15" s="21">
        <v>35</v>
      </c>
      <c r="D15" s="15">
        <f t="shared" si="0"/>
        <v>10.371428571428572</v>
      </c>
      <c r="G15" s="2"/>
      <c r="H15" s="2"/>
      <c r="I15" s="2"/>
      <c r="J15" s="2"/>
      <c r="N15" t="s">
        <v>66</v>
      </c>
      <c r="O15">
        <v>188</v>
      </c>
      <c r="P15" s="21">
        <v>35</v>
      </c>
      <c r="R15" s="21"/>
    </row>
    <row r="16" spans="1:23">
      <c r="A16" t="s">
        <v>68</v>
      </c>
      <c r="B16">
        <v>275</v>
      </c>
      <c r="C16" s="21">
        <v>34</v>
      </c>
      <c r="D16" s="15">
        <f t="shared" si="0"/>
        <v>8.0882352941176467</v>
      </c>
      <c r="G16" s="2"/>
      <c r="H16" s="2"/>
      <c r="I16" s="2"/>
      <c r="J16" s="2"/>
      <c r="N16" t="s">
        <v>67</v>
      </c>
      <c r="O16" s="2">
        <v>363</v>
      </c>
      <c r="P16" s="21">
        <v>35</v>
      </c>
      <c r="R16" s="21"/>
    </row>
    <row r="17" spans="1:22">
      <c r="C17" s="2"/>
      <c r="D17" s="15"/>
      <c r="G17" s="2"/>
      <c r="N17" t="s">
        <v>68</v>
      </c>
      <c r="O17">
        <v>275</v>
      </c>
      <c r="P17" s="21">
        <v>34</v>
      </c>
      <c r="R17" s="21"/>
    </row>
    <row r="18" spans="1:22">
      <c r="D18" s="15"/>
      <c r="R18" s="21"/>
    </row>
    <row r="19" spans="1:22">
      <c r="N19" s="1" t="s">
        <v>136</v>
      </c>
      <c r="R19" s="21"/>
      <c r="V19" s="2"/>
    </row>
    <row r="20" spans="1:22">
      <c r="G20" s="2"/>
      <c r="N20" t="s">
        <v>53</v>
      </c>
      <c r="O20">
        <v>237</v>
      </c>
      <c r="P20" s="21">
        <v>25</v>
      </c>
      <c r="R20" s="21"/>
    </row>
    <row r="21" spans="1:22">
      <c r="A21" s="9" t="s">
        <v>1</v>
      </c>
      <c r="B21" s="10">
        <f>AVERAGE($B$2:$B$6)</f>
        <v>429</v>
      </c>
      <c r="C21" s="10">
        <f>AVERAGE(C2:C7)</f>
        <v>31.5</v>
      </c>
      <c r="D21" s="10">
        <f>AVERAGE(D2:D16)</f>
        <v>12.273023808072828</v>
      </c>
      <c r="G21" s="2"/>
      <c r="N21" t="s">
        <v>52</v>
      </c>
      <c r="O21">
        <v>134</v>
      </c>
      <c r="P21" s="21">
        <v>24</v>
      </c>
    </row>
    <row r="22" spans="1:22">
      <c r="A22" s="11" t="s">
        <v>2</v>
      </c>
      <c r="B22" s="7" t="s">
        <v>10</v>
      </c>
      <c r="C22" s="7">
        <f>B21/C21</f>
        <v>13.619047619047619</v>
      </c>
      <c r="D22" s="7">
        <f>STDEV(D2:D16)</f>
        <v>4.2195711533890741</v>
      </c>
      <c r="G22" s="2"/>
      <c r="N22" t="s">
        <v>51</v>
      </c>
      <c r="O22">
        <v>111</v>
      </c>
      <c r="P22" s="21">
        <v>21</v>
      </c>
    </row>
    <row r="23" spans="1:22">
      <c r="A23" s="12" t="s">
        <v>4</v>
      </c>
      <c r="B23" s="13"/>
      <c r="C23" s="13"/>
      <c r="D23" s="13">
        <f>D22/SQRT(15)</f>
        <v>1.089488587014207</v>
      </c>
      <c r="G23" s="2"/>
      <c r="N23" t="s">
        <v>50</v>
      </c>
      <c r="O23">
        <v>112</v>
      </c>
      <c r="P23" s="21">
        <v>26</v>
      </c>
    </row>
    <row r="24" spans="1:22">
      <c r="A24" s="3" t="s">
        <v>0</v>
      </c>
      <c r="B24" s="3" t="s">
        <v>6</v>
      </c>
      <c r="C24" s="4" t="s">
        <v>7</v>
      </c>
      <c r="D24" s="1" t="s">
        <v>8</v>
      </c>
      <c r="G24" s="2"/>
      <c r="N24" t="s">
        <v>49</v>
      </c>
      <c r="O24">
        <v>259</v>
      </c>
      <c r="P24" s="21">
        <v>7</v>
      </c>
    </row>
    <row r="25" spans="1:22">
      <c r="A25" t="s">
        <v>53</v>
      </c>
      <c r="B25">
        <v>237</v>
      </c>
      <c r="C25" s="21">
        <v>25</v>
      </c>
      <c r="D25">
        <f>B25/C25</f>
        <v>9.48</v>
      </c>
      <c r="G25" s="2"/>
      <c r="N25" t="s">
        <v>48</v>
      </c>
      <c r="O25">
        <v>326</v>
      </c>
      <c r="P25" s="21">
        <v>20</v>
      </c>
    </row>
    <row r="26" spans="1:22">
      <c r="A26" t="s">
        <v>52</v>
      </c>
      <c r="B26">
        <v>134</v>
      </c>
      <c r="C26" s="21">
        <v>24</v>
      </c>
      <c r="D26">
        <f>B26/C26</f>
        <v>5.583333333333333</v>
      </c>
      <c r="G26" s="2"/>
    </row>
    <row r="27" spans="1:22">
      <c r="A27" t="s">
        <v>51</v>
      </c>
      <c r="B27">
        <v>111</v>
      </c>
      <c r="C27" s="21">
        <v>21</v>
      </c>
      <c r="D27">
        <f>B27/C27</f>
        <v>5.2857142857142856</v>
      </c>
      <c r="G27" s="2"/>
    </row>
    <row r="28" spans="1:22">
      <c r="A28" t="s">
        <v>50</v>
      </c>
      <c r="B28">
        <v>112</v>
      </c>
      <c r="C28" s="21">
        <v>26</v>
      </c>
      <c r="D28">
        <f>B28/C28</f>
        <v>4.3076923076923075</v>
      </c>
      <c r="G28" s="2"/>
    </row>
    <row r="29" spans="1:22">
      <c r="A29" t="s">
        <v>49</v>
      </c>
      <c r="B29">
        <v>259</v>
      </c>
      <c r="C29" s="21">
        <v>7</v>
      </c>
      <c r="D29">
        <f>B29/C29</f>
        <v>37</v>
      </c>
      <c r="G29" s="2"/>
    </row>
    <row r="30" spans="1:22">
      <c r="A30" t="s">
        <v>48</v>
      </c>
      <c r="B30">
        <v>326</v>
      </c>
      <c r="C30" s="21">
        <v>20</v>
      </c>
      <c r="D30">
        <f>B30/C30</f>
        <v>16.3</v>
      </c>
      <c r="G30" s="2"/>
    </row>
    <row r="31" spans="1:22">
      <c r="G31" s="2"/>
    </row>
    <row r="32" spans="1:22">
      <c r="G32" s="2"/>
    </row>
    <row r="33" spans="1:16">
      <c r="G33" s="2"/>
      <c r="P33" s="21"/>
    </row>
    <row r="34" spans="1:16">
      <c r="G34" s="2"/>
    </row>
    <row r="35" spans="1:16">
      <c r="C35" s="21"/>
      <c r="G35" s="2"/>
    </row>
    <row r="36" spans="1:16">
      <c r="C36" s="21"/>
      <c r="G36" s="2"/>
    </row>
    <row r="37" spans="1:16">
      <c r="G37" s="2"/>
    </row>
    <row r="38" spans="1:16">
      <c r="C38" s="21"/>
      <c r="G38" s="2"/>
    </row>
    <row r="39" spans="1:16">
      <c r="G39" s="2"/>
    </row>
    <row r="40" spans="1:16">
      <c r="G40" s="2"/>
    </row>
    <row r="41" spans="1:16">
      <c r="G41" s="2"/>
    </row>
    <row r="42" spans="1:16">
      <c r="G42" s="2"/>
      <c r="N42" s="21"/>
      <c r="O42" s="21"/>
    </row>
    <row r="43" spans="1:16">
      <c r="G43" s="2"/>
      <c r="N43" s="21"/>
      <c r="O43" s="21"/>
    </row>
    <row r="44" spans="1:16">
      <c r="A44" s="9" t="s">
        <v>1</v>
      </c>
      <c r="B44" s="10">
        <f>AVERAGE($B$25:$B$41)</f>
        <v>196.5</v>
      </c>
      <c r="C44" s="10">
        <f>AVERAGE($C$25:$C$41)</f>
        <v>20.5</v>
      </c>
      <c r="D44" s="10">
        <f>AVERAGE($D$25:$D$38)</f>
        <v>12.992789987789989</v>
      </c>
      <c r="G44" s="2"/>
      <c r="N44" s="21"/>
      <c r="O44" s="21"/>
    </row>
    <row r="45" spans="1:16">
      <c r="A45" s="11" t="s">
        <v>2</v>
      </c>
      <c r="B45" s="7" t="s">
        <v>10</v>
      </c>
      <c r="C45" s="7">
        <f>B44/C44</f>
        <v>9.5853658536585371</v>
      </c>
      <c r="D45" s="7">
        <f>STDEV($D25:$D38)</f>
        <v>12.564660358626272</v>
      </c>
      <c r="G45" s="2"/>
      <c r="N45" s="21"/>
      <c r="O45" s="21"/>
    </row>
    <row r="46" spans="1:16">
      <c r="A46" s="12" t="s">
        <v>4</v>
      </c>
      <c r="B46" s="13"/>
      <c r="C46" s="13"/>
      <c r="D46" s="13">
        <f>$D45/SQRT(6)</f>
        <v>5.1295011116682439</v>
      </c>
      <c r="F46" s="2"/>
      <c r="G46" s="2"/>
      <c r="H46" s="2"/>
      <c r="I46" s="2"/>
      <c r="N46" s="21"/>
      <c r="O46" s="21"/>
    </row>
    <row r="47" spans="1:16">
      <c r="A47" s="16" t="s">
        <v>0</v>
      </c>
      <c r="B47" s="16" t="s">
        <v>6</v>
      </c>
      <c r="C47" s="16" t="s">
        <v>7</v>
      </c>
      <c r="D47" s="16" t="s">
        <v>8</v>
      </c>
      <c r="F47" s="2"/>
      <c r="G47" s="2"/>
      <c r="H47" s="2"/>
      <c r="I47" s="2"/>
      <c r="N47" s="21"/>
      <c r="O47" s="21"/>
    </row>
    <row r="48" spans="1:16">
      <c r="D48" s="15" t="e">
        <f t="shared" ref="D48:D56" si="1">B48/C48</f>
        <v>#DIV/0!</v>
      </c>
      <c r="F48" s="2"/>
      <c r="G48" s="2"/>
      <c r="N48" s="21"/>
      <c r="O48" s="21"/>
    </row>
    <row r="49" spans="1:22">
      <c r="D49" s="15" t="e">
        <f t="shared" si="1"/>
        <v>#DIV/0!</v>
      </c>
      <c r="G49" s="2"/>
      <c r="N49" s="21"/>
      <c r="O49" s="21"/>
    </row>
    <row r="50" spans="1:22">
      <c r="D50" s="15" t="e">
        <f t="shared" si="1"/>
        <v>#DIV/0!</v>
      </c>
      <c r="N50" s="21"/>
      <c r="O50" s="21"/>
    </row>
    <row r="51" spans="1:22">
      <c r="D51" s="15" t="e">
        <f t="shared" si="1"/>
        <v>#DIV/0!</v>
      </c>
      <c r="G51" s="2"/>
      <c r="N51" s="21"/>
      <c r="O51" s="21"/>
    </row>
    <row r="52" spans="1:22">
      <c r="D52" s="15" t="e">
        <f t="shared" si="1"/>
        <v>#DIV/0!</v>
      </c>
      <c r="G52" s="2"/>
      <c r="N52" s="21"/>
      <c r="O52" s="21"/>
    </row>
    <row r="53" spans="1:22">
      <c r="D53" s="15" t="e">
        <f t="shared" si="1"/>
        <v>#DIV/0!</v>
      </c>
      <c r="G53" s="2"/>
      <c r="N53" s="21"/>
      <c r="O53" s="21"/>
    </row>
    <row r="54" spans="1:22">
      <c r="D54" s="15" t="e">
        <f t="shared" si="1"/>
        <v>#DIV/0!</v>
      </c>
      <c r="G54" s="2"/>
      <c r="N54" s="21"/>
      <c r="O54" s="21"/>
    </row>
    <row r="55" spans="1:22">
      <c r="D55" s="15" t="e">
        <f t="shared" si="1"/>
        <v>#DIV/0!</v>
      </c>
      <c r="G55" s="2"/>
      <c r="N55" s="21"/>
      <c r="O55" s="21"/>
    </row>
    <row r="56" spans="1:22">
      <c r="D56" s="15" t="e">
        <f t="shared" si="1"/>
        <v>#DIV/0!</v>
      </c>
      <c r="G56" s="2"/>
      <c r="N56" s="21"/>
      <c r="O56" s="21"/>
    </row>
    <row r="57" spans="1:22">
      <c r="A57" s="5"/>
      <c r="B57" s="5"/>
      <c r="C57" s="5"/>
      <c r="D57" s="15"/>
      <c r="G57" s="2"/>
    </row>
    <row r="58" spans="1:22">
      <c r="A58" s="9" t="s">
        <v>1</v>
      </c>
      <c r="B58" s="10" t="e">
        <f>AVERAGE($B$48:$B$52)</f>
        <v>#DIV/0!</v>
      </c>
      <c r="C58" s="10" t="e">
        <f>AVERAGE($C$48:$C$52)</f>
        <v>#DIV/0!</v>
      </c>
      <c r="D58" s="10" t="e">
        <f>AVERAGE($D$48:$D$52)</f>
        <v>#DIV/0!</v>
      </c>
      <c r="G58" s="2"/>
    </row>
    <row r="59" spans="1:22">
      <c r="A59" s="11" t="s">
        <v>2</v>
      </c>
      <c r="B59" s="7" t="s">
        <v>10</v>
      </c>
      <c r="C59" s="7" t="e">
        <f>B58/C58</f>
        <v>#DIV/0!</v>
      </c>
      <c r="D59" s="7" t="e">
        <f>STDEV($D$48:$D$52)</f>
        <v>#DIV/0!</v>
      </c>
      <c r="G59" s="2"/>
      <c r="U59" s="2"/>
      <c r="V59" s="2"/>
    </row>
    <row r="60" spans="1:22">
      <c r="A60" s="12" t="s">
        <v>4</v>
      </c>
      <c r="B60" s="13"/>
      <c r="C60" s="13"/>
      <c r="D60" s="13" t="e">
        <f>D59/SQRT(5)</f>
        <v>#DIV/0!</v>
      </c>
      <c r="G60" s="2"/>
      <c r="V60" s="2"/>
    </row>
    <row r="61" spans="1:22">
      <c r="A61" s="16" t="s">
        <v>0</v>
      </c>
      <c r="B61" s="16" t="s">
        <v>6</v>
      </c>
      <c r="C61" s="16" t="s">
        <v>7</v>
      </c>
      <c r="D61" s="16" t="s">
        <v>8</v>
      </c>
      <c r="G61" s="2"/>
      <c r="V61" s="2"/>
    </row>
    <row r="62" spans="1:22">
      <c r="C62" s="2"/>
      <c r="D62" s="2" t="e">
        <f>B62/C62</f>
        <v>#DIV/0!</v>
      </c>
      <c r="E62" s="2"/>
      <c r="F62" s="2"/>
      <c r="O62" s="2"/>
      <c r="V62" s="2"/>
    </row>
    <row r="63" spans="1:22">
      <c r="D63" s="2" t="e">
        <f t="shared" ref="D63:D70" si="2">B63/C63</f>
        <v>#DIV/0!</v>
      </c>
      <c r="E63" s="2"/>
      <c r="F63" s="2"/>
      <c r="O63" s="2"/>
    </row>
    <row r="64" spans="1:22">
      <c r="D64" s="2" t="e">
        <f t="shared" si="2"/>
        <v>#DIV/0!</v>
      </c>
      <c r="O64" s="2"/>
    </row>
    <row r="65" spans="1:15">
      <c r="C65" s="2"/>
      <c r="D65" s="2" t="e">
        <f t="shared" si="2"/>
        <v>#DIV/0!</v>
      </c>
      <c r="O65" s="2"/>
    </row>
    <row r="66" spans="1:15">
      <c r="C66" s="2"/>
      <c r="D66" s="2" t="e">
        <f t="shared" si="2"/>
        <v>#DIV/0!</v>
      </c>
      <c r="F66" s="2"/>
      <c r="G66" s="2"/>
      <c r="H66" s="2"/>
      <c r="I66" s="2"/>
      <c r="O66" s="2"/>
    </row>
    <row r="67" spans="1:15">
      <c r="C67" s="2"/>
      <c r="D67" s="2" t="e">
        <f t="shared" si="2"/>
        <v>#DIV/0!</v>
      </c>
      <c r="G67" s="2"/>
      <c r="O67" s="2"/>
    </row>
    <row r="68" spans="1:15">
      <c r="C68" s="2"/>
      <c r="D68" s="2" t="e">
        <f t="shared" si="2"/>
        <v>#DIV/0!</v>
      </c>
      <c r="G68" s="2"/>
    </row>
    <row r="69" spans="1:15">
      <c r="D69" s="2" t="e">
        <f t="shared" si="2"/>
        <v>#DIV/0!</v>
      </c>
      <c r="G69" s="2"/>
    </row>
    <row r="70" spans="1:15">
      <c r="D70" s="2" t="e">
        <f t="shared" si="2"/>
        <v>#DIV/0!</v>
      </c>
      <c r="G70" s="2"/>
    </row>
    <row r="71" spans="1:15">
      <c r="A71" s="5"/>
      <c r="B71" s="5"/>
      <c r="C71" s="5"/>
      <c r="D71" s="15"/>
      <c r="G71" s="2"/>
    </row>
    <row r="72" spans="1:15">
      <c r="D72" s="2"/>
      <c r="F72" s="2"/>
      <c r="G72" s="2"/>
    </row>
    <row r="73" spans="1:15">
      <c r="A73" s="9" t="s">
        <v>1</v>
      </c>
      <c r="B73" s="9" t="e">
        <f>AVERAGE($B$62:$B$66)</f>
        <v>#DIV/0!</v>
      </c>
      <c r="C73" s="10" t="e">
        <f>AVERAGE($C$62:$C$66)</f>
        <v>#DIV/0!</v>
      </c>
      <c r="D73" s="10" t="e">
        <f>AVERAGE($D$62:$D$68)</f>
        <v>#DIV/0!</v>
      </c>
      <c r="G73" s="2"/>
    </row>
    <row r="74" spans="1:15">
      <c r="A74" s="11" t="s">
        <v>2</v>
      </c>
      <c r="B74" s="17" t="s">
        <v>10</v>
      </c>
      <c r="C74" s="8" t="e">
        <f>$B$73/$C$73</f>
        <v>#DIV/0!</v>
      </c>
      <c r="D74" s="7" t="e">
        <f>STDEV($D$62:$D$68)</f>
        <v>#DIV/0!</v>
      </c>
    </row>
    <row r="75" spans="1:15">
      <c r="A75" s="12" t="s">
        <v>4</v>
      </c>
      <c r="B75" s="12"/>
      <c r="C75" s="13"/>
      <c r="D75" s="13" t="e">
        <f>D74/SQRT(7)</f>
        <v>#DIV/0!</v>
      </c>
    </row>
    <row r="76" spans="1:15">
      <c r="A76" s="16" t="s">
        <v>0</v>
      </c>
      <c r="B76" s="16" t="s">
        <v>6</v>
      </c>
      <c r="C76" s="16" t="s">
        <v>7</v>
      </c>
      <c r="D76" s="16" t="s">
        <v>8</v>
      </c>
      <c r="O76" s="2"/>
    </row>
    <row r="77" spans="1:15">
      <c r="D77" s="15" t="e">
        <f>B77/C77</f>
        <v>#DIV/0!</v>
      </c>
    </row>
    <row r="78" spans="1:15">
      <c r="D78" s="15" t="e">
        <f>B78/C78</f>
        <v>#DIV/0!</v>
      </c>
    </row>
    <row r="79" spans="1:15">
      <c r="D79" s="15" t="e">
        <f>B79/C79</f>
        <v>#DIV/0!</v>
      </c>
    </row>
    <row r="80" spans="1:15">
      <c r="D80" s="15" t="e">
        <f>B80/C80</f>
        <v>#DIV/0!</v>
      </c>
    </row>
    <row r="81" spans="1:4">
      <c r="D81" s="15" t="e">
        <f>B81/C81</f>
        <v>#DIV/0!</v>
      </c>
    </row>
    <row r="82" spans="1:4">
      <c r="A82" s="15"/>
      <c r="B82" s="15"/>
      <c r="C82" s="15"/>
      <c r="D82" s="15"/>
    </row>
    <row r="83" spans="1:4">
      <c r="A83" s="15"/>
      <c r="B83" s="15"/>
      <c r="C83" s="15"/>
      <c r="D83" s="15"/>
    </row>
    <row r="84" spans="1:4">
      <c r="A84" s="15"/>
      <c r="B84" s="15"/>
      <c r="C84" s="15"/>
      <c r="D84" s="15"/>
    </row>
    <row r="85" spans="1:4">
      <c r="A85" s="15"/>
      <c r="B85" s="15"/>
      <c r="C85" s="15"/>
      <c r="D85" s="15"/>
    </row>
    <row r="86" spans="1:4">
      <c r="A86" s="15"/>
      <c r="B86" s="15"/>
      <c r="C86" s="15"/>
      <c r="D86" s="15"/>
    </row>
    <row r="87" spans="1:4">
      <c r="A87" s="14" t="s">
        <v>1</v>
      </c>
      <c r="B87" s="9" t="e">
        <f>AVERAGE($B$77:$B$81)</f>
        <v>#DIV/0!</v>
      </c>
      <c r="C87" s="10" t="e">
        <f>AVERAGE($C$77:$C$81)</f>
        <v>#DIV/0!</v>
      </c>
      <c r="D87" s="10" t="e">
        <f>AVERAGE($D$77:$D$81)</f>
        <v>#DIV/0!</v>
      </c>
    </row>
    <row r="88" spans="1:4">
      <c r="A88" s="11" t="s">
        <v>2</v>
      </c>
      <c r="B88" s="17" t="s">
        <v>10</v>
      </c>
      <c r="C88" s="8" t="e">
        <f>$B$87/$C$87</f>
        <v>#DIV/0!</v>
      </c>
      <c r="D88" s="7" t="e">
        <f>STDEV($D$77:$D$81)</f>
        <v>#DIV/0!</v>
      </c>
    </row>
    <row r="89" spans="1:4">
      <c r="A89" s="12" t="s">
        <v>4</v>
      </c>
      <c r="B89" s="12"/>
      <c r="C89" s="13"/>
      <c r="D89" s="13" t="e">
        <f>D88/SQRT(5)</f>
        <v>#DIV/0!</v>
      </c>
    </row>
    <row r="90" spans="1:4">
      <c r="A90" s="16" t="s">
        <v>0</v>
      </c>
      <c r="B90" s="16" t="s">
        <v>6</v>
      </c>
      <c r="C90" s="16" t="s">
        <v>7</v>
      </c>
      <c r="D90" s="16" t="s">
        <v>8</v>
      </c>
    </row>
    <row r="91" spans="1:4">
      <c r="D91" t="e">
        <f t="shared" ref="D91:D96" si="3">B91/C91</f>
        <v>#DIV/0!</v>
      </c>
    </row>
    <row r="92" spans="1:4">
      <c r="D92" t="e">
        <f t="shared" si="3"/>
        <v>#DIV/0!</v>
      </c>
    </row>
    <row r="93" spans="1:4">
      <c r="D93" t="e">
        <f t="shared" si="3"/>
        <v>#DIV/0!</v>
      </c>
    </row>
    <row r="94" spans="1:4">
      <c r="D94" t="e">
        <f t="shared" si="3"/>
        <v>#DIV/0!</v>
      </c>
    </row>
    <row r="95" spans="1:4">
      <c r="D95" t="e">
        <f t="shared" si="3"/>
        <v>#DIV/0!</v>
      </c>
    </row>
    <row r="96" spans="1:4">
      <c r="D96" t="e">
        <f t="shared" si="3"/>
        <v>#DIV/0!</v>
      </c>
    </row>
    <row r="101" spans="1:20">
      <c r="A101" s="14" t="s">
        <v>1</v>
      </c>
      <c r="B101" s="9" t="e">
        <f>AVERAGE($B$91:$B$95)</f>
        <v>#DIV/0!</v>
      </c>
      <c r="C101" s="10" t="e">
        <f>AVERAGE($C$91:$C$95)</f>
        <v>#DIV/0!</v>
      </c>
      <c r="D101" s="10" t="e">
        <f>AVERAGE($D$91:$D$96)</f>
        <v>#DIV/0!</v>
      </c>
      <c r="F101" s="2"/>
      <c r="G101" s="2"/>
      <c r="H101" s="2"/>
      <c r="I101" s="2"/>
    </row>
    <row r="102" spans="1:20">
      <c r="A102" s="11" t="s">
        <v>2</v>
      </c>
      <c r="B102" s="17" t="s">
        <v>10</v>
      </c>
      <c r="C102" s="8" t="e">
        <f>$B$101/$C$101</f>
        <v>#DIV/0!</v>
      </c>
      <c r="D102" s="7" t="e">
        <f>STDEV($D$91:$D$96)</f>
        <v>#DIV/0!</v>
      </c>
      <c r="F102" s="2"/>
      <c r="G102" s="2"/>
    </row>
    <row r="103" spans="1:20">
      <c r="A103" s="12" t="s">
        <v>4</v>
      </c>
      <c r="B103" s="12"/>
      <c r="C103" s="13"/>
      <c r="D103" s="13" t="e">
        <f>D102/SQRT(ROWS($D$91:$D$96))</f>
        <v>#DIV/0!</v>
      </c>
      <c r="G103" s="2"/>
    </row>
    <row r="105" spans="1:20">
      <c r="A105" s="3"/>
      <c r="B105" s="3"/>
    </row>
    <row r="106" spans="1:20">
      <c r="A106" s="2"/>
      <c r="B106" s="2"/>
    </row>
    <row r="107" spans="1:20">
      <c r="C107" s="2"/>
      <c r="E107" s="2"/>
      <c r="F107" s="2"/>
      <c r="G107" s="2"/>
    </row>
    <row r="108" spans="1:20">
      <c r="A108" s="2"/>
      <c r="B108" s="2"/>
      <c r="C108" s="2"/>
      <c r="D108" s="2"/>
      <c r="F108" s="2"/>
      <c r="G108" s="2"/>
    </row>
    <row r="109" spans="1:20">
      <c r="A109" s="2"/>
      <c r="B109" s="2"/>
      <c r="C109" s="2"/>
      <c r="D109" s="2"/>
      <c r="F109" s="2"/>
      <c r="N109" s="2"/>
      <c r="O109" s="2"/>
      <c r="P109" s="2"/>
      <c r="Q109" s="2"/>
      <c r="R109" s="2"/>
      <c r="S109" s="2"/>
      <c r="T109" s="2"/>
    </row>
    <row r="110" spans="1:20">
      <c r="A110" s="2"/>
      <c r="B110" s="2"/>
      <c r="C110" s="2"/>
      <c r="D110" s="2"/>
      <c r="F110" s="2"/>
      <c r="N110" s="2"/>
      <c r="O110" s="2"/>
      <c r="P110" s="2"/>
      <c r="Q110" s="2"/>
      <c r="R110" s="2"/>
      <c r="S110" s="2"/>
      <c r="T110" s="2"/>
    </row>
    <row r="111" spans="1:20">
      <c r="A111" s="2"/>
      <c r="B111" s="2"/>
      <c r="C111" s="2"/>
      <c r="D111" s="2"/>
      <c r="F111" s="2"/>
      <c r="N111" s="2"/>
      <c r="O111" s="2"/>
      <c r="P111" s="2"/>
      <c r="Q111" s="2"/>
      <c r="R111" s="2"/>
      <c r="S111" s="2"/>
      <c r="T111" s="2"/>
    </row>
    <row r="112" spans="1:20">
      <c r="A112" s="3"/>
      <c r="B112" s="3"/>
      <c r="C112" s="2"/>
      <c r="D112" s="2"/>
      <c r="E112" s="2"/>
      <c r="F112" s="2"/>
      <c r="G112" s="2"/>
      <c r="N112" s="2"/>
      <c r="O112" s="2"/>
      <c r="P112" s="2"/>
      <c r="Q112" s="2"/>
      <c r="R112" s="2"/>
      <c r="S112" s="2"/>
      <c r="T112" s="2"/>
    </row>
    <row r="113" spans="1:20">
      <c r="A113" s="4"/>
      <c r="B113" s="2"/>
      <c r="C113" s="2"/>
      <c r="D113" s="2"/>
      <c r="E113" s="2"/>
      <c r="F113" s="2"/>
      <c r="G113" s="2"/>
      <c r="N113" s="2"/>
      <c r="O113" s="2"/>
      <c r="P113" s="2"/>
      <c r="Q113" s="2"/>
      <c r="R113" s="2"/>
      <c r="S113" s="2"/>
      <c r="T113" s="2"/>
    </row>
    <row r="114" spans="1:20">
      <c r="A114" s="3"/>
      <c r="B114" s="3"/>
      <c r="C114" s="2"/>
      <c r="D114" s="2"/>
      <c r="E114" s="2"/>
      <c r="F114" s="2"/>
      <c r="G114" s="2"/>
      <c r="N114" s="2"/>
      <c r="O114" s="3"/>
      <c r="P114" s="3"/>
      <c r="Q114" s="3"/>
      <c r="R114" s="2"/>
      <c r="S114" s="2"/>
      <c r="T114" s="2"/>
    </row>
    <row r="115" spans="1:20">
      <c r="A115" s="2"/>
      <c r="B115" s="2"/>
      <c r="C115" s="2"/>
      <c r="D115" s="2"/>
      <c r="E115" s="2"/>
      <c r="F115" s="2"/>
      <c r="N115" s="2"/>
      <c r="O115" s="2"/>
      <c r="P115" s="2"/>
      <c r="Q115" s="2"/>
      <c r="R115" s="2"/>
      <c r="S115" s="2"/>
      <c r="T115" s="2"/>
    </row>
    <row r="116" spans="1:20">
      <c r="A116" s="2"/>
      <c r="B116" s="2"/>
      <c r="C116" s="2"/>
      <c r="D116" s="2"/>
      <c r="F116" s="2"/>
      <c r="N116" s="2"/>
      <c r="O116" s="2"/>
      <c r="P116" s="2"/>
      <c r="Q116" s="2"/>
      <c r="R116" s="2"/>
      <c r="S116" s="2"/>
      <c r="T116" s="2"/>
    </row>
    <row r="117" spans="1:20">
      <c r="A117" s="2"/>
      <c r="B117" s="2"/>
      <c r="C117" s="2"/>
      <c r="D117" s="2"/>
      <c r="N117" s="2"/>
      <c r="O117" s="2"/>
      <c r="P117" s="2"/>
      <c r="Q117" s="2"/>
      <c r="R117" s="2"/>
      <c r="S117" s="2"/>
      <c r="T117" s="2"/>
    </row>
    <row r="118" spans="1:20">
      <c r="A118" s="2"/>
      <c r="B118" s="2"/>
      <c r="C118" s="2"/>
      <c r="D118" s="2"/>
      <c r="F118" s="2"/>
      <c r="G118" s="2"/>
      <c r="H118" s="2"/>
      <c r="I118" s="2"/>
      <c r="N118" s="2"/>
      <c r="O118" s="3"/>
      <c r="P118" s="2"/>
      <c r="Q118" s="3"/>
      <c r="R118" s="2"/>
      <c r="S118" s="2"/>
      <c r="T118" s="2"/>
    </row>
    <row r="119" spans="1:20">
      <c r="A119" s="2"/>
      <c r="B119" s="2"/>
      <c r="C119" s="2"/>
      <c r="D119" s="2"/>
      <c r="F119" s="2"/>
      <c r="G119" s="2"/>
      <c r="N119" s="2"/>
      <c r="O119" s="4"/>
      <c r="P119" s="2"/>
      <c r="Q119" s="2"/>
      <c r="R119" s="2"/>
      <c r="S119" s="2"/>
      <c r="T119" s="2"/>
    </row>
    <row r="120" spans="1:20">
      <c r="A120" s="18"/>
      <c r="B120" s="3"/>
      <c r="C120" s="2"/>
      <c r="D120" s="2"/>
      <c r="E120" s="2"/>
      <c r="G120" s="2"/>
      <c r="N120" s="2"/>
      <c r="O120" s="3"/>
      <c r="P120" s="2"/>
      <c r="Q120" s="3"/>
      <c r="R120" s="2"/>
      <c r="S120" s="2"/>
      <c r="T120" s="2"/>
    </row>
    <row r="121" spans="1:20">
      <c r="A121" s="4"/>
      <c r="B121" s="2"/>
      <c r="C121" s="2"/>
      <c r="D121" s="2"/>
      <c r="F121" s="2"/>
      <c r="G121" s="2"/>
      <c r="N121" s="2"/>
      <c r="O121" s="2"/>
      <c r="P121" s="2"/>
      <c r="Q121" s="2"/>
      <c r="R121" s="2"/>
      <c r="S121" s="2"/>
      <c r="T121" s="2"/>
    </row>
    <row r="122" spans="1:20">
      <c r="A122" s="3"/>
      <c r="B122" s="3"/>
      <c r="C122" s="2"/>
      <c r="D122" s="2"/>
      <c r="N122" s="2"/>
      <c r="O122" s="2"/>
      <c r="P122" s="2"/>
      <c r="Q122" s="2"/>
      <c r="R122" s="2"/>
      <c r="S122" s="2"/>
      <c r="T122" s="2"/>
    </row>
    <row r="123" spans="1:20">
      <c r="A123" s="2"/>
      <c r="B123" s="2"/>
      <c r="C123" s="2"/>
      <c r="D123" s="2"/>
      <c r="N123" s="2"/>
      <c r="O123" s="2"/>
      <c r="P123" s="2"/>
      <c r="Q123" s="2"/>
      <c r="R123" s="2"/>
      <c r="S123" s="2"/>
      <c r="T123" s="2"/>
    </row>
    <row r="124" spans="1:20">
      <c r="A124" s="2"/>
      <c r="B124" s="2"/>
      <c r="C124" s="2"/>
      <c r="D124" s="2"/>
      <c r="N124" s="2"/>
      <c r="O124" s="2"/>
      <c r="P124" s="2"/>
      <c r="Q124" s="2"/>
      <c r="R124" s="2"/>
      <c r="S124" s="2"/>
      <c r="T124" s="2"/>
    </row>
    <row r="125" spans="1:20">
      <c r="A125" s="2"/>
      <c r="B125" s="2"/>
      <c r="C125" s="2"/>
      <c r="D125" s="2"/>
      <c r="N125" s="2"/>
      <c r="O125" s="2"/>
      <c r="P125" s="2"/>
      <c r="Q125" s="2"/>
      <c r="R125" s="2"/>
      <c r="S125" s="2"/>
      <c r="T125" s="2"/>
    </row>
    <row r="126" spans="1:20">
      <c r="A126" s="2"/>
      <c r="B126" s="2"/>
      <c r="C126" s="2"/>
      <c r="D126" s="2"/>
      <c r="N126" s="2"/>
      <c r="O126" s="2"/>
      <c r="P126" s="2"/>
      <c r="Q126" s="2"/>
      <c r="R126" s="2"/>
      <c r="S126" s="2"/>
      <c r="T126" s="2"/>
    </row>
    <row r="127" spans="1:20">
      <c r="A127" s="2"/>
      <c r="B127" s="2"/>
      <c r="C127" s="2"/>
      <c r="D127" s="2"/>
      <c r="N127" s="2"/>
      <c r="O127" s="18"/>
      <c r="P127" s="2"/>
      <c r="Q127" s="3"/>
      <c r="R127" s="2"/>
      <c r="S127" s="2"/>
      <c r="T127" s="2"/>
    </row>
    <row r="128" spans="1:20">
      <c r="A128" s="3"/>
      <c r="B128" s="3"/>
      <c r="C128" s="2"/>
      <c r="D128" s="2"/>
      <c r="N128" s="2"/>
      <c r="O128" s="4"/>
      <c r="P128" s="2"/>
      <c r="Q128" s="2"/>
      <c r="R128" s="2"/>
      <c r="S128" s="2"/>
      <c r="T128" s="2"/>
    </row>
    <row r="129" spans="1:20">
      <c r="A129" s="4"/>
      <c r="B129" s="2"/>
      <c r="C129" s="2"/>
      <c r="D129" s="2"/>
      <c r="N129" s="2"/>
      <c r="O129" s="3"/>
      <c r="P129" s="2"/>
      <c r="Q129" s="3"/>
      <c r="R129" s="2"/>
      <c r="S129" s="2"/>
      <c r="T129" s="2"/>
    </row>
    <row r="130" spans="1:20">
      <c r="A130" s="3"/>
      <c r="B130" s="3"/>
      <c r="C130" s="2"/>
      <c r="D130" s="2"/>
      <c r="N130" s="2"/>
      <c r="O130" s="2"/>
      <c r="P130" s="2"/>
      <c r="Q130" s="2"/>
      <c r="R130" s="2"/>
      <c r="S130" s="2"/>
      <c r="T130" s="2"/>
    </row>
    <row r="131" spans="1:20">
      <c r="A131" s="2"/>
      <c r="B131" s="2"/>
      <c r="C131" s="2"/>
      <c r="D131" s="2"/>
      <c r="N131" s="2"/>
      <c r="O131" s="2"/>
      <c r="P131" s="2"/>
      <c r="Q131" s="2"/>
      <c r="R131" s="2"/>
      <c r="S131" s="2"/>
      <c r="T131" s="2"/>
    </row>
    <row r="132" spans="1:20">
      <c r="A132" s="3"/>
      <c r="B132" s="3"/>
      <c r="C132" s="2"/>
      <c r="D132" s="2"/>
      <c r="N132" s="2"/>
      <c r="O132" s="2"/>
      <c r="P132" s="2"/>
      <c r="Q132" s="2"/>
      <c r="R132" s="2"/>
      <c r="S132" s="2"/>
      <c r="T132" s="2"/>
    </row>
    <row r="133" spans="1:20">
      <c r="A133" s="2"/>
      <c r="B133" s="2"/>
      <c r="C133" s="2"/>
      <c r="D133" s="2"/>
      <c r="F133" s="6"/>
      <c r="G133" s="6"/>
      <c r="H133" s="6"/>
      <c r="I133" s="6"/>
      <c r="N133" s="2"/>
      <c r="O133" s="2"/>
      <c r="P133" s="2"/>
      <c r="Q133" s="2"/>
      <c r="R133" s="2"/>
      <c r="S133" s="2"/>
      <c r="T133" s="2"/>
    </row>
    <row r="134" spans="1:20">
      <c r="A134" s="2"/>
      <c r="B134" s="2"/>
      <c r="C134" s="2"/>
      <c r="D134" s="2"/>
      <c r="F134" s="6"/>
      <c r="G134" s="6"/>
      <c r="H134" s="6"/>
      <c r="I134" s="6"/>
      <c r="N134" s="2"/>
      <c r="O134" s="2"/>
      <c r="P134" s="2"/>
      <c r="Q134" s="2"/>
      <c r="R134" s="2"/>
      <c r="S134" s="2"/>
      <c r="T134" s="2"/>
    </row>
    <row r="135" spans="1:20">
      <c r="A135" s="2"/>
      <c r="B135" s="2"/>
      <c r="C135" s="2"/>
      <c r="D135" s="2"/>
      <c r="F135" s="6"/>
      <c r="G135" s="6"/>
      <c r="H135" s="6"/>
      <c r="I135" s="6"/>
      <c r="N135" s="2"/>
      <c r="O135" s="2"/>
      <c r="P135" s="2"/>
      <c r="Q135" s="2"/>
      <c r="R135" s="2"/>
      <c r="S135" s="2"/>
      <c r="T135" s="2"/>
    </row>
    <row r="136" spans="1:20">
      <c r="A136" s="2"/>
      <c r="B136" s="2"/>
      <c r="C136" s="2"/>
      <c r="D136" s="2"/>
      <c r="F136" s="2"/>
      <c r="G136" s="2"/>
      <c r="N136" s="2"/>
      <c r="O136" s="2"/>
      <c r="P136" s="2"/>
      <c r="Q136" s="2"/>
      <c r="R136" s="2"/>
      <c r="S136" s="2"/>
      <c r="T136" s="2"/>
    </row>
    <row r="137" spans="1:20">
      <c r="A137" s="2"/>
      <c r="B137" s="2"/>
      <c r="C137" s="2"/>
      <c r="D137" s="2"/>
      <c r="N137" s="2"/>
      <c r="O137" s="2"/>
      <c r="P137" s="2"/>
      <c r="Q137" s="2"/>
      <c r="R137" s="2"/>
      <c r="S137" s="2"/>
      <c r="T137" s="2"/>
    </row>
    <row r="138" spans="1:20">
      <c r="A138" s="2"/>
      <c r="B138" s="2"/>
      <c r="C138" s="2"/>
      <c r="D138" s="2"/>
      <c r="N138" s="2"/>
      <c r="O138" s="2"/>
      <c r="P138" s="2"/>
      <c r="Q138" s="2"/>
      <c r="R138" s="2"/>
      <c r="S138" s="2"/>
      <c r="T138" s="2"/>
    </row>
    <row r="139" spans="1:20">
      <c r="A139" s="4"/>
      <c r="B139" s="3"/>
      <c r="C139" s="2"/>
      <c r="D139" s="2"/>
      <c r="N139" s="2"/>
      <c r="O139" s="2"/>
      <c r="P139" s="2"/>
      <c r="Q139" s="3"/>
      <c r="R139" s="2"/>
      <c r="S139" s="2"/>
      <c r="T139" s="2"/>
    </row>
    <row r="140" spans="1:20">
      <c r="A140" s="4"/>
      <c r="B140" s="2"/>
      <c r="C140" s="2"/>
      <c r="D140" s="2"/>
      <c r="N140" s="2"/>
      <c r="O140" s="2"/>
      <c r="P140" s="2"/>
      <c r="Q140" s="2"/>
      <c r="R140" s="2"/>
      <c r="S140" s="2"/>
      <c r="T140" s="2"/>
    </row>
    <row r="141" spans="1:20">
      <c r="A141" s="3"/>
      <c r="B141" s="3"/>
      <c r="C141" s="2"/>
      <c r="D141" s="2"/>
      <c r="N141" s="2"/>
      <c r="O141" s="2"/>
      <c r="P141" s="2"/>
      <c r="Q141" s="3"/>
      <c r="R141" s="2"/>
      <c r="S141" s="2"/>
      <c r="T141" s="2"/>
    </row>
    <row r="142" spans="1:20">
      <c r="A142" s="2"/>
      <c r="B142" s="2"/>
      <c r="C142" s="2"/>
      <c r="D142" s="2"/>
      <c r="N142" s="2"/>
      <c r="O142" s="2"/>
      <c r="P142" s="2"/>
      <c r="Q142" s="2"/>
      <c r="R142" s="2"/>
      <c r="S142" s="2"/>
      <c r="T142" s="2"/>
    </row>
    <row r="143" spans="1:20">
      <c r="A143" s="2"/>
      <c r="B143" s="2"/>
      <c r="C143" s="2"/>
      <c r="D143" s="2"/>
      <c r="N143" s="2"/>
      <c r="O143" s="2"/>
      <c r="P143" s="2"/>
      <c r="Q143" s="2"/>
      <c r="R143" s="2"/>
      <c r="S143" s="2"/>
      <c r="T143" s="2"/>
    </row>
    <row r="144" spans="1:20">
      <c r="A144" s="2"/>
      <c r="B144" s="2"/>
      <c r="C144" s="2"/>
      <c r="D144" s="2"/>
      <c r="N144" s="2"/>
      <c r="O144" s="2"/>
      <c r="P144" s="2"/>
      <c r="Q144" s="2"/>
      <c r="R144" s="2"/>
      <c r="S144" s="2"/>
      <c r="T144" s="2"/>
    </row>
    <row r="145" spans="1:20">
      <c r="A145" s="2"/>
      <c r="B145" s="2"/>
      <c r="C145" s="2"/>
      <c r="D145" s="2"/>
      <c r="N145" s="2"/>
      <c r="O145" s="2"/>
      <c r="P145" s="2"/>
      <c r="Q145" s="2"/>
      <c r="R145" s="2"/>
      <c r="S145" s="2"/>
      <c r="T145" s="2"/>
    </row>
    <row r="146" spans="1:20">
      <c r="A146" s="2"/>
      <c r="B146" s="2"/>
      <c r="C146" s="2"/>
      <c r="D146" s="2"/>
      <c r="N146" s="2"/>
      <c r="O146" s="2"/>
      <c r="P146" s="2"/>
      <c r="Q146" s="2"/>
      <c r="R146" s="2"/>
      <c r="S146" s="2"/>
      <c r="T146" s="2"/>
    </row>
    <row r="147" spans="1:20">
      <c r="A147" s="4"/>
      <c r="B147" s="3"/>
      <c r="C147" s="2"/>
      <c r="D147" s="2"/>
      <c r="N147" s="2"/>
      <c r="O147" s="2"/>
      <c r="P147" s="2"/>
      <c r="Q147" s="2"/>
      <c r="R147" s="2"/>
      <c r="S147" s="2"/>
      <c r="T147" s="2"/>
    </row>
    <row r="148" spans="1:20">
      <c r="A148" s="4"/>
      <c r="B148" s="2"/>
      <c r="C148" s="2"/>
      <c r="D148" s="2"/>
      <c r="N148" s="2"/>
      <c r="O148" s="2"/>
      <c r="P148" s="2"/>
      <c r="Q148" s="2"/>
      <c r="R148" s="2"/>
      <c r="S148" s="2"/>
      <c r="T148" s="2"/>
    </row>
    <row r="149" spans="1:20">
      <c r="A149" s="3"/>
      <c r="B149" s="18"/>
      <c r="C149" s="2"/>
      <c r="D149" s="2"/>
    </row>
    <row r="150" spans="1:20">
      <c r="A150" s="2"/>
      <c r="B150" s="2"/>
      <c r="C150" s="2"/>
      <c r="D150" s="2"/>
    </row>
    <row r="151" spans="1:20">
      <c r="A151" s="2"/>
      <c r="B151" s="2"/>
      <c r="C151" s="2"/>
      <c r="D151" s="2"/>
    </row>
    <row r="152" spans="1:20">
      <c r="A152" s="2"/>
      <c r="B152" s="2"/>
      <c r="C152" s="2"/>
      <c r="D152" s="2"/>
    </row>
    <row r="153" spans="1:20">
      <c r="A153" s="2"/>
      <c r="B153" s="2"/>
      <c r="C153" s="2"/>
      <c r="D153" s="2"/>
    </row>
    <row r="154" spans="1:20">
      <c r="A154" s="2"/>
      <c r="B154" s="2"/>
      <c r="C154" s="2"/>
      <c r="D154" s="2"/>
    </row>
    <row r="155" spans="1:20">
      <c r="A155" s="18"/>
      <c r="B155" s="3"/>
      <c r="C155" s="2"/>
      <c r="D155" s="2"/>
    </row>
    <row r="156" spans="1:20">
      <c r="A156" s="4"/>
      <c r="B156" s="2"/>
      <c r="C156" s="2"/>
      <c r="D156" s="2"/>
    </row>
    <row r="157" spans="1:20">
      <c r="A157" s="3"/>
      <c r="B157" s="3"/>
      <c r="C157" s="2"/>
      <c r="D157" s="2"/>
    </row>
    <row r="158" spans="1:20">
      <c r="A158" s="2"/>
      <c r="B158" s="2"/>
      <c r="C158" s="2"/>
      <c r="D158" s="2"/>
    </row>
    <row r="159" spans="1:20">
      <c r="A159" s="3"/>
      <c r="B159" s="3"/>
      <c r="C159" s="2"/>
      <c r="D159" s="2"/>
    </row>
    <row r="160" spans="1:20">
      <c r="A160" s="2"/>
      <c r="B160" s="2"/>
      <c r="C160" s="2"/>
      <c r="D160" s="2"/>
    </row>
    <row r="161" spans="1:4">
      <c r="A161" s="2"/>
      <c r="B161" s="2"/>
      <c r="C161" s="2"/>
      <c r="D161" s="2"/>
    </row>
    <row r="162" spans="1:4">
      <c r="A162" s="2"/>
      <c r="B162" s="2"/>
      <c r="C162" s="2"/>
      <c r="D162" s="2"/>
    </row>
    <row r="163" spans="1:4">
      <c r="A163" s="2"/>
      <c r="B163" s="2"/>
      <c r="C163" s="2"/>
      <c r="D163" s="2"/>
    </row>
    <row r="164" spans="1:4">
      <c r="A164" s="2"/>
      <c r="B164" s="2"/>
      <c r="C164" s="2"/>
      <c r="D164" s="2"/>
    </row>
    <row r="165" spans="1:4">
      <c r="A165" s="2"/>
      <c r="B165" s="2"/>
      <c r="C165" s="2"/>
      <c r="D165" s="2"/>
    </row>
    <row r="166" spans="1:4">
      <c r="A166" s="2"/>
      <c r="B166" s="2"/>
      <c r="C166" s="2"/>
      <c r="D166" s="2"/>
    </row>
    <row r="167" spans="1:4">
      <c r="A167" s="4"/>
      <c r="B167" s="3"/>
      <c r="C167" s="2"/>
      <c r="D167" s="2"/>
    </row>
    <row r="168" spans="1:4">
      <c r="A168" s="4"/>
      <c r="B168" s="2"/>
      <c r="C168" s="2"/>
      <c r="D168" s="2"/>
    </row>
    <row r="169" spans="1:4">
      <c r="A169" s="3"/>
      <c r="B169" s="3"/>
      <c r="C169" s="2"/>
      <c r="D169" s="2"/>
    </row>
    <row r="170" spans="1:4">
      <c r="A170" s="2"/>
      <c r="B170" s="5"/>
      <c r="C170" s="2"/>
      <c r="D170" s="2"/>
    </row>
    <row r="171" spans="1:4">
      <c r="A171" s="2"/>
      <c r="B171" s="5"/>
      <c r="C171" s="2"/>
      <c r="D171" s="2"/>
    </row>
    <row r="172" spans="1:4">
      <c r="A172" s="2"/>
      <c r="B172" s="5"/>
      <c r="C172" s="2"/>
      <c r="D172" s="2"/>
    </row>
    <row r="173" spans="1:4">
      <c r="A173" s="2"/>
      <c r="B173" s="5"/>
      <c r="C173" s="2"/>
      <c r="D173" s="2"/>
    </row>
    <row r="174" spans="1:4">
      <c r="A174" s="2"/>
      <c r="B174" s="5"/>
      <c r="C174" s="2"/>
      <c r="D174" s="2"/>
    </row>
    <row r="175" spans="1:4">
      <c r="A175" s="4"/>
      <c r="B175" s="3"/>
      <c r="C175" s="2"/>
      <c r="D175" s="2"/>
    </row>
    <row r="176" spans="1:4">
      <c r="A176" s="4"/>
      <c r="B176" s="2"/>
      <c r="C176" s="2"/>
      <c r="D176" s="2"/>
    </row>
    <row r="177" spans="1:4">
      <c r="A177" s="3"/>
      <c r="B177" s="3"/>
      <c r="C177" s="2"/>
      <c r="D177" s="2"/>
    </row>
    <row r="178" spans="1:4">
      <c r="A178" s="2"/>
      <c r="B178" s="5"/>
      <c r="C178" s="2"/>
      <c r="D178" s="2"/>
    </row>
    <row r="179" spans="1:4">
      <c r="A179" s="2"/>
      <c r="B179" s="5"/>
      <c r="C179" s="2"/>
      <c r="D179" s="2"/>
    </row>
    <row r="180" spans="1:4">
      <c r="A180" s="2"/>
      <c r="B180" s="5"/>
      <c r="C180" s="2"/>
      <c r="D180" s="2"/>
    </row>
    <row r="181" spans="1:4">
      <c r="A181" s="2"/>
      <c r="B181" s="5"/>
      <c r="C181" s="2"/>
      <c r="D181" s="2"/>
    </row>
    <row r="182" spans="1:4">
      <c r="A182" s="2"/>
      <c r="B182" s="5"/>
      <c r="C182" s="2"/>
      <c r="D182" s="2"/>
    </row>
    <row r="183" spans="1:4">
      <c r="A183" s="18"/>
      <c r="B183" s="3"/>
      <c r="C183" s="2"/>
      <c r="D183" s="2"/>
    </row>
    <row r="184" spans="1:4">
      <c r="A184" s="4"/>
      <c r="B184" s="2"/>
      <c r="C184" s="2"/>
      <c r="D184" s="2"/>
    </row>
    <row r="185" spans="1:4">
      <c r="A185" s="3"/>
      <c r="B185" s="3"/>
      <c r="C185" s="2"/>
      <c r="D185" s="2"/>
    </row>
    <row r="186" spans="1:4">
      <c r="A186" s="2"/>
      <c r="B186" s="2"/>
      <c r="C186" s="2"/>
      <c r="D186" s="2"/>
    </row>
    <row r="187" spans="1:4">
      <c r="A187" s="2"/>
      <c r="B187" s="2"/>
      <c r="C187" s="2"/>
      <c r="D187" s="2"/>
    </row>
    <row r="188" spans="1:4">
      <c r="A188" s="2"/>
      <c r="B188" s="2"/>
      <c r="C188" s="2"/>
      <c r="D188" s="2"/>
    </row>
    <row r="189" spans="1:4">
      <c r="A189" s="2"/>
      <c r="B189" s="2"/>
      <c r="C189" s="2"/>
      <c r="D189" s="2"/>
    </row>
    <row r="190" spans="1:4">
      <c r="A190" s="2"/>
      <c r="B190" s="2"/>
      <c r="C190" s="2"/>
      <c r="D190" s="2"/>
    </row>
    <row r="191" spans="1:4">
      <c r="A191" s="2"/>
      <c r="B191" s="2"/>
      <c r="C191" s="2"/>
      <c r="D191" s="2"/>
    </row>
    <row r="192" spans="1:4">
      <c r="A192" s="2"/>
      <c r="B192" s="2"/>
      <c r="C192" s="2"/>
      <c r="D192" s="2"/>
    </row>
  </sheetData>
  <pageMargins left="0.75" right="0.75" top="1" bottom="1" header="0.5" footer="0.5"/>
  <pageSetup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5"/>
  <sheetViews>
    <sheetView tabSelected="1" workbookViewId="0">
      <selection activeCell="N3" sqref="N3"/>
    </sheetView>
  </sheetViews>
  <sheetFormatPr baseColWidth="10" defaultColWidth="8.83203125" defaultRowHeight="14" x14ac:dyDescent="0"/>
  <cols>
    <col min="1" max="1" width="29.5" style="23" customWidth="1"/>
    <col min="2" max="11" width="8.83203125" style="23"/>
    <col min="12" max="12" width="12.5" style="23" customWidth="1"/>
    <col min="13" max="16384" width="8.83203125" style="23"/>
  </cols>
  <sheetData>
    <row r="1" spans="1:14">
      <c r="A1" s="25" t="s">
        <v>137</v>
      </c>
      <c r="B1" s="25" t="s">
        <v>138</v>
      </c>
      <c r="C1" s="25" t="s">
        <v>139</v>
      </c>
      <c r="D1" s="25" t="s">
        <v>140</v>
      </c>
      <c r="E1" s="25" t="s">
        <v>141</v>
      </c>
      <c r="F1" s="25" t="s">
        <v>142</v>
      </c>
      <c r="G1" s="25" t="s">
        <v>143</v>
      </c>
      <c r="H1" s="25" t="s">
        <v>144</v>
      </c>
      <c r="I1" s="25" t="s">
        <v>145</v>
      </c>
    </row>
    <row r="2" spans="1:14">
      <c r="A2" s="23" t="s">
        <v>146</v>
      </c>
      <c r="B2" s="23">
        <v>4</v>
      </c>
      <c r="C2" s="23">
        <v>12</v>
      </c>
      <c r="D2" s="23">
        <v>12</v>
      </c>
      <c r="E2" s="23">
        <f>SUM(C2,D2)</f>
        <v>24</v>
      </c>
      <c r="F2" s="23">
        <f>C2/E2</f>
        <v>0.5</v>
      </c>
      <c r="G2" s="23">
        <f>AVERAGE(F2:F12)</f>
        <v>0.81811976604596337</v>
      </c>
      <c r="H2" s="23">
        <f>G2*100</f>
        <v>81.811976604596339</v>
      </c>
      <c r="I2" s="23">
        <f>STDEV(F2:F12)</f>
        <v>0.12430353158983326</v>
      </c>
    </row>
    <row r="3" spans="1:14">
      <c r="A3" s="23" t="s">
        <v>146</v>
      </c>
      <c r="B3" s="23">
        <v>2</v>
      </c>
      <c r="C3" s="23">
        <v>89</v>
      </c>
      <c r="D3" s="23">
        <v>34</v>
      </c>
      <c r="E3" s="23">
        <f t="shared" ref="E3:E12" si="0">SUM(C3,D3)</f>
        <v>123</v>
      </c>
      <c r="F3" s="23">
        <f t="shared" ref="F3:F66" si="1">C3/E3</f>
        <v>0.72357723577235777</v>
      </c>
      <c r="I3" s="23">
        <f>I2/SQRT(11)</f>
        <v>3.7478924945415139E-2</v>
      </c>
      <c r="M3" s="25" t="s">
        <v>144</v>
      </c>
      <c r="N3" s="25" t="s">
        <v>147</v>
      </c>
    </row>
    <row r="4" spans="1:14">
      <c r="A4" s="23" t="s">
        <v>146</v>
      </c>
      <c r="B4" s="23">
        <v>2</v>
      </c>
      <c r="C4" s="23">
        <v>105</v>
      </c>
      <c r="D4" s="23">
        <v>35</v>
      </c>
      <c r="E4" s="23">
        <f t="shared" si="0"/>
        <v>140</v>
      </c>
      <c r="F4" s="23">
        <f t="shared" si="1"/>
        <v>0.75</v>
      </c>
      <c r="L4" s="23" t="s">
        <v>148</v>
      </c>
      <c r="M4" s="24">
        <v>0.66979999999999995</v>
      </c>
      <c r="N4" s="23">
        <f>I15</f>
        <v>3.5914682870992684E-2</v>
      </c>
    </row>
    <row r="5" spans="1:14">
      <c r="A5" s="23" t="s">
        <v>146</v>
      </c>
      <c r="B5" s="23">
        <v>4</v>
      </c>
      <c r="C5" s="23">
        <v>102</v>
      </c>
      <c r="D5" s="23">
        <v>11</v>
      </c>
      <c r="E5" s="23">
        <f t="shared" si="0"/>
        <v>113</v>
      </c>
      <c r="F5" s="23">
        <f t="shared" si="1"/>
        <v>0.90265486725663713</v>
      </c>
      <c r="L5" s="23" t="s">
        <v>149</v>
      </c>
      <c r="M5" s="24">
        <v>0.60429999999999995</v>
      </c>
      <c r="N5" s="23">
        <f>I29</f>
        <v>2.6377058983670331E-2</v>
      </c>
    </row>
    <row r="6" spans="1:14">
      <c r="A6" s="23" t="s">
        <v>146</v>
      </c>
      <c r="B6" s="23">
        <v>4</v>
      </c>
      <c r="C6" s="23">
        <v>36</v>
      </c>
      <c r="D6" s="23">
        <v>3</v>
      </c>
      <c r="E6" s="23">
        <f t="shared" si="0"/>
        <v>39</v>
      </c>
      <c r="F6" s="23">
        <f t="shared" si="1"/>
        <v>0.92307692307692313</v>
      </c>
      <c r="L6" s="23" t="s">
        <v>150</v>
      </c>
      <c r="M6" s="24">
        <v>0.81810000000000005</v>
      </c>
      <c r="N6" s="23">
        <f>I3</f>
        <v>3.7478924945415139E-2</v>
      </c>
    </row>
    <row r="7" spans="1:14">
      <c r="A7" s="23" t="s">
        <v>146</v>
      </c>
      <c r="B7" s="23">
        <v>6</v>
      </c>
      <c r="C7" s="23">
        <v>92</v>
      </c>
      <c r="D7" s="23">
        <v>16</v>
      </c>
      <c r="E7" s="23">
        <f t="shared" si="0"/>
        <v>108</v>
      </c>
      <c r="F7" s="23">
        <f t="shared" si="1"/>
        <v>0.85185185185185186</v>
      </c>
      <c r="L7" s="23" t="s">
        <v>151</v>
      </c>
      <c r="M7" s="24">
        <v>0.88029999999999997</v>
      </c>
      <c r="N7" s="23">
        <f>I41</f>
        <v>2.7835724916631006E-2</v>
      </c>
    </row>
    <row r="8" spans="1:14">
      <c r="A8" s="23" t="s">
        <v>146</v>
      </c>
      <c r="B8" s="23">
        <v>6</v>
      </c>
      <c r="C8" s="23">
        <v>66</v>
      </c>
      <c r="D8" s="23">
        <v>5</v>
      </c>
      <c r="E8" s="23">
        <f t="shared" si="0"/>
        <v>71</v>
      </c>
      <c r="F8" s="23">
        <f t="shared" si="1"/>
        <v>0.92957746478873238</v>
      </c>
    </row>
    <row r="9" spans="1:14">
      <c r="A9" s="23" t="s">
        <v>146</v>
      </c>
      <c r="B9" s="23">
        <v>8</v>
      </c>
      <c r="C9" s="23">
        <v>42</v>
      </c>
      <c r="D9" s="23">
        <v>8</v>
      </c>
      <c r="E9" s="23">
        <f t="shared" si="0"/>
        <v>50</v>
      </c>
      <c r="F9" s="23">
        <f t="shared" si="1"/>
        <v>0.84</v>
      </c>
    </row>
    <row r="10" spans="1:14">
      <c r="A10" s="23" t="s">
        <v>146</v>
      </c>
      <c r="B10" s="23">
        <v>8</v>
      </c>
      <c r="C10" s="23">
        <v>43</v>
      </c>
      <c r="D10" s="23">
        <v>6</v>
      </c>
      <c r="E10" s="23">
        <f t="shared" si="0"/>
        <v>49</v>
      </c>
      <c r="F10" s="23">
        <f t="shared" si="1"/>
        <v>0.87755102040816324</v>
      </c>
    </row>
    <row r="11" spans="1:14">
      <c r="A11" s="23" t="s">
        <v>146</v>
      </c>
      <c r="B11" s="23">
        <v>10</v>
      </c>
      <c r="C11" s="23">
        <v>50</v>
      </c>
      <c r="D11" s="23">
        <v>11</v>
      </c>
      <c r="E11" s="23">
        <f t="shared" si="0"/>
        <v>61</v>
      </c>
      <c r="F11" s="23">
        <f t="shared" si="1"/>
        <v>0.81967213114754101</v>
      </c>
    </row>
    <row r="12" spans="1:14">
      <c r="A12" s="23" t="s">
        <v>146</v>
      </c>
      <c r="B12" s="23">
        <v>10</v>
      </c>
      <c r="C12" s="23">
        <v>52</v>
      </c>
      <c r="D12" s="23">
        <v>7</v>
      </c>
      <c r="E12" s="23">
        <f t="shared" si="0"/>
        <v>59</v>
      </c>
      <c r="F12" s="23">
        <f t="shared" si="1"/>
        <v>0.88135593220338981</v>
      </c>
    </row>
    <row r="14" spans="1:14">
      <c r="A14" s="23" t="s">
        <v>152</v>
      </c>
      <c r="B14" s="23">
        <v>2</v>
      </c>
      <c r="C14" s="23">
        <v>45</v>
      </c>
      <c r="D14" s="23">
        <v>59</v>
      </c>
      <c r="E14" s="23">
        <f>SUM(C14,D14)</f>
        <v>104</v>
      </c>
      <c r="F14" s="23">
        <f t="shared" si="1"/>
        <v>0.43269230769230771</v>
      </c>
      <c r="G14" s="23">
        <f>AVERAGE(F14:F26)</f>
        <v>0.66981648922846126</v>
      </c>
      <c r="H14" s="23">
        <f>G14*100</f>
        <v>66.981648922846119</v>
      </c>
      <c r="I14" s="23">
        <f>STDEV(F14:F24)</f>
        <v>0.11911552754768677</v>
      </c>
    </row>
    <row r="15" spans="1:14">
      <c r="A15" s="23" t="s">
        <v>152</v>
      </c>
      <c r="B15" s="23">
        <v>2</v>
      </c>
      <c r="C15" s="23">
        <v>35</v>
      </c>
      <c r="D15" s="23">
        <v>8</v>
      </c>
      <c r="E15" s="23">
        <f t="shared" ref="E15:E26" si="2">SUM(C15,D15)</f>
        <v>43</v>
      </c>
      <c r="F15" s="23">
        <f t="shared" si="1"/>
        <v>0.81395348837209303</v>
      </c>
      <c r="I15" s="23">
        <f>I14/SQRT(11)</f>
        <v>3.5914682870992684E-2</v>
      </c>
    </row>
    <row r="16" spans="1:14">
      <c r="A16" s="23" t="s">
        <v>152</v>
      </c>
      <c r="B16" s="23">
        <v>4</v>
      </c>
      <c r="C16" s="23">
        <v>27</v>
      </c>
      <c r="D16" s="23">
        <v>15</v>
      </c>
      <c r="E16" s="23">
        <f t="shared" si="2"/>
        <v>42</v>
      </c>
      <c r="F16" s="23">
        <f t="shared" si="1"/>
        <v>0.6428571428571429</v>
      </c>
    </row>
    <row r="17" spans="1:9">
      <c r="A17" s="23" t="s">
        <v>152</v>
      </c>
      <c r="B17" s="23">
        <v>6</v>
      </c>
      <c r="C17" s="23">
        <v>49</v>
      </c>
      <c r="D17" s="23">
        <v>11</v>
      </c>
      <c r="E17" s="23">
        <f t="shared" si="2"/>
        <v>60</v>
      </c>
      <c r="F17" s="23">
        <f t="shared" si="1"/>
        <v>0.81666666666666665</v>
      </c>
    </row>
    <row r="18" spans="1:9">
      <c r="A18" s="23" t="s">
        <v>152</v>
      </c>
      <c r="B18" s="23">
        <v>6</v>
      </c>
      <c r="C18" s="23">
        <v>48</v>
      </c>
      <c r="D18" s="23">
        <v>18</v>
      </c>
      <c r="E18" s="23">
        <f t="shared" si="2"/>
        <v>66</v>
      </c>
      <c r="F18" s="23">
        <f t="shared" si="1"/>
        <v>0.72727272727272729</v>
      </c>
    </row>
    <row r="19" spans="1:9">
      <c r="A19" s="23" t="s">
        <v>152</v>
      </c>
      <c r="B19" s="23">
        <v>8</v>
      </c>
      <c r="C19" s="23">
        <v>32</v>
      </c>
      <c r="D19" s="23">
        <v>24</v>
      </c>
      <c r="E19" s="23">
        <f t="shared" si="2"/>
        <v>56</v>
      </c>
      <c r="F19" s="23">
        <f t="shared" si="1"/>
        <v>0.5714285714285714</v>
      </c>
    </row>
    <row r="20" spans="1:9">
      <c r="A20" s="23" t="s">
        <v>152</v>
      </c>
      <c r="B20" s="23">
        <v>8</v>
      </c>
      <c r="C20" s="23">
        <v>21</v>
      </c>
      <c r="D20" s="23">
        <v>15</v>
      </c>
      <c r="E20" s="23">
        <f t="shared" si="2"/>
        <v>36</v>
      </c>
      <c r="F20" s="23">
        <f t="shared" si="1"/>
        <v>0.58333333333333337</v>
      </c>
    </row>
    <row r="21" spans="1:9">
      <c r="A21" s="23" t="s">
        <v>152</v>
      </c>
      <c r="B21" s="23">
        <v>10</v>
      </c>
      <c r="C21" s="23">
        <v>21</v>
      </c>
      <c r="D21" s="23">
        <v>5</v>
      </c>
      <c r="E21" s="23">
        <f t="shared" si="2"/>
        <v>26</v>
      </c>
      <c r="F21" s="23">
        <f t="shared" si="1"/>
        <v>0.80769230769230771</v>
      </c>
    </row>
    <row r="22" spans="1:9">
      <c r="A22" s="23" t="s">
        <v>152</v>
      </c>
      <c r="B22" s="23">
        <v>8</v>
      </c>
      <c r="C22" s="23">
        <v>14</v>
      </c>
      <c r="D22" s="23">
        <v>7</v>
      </c>
      <c r="E22" s="23">
        <f t="shared" si="2"/>
        <v>21</v>
      </c>
      <c r="F22" s="23">
        <f t="shared" si="1"/>
        <v>0.66666666666666663</v>
      </c>
    </row>
    <row r="23" spans="1:9">
      <c r="A23" s="23" t="s">
        <v>152</v>
      </c>
      <c r="B23" s="23">
        <v>2</v>
      </c>
      <c r="C23" s="23">
        <v>33</v>
      </c>
      <c r="D23" s="23">
        <v>20</v>
      </c>
      <c r="E23" s="23">
        <f t="shared" si="2"/>
        <v>53</v>
      </c>
      <c r="F23" s="23">
        <f t="shared" si="1"/>
        <v>0.62264150943396224</v>
      </c>
    </row>
    <row r="24" spans="1:9">
      <c r="A24" s="23" t="s">
        <v>152</v>
      </c>
      <c r="B24" s="23">
        <v>2</v>
      </c>
      <c r="C24" s="23">
        <v>21</v>
      </c>
      <c r="D24" s="23">
        <v>9</v>
      </c>
      <c r="E24" s="23">
        <f t="shared" si="2"/>
        <v>30</v>
      </c>
      <c r="F24" s="23">
        <f t="shared" si="1"/>
        <v>0.7</v>
      </c>
    </row>
    <row r="25" spans="1:9">
      <c r="A25" s="23" t="s">
        <v>153</v>
      </c>
      <c r="B25" s="23">
        <v>2</v>
      </c>
      <c r="C25" s="23">
        <v>50</v>
      </c>
      <c r="D25" s="23">
        <v>33</v>
      </c>
      <c r="E25" s="23">
        <f t="shared" si="2"/>
        <v>83</v>
      </c>
      <c r="F25" s="23">
        <f t="shared" si="1"/>
        <v>0.60240963855421692</v>
      </c>
    </row>
    <row r="26" spans="1:9">
      <c r="A26" s="23" t="s">
        <v>153</v>
      </c>
      <c r="B26" s="23">
        <v>2</v>
      </c>
      <c r="C26" s="23">
        <v>18</v>
      </c>
      <c r="D26" s="23">
        <v>7</v>
      </c>
      <c r="E26" s="23">
        <f t="shared" si="2"/>
        <v>25</v>
      </c>
      <c r="F26" s="23">
        <f t="shared" si="1"/>
        <v>0.72</v>
      </c>
    </row>
    <row r="28" spans="1:9">
      <c r="A28" s="23" t="s">
        <v>154</v>
      </c>
      <c r="B28" s="23">
        <v>2</v>
      </c>
      <c r="C28" s="23">
        <v>10</v>
      </c>
      <c r="D28" s="23">
        <v>10</v>
      </c>
      <c r="E28" s="23">
        <f t="shared" ref="E28:E75" si="3">SUM(C28,D28)</f>
        <v>20</v>
      </c>
      <c r="F28" s="23">
        <f t="shared" si="1"/>
        <v>0.5</v>
      </c>
      <c r="G28" s="23">
        <f>AVERAGE(F28:F38)</f>
        <v>0.60432972131536722</v>
      </c>
      <c r="H28" s="23">
        <f>G28*100</f>
        <v>60.432972131536722</v>
      </c>
      <c r="I28" s="23">
        <f>STDEV(F28:F38)</f>
        <v>8.7482807721907627E-2</v>
      </c>
    </row>
    <row r="29" spans="1:9">
      <c r="A29" s="23" t="s">
        <v>154</v>
      </c>
      <c r="B29" s="23">
        <v>2</v>
      </c>
      <c r="C29" s="23">
        <v>18</v>
      </c>
      <c r="D29" s="23">
        <v>15</v>
      </c>
      <c r="E29" s="23">
        <f t="shared" si="3"/>
        <v>33</v>
      </c>
      <c r="F29" s="23">
        <f t="shared" si="1"/>
        <v>0.54545454545454541</v>
      </c>
      <c r="I29" s="23">
        <f>I28/SQRT(11)</f>
        <v>2.6377058983670331E-2</v>
      </c>
    </row>
    <row r="30" spans="1:9">
      <c r="A30" s="23" t="s">
        <v>154</v>
      </c>
      <c r="B30" s="23">
        <v>4</v>
      </c>
      <c r="C30" s="23">
        <v>9</v>
      </c>
      <c r="D30" s="23">
        <v>10</v>
      </c>
      <c r="E30" s="23">
        <f t="shared" si="3"/>
        <v>19</v>
      </c>
      <c r="F30" s="23">
        <f t="shared" si="1"/>
        <v>0.47368421052631576</v>
      </c>
    </row>
    <row r="31" spans="1:9">
      <c r="A31" s="23" t="s">
        <v>154</v>
      </c>
      <c r="B31" s="23">
        <v>4</v>
      </c>
      <c r="C31" s="23">
        <v>23</v>
      </c>
      <c r="D31" s="23">
        <v>16</v>
      </c>
      <c r="E31" s="23">
        <f t="shared" si="3"/>
        <v>39</v>
      </c>
      <c r="F31" s="23">
        <f t="shared" si="1"/>
        <v>0.58974358974358976</v>
      </c>
    </row>
    <row r="32" spans="1:9">
      <c r="A32" s="23" t="s">
        <v>154</v>
      </c>
      <c r="B32" s="23">
        <v>6</v>
      </c>
      <c r="C32" s="23">
        <v>33</v>
      </c>
      <c r="D32" s="23">
        <v>22</v>
      </c>
      <c r="E32" s="23">
        <f t="shared" si="3"/>
        <v>55</v>
      </c>
      <c r="F32" s="23">
        <f t="shared" si="1"/>
        <v>0.6</v>
      </c>
    </row>
    <row r="33" spans="1:9">
      <c r="A33" s="23" t="s">
        <v>154</v>
      </c>
      <c r="B33" s="23">
        <v>6</v>
      </c>
      <c r="C33" s="23">
        <v>20</v>
      </c>
      <c r="D33" s="23">
        <v>6</v>
      </c>
      <c r="E33" s="23">
        <f t="shared" si="3"/>
        <v>26</v>
      </c>
      <c r="F33" s="23">
        <f t="shared" si="1"/>
        <v>0.76923076923076927</v>
      </c>
    </row>
    <row r="34" spans="1:9">
      <c r="A34" s="23" t="s">
        <v>154</v>
      </c>
      <c r="B34" s="23">
        <v>8</v>
      </c>
      <c r="C34" s="23">
        <v>12</v>
      </c>
      <c r="D34" s="23">
        <v>8</v>
      </c>
      <c r="E34" s="23">
        <f t="shared" si="3"/>
        <v>20</v>
      </c>
      <c r="F34" s="23">
        <f t="shared" si="1"/>
        <v>0.6</v>
      </c>
    </row>
    <row r="35" spans="1:9">
      <c r="A35" s="23" t="s">
        <v>154</v>
      </c>
      <c r="B35" s="23">
        <v>8</v>
      </c>
      <c r="C35" s="23">
        <v>13</v>
      </c>
      <c r="D35" s="23">
        <v>8</v>
      </c>
      <c r="E35" s="23">
        <f t="shared" si="3"/>
        <v>21</v>
      </c>
      <c r="F35" s="23">
        <f t="shared" si="1"/>
        <v>0.61904761904761907</v>
      </c>
    </row>
    <row r="36" spans="1:9">
      <c r="A36" s="23" t="s">
        <v>154</v>
      </c>
      <c r="B36" s="23">
        <v>10</v>
      </c>
      <c r="C36" s="23">
        <v>28</v>
      </c>
      <c r="D36" s="23">
        <v>16</v>
      </c>
      <c r="E36" s="23">
        <f t="shared" si="3"/>
        <v>44</v>
      </c>
      <c r="F36" s="23">
        <f t="shared" si="1"/>
        <v>0.63636363636363635</v>
      </c>
    </row>
    <row r="37" spans="1:9">
      <c r="A37" s="23" t="s">
        <v>154</v>
      </c>
      <c r="B37" s="23">
        <v>10</v>
      </c>
      <c r="C37" s="23">
        <v>14</v>
      </c>
      <c r="D37" s="23">
        <v>10</v>
      </c>
      <c r="E37" s="23">
        <f t="shared" si="3"/>
        <v>24</v>
      </c>
      <c r="F37" s="23">
        <f t="shared" si="1"/>
        <v>0.58333333333333337</v>
      </c>
    </row>
    <row r="38" spans="1:9">
      <c r="A38" s="23" t="s">
        <v>154</v>
      </c>
      <c r="B38" s="23">
        <v>10</v>
      </c>
      <c r="C38" s="23">
        <v>19</v>
      </c>
      <c r="D38" s="23">
        <v>7</v>
      </c>
      <c r="E38" s="23">
        <f t="shared" si="3"/>
        <v>26</v>
      </c>
      <c r="F38" s="23">
        <f t="shared" si="1"/>
        <v>0.73076923076923073</v>
      </c>
    </row>
    <row r="40" spans="1:9">
      <c r="A40" s="23" t="s">
        <v>155</v>
      </c>
      <c r="B40" s="23">
        <v>2</v>
      </c>
      <c r="C40" s="23">
        <v>46</v>
      </c>
      <c r="D40" s="23">
        <v>6</v>
      </c>
      <c r="E40" s="23">
        <f t="shared" si="3"/>
        <v>52</v>
      </c>
      <c r="F40" s="23">
        <f t="shared" si="1"/>
        <v>0.88461538461538458</v>
      </c>
      <c r="G40" s="23">
        <f>AVERAGE(F40:F61)</f>
        <v>0.88026377496929409</v>
      </c>
      <c r="H40" s="23">
        <f>G40*100</f>
        <v>88.026377496929413</v>
      </c>
      <c r="I40" s="23">
        <f>STDEV(F40:F50)</f>
        <v>9.2320655316011885E-2</v>
      </c>
    </row>
    <row r="41" spans="1:9">
      <c r="A41" s="23" t="s">
        <v>155</v>
      </c>
      <c r="B41" s="23">
        <v>2</v>
      </c>
      <c r="C41" s="23">
        <v>29</v>
      </c>
      <c r="D41" s="23">
        <v>0</v>
      </c>
      <c r="E41" s="23">
        <f t="shared" si="3"/>
        <v>29</v>
      </c>
      <c r="F41" s="23">
        <f t="shared" si="1"/>
        <v>1</v>
      </c>
      <c r="I41" s="23">
        <f>I40/SQRT(11)</f>
        <v>2.7835724916631006E-2</v>
      </c>
    </row>
    <row r="42" spans="1:9">
      <c r="A42" s="23" t="s">
        <v>155</v>
      </c>
      <c r="B42" s="23">
        <v>2</v>
      </c>
      <c r="C42" s="23">
        <v>66</v>
      </c>
      <c r="D42" s="23">
        <v>6</v>
      </c>
      <c r="E42" s="23">
        <f t="shared" si="3"/>
        <v>72</v>
      </c>
      <c r="F42" s="23">
        <f t="shared" si="1"/>
        <v>0.91666666666666663</v>
      </c>
    </row>
    <row r="43" spans="1:9">
      <c r="A43" s="23" t="s">
        <v>155</v>
      </c>
      <c r="B43" s="23">
        <v>2</v>
      </c>
      <c r="C43" s="23">
        <v>30</v>
      </c>
      <c r="D43" s="23">
        <v>13</v>
      </c>
      <c r="E43" s="23">
        <f t="shared" si="3"/>
        <v>43</v>
      </c>
      <c r="F43" s="23">
        <f t="shared" si="1"/>
        <v>0.69767441860465118</v>
      </c>
    </row>
    <row r="44" spans="1:9">
      <c r="A44" s="23" t="s">
        <v>155</v>
      </c>
      <c r="B44" s="23">
        <v>2</v>
      </c>
      <c r="C44" s="23">
        <v>49</v>
      </c>
      <c r="D44" s="23">
        <v>3</v>
      </c>
      <c r="E44" s="23">
        <f t="shared" si="3"/>
        <v>52</v>
      </c>
      <c r="F44" s="23">
        <f t="shared" si="1"/>
        <v>0.94230769230769229</v>
      </c>
    </row>
    <row r="45" spans="1:9">
      <c r="A45" s="23" t="s">
        <v>155</v>
      </c>
      <c r="B45" s="23">
        <v>2</v>
      </c>
      <c r="C45" s="23">
        <v>47</v>
      </c>
      <c r="D45" s="23">
        <v>0</v>
      </c>
      <c r="E45" s="23">
        <f t="shared" si="3"/>
        <v>47</v>
      </c>
      <c r="F45" s="23">
        <f t="shared" si="1"/>
        <v>1</v>
      </c>
    </row>
    <row r="46" spans="1:9">
      <c r="A46" s="23" t="s">
        <v>155</v>
      </c>
      <c r="B46" s="23">
        <v>4</v>
      </c>
      <c r="C46" s="23">
        <v>102</v>
      </c>
      <c r="D46" s="23">
        <v>12</v>
      </c>
      <c r="E46" s="23">
        <f t="shared" si="3"/>
        <v>114</v>
      </c>
      <c r="F46" s="23">
        <f t="shared" si="1"/>
        <v>0.89473684210526316</v>
      </c>
    </row>
    <row r="47" spans="1:9">
      <c r="A47" s="23" t="s">
        <v>155</v>
      </c>
      <c r="B47" s="23">
        <v>4</v>
      </c>
      <c r="C47" s="23">
        <v>137</v>
      </c>
      <c r="D47" s="23">
        <v>6</v>
      </c>
      <c r="E47" s="23">
        <f t="shared" si="3"/>
        <v>143</v>
      </c>
      <c r="F47" s="23">
        <f t="shared" si="1"/>
        <v>0.95804195804195802</v>
      </c>
    </row>
    <row r="48" spans="1:9">
      <c r="A48" s="23" t="s">
        <v>155</v>
      </c>
      <c r="B48" s="23">
        <v>4</v>
      </c>
      <c r="C48" s="23">
        <v>185</v>
      </c>
      <c r="D48" s="23">
        <v>47</v>
      </c>
      <c r="E48" s="23">
        <f t="shared" si="3"/>
        <v>232</v>
      </c>
      <c r="F48" s="23">
        <f t="shared" si="1"/>
        <v>0.79741379310344829</v>
      </c>
    </row>
    <row r="49" spans="1:9">
      <c r="A49" s="23" t="s">
        <v>155</v>
      </c>
      <c r="B49" s="23">
        <v>6</v>
      </c>
      <c r="C49" s="23">
        <v>141</v>
      </c>
      <c r="D49" s="23">
        <v>10</v>
      </c>
      <c r="E49" s="23">
        <f t="shared" si="3"/>
        <v>151</v>
      </c>
      <c r="F49" s="23">
        <f t="shared" si="1"/>
        <v>0.93377483443708609</v>
      </c>
    </row>
    <row r="50" spans="1:9">
      <c r="A50" s="23" t="s">
        <v>155</v>
      </c>
      <c r="B50" s="23">
        <v>6</v>
      </c>
      <c r="C50" s="23">
        <v>88</v>
      </c>
      <c r="D50" s="23">
        <v>20</v>
      </c>
      <c r="E50" s="23">
        <f t="shared" si="3"/>
        <v>108</v>
      </c>
      <c r="F50" s="23">
        <f t="shared" si="1"/>
        <v>0.81481481481481477</v>
      </c>
    </row>
    <row r="51" spans="1:9">
      <c r="A51" s="23" t="s">
        <v>155</v>
      </c>
      <c r="B51" s="23">
        <v>6</v>
      </c>
      <c r="C51" s="23">
        <v>123</v>
      </c>
      <c r="D51" s="23">
        <v>30</v>
      </c>
      <c r="E51" s="23">
        <f t="shared" si="3"/>
        <v>153</v>
      </c>
      <c r="F51" s="23">
        <f t="shared" si="1"/>
        <v>0.80392156862745101</v>
      </c>
    </row>
    <row r="52" spans="1:9">
      <c r="A52" s="23" t="s">
        <v>155</v>
      </c>
      <c r="B52" s="23">
        <v>6</v>
      </c>
      <c r="C52" s="23">
        <v>179</v>
      </c>
      <c r="D52" s="23">
        <v>36</v>
      </c>
      <c r="E52" s="23">
        <f t="shared" si="3"/>
        <v>215</v>
      </c>
      <c r="F52" s="23">
        <f t="shared" si="1"/>
        <v>0.83255813953488367</v>
      </c>
    </row>
    <row r="53" spans="1:9">
      <c r="A53" s="23" t="s">
        <v>155</v>
      </c>
      <c r="B53" s="23">
        <v>6</v>
      </c>
      <c r="C53" s="23">
        <v>103</v>
      </c>
      <c r="D53" s="23">
        <v>20</v>
      </c>
      <c r="E53" s="23">
        <f t="shared" si="3"/>
        <v>123</v>
      </c>
      <c r="F53" s="23">
        <f t="shared" si="1"/>
        <v>0.83739837398373984</v>
      </c>
    </row>
    <row r="54" spans="1:9">
      <c r="A54" s="23" t="s">
        <v>155</v>
      </c>
      <c r="B54" s="23">
        <v>6</v>
      </c>
      <c r="C54" s="23">
        <v>152</v>
      </c>
      <c r="D54" s="23">
        <v>9</v>
      </c>
      <c r="E54" s="23">
        <f t="shared" si="3"/>
        <v>161</v>
      </c>
      <c r="F54" s="23">
        <f t="shared" si="1"/>
        <v>0.94409937888198758</v>
      </c>
    </row>
    <row r="55" spans="1:9">
      <c r="A55" s="23" t="s">
        <v>155</v>
      </c>
      <c r="B55" s="23">
        <v>6</v>
      </c>
      <c r="C55" s="23">
        <v>122</v>
      </c>
      <c r="D55" s="23">
        <v>31</v>
      </c>
      <c r="E55" s="23">
        <f t="shared" si="3"/>
        <v>153</v>
      </c>
      <c r="F55" s="23">
        <f t="shared" si="1"/>
        <v>0.79738562091503273</v>
      </c>
    </row>
    <row r="56" spans="1:9">
      <c r="A56" s="23" t="s">
        <v>155</v>
      </c>
      <c r="B56" s="23">
        <v>8</v>
      </c>
      <c r="C56" s="23">
        <v>73</v>
      </c>
      <c r="D56" s="23">
        <v>15</v>
      </c>
      <c r="E56" s="23">
        <f t="shared" si="3"/>
        <v>88</v>
      </c>
      <c r="F56" s="23">
        <f t="shared" si="1"/>
        <v>0.82954545454545459</v>
      </c>
    </row>
    <row r="57" spans="1:9">
      <c r="A57" s="23" t="s">
        <v>155</v>
      </c>
      <c r="B57" s="23">
        <v>8</v>
      </c>
      <c r="C57" s="23">
        <v>48</v>
      </c>
      <c r="D57" s="23">
        <v>2</v>
      </c>
      <c r="E57" s="23">
        <f t="shared" si="3"/>
        <v>50</v>
      </c>
      <c r="F57" s="23">
        <f t="shared" si="1"/>
        <v>0.96</v>
      </c>
    </row>
    <row r="58" spans="1:9">
      <c r="A58" s="23" t="s">
        <v>155</v>
      </c>
      <c r="B58" s="23">
        <v>8</v>
      </c>
      <c r="C58" s="23">
        <v>49</v>
      </c>
      <c r="D58" s="23">
        <v>6</v>
      </c>
      <c r="E58" s="23">
        <f t="shared" si="3"/>
        <v>55</v>
      </c>
      <c r="F58" s="23">
        <f t="shared" si="1"/>
        <v>0.89090909090909087</v>
      </c>
    </row>
    <row r="59" spans="1:9">
      <c r="A59" s="23" t="s">
        <v>155</v>
      </c>
      <c r="B59" s="23">
        <v>10</v>
      </c>
      <c r="C59" s="23">
        <v>241</v>
      </c>
      <c r="D59" s="23">
        <v>28</v>
      </c>
      <c r="E59" s="23">
        <f t="shared" si="3"/>
        <v>269</v>
      </c>
      <c r="F59" s="23">
        <f t="shared" si="1"/>
        <v>0.89591078066914498</v>
      </c>
    </row>
    <row r="60" spans="1:9">
      <c r="A60" s="23" t="s">
        <v>155</v>
      </c>
      <c r="B60" s="23">
        <v>10</v>
      </c>
      <c r="C60" s="23">
        <v>157</v>
      </c>
      <c r="D60" s="23">
        <v>14</v>
      </c>
      <c r="E60" s="23">
        <f t="shared" si="3"/>
        <v>171</v>
      </c>
      <c r="F60" s="23">
        <f t="shared" si="1"/>
        <v>0.91812865497076024</v>
      </c>
    </row>
    <row r="61" spans="1:9">
      <c r="A61" s="23" t="s">
        <v>155</v>
      </c>
      <c r="B61" s="23">
        <v>10</v>
      </c>
      <c r="C61" s="23">
        <v>195</v>
      </c>
      <c r="D61" s="23">
        <v>44</v>
      </c>
      <c r="E61" s="23">
        <f t="shared" si="3"/>
        <v>239</v>
      </c>
      <c r="F61" s="23">
        <f t="shared" si="1"/>
        <v>0.81589958158995812</v>
      </c>
    </row>
    <row r="63" spans="1:9">
      <c r="A63" s="23" t="s">
        <v>156</v>
      </c>
      <c r="B63" s="23">
        <v>2</v>
      </c>
      <c r="C63" s="23">
        <v>7</v>
      </c>
      <c r="D63" s="23">
        <v>4</v>
      </c>
      <c r="E63" s="23">
        <f t="shared" si="3"/>
        <v>11</v>
      </c>
      <c r="F63" s="23">
        <f t="shared" si="1"/>
        <v>0.63636363636363635</v>
      </c>
      <c r="G63" s="23">
        <f>AVERAGE(F63:F75)</f>
        <v>0.77826726650256051</v>
      </c>
      <c r="H63" s="23">
        <f>G63*100</f>
        <v>77.826726650256049</v>
      </c>
      <c r="I63" s="23">
        <f>STDEV(F63:F73)</f>
        <v>0.18819646818469196</v>
      </c>
    </row>
    <row r="64" spans="1:9">
      <c r="A64" s="23" t="s">
        <v>156</v>
      </c>
      <c r="B64" s="23">
        <v>2</v>
      </c>
      <c r="C64" s="23">
        <v>10</v>
      </c>
      <c r="D64" s="23">
        <v>1</v>
      </c>
      <c r="E64" s="23">
        <f t="shared" si="3"/>
        <v>11</v>
      </c>
      <c r="F64" s="23">
        <f t="shared" si="1"/>
        <v>0.90909090909090906</v>
      </c>
      <c r="I64" s="23">
        <f>I63/SQRT(11)</f>
        <v>5.6743370167152786E-2</v>
      </c>
    </row>
    <row r="65" spans="1:6">
      <c r="A65" s="23" t="s">
        <v>156</v>
      </c>
      <c r="B65" s="23">
        <v>2</v>
      </c>
      <c r="C65" s="23">
        <v>12</v>
      </c>
      <c r="D65" s="23">
        <v>5</v>
      </c>
      <c r="E65" s="23">
        <f t="shared" si="3"/>
        <v>17</v>
      </c>
      <c r="F65" s="23">
        <f t="shared" si="1"/>
        <v>0.70588235294117652</v>
      </c>
    </row>
    <row r="66" spans="1:6">
      <c r="A66" s="23" t="s">
        <v>156</v>
      </c>
      <c r="B66" s="23">
        <v>2</v>
      </c>
      <c r="C66" s="23">
        <v>8</v>
      </c>
      <c r="D66" s="23">
        <v>0</v>
      </c>
      <c r="E66" s="23">
        <f t="shared" si="3"/>
        <v>8</v>
      </c>
      <c r="F66" s="23">
        <f t="shared" si="1"/>
        <v>1</v>
      </c>
    </row>
    <row r="67" spans="1:6">
      <c r="A67" s="23" t="s">
        <v>156</v>
      </c>
      <c r="B67" s="23">
        <v>4</v>
      </c>
      <c r="C67" s="23">
        <v>14</v>
      </c>
      <c r="D67" s="23">
        <v>13</v>
      </c>
      <c r="E67" s="23">
        <f t="shared" si="3"/>
        <v>27</v>
      </c>
      <c r="F67" s="23">
        <f t="shared" ref="F67:F75" si="4">C67/E67</f>
        <v>0.51851851851851849</v>
      </c>
    </row>
    <row r="68" spans="1:6">
      <c r="A68" s="23" t="s">
        <v>156</v>
      </c>
      <c r="B68" s="23">
        <v>4</v>
      </c>
      <c r="C68" s="23">
        <v>5</v>
      </c>
      <c r="D68" s="23">
        <v>0</v>
      </c>
      <c r="E68" s="23">
        <f t="shared" si="3"/>
        <v>5</v>
      </c>
      <c r="F68" s="23">
        <f t="shared" si="4"/>
        <v>1</v>
      </c>
    </row>
    <row r="69" spans="1:6">
      <c r="A69" s="23" t="s">
        <v>156</v>
      </c>
      <c r="B69" s="23">
        <v>4</v>
      </c>
      <c r="C69" s="23">
        <v>3</v>
      </c>
      <c r="D69" s="23">
        <v>2</v>
      </c>
      <c r="E69" s="23">
        <f t="shared" si="3"/>
        <v>5</v>
      </c>
      <c r="F69" s="23">
        <f t="shared" si="4"/>
        <v>0.6</v>
      </c>
    </row>
    <row r="70" spans="1:6">
      <c r="A70" s="23" t="s">
        <v>156</v>
      </c>
      <c r="B70" s="23">
        <v>4</v>
      </c>
      <c r="C70" s="23">
        <v>7</v>
      </c>
      <c r="D70" s="23">
        <v>0</v>
      </c>
      <c r="E70" s="23">
        <f t="shared" si="3"/>
        <v>7</v>
      </c>
      <c r="F70" s="23">
        <f t="shared" si="4"/>
        <v>1</v>
      </c>
    </row>
    <row r="71" spans="1:6">
      <c r="A71" s="23" t="s">
        <v>156</v>
      </c>
      <c r="B71" s="23">
        <v>4</v>
      </c>
      <c r="C71" s="23">
        <v>5</v>
      </c>
      <c r="D71" s="23">
        <v>0</v>
      </c>
      <c r="E71" s="23">
        <f t="shared" si="3"/>
        <v>5</v>
      </c>
      <c r="F71" s="23">
        <f t="shared" si="4"/>
        <v>1</v>
      </c>
    </row>
    <row r="72" spans="1:6">
      <c r="A72" s="23" t="s">
        <v>156</v>
      </c>
      <c r="B72" s="23">
        <v>6</v>
      </c>
      <c r="C72" s="23">
        <v>7</v>
      </c>
      <c r="D72" s="23">
        <v>3</v>
      </c>
      <c r="E72" s="23">
        <f t="shared" si="3"/>
        <v>10</v>
      </c>
      <c r="F72" s="23">
        <f t="shared" si="4"/>
        <v>0.7</v>
      </c>
    </row>
    <row r="73" spans="1:6">
      <c r="A73" s="23" t="s">
        <v>156</v>
      </c>
      <c r="B73" s="23">
        <v>6</v>
      </c>
      <c r="C73" s="23">
        <v>6</v>
      </c>
      <c r="D73" s="23">
        <v>3</v>
      </c>
      <c r="E73" s="23">
        <f t="shared" si="3"/>
        <v>9</v>
      </c>
      <c r="F73" s="23">
        <f t="shared" si="4"/>
        <v>0.66666666666666663</v>
      </c>
    </row>
    <row r="74" spans="1:6">
      <c r="A74" s="23" t="s">
        <v>156</v>
      </c>
      <c r="B74" s="23">
        <v>6</v>
      </c>
      <c r="C74" s="23">
        <v>5</v>
      </c>
      <c r="D74" s="23">
        <v>2</v>
      </c>
      <c r="E74" s="23">
        <f t="shared" si="3"/>
        <v>7</v>
      </c>
      <c r="F74" s="23">
        <f t="shared" si="4"/>
        <v>0.7142857142857143</v>
      </c>
    </row>
    <row r="75" spans="1:6">
      <c r="A75" s="23" t="s">
        <v>156</v>
      </c>
      <c r="B75" s="23">
        <v>6</v>
      </c>
      <c r="C75" s="23">
        <v>4</v>
      </c>
      <c r="D75" s="23">
        <v>2</v>
      </c>
      <c r="E75" s="23">
        <f t="shared" si="3"/>
        <v>6</v>
      </c>
      <c r="F75" s="23">
        <f t="shared" si="4"/>
        <v>0.66666666666666663</v>
      </c>
    </row>
  </sheetData>
  <pageMargins left="0.7" right="0.7" top="0.75" bottom="0.75" header="0.3" footer="0.3"/>
  <pageSetup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Dsg1_COPS3</vt:lpstr>
      <vt:lpstr>Dp_Cops3</vt:lpstr>
      <vt:lpstr>Ecad_Cops &amp; Ecad_Bcat</vt:lpstr>
      <vt:lpstr>1G5_C2206</vt:lpstr>
      <vt:lpstr>Percent at Border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Nicole Najor</dc:creator>
  <cp:lastModifiedBy>Nicole Najor</cp:lastModifiedBy>
  <cp:lastPrinted>2016-02-09T16:47:28Z</cp:lastPrinted>
  <dcterms:created xsi:type="dcterms:W3CDTF">2014-02-16T20:09:27Z</dcterms:created>
  <dcterms:modified xsi:type="dcterms:W3CDTF">2017-07-28T16:12:59Z</dcterms:modified>
</cp:coreProperties>
</file>