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440" yWindow="0" windowWidth="24580" windowHeight="15060" tabRatio="500"/>
  </bookViews>
  <sheets>
    <sheet name="Fig 4a_EGFR_Nedd8" sheetId="1" r:id="rId1"/>
    <sheet name="Fig4d_EGFR_Ub_050916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4" i="2" l="1"/>
  <c r="D85" i="2"/>
  <c r="B83" i="2"/>
  <c r="C83" i="2"/>
  <c r="C84" i="2"/>
  <c r="D83" i="2"/>
  <c r="D70" i="2"/>
  <c r="D71" i="2"/>
  <c r="B69" i="2"/>
  <c r="C69" i="2"/>
  <c r="C70" i="2"/>
  <c r="D69" i="2"/>
  <c r="D44" i="2"/>
  <c r="D45" i="2"/>
  <c r="D46" i="2"/>
  <c r="D47" i="2"/>
  <c r="D48" i="2"/>
  <c r="D49" i="2"/>
  <c r="D56" i="2"/>
  <c r="D57" i="2"/>
  <c r="B55" i="2"/>
  <c r="C55" i="2"/>
  <c r="C56" i="2"/>
  <c r="D55" i="2"/>
  <c r="D52" i="2"/>
  <c r="D51" i="2"/>
  <c r="D50" i="2"/>
  <c r="D30" i="2"/>
  <c r="D31" i="2"/>
  <c r="D32" i="2"/>
  <c r="D33" i="2"/>
  <c r="D34" i="2"/>
  <c r="D41" i="2"/>
  <c r="D42" i="2"/>
  <c r="B40" i="2"/>
  <c r="C40" i="2"/>
  <c r="C41" i="2"/>
  <c r="D40" i="2"/>
  <c r="D38" i="2"/>
  <c r="D37" i="2"/>
  <c r="D36" i="2"/>
  <c r="D35" i="2"/>
  <c r="D16" i="2"/>
  <c r="D17" i="2"/>
  <c r="D18" i="2"/>
  <c r="D19" i="2"/>
  <c r="D20" i="2"/>
  <c r="D27" i="2"/>
  <c r="D28" i="2"/>
  <c r="B26" i="2"/>
  <c r="C26" i="2"/>
  <c r="C27" i="2"/>
  <c r="D26" i="2"/>
  <c r="D24" i="2"/>
  <c r="D23" i="2"/>
  <c r="D22" i="2"/>
  <c r="D21" i="2"/>
  <c r="D2" i="2"/>
  <c r="D3" i="2"/>
  <c r="D4" i="2"/>
  <c r="D5" i="2"/>
  <c r="D6" i="2"/>
  <c r="D13" i="2"/>
  <c r="D14" i="2"/>
  <c r="B12" i="2"/>
  <c r="C12" i="2"/>
  <c r="C13" i="2"/>
  <c r="D12" i="2"/>
  <c r="D9" i="2"/>
  <c r="D8" i="2"/>
  <c r="D7" i="2"/>
  <c r="L6" i="2"/>
  <c r="K6" i="2"/>
  <c r="J6" i="2"/>
  <c r="I6" i="2"/>
  <c r="H6" i="2"/>
  <c r="L3" i="2"/>
  <c r="K3" i="2"/>
  <c r="J3" i="2"/>
  <c r="I3" i="2"/>
  <c r="H3" i="2"/>
  <c r="G3" i="2"/>
  <c r="L2" i="2"/>
  <c r="K2" i="2"/>
  <c r="J2" i="2"/>
  <c r="I2" i="2"/>
  <c r="H2" i="2"/>
  <c r="G2" i="2"/>
  <c r="D47" i="1"/>
  <c r="D46" i="1"/>
  <c r="D56" i="1"/>
  <c r="D57" i="1"/>
  <c r="D55" i="1"/>
  <c r="D73" i="1"/>
  <c r="D74" i="1"/>
  <c r="D75" i="1"/>
  <c r="D76" i="1"/>
  <c r="D77" i="1"/>
  <c r="D84" i="1"/>
  <c r="D85" i="1"/>
  <c r="B83" i="1"/>
  <c r="C83" i="1"/>
  <c r="C84" i="1"/>
  <c r="D83" i="1"/>
  <c r="D78" i="1"/>
  <c r="D59" i="1"/>
  <c r="D60" i="1"/>
  <c r="D61" i="1"/>
  <c r="D62" i="1"/>
  <c r="D63" i="1"/>
  <c r="D70" i="1"/>
  <c r="D71" i="1"/>
  <c r="B69" i="1"/>
  <c r="C69" i="1"/>
  <c r="C70" i="1"/>
  <c r="D69" i="1"/>
  <c r="D44" i="1"/>
  <c r="D45" i="1"/>
  <c r="D48" i="1"/>
  <c r="B55" i="1"/>
  <c r="C55" i="1"/>
  <c r="C56" i="1"/>
  <c r="D52" i="1"/>
  <c r="D51" i="1"/>
  <c r="D50" i="1"/>
  <c r="D49" i="1"/>
  <c r="D30" i="1"/>
  <c r="D31" i="1"/>
  <c r="D32" i="1"/>
  <c r="D33" i="1"/>
  <c r="D34" i="1"/>
  <c r="D41" i="1"/>
  <c r="D42" i="1"/>
  <c r="B40" i="1"/>
  <c r="C40" i="1"/>
  <c r="C41" i="1"/>
  <c r="D40" i="1"/>
  <c r="D38" i="1"/>
  <c r="D37" i="1"/>
  <c r="D36" i="1"/>
  <c r="D35" i="1"/>
  <c r="D16" i="1"/>
  <c r="D17" i="1"/>
  <c r="D18" i="1"/>
  <c r="D19" i="1"/>
  <c r="D20" i="1"/>
  <c r="D27" i="1"/>
  <c r="D28" i="1"/>
  <c r="B26" i="1"/>
  <c r="C26" i="1"/>
  <c r="C27" i="1"/>
  <c r="D26" i="1"/>
  <c r="D24" i="1"/>
  <c r="D23" i="1"/>
  <c r="D22" i="1"/>
  <c r="D21" i="1"/>
  <c r="D2" i="1"/>
  <c r="D3" i="1"/>
  <c r="D4" i="1"/>
  <c r="D5" i="1"/>
  <c r="D6" i="1"/>
  <c r="D13" i="1"/>
  <c r="D14" i="1"/>
  <c r="B12" i="1"/>
  <c r="C12" i="1"/>
  <c r="C13" i="1"/>
  <c r="D12" i="1"/>
  <c r="D9" i="1"/>
  <c r="D8" i="1"/>
  <c r="D7" i="1"/>
  <c r="J6" i="1"/>
  <c r="I6" i="1"/>
  <c r="H6" i="1"/>
  <c r="J3" i="1"/>
  <c r="I3" i="1"/>
  <c r="H3" i="1"/>
  <c r="G3" i="1"/>
  <c r="J2" i="1"/>
  <c r="I2" i="1"/>
  <c r="H2" i="1"/>
  <c r="G2" i="1"/>
</calcChain>
</file>

<file path=xl/sharedStrings.xml><?xml version="1.0" encoding="utf-8"?>
<sst xmlns="http://schemas.openxmlformats.org/spreadsheetml/2006/main" count="244" uniqueCount="104">
  <si>
    <t>Antibody Pair/#CS</t>
  </si>
  <si>
    <t>PLA dots</t>
  </si>
  <si>
    <t>Dapi</t>
  </si>
  <si>
    <t>dots/cell</t>
  </si>
  <si>
    <t>siCONT</t>
  </si>
  <si>
    <t>siCOPS3</t>
  </si>
  <si>
    <t>siDG1</t>
  </si>
  <si>
    <t>siDP</t>
  </si>
  <si>
    <t>siCONT_EGFRNed_pla_75ms_1.tif</t>
  </si>
  <si>
    <t>Average Intensity</t>
  </si>
  <si>
    <t>COUNT</t>
  </si>
  <si>
    <t>pEGFR and Nedd8_DAPI</t>
  </si>
  <si>
    <t>siCONT_EGFRNed_pla_75ms_2.tif</t>
  </si>
  <si>
    <t>Standard Error</t>
  </si>
  <si>
    <t>siCONT_EGFRNed_dapi_40ms_1.tif</t>
  </si>
  <si>
    <t>siCONT_EGFRNed_pla_75ms_3.tif</t>
  </si>
  <si>
    <t>siCONT_EGFRNed_dapi_40ms_2.tif</t>
  </si>
  <si>
    <t>siCONT_EGFRNed_pla_75ms_4.tif</t>
  </si>
  <si>
    <t>siCONT_EGFRNed_dapi_40ms_3.tif</t>
  </si>
  <si>
    <t>siCONT_EGFRNed_pla_75ms_5.tif</t>
  </si>
  <si>
    <t>Ttest</t>
  </si>
  <si>
    <t>siCONT_EGFRNed_dapi_40ms_4.tif</t>
  </si>
  <si>
    <t>siCONT_EGFRNed_dapi_40ms_5.tif</t>
  </si>
  <si>
    <t>siCOPS3_EGFRNed_pla_75ms_1.tif</t>
  </si>
  <si>
    <t>siCOPS3_EGFRNed_dapi_40ms_1.tif</t>
  </si>
  <si>
    <t>siCOPS3_EGFRNed_pla_75ms_2.tif</t>
  </si>
  <si>
    <t>siCOPS3_EGFRNed_dapi_40ms_2.tif</t>
  </si>
  <si>
    <t>siCOPS3_EGFRNed_pla_75ms_3.tif</t>
  </si>
  <si>
    <t>siCOPS3_EGFRNed_dapi_40ms_3.tif</t>
  </si>
  <si>
    <t>siCOPS3_EGFRNed_pla_75ms_4.tif</t>
  </si>
  <si>
    <t>siCOPS3_EGFRNed_dapi_40ms_4.tif</t>
  </si>
  <si>
    <t>AVERAGE</t>
  </si>
  <si>
    <t>siCOPS3_EGFRNed_pla_75ms_5.tif</t>
  </si>
  <si>
    <t>siCOPS3_EGFRNed_dapi_40ms_5.tif</t>
  </si>
  <si>
    <t>STD</t>
  </si>
  <si>
    <t>avg dots/avg dapi</t>
  </si>
  <si>
    <t>siDG1_EGFRNed_pla_75ms_1.tif</t>
  </si>
  <si>
    <t>siDG1_EGFRNed_dapi_40ms_1.tif</t>
  </si>
  <si>
    <t>STD Error</t>
  </si>
  <si>
    <t>siDG1_EGFRNed_pla_75ms_2.tif</t>
  </si>
  <si>
    <t>siDG1_EGFRNed_dapi_40ms_2.tif</t>
  </si>
  <si>
    <t>siDG1_EGFRNed_pla_75ms_3.tif</t>
  </si>
  <si>
    <t>siDG1_EGFRNed_dapi_40ms_3.tif</t>
  </si>
  <si>
    <t>siDG1_EGFRNed_pla_75ms_4.tif</t>
  </si>
  <si>
    <t>siDG1_EGFRNed_dapi_40ms_4.tif</t>
  </si>
  <si>
    <t>siDG1_EGFRNed_pla_75ms_5.tif</t>
  </si>
  <si>
    <t>siDG1_EGFRNed_dapi_40ms_5.tif</t>
  </si>
  <si>
    <t>siDP_EGFRNed_pla_75ms_1.tif</t>
  </si>
  <si>
    <t>siDP_EGFRNed_dapi_40ms_1.tif</t>
  </si>
  <si>
    <t>siDP_EGFRNed_pla_75ms_2.tif</t>
  </si>
  <si>
    <t>siDP_EGFRNed_dapi_40ms_2.tif</t>
  </si>
  <si>
    <t>siDP_EGFRNed_pla_75ms_3.tif</t>
  </si>
  <si>
    <t>siDP_EGFRNed_dapi_40ms_3.tif</t>
  </si>
  <si>
    <t>siDP_EGFRNed_pla_75ms_4.tif</t>
  </si>
  <si>
    <t>siDP_EGFRNed_dapi_40ms_4.tif</t>
  </si>
  <si>
    <t>siDP_EGFRNed_pla_75ms_5.tif</t>
  </si>
  <si>
    <t>siDP_EGFRNed_dapi_40ms_5.tif</t>
  </si>
  <si>
    <t>EGFR and Nedd8_PLA</t>
  </si>
  <si>
    <t>RAW</t>
  </si>
  <si>
    <t>siCONT_EGFRUb_pla_75ms_1.tif</t>
  </si>
  <si>
    <t>EGFR and UB_PLA</t>
  </si>
  <si>
    <t>PLA Signal</t>
  </si>
  <si>
    <t>DAPI</t>
  </si>
  <si>
    <t>siCONT_EGFRUb_pla_75ms_2.tif</t>
  </si>
  <si>
    <t>siCONT_EGFRUb_dapi_40ms_1.tif</t>
  </si>
  <si>
    <t>siCONT_EGFRUb_pla_75ms_3.tif</t>
  </si>
  <si>
    <t>siCONT_EGFRUb_dapi_40ms_2.tif</t>
  </si>
  <si>
    <t>siCONT_EGFRUb_pla_75ms_4.tif</t>
  </si>
  <si>
    <t>siCONT_EGFRUb_dapi_40ms_3.tif</t>
  </si>
  <si>
    <t>siCONT_EGFRUb_pla_75ms_5.tif</t>
  </si>
  <si>
    <t>siCONT_EGFRUb_dapi_40ms_4.tif</t>
  </si>
  <si>
    <t>siCONT_EGFRUb_dapi_40ms_5.tif</t>
  </si>
  <si>
    <t>siCOPS3_EGFRUb_pla_75ms_1.tif</t>
  </si>
  <si>
    <t>siCOPS3_EGFRUb_dapi_40ms_1.tif</t>
  </si>
  <si>
    <t>siCOPS3_EGFRUb_pla_75ms_2.tif</t>
  </si>
  <si>
    <t>siCOPS3_EGFRUb_dapi_40ms_2.tif</t>
  </si>
  <si>
    <t>siCOPS3_EGFRUb_pla_75ms_3.tif</t>
  </si>
  <si>
    <t>siCOPS3_EGFRUb_dapi_40ms_3.tif</t>
  </si>
  <si>
    <t>siCOPS3_EGFRUb_pla_75ms_4.tif</t>
  </si>
  <si>
    <t>siCOPS3_EGFRUb_dapi_40ms_4.tif</t>
  </si>
  <si>
    <t>siCOPS3_EGFRUb_pla_75ms_5.tif</t>
  </si>
  <si>
    <t>siCOPS3_EGFRUb_dapi_40ms_5.tif</t>
  </si>
  <si>
    <t>siDG1_EGFRUb_pla_75ms_1.tif</t>
  </si>
  <si>
    <t>siDG1_EGFRUb_dapi_75ms_1.tif</t>
  </si>
  <si>
    <t>siDG1_EGFRUb_pla_75ms_2.tif</t>
  </si>
  <si>
    <t>siDG1_EGFRUb_dapi_75ms_2.tif</t>
  </si>
  <si>
    <t>siDG1_EGFRUb_pla_75ms_3.tif</t>
  </si>
  <si>
    <t>siDG1_EGFRUb_dapi_75ms_3.tif</t>
  </si>
  <si>
    <t>siDG1_EGFRUb_pla_75ms_4.tif</t>
  </si>
  <si>
    <t>siDG1_EGFRUb_dapi_75ms_4.tif</t>
  </si>
  <si>
    <t>siDG1_EGFRUb_pla_75ms_5.tif</t>
  </si>
  <si>
    <t>siDG1_EGFRUb_dapi_75ms_5.tif</t>
  </si>
  <si>
    <t>siDP_EGFRUb_pla_75ms_1.tif</t>
  </si>
  <si>
    <t>siDP_EGFRUb_dapi_40ms_1.tif</t>
  </si>
  <si>
    <t>siDP_EGFRUb_pla_75ms_2.tif</t>
  </si>
  <si>
    <t>siDP_EGFRUb_dapi_40ms_2.tif</t>
  </si>
  <si>
    <t>siDP_EGFRUb_pla_75ms_3.tif</t>
  </si>
  <si>
    <t>siDP_EGFRUb_dapi_40ms_3.tif</t>
  </si>
  <si>
    <t>siDP_EGFRUb_pla_75ms_4.tif</t>
  </si>
  <si>
    <t>siDP_EGFRUb_dapi_40ms_4.tif</t>
  </si>
  <si>
    <t>siDP_EGFRUb_pla_75ms_5.tif</t>
  </si>
  <si>
    <t>siDP_EGFRUb_dapi_40ms_5.tif</t>
  </si>
  <si>
    <t>siDP_EGFRUb_pla_75ms_6.tif</t>
  </si>
  <si>
    <t>siDP_EGFRUb_dapi_40ms_6.tif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</si>
</sst>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Border="1"/>
    <xf numFmtId="164" fontId="0" fillId="0" borderId="0" xfId="0" applyNumberFormat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Border="1"/>
    <xf numFmtId="0" fontId="0" fillId="2" borderId="0" xfId="0" applyFill="1" applyBorder="1"/>
    <xf numFmtId="0" fontId="1" fillId="2" borderId="2" xfId="0" applyFont="1" applyFill="1" applyBorder="1"/>
    <xf numFmtId="0" fontId="0" fillId="2" borderId="2" xfId="0" applyFill="1" applyBorder="1"/>
    <xf numFmtId="0" fontId="2" fillId="0" borderId="0" xfId="0" applyFont="1"/>
    <xf numFmtId="0" fontId="3" fillId="3" borderId="0" xfId="0" applyFont="1" applyFill="1"/>
    <xf numFmtId="0" fontId="0" fillId="2" borderId="0" xfId="0" applyFill="1"/>
    <xf numFmtId="0" fontId="2" fillId="2" borderId="1" xfId="0" applyFont="1" applyFill="1" applyBorder="1"/>
    <xf numFmtId="0" fontId="2" fillId="0" borderId="0" xfId="0" applyFont="1" applyBorder="1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</a:t>
            </a:r>
            <a:r>
              <a:rPr lang="en-US" baseline="0"/>
              <a:t> Intensity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4a_EGFR_Nedd8'!$G$3:$L$3</c:f>
                <c:numCache>
                  <c:formatCode>General</c:formatCode>
                  <c:ptCount val="6"/>
                  <c:pt idx="0">
                    <c:v>4.30425596784298</c:v>
                  </c:pt>
                  <c:pt idx="1">
                    <c:v>6.09434315158485</c:v>
                  </c:pt>
                  <c:pt idx="2">
                    <c:v>11.78229144616302</c:v>
                  </c:pt>
                  <c:pt idx="3">
                    <c:v>11.09040566055219</c:v>
                  </c:pt>
                </c:numCache>
              </c:numRef>
            </c:plus>
            <c:minus>
              <c:numRef>
                <c:f>'Fig 4a_EGFR_Nedd8'!$G$3:$L$3</c:f>
                <c:numCache>
                  <c:formatCode>General</c:formatCode>
                  <c:ptCount val="6"/>
                  <c:pt idx="0">
                    <c:v>4.30425596784298</c:v>
                  </c:pt>
                  <c:pt idx="1">
                    <c:v>6.09434315158485</c:v>
                  </c:pt>
                  <c:pt idx="2">
                    <c:v>11.78229144616302</c:v>
                  </c:pt>
                  <c:pt idx="3">
                    <c:v>11.09040566055219</c:v>
                  </c:pt>
                </c:numCache>
              </c:numRef>
            </c:minus>
          </c:errBars>
          <c:cat>
            <c:strRef>
              <c:f>'Fig 4a_EGFR_Nedd8'!$G$1:$L$1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'Fig 4a_EGFR_Nedd8'!$G$2:$L$2</c:f>
              <c:numCache>
                <c:formatCode>General</c:formatCode>
                <c:ptCount val="6"/>
                <c:pt idx="0">
                  <c:v>30.16686422186545</c:v>
                </c:pt>
                <c:pt idx="1">
                  <c:v>48.98506117071334</c:v>
                </c:pt>
                <c:pt idx="2">
                  <c:v>71.93863445378152</c:v>
                </c:pt>
                <c:pt idx="3">
                  <c:v>54.98479516928246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9514840"/>
        <c:axId val="2129517816"/>
      </c:barChart>
      <c:catAx>
        <c:axId val="21295148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9517816"/>
        <c:crosses val="autoZero"/>
        <c:auto val="1"/>
        <c:lblAlgn val="ctr"/>
        <c:lblOffset val="100"/>
        <c:noMultiLvlLbl val="0"/>
      </c:catAx>
      <c:valAx>
        <c:axId val="2129517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14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Fold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D9D9D9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 4a_EGFR_Nedd8'!$G$3:$J$3</c:f>
                <c:numCache>
                  <c:formatCode>General</c:formatCode>
                  <c:ptCount val="4"/>
                  <c:pt idx="0">
                    <c:v>4.30425596784298</c:v>
                  </c:pt>
                  <c:pt idx="1">
                    <c:v>6.09434315158485</c:v>
                  </c:pt>
                  <c:pt idx="2">
                    <c:v>11.78229144616302</c:v>
                  </c:pt>
                  <c:pt idx="3">
                    <c:v>11.09040566055219</c:v>
                  </c:pt>
                </c:numCache>
              </c:numRef>
            </c:plus>
            <c:minus>
              <c:numRef>
                <c:f>'Fig 4a_EGFR_Nedd8'!$G$3:$J$3</c:f>
                <c:numCache>
                  <c:formatCode>General</c:formatCode>
                  <c:ptCount val="4"/>
                  <c:pt idx="0">
                    <c:v>4.30425596784298</c:v>
                  </c:pt>
                  <c:pt idx="1">
                    <c:v>6.09434315158485</c:v>
                  </c:pt>
                  <c:pt idx="2">
                    <c:v>11.78229144616302</c:v>
                  </c:pt>
                  <c:pt idx="3">
                    <c:v>11.09040566055219</c:v>
                  </c:pt>
                </c:numCache>
              </c:numRef>
            </c:minus>
          </c:errBars>
          <c:cat>
            <c:strRef>
              <c:f>'Fig 4a_EGFR_Nedd8'!$G$1:$J$1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'Fig 4a_EGFR_Nedd8'!$G$2:$J$2</c:f>
              <c:numCache>
                <c:formatCode>General</c:formatCode>
                <c:ptCount val="4"/>
                <c:pt idx="0">
                  <c:v>30.16686422186545</c:v>
                </c:pt>
                <c:pt idx="1">
                  <c:v>48.98506117071334</c:v>
                </c:pt>
                <c:pt idx="2">
                  <c:v>71.93863445378152</c:v>
                </c:pt>
                <c:pt idx="3">
                  <c:v>54.98479516928246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7615528"/>
        <c:axId val="-2126267576"/>
      </c:barChart>
      <c:catAx>
        <c:axId val="-212761552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6267576"/>
        <c:crosses val="autoZero"/>
        <c:auto val="1"/>
        <c:lblAlgn val="ctr"/>
        <c:lblOffset val="100"/>
        <c:noMultiLvlLbl val="0"/>
      </c:catAx>
      <c:valAx>
        <c:axId val="-212626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615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D9D9D9"/>
            </a:solidFill>
            <a:ln>
              <a:solidFill>
                <a:srgbClr val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Fig4d_EGFR_Ub_050916!$G$3:$J$3</c:f>
                <c:numCache>
                  <c:formatCode>General</c:formatCode>
                  <c:ptCount val="4"/>
                  <c:pt idx="0">
                    <c:v>10.16929379171574</c:v>
                  </c:pt>
                  <c:pt idx="1">
                    <c:v>3.44781287557154</c:v>
                  </c:pt>
                  <c:pt idx="2">
                    <c:v>1.869249342219586</c:v>
                  </c:pt>
                  <c:pt idx="3">
                    <c:v>4.334688368113549</c:v>
                  </c:pt>
                </c:numCache>
              </c:numRef>
            </c:plus>
            <c:minus>
              <c:numRef>
                <c:f>Fig4d_EGFR_Ub_050916!$G$3:$J$3</c:f>
                <c:numCache>
                  <c:formatCode>General</c:formatCode>
                  <c:ptCount val="4"/>
                  <c:pt idx="0">
                    <c:v>10.16929379171574</c:v>
                  </c:pt>
                  <c:pt idx="1">
                    <c:v>3.44781287557154</c:v>
                  </c:pt>
                  <c:pt idx="2">
                    <c:v>1.869249342219586</c:v>
                  </c:pt>
                  <c:pt idx="3">
                    <c:v>4.334688368113549</c:v>
                  </c:pt>
                </c:numCache>
              </c:numRef>
            </c:minus>
          </c:errBars>
          <c:cat>
            <c:strRef>
              <c:f>Fig4d_EGFR_Ub_050916!$G$1:$J$1</c:f>
              <c:strCache>
                <c:ptCount val="4"/>
                <c:pt idx="0">
                  <c:v>siCONT</c:v>
                </c:pt>
                <c:pt idx="1">
                  <c:v>siCOPS3</c:v>
                </c:pt>
                <c:pt idx="2">
                  <c:v>siDG1</c:v>
                </c:pt>
                <c:pt idx="3">
                  <c:v>siDP</c:v>
                </c:pt>
              </c:strCache>
            </c:strRef>
          </c:cat>
          <c:val>
            <c:numRef>
              <c:f>Fig4d_EGFR_Ub_050916!$G$2:$J$2</c:f>
              <c:numCache>
                <c:formatCode>General</c:formatCode>
                <c:ptCount val="4"/>
                <c:pt idx="0">
                  <c:v>70.47895202020203</c:v>
                </c:pt>
                <c:pt idx="1">
                  <c:v>38.20389970698417</c:v>
                </c:pt>
                <c:pt idx="2">
                  <c:v>24.08161309568201</c:v>
                </c:pt>
                <c:pt idx="3">
                  <c:v>19.98394137359301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227016"/>
        <c:axId val="-2126440104"/>
      </c:barChart>
      <c:catAx>
        <c:axId val="-2126227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6440104"/>
        <c:crosses val="autoZero"/>
        <c:auto val="1"/>
        <c:lblAlgn val="ctr"/>
        <c:lblOffset val="100"/>
        <c:noMultiLvlLbl val="0"/>
      </c:catAx>
      <c:valAx>
        <c:axId val="-212644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227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118534</xdr:colOff>
      <xdr:row>7</xdr:row>
      <xdr:rowOff>84667</xdr:rowOff>
    </xdr:from>
    <xdr:to>
      <xdr:col>11</xdr:col>
      <xdr:colOff>474134</xdr:colOff>
      <xdr:row>23</xdr:row>
      <xdr:rowOff>169335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50801</xdr:colOff>
      <xdr:row>25</xdr:row>
      <xdr:rowOff>25400</xdr:rowOff>
    </xdr:from>
    <xdr:to>
      <xdr:col>12</xdr:col>
      <xdr:colOff>84667</xdr:colOff>
      <xdr:row>39</xdr:row>
      <xdr:rowOff>160867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33867</xdr:colOff>
      <xdr:row>7</xdr:row>
      <xdr:rowOff>25399</xdr:rowOff>
    </xdr:from>
    <xdr:to>
      <xdr:col>12</xdr:col>
      <xdr:colOff>67733</xdr:colOff>
      <xdr:row>21</xdr:row>
      <xdr:rowOff>160866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enajor/Documents/GREEN%20Lab/Cops3/Paper%20Figures/Reviews%20(paper,%20fig,%20supp)/New%20Figures%20+%20Paper%20+%20Supp/Transparent%20Report_Upload%20july%202017/Fig%204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4d_EGFR_Ub_050916"/>
    </sheetNames>
    <sheetDataSet>
      <sheetData sheetId="0">
        <row r="1">
          <cell r="G1" t="str">
            <v>siCONT</v>
          </cell>
          <cell r="H1" t="str">
            <v>siCOPS3</v>
          </cell>
          <cell r="I1" t="str">
            <v>siDG1</v>
          </cell>
          <cell r="J1" t="str">
            <v>siDP</v>
          </cell>
        </row>
        <row r="2">
          <cell r="G2">
            <v>70.47895202020203</v>
          </cell>
          <cell r="H2">
            <v>38.203899706984167</v>
          </cell>
          <cell r="I2">
            <v>24.081613095682009</v>
          </cell>
          <cell r="J2">
            <v>19.983941373593009</v>
          </cell>
        </row>
        <row r="3">
          <cell r="G3">
            <v>10.169293791715742</v>
          </cell>
          <cell r="H3">
            <v>3.4478128755715396</v>
          </cell>
          <cell r="I3">
            <v>1.8692493422195857</v>
          </cell>
          <cell r="J3">
            <v>4.3346883681135493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4"/>
  <sheetViews>
    <sheetView tabSelected="1" topLeftCell="B1" zoomScale="75" zoomScaleNormal="75" zoomScalePageLayoutView="75" workbookViewId="0">
      <selection activeCell="N2" sqref="N2"/>
    </sheetView>
  </sheetViews>
  <sheetFormatPr baseColWidth="10" defaultColWidth="11" defaultRowHeight="15" x14ac:dyDescent="0"/>
  <cols>
    <col min="1" max="1" width="32.33203125" customWidth="1"/>
    <col min="2" max="2" width="11.5" customWidth="1"/>
    <col min="3" max="3" width="7.6640625" customWidth="1"/>
    <col min="4" max="5" width="9.1640625" customWidth="1"/>
    <col min="6" max="6" width="16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7" max="17" width="35.6640625" customWidth="1"/>
    <col min="20" max="20" width="18.5" customWidth="1"/>
    <col min="23" max="23" width="21.1640625" customWidth="1"/>
    <col min="28" max="28" width="20" customWidth="1"/>
  </cols>
  <sheetData>
    <row r="1" spans="1:24" s="3" customFormat="1">
      <c r="A1" s="1" t="s">
        <v>0</v>
      </c>
      <c r="B1" s="1" t="s">
        <v>1</v>
      </c>
      <c r="C1" s="2" t="s">
        <v>2</v>
      </c>
      <c r="D1" s="3" t="s">
        <v>3</v>
      </c>
      <c r="F1" s="4"/>
      <c r="G1" s="3" t="s">
        <v>4</v>
      </c>
      <c r="H1" s="1" t="s">
        <v>5</v>
      </c>
      <c r="I1" s="1" t="s">
        <v>6</v>
      </c>
      <c r="J1" s="1" t="s">
        <v>7</v>
      </c>
      <c r="O1"/>
      <c r="P1"/>
      <c r="T1"/>
      <c r="U1" s="1"/>
      <c r="V1" s="1"/>
      <c r="W1" s="1"/>
      <c r="X1"/>
    </row>
    <row r="2" spans="1:24">
      <c r="A2" t="s">
        <v>8</v>
      </c>
      <c r="B2">
        <v>650</v>
      </c>
      <c r="C2">
        <v>42</v>
      </c>
      <c r="D2" s="5">
        <f t="shared" ref="D2:D9" si="0">B2/C2</f>
        <v>15.476190476190476</v>
      </c>
      <c r="F2" s="6" t="s">
        <v>9</v>
      </c>
      <c r="G2">
        <f>D12</f>
        <v>30.166864221865445</v>
      </c>
      <c r="H2">
        <f>D26</f>
        <v>48.985061170713344</v>
      </c>
      <c r="I2">
        <f>D40</f>
        <v>71.938634453781518</v>
      </c>
      <c r="J2">
        <f>D55</f>
        <v>54.984795169282464</v>
      </c>
      <c r="N2" s="3" t="s">
        <v>57</v>
      </c>
      <c r="O2" s="3" t="s">
        <v>10</v>
      </c>
      <c r="P2" s="3" t="s">
        <v>2</v>
      </c>
      <c r="Q2" s="3" t="s">
        <v>11</v>
      </c>
      <c r="R2" s="3" t="s">
        <v>10</v>
      </c>
      <c r="S2" s="3" t="s">
        <v>2</v>
      </c>
    </row>
    <row r="3" spans="1:24">
      <c r="A3" t="s">
        <v>12</v>
      </c>
      <c r="B3">
        <v>1400</v>
      </c>
      <c r="C3">
        <v>38</v>
      </c>
      <c r="D3" s="5">
        <f t="shared" si="0"/>
        <v>36.842105263157897</v>
      </c>
      <c r="F3" s="6" t="s">
        <v>13</v>
      </c>
      <c r="G3">
        <f>D14</f>
        <v>4.3042559678429804</v>
      </c>
      <c r="H3">
        <f>D28</f>
        <v>6.0943431515848507</v>
      </c>
      <c r="I3">
        <f>D42</f>
        <v>11.782291446163024</v>
      </c>
      <c r="J3">
        <f>D57</f>
        <v>11.090405660552188</v>
      </c>
      <c r="N3" t="s">
        <v>8</v>
      </c>
      <c r="O3">
        <v>650</v>
      </c>
      <c r="P3">
        <v>42</v>
      </c>
      <c r="Q3" t="s">
        <v>14</v>
      </c>
      <c r="R3">
        <v>42</v>
      </c>
    </row>
    <row r="4" spans="1:24">
      <c r="A4" t="s">
        <v>15</v>
      </c>
      <c r="B4">
        <v>1644</v>
      </c>
      <c r="C4">
        <v>55</v>
      </c>
      <c r="D4" s="5">
        <f t="shared" si="0"/>
        <v>29.890909090909091</v>
      </c>
      <c r="N4" t="s">
        <v>12</v>
      </c>
      <c r="O4">
        <v>1400</v>
      </c>
      <c r="P4">
        <v>38</v>
      </c>
      <c r="Q4" t="s">
        <v>16</v>
      </c>
      <c r="R4">
        <v>38</v>
      </c>
    </row>
    <row r="5" spans="1:24">
      <c r="A5" t="s">
        <v>17</v>
      </c>
      <c r="B5">
        <v>1408</v>
      </c>
      <c r="C5">
        <v>50</v>
      </c>
      <c r="D5" s="5">
        <f t="shared" si="0"/>
        <v>28.16</v>
      </c>
      <c r="G5" s="4"/>
      <c r="N5" t="s">
        <v>15</v>
      </c>
      <c r="O5">
        <v>1644</v>
      </c>
      <c r="P5">
        <v>55</v>
      </c>
      <c r="Q5" t="s">
        <v>18</v>
      </c>
      <c r="R5">
        <v>55</v>
      </c>
    </row>
    <row r="6" spans="1:24">
      <c r="A6" t="s">
        <v>19</v>
      </c>
      <c r="B6">
        <v>1740</v>
      </c>
      <c r="C6">
        <v>43</v>
      </c>
      <c r="D6" s="5">
        <f t="shared" si="0"/>
        <v>40.465116279069768</v>
      </c>
      <c r="F6" t="s">
        <v>20</v>
      </c>
      <c r="G6" s="7"/>
      <c r="H6" s="8">
        <f>TTEST(D2:D6,D16:D20,2,2)</f>
        <v>3.5687229831647078E-2</v>
      </c>
      <c r="I6" s="8">
        <f>TTEST(D2:D6,D30:D34,2,2)</f>
        <v>1.0383618083111303E-2</v>
      </c>
      <c r="J6" s="8">
        <f>TTEST(D2:D6,D44:D48,2,2)</f>
        <v>5.0853502029815228E-2</v>
      </c>
      <c r="K6" s="8"/>
      <c r="L6" s="8"/>
      <c r="N6" t="s">
        <v>17</v>
      </c>
      <c r="O6">
        <v>1408</v>
      </c>
      <c r="P6">
        <v>50</v>
      </c>
      <c r="Q6" t="s">
        <v>21</v>
      </c>
      <c r="R6">
        <v>50</v>
      </c>
    </row>
    <row r="7" spans="1:24">
      <c r="D7" s="5" t="e">
        <f t="shared" si="0"/>
        <v>#DIV/0!</v>
      </c>
      <c r="G7" s="4"/>
      <c r="N7" t="s">
        <v>19</v>
      </c>
      <c r="O7">
        <v>1740</v>
      </c>
      <c r="P7">
        <v>43</v>
      </c>
      <c r="Q7" t="s">
        <v>22</v>
      </c>
      <c r="R7">
        <v>43</v>
      </c>
    </row>
    <row r="8" spans="1:24">
      <c r="D8" s="5" t="e">
        <f t="shared" si="0"/>
        <v>#DIV/0!</v>
      </c>
      <c r="G8" s="4"/>
      <c r="N8" t="s">
        <v>23</v>
      </c>
      <c r="O8" s="4">
        <v>1824</v>
      </c>
      <c r="P8">
        <v>63</v>
      </c>
      <c r="Q8" t="s">
        <v>24</v>
      </c>
      <c r="R8">
        <v>63</v>
      </c>
    </row>
    <row r="9" spans="1:24">
      <c r="D9" s="5" t="e">
        <f t="shared" si="0"/>
        <v>#DIV/0!</v>
      </c>
      <c r="N9" t="s">
        <v>25</v>
      </c>
      <c r="O9" s="4">
        <v>2110</v>
      </c>
      <c r="P9">
        <v>46</v>
      </c>
      <c r="Q9" t="s">
        <v>26</v>
      </c>
      <c r="R9">
        <v>46</v>
      </c>
    </row>
    <row r="10" spans="1:24">
      <c r="N10" t="s">
        <v>27</v>
      </c>
      <c r="O10" s="4">
        <v>2287</v>
      </c>
      <c r="P10">
        <v>44</v>
      </c>
      <c r="Q10" t="s">
        <v>28</v>
      </c>
      <c r="R10">
        <v>44</v>
      </c>
      <c r="W10" s="4"/>
    </row>
    <row r="11" spans="1:24">
      <c r="G11" s="4"/>
      <c r="N11" t="s">
        <v>29</v>
      </c>
      <c r="O11" s="4">
        <v>2361</v>
      </c>
      <c r="P11">
        <v>46</v>
      </c>
      <c r="Q11" t="s">
        <v>30</v>
      </c>
      <c r="R11">
        <v>46</v>
      </c>
    </row>
    <row r="12" spans="1:24">
      <c r="A12" s="9" t="s">
        <v>31</v>
      </c>
      <c r="B12" s="10">
        <f>AVERAGE($B$2:$B$7)</f>
        <v>1368.4</v>
      </c>
      <c r="C12" s="10">
        <f>AVERAGE(C2:C7)</f>
        <v>45.6</v>
      </c>
      <c r="D12" s="10">
        <f>AVERAGE(D2:D6)</f>
        <v>30.166864221865445</v>
      </c>
      <c r="G12" s="4"/>
      <c r="N12" t="s">
        <v>32</v>
      </c>
      <c r="O12">
        <v>2672</v>
      </c>
      <c r="P12">
        <v>40</v>
      </c>
      <c r="Q12" t="s">
        <v>33</v>
      </c>
      <c r="R12">
        <v>40</v>
      </c>
    </row>
    <row r="13" spans="1:24">
      <c r="A13" s="11" t="s">
        <v>34</v>
      </c>
      <c r="B13" s="12" t="s">
        <v>35</v>
      </c>
      <c r="C13" s="12">
        <f>B12/C12</f>
        <v>30.008771929824562</v>
      </c>
      <c r="D13" s="12">
        <f>STDEV(D2:D6)</f>
        <v>9.6246089366560543</v>
      </c>
      <c r="G13" s="4"/>
      <c r="N13" t="s">
        <v>36</v>
      </c>
      <c r="O13">
        <v>2340</v>
      </c>
      <c r="P13">
        <v>48</v>
      </c>
      <c r="Q13" t="s">
        <v>37</v>
      </c>
      <c r="R13">
        <v>48</v>
      </c>
    </row>
    <row r="14" spans="1:24">
      <c r="A14" s="13" t="s">
        <v>38</v>
      </c>
      <c r="B14" s="14"/>
      <c r="C14" s="14"/>
      <c r="D14" s="14">
        <f>D13/SQRT(5)</f>
        <v>4.3042559678429804</v>
      </c>
      <c r="G14" s="4"/>
      <c r="N14" t="s">
        <v>39</v>
      </c>
      <c r="O14">
        <v>3298</v>
      </c>
      <c r="P14">
        <v>32</v>
      </c>
      <c r="Q14" t="s">
        <v>40</v>
      </c>
      <c r="R14">
        <v>32</v>
      </c>
    </row>
    <row r="15" spans="1:24">
      <c r="A15" s="1" t="s">
        <v>0</v>
      </c>
      <c r="B15" s="1" t="s">
        <v>1</v>
      </c>
      <c r="C15" s="2" t="s">
        <v>2</v>
      </c>
      <c r="D15" s="3" t="s">
        <v>3</v>
      </c>
      <c r="G15" s="4"/>
      <c r="N15" t="s">
        <v>41</v>
      </c>
      <c r="O15">
        <v>2948</v>
      </c>
      <c r="P15">
        <v>42</v>
      </c>
      <c r="Q15" t="s">
        <v>42</v>
      </c>
      <c r="R15">
        <v>42</v>
      </c>
    </row>
    <row r="16" spans="1:24">
      <c r="A16" t="s">
        <v>23</v>
      </c>
      <c r="B16" s="4">
        <v>1824</v>
      </c>
      <c r="C16">
        <v>63</v>
      </c>
      <c r="D16">
        <f t="shared" ref="D16:D24" si="1">B16/C16</f>
        <v>28.952380952380953</v>
      </c>
      <c r="G16" s="4"/>
      <c r="N16" t="s">
        <v>43</v>
      </c>
      <c r="O16">
        <v>3190</v>
      </c>
      <c r="P16">
        <v>34</v>
      </c>
      <c r="Q16" t="s">
        <v>44</v>
      </c>
      <c r="R16">
        <v>34</v>
      </c>
    </row>
    <row r="17" spans="1:18">
      <c r="A17" t="s">
        <v>25</v>
      </c>
      <c r="B17" s="4">
        <v>2110</v>
      </c>
      <c r="C17">
        <v>46</v>
      </c>
      <c r="D17">
        <f t="shared" si="1"/>
        <v>45.869565217391305</v>
      </c>
      <c r="G17" s="4"/>
      <c r="N17" t="s">
        <v>45</v>
      </c>
      <c r="O17" s="4">
        <v>1974</v>
      </c>
      <c r="P17">
        <v>45</v>
      </c>
      <c r="Q17" t="s">
        <v>46</v>
      </c>
      <c r="R17">
        <v>45</v>
      </c>
    </row>
    <row r="18" spans="1:18">
      <c r="A18" t="s">
        <v>27</v>
      </c>
      <c r="B18" s="4">
        <v>2287</v>
      </c>
      <c r="C18">
        <v>44</v>
      </c>
      <c r="D18">
        <f t="shared" si="1"/>
        <v>51.977272727272727</v>
      </c>
      <c r="G18" s="4"/>
      <c r="N18" t="s">
        <v>47</v>
      </c>
      <c r="O18">
        <v>3013</v>
      </c>
      <c r="P18">
        <v>42</v>
      </c>
      <c r="Q18" t="s">
        <v>48</v>
      </c>
      <c r="R18">
        <v>42</v>
      </c>
    </row>
    <row r="19" spans="1:18">
      <c r="A19" t="s">
        <v>29</v>
      </c>
      <c r="B19" s="4">
        <v>2361</v>
      </c>
      <c r="C19">
        <v>46</v>
      </c>
      <c r="D19">
        <f t="shared" si="1"/>
        <v>51.326086956521742</v>
      </c>
      <c r="G19" s="4"/>
      <c r="N19" t="s">
        <v>49</v>
      </c>
      <c r="O19">
        <v>2207</v>
      </c>
      <c r="P19">
        <v>46</v>
      </c>
      <c r="Q19" t="s">
        <v>50</v>
      </c>
      <c r="R19">
        <v>46</v>
      </c>
    </row>
    <row r="20" spans="1:18">
      <c r="A20" t="s">
        <v>32</v>
      </c>
      <c r="B20">
        <v>2672</v>
      </c>
      <c r="C20">
        <v>40</v>
      </c>
      <c r="D20">
        <f t="shared" si="1"/>
        <v>66.8</v>
      </c>
      <c r="G20" s="4"/>
      <c r="N20" t="s">
        <v>51</v>
      </c>
      <c r="O20" s="4">
        <v>1880</v>
      </c>
      <c r="P20">
        <v>52</v>
      </c>
      <c r="Q20" t="s">
        <v>52</v>
      </c>
      <c r="R20">
        <v>52</v>
      </c>
    </row>
    <row r="21" spans="1:18">
      <c r="D21" t="e">
        <f t="shared" si="1"/>
        <v>#DIV/0!</v>
      </c>
      <c r="G21" s="4"/>
      <c r="N21" t="s">
        <v>53</v>
      </c>
      <c r="O21" s="4">
        <v>1834</v>
      </c>
      <c r="P21">
        <v>53</v>
      </c>
      <c r="Q21" t="s">
        <v>54</v>
      </c>
      <c r="R21">
        <v>53</v>
      </c>
    </row>
    <row r="22" spans="1:18">
      <c r="D22" t="e">
        <f t="shared" si="1"/>
        <v>#DIV/0!</v>
      </c>
      <c r="G22" s="4"/>
      <c r="N22" t="s">
        <v>55</v>
      </c>
      <c r="O22">
        <v>3378</v>
      </c>
      <c r="P22">
        <v>40</v>
      </c>
      <c r="Q22" t="s">
        <v>56</v>
      </c>
      <c r="R22">
        <v>40</v>
      </c>
    </row>
    <row r="23" spans="1:18">
      <c r="D23" t="e">
        <f t="shared" si="1"/>
        <v>#DIV/0!</v>
      </c>
      <c r="G23" s="4"/>
    </row>
    <row r="24" spans="1:18">
      <c r="D24" t="e">
        <f t="shared" si="1"/>
        <v>#DIV/0!</v>
      </c>
      <c r="G24" s="4"/>
    </row>
    <row r="25" spans="1:18">
      <c r="G25" s="4"/>
    </row>
    <row r="26" spans="1:18">
      <c r="A26" s="9" t="s">
        <v>31</v>
      </c>
      <c r="B26" s="10">
        <f>AVERAGE($B$16:$B$21)</f>
        <v>2250.8000000000002</v>
      </c>
      <c r="C26" s="10">
        <f>AVERAGE($C$16:$C$21)</f>
        <v>47.8</v>
      </c>
      <c r="D26" s="10">
        <f>AVERAGE($D$16:$D$20)</f>
        <v>48.985061170713344</v>
      </c>
      <c r="G26" s="4"/>
    </row>
    <row r="27" spans="1:18">
      <c r="A27" s="11" t="s">
        <v>34</v>
      </c>
      <c r="B27" s="12" t="s">
        <v>35</v>
      </c>
      <c r="C27" s="12">
        <f>B26/C26</f>
        <v>47.087866108786621</v>
      </c>
      <c r="D27" s="12">
        <f>STDEV($D16:$D20)</f>
        <v>13.627365565154033</v>
      </c>
      <c r="G27" s="4"/>
    </row>
    <row r="28" spans="1:18">
      <c r="A28" s="13" t="s">
        <v>38</v>
      </c>
      <c r="B28" s="14"/>
      <c r="C28" s="14"/>
      <c r="D28" s="14">
        <f>$D27/SQRT(5)</f>
        <v>6.0943431515848507</v>
      </c>
      <c r="F28" s="4"/>
      <c r="G28" s="4"/>
      <c r="H28" s="4"/>
      <c r="I28" s="4"/>
    </row>
    <row r="29" spans="1:18">
      <c r="A29" s="15" t="s">
        <v>0</v>
      </c>
      <c r="B29" s="15" t="s">
        <v>1</v>
      </c>
      <c r="C29" s="15" t="s">
        <v>2</v>
      </c>
      <c r="D29" s="15" t="s">
        <v>3</v>
      </c>
      <c r="F29" s="4"/>
      <c r="G29" s="4"/>
      <c r="H29" s="4"/>
      <c r="I29" s="4"/>
    </row>
    <row r="30" spans="1:18">
      <c r="A30" t="s">
        <v>36</v>
      </c>
      <c r="B30">
        <v>2340</v>
      </c>
      <c r="C30">
        <v>48</v>
      </c>
      <c r="D30" s="5">
        <f t="shared" ref="D30:D38" si="2">B30/C30</f>
        <v>48.75</v>
      </c>
      <c r="F30" s="4"/>
      <c r="G30" s="4"/>
    </row>
    <row r="31" spans="1:18">
      <c r="A31" t="s">
        <v>39</v>
      </c>
      <c r="B31">
        <v>3298</v>
      </c>
      <c r="C31">
        <v>32</v>
      </c>
      <c r="D31" s="5">
        <f t="shared" si="2"/>
        <v>103.0625</v>
      </c>
      <c r="G31" s="4"/>
    </row>
    <row r="32" spans="1:18">
      <c r="A32" t="s">
        <v>41</v>
      </c>
      <c r="B32">
        <v>2948</v>
      </c>
      <c r="C32">
        <v>42</v>
      </c>
      <c r="D32" s="5">
        <f t="shared" si="2"/>
        <v>70.19047619047619</v>
      </c>
    </row>
    <row r="33" spans="1:23">
      <c r="A33" t="s">
        <v>43</v>
      </c>
      <c r="B33">
        <v>3190</v>
      </c>
      <c r="C33">
        <v>34</v>
      </c>
      <c r="D33" s="5">
        <f t="shared" si="2"/>
        <v>93.82352941176471</v>
      </c>
      <c r="G33" s="4"/>
    </row>
    <row r="34" spans="1:23">
      <c r="A34" t="s">
        <v>45</v>
      </c>
      <c r="B34" s="4">
        <v>1974</v>
      </c>
      <c r="C34">
        <v>45</v>
      </c>
      <c r="D34" s="5">
        <f t="shared" si="2"/>
        <v>43.866666666666667</v>
      </c>
      <c r="G34" s="4"/>
    </row>
    <row r="35" spans="1:23">
      <c r="D35" s="5" t="e">
        <f t="shared" si="2"/>
        <v>#DIV/0!</v>
      </c>
      <c r="G35" s="4"/>
    </row>
    <row r="36" spans="1:23">
      <c r="D36" s="5" t="e">
        <f t="shared" si="2"/>
        <v>#DIV/0!</v>
      </c>
      <c r="G36" s="4"/>
    </row>
    <row r="37" spans="1:23">
      <c r="D37" s="5" t="e">
        <f t="shared" si="2"/>
        <v>#DIV/0!</v>
      </c>
      <c r="G37" s="4"/>
    </row>
    <row r="38" spans="1:23">
      <c r="D38" s="5" t="e">
        <f t="shared" si="2"/>
        <v>#DIV/0!</v>
      </c>
      <c r="G38" s="4"/>
    </row>
    <row r="39" spans="1:23">
      <c r="A39" s="6"/>
      <c r="B39" s="6"/>
      <c r="C39" s="6"/>
      <c r="D39" s="5"/>
      <c r="G39" s="4"/>
    </row>
    <row r="40" spans="1:23">
      <c r="A40" s="9" t="s">
        <v>31</v>
      </c>
      <c r="B40" s="10">
        <f>AVERAGE($B$30:$B$34)</f>
        <v>2750</v>
      </c>
      <c r="C40" s="10">
        <f>AVERAGE($C$30:$C$34)</f>
        <v>40.200000000000003</v>
      </c>
      <c r="D40" s="10">
        <f>AVERAGE($D$30:$D$34)</f>
        <v>71.938634453781518</v>
      </c>
      <c r="G40" s="4"/>
      <c r="T40" s="4"/>
    </row>
    <row r="41" spans="1:23">
      <c r="A41" s="11" t="s">
        <v>34</v>
      </c>
      <c r="B41" s="12" t="s">
        <v>35</v>
      </c>
      <c r="C41" s="12">
        <f>B40/C40</f>
        <v>68.407960199004975</v>
      </c>
      <c r="D41" s="12">
        <f>STDEV($D$30:$D$34)</f>
        <v>26.346004604334826</v>
      </c>
      <c r="G41" s="4"/>
      <c r="T41" s="4"/>
      <c r="U41" s="4"/>
      <c r="V41" s="4"/>
      <c r="W41" s="4"/>
    </row>
    <row r="42" spans="1:23">
      <c r="A42" s="13" t="s">
        <v>38</v>
      </c>
      <c r="B42" s="14"/>
      <c r="C42" s="14"/>
      <c r="D42" s="14">
        <f>D41/SQRT(5)</f>
        <v>11.782291446163024</v>
      </c>
      <c r="G42" s="4"/>
      <c r="T42" s="4"/>
      <c r="W42" s="4"/>
    </row>
    <row r="43" spans="1:23">
      <c r="A43" s="15" t="s">
        <v>0</v>
      </c>
      <c r="B43" s="15" t="s">
        <v>1</v>
      </c>
      <c r="C43" s="15" t="s">
        <v>2</v>
      </c>
      <c r="D43" s="15" t="s">
        <v>3</v>
      </c>
      <c r="G43" s="4"/>
      <c r="O43" s="4"/>
      <c r="T43" s="4"/>
      <c r="W43" s="4"/>
    </row>
    <row r="44" spans="1:23">
      <c r="A44" t="s">
        <v>47</v>
      </c>
      <c r="B44">
        <v>3013</v>
      </c>
      <c r="C44">
        <v>42</v>
      </c>
      <c r="D44" s="4">
        <f>B44/C44</f>
        <v>71.738095238095241</v>
      </c>
      <c r="E44" s="4"/>
      <c r="F44" s="4"/>
      <c r="T44" s="4"/>
      <c r="W44" s="4"/>
    </row>
    <row r="45" spans="1:23">
      <c r="A45" t="s">
        <v>49</v>
      </c>
      <c r="B45">
        <v>2207</v>
      </c>
      <c r="C45">
        <v>46</v>
      </c>
      <c r="D45" s="4">
        <f t="shared" ref="D45:D52" si="3">B45/C45</f>
        <v>47.978260869565219</v>
      </c>
      <c r="E45" s="4"/>
      <c r="F45" s="4"/>
    </row>
    <row r="46" spans="1:23">
      <c r="A46" t="s">
        <v>51</v>
      </c>
      <c r="B46" s="4">
        <v>1880</v>
      </c>
      <c r="C46">
        <v>52</v>
      </c>
      <c r="D46" s="4">
        <f t="shared" si="3"/>
        <v>36.153846153846153</v>
      </c>
      <c r="O46" s="4"/>
    </row>
    <row r="47" spans="1:23">
      <c r="A47" t="s">
        <v>53</v>
      </c>
      <c r="B47" s="4">
        <v>1834</v>
      </c>
      <c r="C47">
        <v>53</v>
      </c>
      <c r="D47" s="4">
        <f>B47/C47</f>
        <v>34.60377358490566</v>
      </c>
      <c r="O47" s="4"/>
    </row>
    <row r="48" spans="1:23">
      <c r="A48" t="s">
        <v>55</v>
      </c>
      <c r="B48">
        <v>3378</v>
      </c>
      <c r="C48">
        <v>40</v>
      </c>
      <c r="D48" s="4">
        <f t="shared" si="3"/>
        <v>84.45</v>
      </c>
      <c r="F48" s="4"/>
      <c r="G48" s="4"/>
      <c r="H48" s="4"/>
      <c r="I48" s="4"/>
    </row>
    <row r="49" spans="1:7">
      <c r="D49" s="4" t="e">
        <f t="shared" si="3"/>
        <v>#DIV/0!</v>
      </c>
      <c r="G49" s="4"/>
    </row>
    <row r="50" spans="1:7">
      <c r="D50" s="4" t="e">
        <f t="shared" si="3"/>
        <v>#DIV/0!</v>
      </c>
      <c r="G50" s="4"/>
    </row>
    <row r="51" spans="1:7">
      <c r="D51" s="4" t="e">
        <f t="shared" si="3"/>
        <v>#DIV/0!</v>
      </c>
      <c r="G51" s="4"/>
    </row>
    <row r="52" spans="1:7">
      <c r="D52" s="4" t="e">
        <f t="shared" si="3"/>
        <v>#DIV/0!</v>
      </c>
      <c r="G52" s="4"/>
    </row>
    <row r="53" spans="1:7">
      <c r="A53" s="6"/>
      <c r="B53" s="6"/>
      <c r="C53" s="6"/>
      <c r="D53" s="5"/>
      <c r="G53" s="4"/>
    </row>
    <row r="54" spans="1:7">
      <c r="D54" s="4"/>
      <c r="F54" s="4"/>
      <c r="G54" s="4"/>
    </row>
    <row r="55" spans="1:7">
      <c r="A55" s="9" t="s">
        <v>31</v>
      </c>
      <c r="B55" s="9">
        <f>AVERAGE($B$44:$B$48)</f>
        <v>2462.4</v>
      </c>
      <c r="C55" s="10">
        <f>AVERAGE($C$44:$C$48)</f>
        <v>46.6</v>
      </c>
      <c r="D55" s="10">
        <f>AVERAGE($D$44:$D$48)</f>
        <v>54.984795169282464</v>
      </c>
      <c r="G55" s="4"/>
    </row>
    <row r="56" spans="1:7">
      <c r="A56" s="11" t="s">
        <v>34</v>
      </c>
      <c r="B56" s="16" t="s">
        <v>35</v>
      </c>
      <c r="C56" s="17">
        <f>$B$55/$C$55</f>
        <v>52.841201716738198</v>
      </c>
      <c r="D56" s="12">
        <f>STDEV($D$44:$D$48)</f>
        <v>22.180811321104375</v>
      </c>
    </row>
    <row r="57" spans="1:7">
      <c r="A57" s="13" t="s">
        <v>38</v>
      </c>
      <c r="B57" s="13"/>
      <c r="C57" s="14"/>
      <c r="D57" s="14">
        <f>D56/SQRT(4)</f>
        <v>11.090405660552188</v>
      </c>
    </row>
    <row r="58" spans="1:7">
      <c r="A58" s="15" t="s">
        <v>0</v>
      </c>
      <c r="B58" s="15" t="s">
        <v>1</v>
      </c>
      <c r="C58" s="15" t="s">
        <v>2</v>
      </c>
      <c r="D58" s="15" t="s">
        <v>3</v>
      </c>
    </row>
    <row r="59" spans="1:7">
      <c r="D59" s="5" t="e">
        <f>B59/C59</f>
        <v>#DIV/0!</v>
      </c>
    </row>
    <row r="60" spans="1:7">
      <c r="D60" s="5" t="e">
        <f>B60/C60</f>
        <v>#DIV/0!</v>
      </c>
    </row>
    <row r="61" spans="1:7">
      <c r="D61" s="5" t="e">
        <f>B61/C61</f>
        <v>#DIV/0!</v>
      </c>
    </row>
    <row r="62" spans="1:7">
      <c r="D62" s="5" t="e">
        <f>B62/C62</f>
        <v>#DIV/0!</v>
      </c>
    </row>
    <row r="63" spans="1:7">
      <c r="D63" s="5" t="e">
        <f>B63/C63</f>
        <v>#DIV/0!</v>
      </c>
    </row>
    <row r="64" spans="1:7">
      <c r="A64" s="5"/>
      <c r="B64" s="5"/>
      <c r="C64" s="5"/>
      <c r="D64" s="5"/>
    </row>
    <row r="65" spans="1:4">
      <c r="A65" s="5"/>
      <c r="B65" s="5"/>
      <c r="C65" s="5"/>
      <c r="D65" s="5"/>
    </row>
    <row r="66" spans="1:4">
      <c r="A66" s="5"/>
      <c r="B66" s="5"/>
      <c r="C66" s="5"/>
      <c r="D66" s="5"/>
    </row>
    <row r="67" spans="1:4">
      <c r="A67" s="5"/>
      <c r="B67" s="5"/>
      <c r="C67" s="5"/>
      <c r="D67" s="5"/>
    </row>
    <row r="68" spans="1:4">
      <c r="A68" s="5"/>
      <c r="B68" s="5"/>
      <c r="C68" s="5"/>
      <c r="D68" s="5"/>
    </row>
    <row r="69" spans="1:4">
      <c r="A69" s="18" t="s">
        <v>31</v>
      </c>
      <c r="B69" s="9" t="e">
        <f>AVERAGE($B$59:$B$63)</f>
        <v>#DIV/0!</v>
      </c>
      <c r="C69" s="10" t="e">
        <f>AVERAGE($C$59:$C$63)</f>
        <v>#DIV/0!</v>
      </c>
      <c r="D69" s="10" t="e">
        <f>AVERAGE($D$59:$D$63)</f>
        <v>#DIV/0!</v>
      </c>
    </row>
    <row r="70" spans="1:4">
      <c r="A70" s="11" t="s">
        <v>34</v>
      </c>
      <c r="B70" s="16" t="s">
        <v>35</v>
      </c>
      <c r="C70" s="17" t="e">
        <f>$B$69/$C$69</f>
        <v>#DIV/0!</v>
      </c>
      <c r="D70" s="12" t="e">
        <f>STDEV($D$59:$D$63)</f>
        <v>#DIV/0!</v>
      </c>
    </row>
    <row r="71" spans="1:4">
      <c r="A71" s="13" t="s">
        <v>38</v>
      </c>
      <c r="B71" s="13"/>
      <c r="C71" s="14"/>
      <c r="D71" s="14" t="e">
        <f>D70/SQRT(5)</f>
        <v>#DIV/0!</v>
      </c>
    </row>
    <row r="72" spans="1:4">
      <c r="A72" s="15" t="s">
        <v>0</v>
      </c>
      <c r="B72" s="15" t="s">
        <v>1</v>
      </c>
      <c r="C72" s="15" t="s">
        <v>2</v>
      </c>
      <c r="D72" s="15" t="s">
        <v>3</v>
      </c>
    </row>
    <row r="73" spans="1:4">
      <c r="D73" t="e">
        <f t="shared" ref="D73:D78" si="4">B73/C73</f>
        <v>#DIV/0!</v>
      </c>
    </row>
    <row r="74" spans="1:4">
      <c r="D74" t="e">
        <f t="shared" si="4"/>
        <v>#DIV/0!</v>
      </c>
    </row>
    <row r="75" spans="1:4">
      <c r="D75" t="e">
        <f t="shared" si="4"/>
        <v>#DIV/0!</v>
      </c>
    </row>
    <row r="76" spans="1:4">
      <c r="D76" t="e">
        <f t="shared" si="4"/>
        <v>#DIV/0!</v>
      </c>
    </row>
    <row r="77" spans="1:4">
      <c r="D77" t="e">
        <f t="shared" si="4"/>
        <v>#DIV/0!</v>
      </c>
    </row>
    <row r="78" spans="1:4">
      <c r="D78" t="e">
        <f t="shared" si="4"/>
        <v>#DIV/0!</v>
      </c>
    </row>
    <row r="83" spans="1:21">
      <c r="A83" s="18" t="s">
        <v>31</v>
      </c>
      <c r="B83" s="9" t="e">
        <f>AVERAGE($B$73:$B$77)</f>
        <v>#DIV/0!</v>
      </c>
      <c r="C83" s="10" t="e">
        <f>AVERAGE($C$73:$C$77)</f>
        <v>#DIV/0!</v>
      </c>
      <c r="D83" s="10" t="e">
        <f>AVERAGE($D$73:$D$77)</f>
        <v>#DIV/0!</v>
      </c>
      <c r="F83" s="4"/>
      <c r="G83" s="4"/>
      <c r="H83" s="4"/>
      <c r="I83" s="4"/>
    </row>
    <row r="84" spans="1:21">
      <c r="A84" s="11" t="s">
        <v>34</v>
      </c>
      <c r="B84" s="16" t="s">
        <v>35</v>
      </c>
      <c r="C84" s="17" t="e">
        <f>$B$83/$C$83</f>
        <v>#DIV/0!</v>
      </c>
      <c r="D84" s="12" t="e">
        <f>STDEV($D$73:$D$77)</f>
        <v>#DIV/0!</v>
      </c>
      <c r="F84" s="4"/>
      <c r="G84" s="4"/>
    </row>
    <row r="85" spans="1:21">
      <c r="A85" s="13" t="s">
        <v>38</v>
      </c>
      <c r="B85" s="13"/>
      <c r="C85" s="14"/>
      <c r="D85" s="14" t="e">
        <f>D84/SQRT(ROWS($D$73:$D$77))</f>
        <v>#DIV/0!</v>
      </c>
      <c r="G85" s="4"/>
    </row>
    <row r="87" spans="1:21">
      <c r="A87" s="1"/>
      <c r="B87" s="1"/>
    </row>
    <row r="88" spans="1:21">
      <c r="A88" s="4"/>
      <c r="B88" s="4"/>
    </row>
    <row r="89" spans="1:21">
      <c r="C89" s="4"/>
      <c r="E89" s="4"/>
      <c r="F89" s="4"/>
      <c r="G89" s="4"/>
    </row>
    <row r="90" spans="1:21">
      <c r="A90" s="4"/>
      <c r="B90" s="4"/>
      <c r="C90" s="4"/>
      <c r="D90" s="4"/>
      <c r="F90" s="4"/>
      <c r="G90" s="4"/>
    </row>
    <row r="91" spans="1:21">
      <c r="A91" s="4"/>
      <c r="B91" s="4"/>
      <c r="C91" s="4"/>
      <c r="D91" s="4"/>
      <c r="F91" s="4"/>
      <c r="N91" s="4"/>
      <c r="O91" s="4"/>
      <c r="P91" s="4"/>
      <c r="Q91" s="4"/>
      <c r="R91" s="4"/>
      <c r="S91" s="4"/>
      <c r="T91" s="4"/>
      <c r="U91" s="4"/>
    </row>
    <row r="92" spans="1:21">
      <c r="A92" s="4"/>
      <c r="B92" s="4"/>
      <c r="C92" s="4"/>
      <c r="D92" s="4"/>
      <c r="F92" s="4"/>
      <c r="N92" s="4"/>
      <c r="O92" s="4"/>
      <c r="P92" s="4"/>
      <c r="Q92" s="4"/>
      <c r="R92" s="4"/>
      <c r="S92" s="4"/>
      <c r="T92" s="4"/>
      <c r="U92" s="4"/>
    </row>
    <row r="93" spans="1:21">
      <c r="A93" s="4"/>
      <c r="B93" s="4"/>
      <c r="C93" s="4"/>
      <c r="D93" s="4"/>
      <c r="F93" s="4"/>
      <c r="N93" s="4"/>
      <c r="O93" s="4"/>
      <c r="P93" s="4"/>
      <c r="Q93" s="4"/>
      <c r="R93" s="4"/>
      <c r="S93" s="4"/>
      <c r="T93" s="4"/>
      <c r="U93" s="4"/>
    </row>
    <row r="94" spans="1:21">
      <c r="A94" s="1"/>
      <c r="B94" s="1"/>
      <c r="C94" s="4"/>
      <c r="D94" s="4"/>
      <c r="E94" s="4"/>
      <c r="F94" s="4"/>
      <c r="G94" s="4"/>
      <c r="N94" s="4"/>
      <c r="O94" s="4"/>
      <c r="P94" s="4"/>
      <c r="Q94" s="4"/>
      <c r="R94" s="4"/>
      <c r="S94" s="4"/>
      <c r="T94" s="4"/>
      <c r="U94" s="4"/>
    </row>
    <row r="95" spans="1:21">
      <c r="A95" s="2"/>
      <c r="B95" s="4"/>
      <c r="C95" s="4"/>
      <c r="D95" s="4"/>
      <c r="E95" s="4"/>
      <c r="F95" s="4"/>
      <c r="G95" s="4"/>
      <c r="N95" s="4"/>
      <c r="O95" s="4"/>
      <c r="P95" s="4"/>
      <c r="Q95" s="4"/>
      <c r="R95" s="4"/>
      <c r="S95" s="4"/>
      <c r="T95" s="4"/>
      <c r="U95" s="4"/>
    </row>
    <row r="96" spans="1:21">
      <c r="A96" s="1"/>
      <c r="B96" s="1"/>
      <c r="C96" s="4"/>
      <c r="D96" s="4"/>
      <c r="E96" s="4"/>
      <c r="F96" s="4"/>
      <c r="G96" s="4"/>
      <c r="N96" s="4"/>
      <c r="O96" s="1"/>
      <c r="P96" s="1"/>
      <c r="Q96" s="1"/>
      <c r="R96" s="1"/>
      <c r="S96" s="4"/>
      <c r="T96" s="4"/>
      <c r="U96" s="4"/>
    </row>
    <row r="97" spans="1:21">
      <c r="A97" s="4"/>
      <c r="B97" s="4"/>
      <c r="C97" s="4"/>
      <c r="D97" s="4"/>
      <c r="E97" s="4"/>
      <c r="F97" s="4"/>
      <c r="N97" s="4"/>
      <c r="O97" s="4"/>
      <c r="P97" s="4"/>
      <c r="Q97" s="4"/>
      <c r="R97" s="4"/>
      <c r="S97" s="4"/>
      <c r="T97" s="4"/>
      <c r="U97" s="4"/>
    </row>
    <row r="98" spans="1:21">
      <c r="A98" s="4"/>
      <c r="B98" s="4"/>
      <c r="C98" s="4"/>
      <c r="D98" s="4"/>
      <c r="F98" s="4"/>
      <c r="N98" s="4"/>
      <c r="O98" s="4"/>
      <c r="P98" s="4"/>
      <c r="Q98" s="4"/>
      <c r="R98" s="4"/>
      <c r="S98" s="4"/>
      <c r="T98" s="4"/>
      <c r="U98" s="4"/>
    </row>
    <row r="99" spans="1:21">
      <c r="A99" s="4"/>
      <c r="B99" s="4"/>
      <c r="C99" s="4"/>
      <c r="D99" s="4"/>
      <c r="N99" s="4"/>
      <c r="O99" s="4"/>
      <c r="P99" s="4"/>
      <c r="Q99" s="4"/>
      <c r="R99" s="4"/>
      <c r="S99" s="4"/>
      <c r="T99" s="4"/>
      <c r="U99" s="4"/>
    </row>
    <row r="100" spans="1:21">
      <c r="A100" s="4"/>
      <c r="B100" s="4"/>
      <c r="C100" s="4"/>
      <c r="D100" s="4"/>
      <c r="F100" s="4"/>
      <c r="G100" s="4"/>
      <c r="H100" s="4"/>
      <c r="I100" s="4"/>
      <c r="N100" s="4"/>
      <c r="O100" s="1"/>
      <c r="P100" s="1"/>
      <c r="Q100" s="4"/>
      <c r="R100" s="1"/>
      <c r="S100" s="4"/>
      <c r="T100" s="4"/>
      <c r="U100" s="4"/>
    </row>
    <row r="101" spans="1:21">
      <c r="A101" s="4"/>
      <c r="B101" s="4"/>
      <c r="C101" s="4"/>
      <c r="D101" s="4"/>
      <c r="F101" s="4"/>
      <c r="G101" s="4"/>
      <c r="N101" s="4"/>
      <c r="O101" s="2"/>
      <c r="P101" s="2"/>
      <c r="Q101" s="4"/>
      <c r="R101" s="4"/>
      <c r="S101" s="4"/>
      <c r="T101" s="4"/>
      <c r="U101" s="4"/>
    </row>
    <row r="102" spans="1:21">
      <c r="A102" s="19"/>
      <c r="B102" s="1"/>
      <c r="C102" s="4"/>
      <c r="D102" s="4"/>
      <c r="E102" s="4"/>
      <c r="G102" s="4"/>
      <c r="N102" s="4"/>
      <c r="O102" s="1"/>
      <c r="P102" s="1"/>
      <c r="Q102" s="4"/>
      <c r="R102" s="1"/>
      <c r="S102" s="4"/>
      <c r="T102" s="4"/>
      <c r="U102" s="4"/>
    </row>
    <row r="103" spans="1:21">
      <c r="A103" s="2"/>
      <c r="B103" s="4"/>
      <c r="C103" s="4"/>
      <c r="D103" s="4"/>
      <c r="F103" s="4"/>
      <c r="G103" s="4"/>
      <c r="N103" s="4"/>
      <c r="O103" s="4"/>
      <c r="P103" s="4"/>
      <c r="Q103" s="4"/>
      <c r="R103" s="4"/>
      <c r="S103" s="4"/>
      <c r="T103" s="4"/>
      <c r="U103" s="4"/>
    </row>
    <row r="104" spans="1:21">
      <c r="A104" s="1"/>
      <c r="B104" s="1"/>
      <c r="C104" s="4"/>
      <c r="D104" s="4"/>
      <c r="N104" s="4"/>
      <c r="O104" s="4"/>
      <c r="P104" s="4"/>
      <c r="Q104" s="4"/>
      <c r="R104" s="4"/>
      <c r="S104" s="4"/>
      <c r="T104" s="4"/>
      <c r="U104" s="4"/>
    </row>
    <row r="105" spans="1:21">
      <c r="A105" s="4"/>
      <c r="B105" s="4"/>
      <c r="C105" s="4"/>
      <c r="D105" s="4"/>
      <c r="N105" s="4"/>
      <c r="O105" s="4"/>
      <c r="P105" s="4"/>
      <c r="Q105" s="4"/>
      <c r="R105" s="4"/>
      <c r="S105" s="4"/>
      <c r="T105" s="4"/>
      <c r="U105" s="4"/>
    </row>
    <row r="106" spans="1:21">
      <c r="A106" s="4"/>
      <c r="B106" s="4"/>
      <c r="C106" s="4"/>
      <c r="D106" s="4"/>
      <c r="N106" s="4"/>
      <c r="O106" s="4"/>
      <c r="P106" s="4"/>
      <c r="Q106" s="4"/>
      <c r="R106" s="4"/>
      <c r="S106" s="4"/>
      <c r="T106" s="4"/>
      <c r="U106" s="4"/>
    </row>
    <row r="107" spans="1:21">
      <c r="A107" s="4"/>
      <c r="B107" s="4"/>
      <c r="C107" s="4"/>
      <c r="D107" s="4"/>
      <c r="N107" s="4"/>
      <c r="O107" s="4"/>
      <c r="P107" s="4"/>
      <c r="Q107" s="4"/>
      <c r="R107" s="4"/>
      <c r="S107" s="4"/>
      <c r="T107" s="4"/>
      <c r="U107" s="4"/>
    </row>
    <row r="108" spans="1:21">
      <c r="A108" s="4"/>
      <c r="B108" s="4"/>
      <c r="C108" s="4"/>
      <c r="D108" s="4"/>
      <c r="N108" s="4"/>
      <c r="O108" s="4"/>
      <c r="P108" s="4"/>
      <c r="Q108" s="4"/>
      <c r="R108" s="4"/>
      <c r="S108" s="4"/>
      <c r="T108" s="4"/>
      <c r="U108" s="4"/>
    </row>
    <row r="109" spans="1:21">
      <c r="A109" s="4"/>
      <c r="B109" s="4"/>
      <c r="C109" s="4"/>
      <c r="D109" s="4"/>
      <c r="N109" s="4"/>
      <c r="O109" s="19"/>
      <c r="P109" s="19"/>
      <c r="Q109" s="4"/>
      <c r="R109" s="1"/>
      <c r="S109" s="4"/>
      <c r="T109" s="4"/>
      <c r="U109" s="4"/>
    </row>
    <row r="110" spans="1:21">
      <c r="A110" s="1"/>
      <c r="B110" s="1"/>
      <c r="C110" s="4"/>
      <c r="D110" s="4"/>
      <c r="N110" s="4"/>
      <c r="O110" s="2"/>
      <c r="P110" s="2"/>
      <c r="Q110" s="4"/>
      <c r="R110" s="4"/>
      <c r="S110" s="4"/>
      <c r="T110" s="4"/>
      <c r="U110" s="4"/>
    </row>
    <row r="111" spans="1:21">
      <c r="A111" s="2"/>
      <c r="B111" s="4"/>
      <c r="C111" s="4"/>
      <c r="D111" s="4"/>
      <c r="N111" s="4"/>
      <c r="O111" s="1"/>
      <c r="P111" s="1"/>
      <c r="Q111" s="4"/>
      <c r="R111" s="1"/>
      <c r="S111" s="4"/>
      <c r="T111" s="4"/>
      <c r="U111" s="4"/>
    </row>
    <row r="112" spans="1:21">
      <c r="A112" s="1"/>
      <c r="B112" s="1"/>
      <c r="C112" s="4"/>
      <c r="D112" s="4"/>
      <c r="N112" s="4"/>
      <c r="O112" s="4"/>
      <c r="P112" s="4"/>
      <c r="Q112" s="4"/>
      <c r="R112" s="4"/>
      <c r="S112" s="4"/>
      <c r="T112" s="4"/>
      <c r="U112" s="4"/>
    </row>
    <row r="113" spans="1:21">
      <c r="A113" s="4"/>
      <c r="B113" s="4"/>
      <c r="C113" s="4"/>
      <c r="D113" s="4"/>
      <c r="N113" s="4"/>
      <c r="O113" s="4"/>
      <c r="P113" s="4"/>
      <c r="Q113" s="4"/>
      <c r="R113" s="4"/>
      <c r="S113" s="4"/>
      <c r="T113" s="4"/>
      <c r="U113" s="4"/>
    </row>
    <row r="114" spans="1:21">
      <c r="A114" s="1"/>
      <c r="B114" s="1"/>
      <c r="C114" s="4"/>
      <c r="D114" s="4"/>
      <c r="N114" s="4"/>
      <c r="O114" s="4"/>
      <c r="P114" s="4"/>
      <c r="Q114" s="4"/>
      <c r="R114" s="4"/>
      <c r="S114" s="4"/>
      <c r="T114" s="4"/>
      <c r="U114" s="4"/>
    </row>
    <row r="115" spans="1:21">
      <c r="A115" s="4"/>
      <c r="B115" s="4"/>
      <c r="C115" s="4"/>
      <c r="D115" s="4"/>
      <c r="F115" s="20"/>
      <c r="G115" s="20"/>
      <c r="H115" s="20"/>
      <c r="I115" s="20"/>
      <c r="N115" s="4"/>
      <c r="O115" s="4"/>
      <c r="P115" s="4"/>
      <c r="Q115" s="4"/>
      <c r="R115" s="4"/>
      <c r="S115" s="4"/>
      <c r="T115" s="4"/>
      <c r="U115" s="4"/>
    </row>
    <row r="116" spans="1:21">
      <c r="A116" s="4"/>
      <c r="B116" s="4"/>
      <c r="C116" s="4"/>
      <c r="D116" s="4"/>
      <c r="F116" s="20"/>
      <c r="G116" s="20"/>
      <c r="H116" s="20"/>
      <c r="I116" s="20"/>
      <c r="N116" s="4"/>
      <c r="O116" s="4"/>
      <c r="P116" s="4"/>
      <c r="Q116" s="4"/>
      <c r="R116" s="4"/>
      <c r="S116" s="4"/>
      <c r="T116" s="4"/>
      <c r="U116" s="4"/>
    </row>
    <row r="117" spans="1:21">
      <c r="A117" s="4"/>
      <c r="B117" s="4"/>
      <c r="C117" s="4"/>
      <c r="D117" s="4"/>
      <c r="F117" s="20"/>
      <c r="G117" s="20"/>
      <c r="H117" s="20"/>
      <c r="I117" s="20"/>
      <c r="N117" s="4"/>
      <c r="O117" s="4"/>
      <c r="P117" s="4"/>
      <c r="Q117" s="4"/>
      <c r="R117" s="4"/>
      <c r="S117" s="4"/>
      <c r="T117" s="4"/>
      <c r="U117" s="4"/>
    </row>
    <row r="118" spans="1:21">
      <c r="A118" s="4"/>
      <c r="B118" s="4"/>
      <c r="C118" s="4"/>
      <c r="D118" s="4"/>
      <c r="F118" s="4"/>
      <c r="G118" s="4"/>
      <c r="N118" s="4"/>
      <c r="O118" s="4"/>
      <c r="P118" s="4"/>
      <c r="Q118" s="4"/>
      <c r="R118" s="4"/>
      <c r="S118" s="4"/>
      <c r="T118" s="4"/>
      <c r="U118" s="4"/>
    </row>
    <row r="119" spans="1:21">
      <c r="A119" s="4"/>
      <c r="B119" s="4"/>
      <c r="C119" s="4"/>
      <c r="D119" s="4"/>
      <c r="N119" s="4"/>
      <c r="O119" s="4"/>
      <c r="P119" s="4"/>
      <c r="Q119" s="4"/>
      <c r="R119" s="4"/>
      <c r="S119" s="4"/>
      <c r="T119" s="4"/>
      <c r="U119" s="4"/>
    </row>
    <row r="120" spans="1:21">
      <c r="A120" s="4"/>
      <c r="B120" s="4"/>
      <c r="C120" s="4"/>
      <c r="D120" s="4"/>
      <c r="N120" s="4"/>
      <c r="O120" s="4"/>
      <c r="P120" s="4"/>
      <c r="Q120" s="4"/>
      <c r="R120" s="4"/>
      <c r="S120" s="4"/>
      <c r="T120" s="4"/>
      <c r="U120" s="4"/>
    </row>
    <row r="121" spans="1:21">
      <c r="A121" s="2"/>
      <c r="B121" s="1"/>
      <c r="C121" s="4"/>
      <c r="D121" s="4"/>
      <c r="N121" s="4"/>
      <c r="O121" s="4"/>
      <c r="P121" s="4"/>
      <c r="Q121" s="4"/>
      <c r="R121" s="1"/>
      <c r="S121" s="4"/>
      <c r="T121" s="4"/>
      <c r="U121" s="4"/>
    </row>
    <row r="122" spans="1:21">
      <c r="A122" s="2"/>
      <c r="B122" s="4"/>
      <c r="C122" s="4"/>
      <c r="D122" s="4"/>
      <c r="N122" s="4"/>
      <c r="O122" s="4"/>
      <c r="P122" s="4"/>
      <c r="Q122" s="4"/>
      <c r="R122" s="4"/>
      <c r="S122" s="4"/>
      <c r="T122" s="4"/>
      <c r="U122" s="4"/>
    </row>
    <row r="123" spans="1:21">
      <c r="A123" s="1"/>
      <c r="B123" s="1"/>
      <c r="C123" s="4"/>
      <c r="D123" s="4"/>
      <c r="N123" s="4"/>
      <c r="O123" s="4"/>
      <c r="P123" s="4"/>
      <c r="Q123" s="4"/>
      <c r="R123" s="1"/>
      <c r="S123" s="4"/>
      <c r="T123" s="4"/>
      <c r="U123" s="4"/>
    </row>
    <row r="124" spans="1:21">
      <c r="A124" s="4"/>
      <c r="B124" s="4"/>
      <c r="C124" s="4"/>
      <c r="D124" s="4"/>
      <c r="N124" s="4"/>
      <c r="O124" s="4"/>
      <c r="P124" s="4"/>
      <c r="Q124" s="4"/>
      <c r="R124" s="4"/>
      <c r="S124" s="4"/>
      <c r="T124" s="4"/>
      <c r="U124" s="4"/>
    </row>
    <row r="125" spans="1:21">
      <c r="A125" s="4"/>
      <c r="B125" s="4"/>
      <c r="C125" s="4"/>
      <c r="D125" s="4"/>
      <c r="N125" s="4"/>
      <c r="O125" s="4"/>
      <c r="P125" s="4"/>
      <c r="Q125" s="4"/>
      <c r="R125" s="4"/>
      <c r="S125" s="4"/>
      <c r="T125" s="4"/>
      <c r="U125" s="4"/>
    </row>
    <row r="126" spans="1:21">
      <c r="A126" s="4"/>
      <c r="B126" s="4"/>
      <c r="C126" s="4"/>
      <c r="D126" s="4"/>
      <c r="N126" s="4"/>
      <c r="O126" s="4"/>
      <c r="P126" s="4"/>
      <c r="Q126" s="4"/>
      <c r="R126" s="4"/>
      <c r="S126" s="4"/>
      <c r="T126" s="4"/>
      <c r="U126" s="4"/>
    </row>
    <row r="127" spans="1:21">
      <c r="A127" s="4"/>
      <c r="B127" s="4"/>
      <c r="C127" s="4"/>
      <c r="D127" s="4"/>
      <c r="N127" s="4"/>
      <c r="O127" s="4"/>
      <c r="P127" s="4"/>
      <c r="Q127" s="4"/>
      <c r="R127" s="4"/>
      <c r="S127" s="4"/>
      <c r="T127" s="4"/>
      <c r="U127" s="4"/>
    </row>
    <row r="128" spans="1:21">
      <c r="A128" s="4"/>
      <c r="B128" s="4"/>
      <c r="C128" s="4"/>
      <c r="D128" s="4"/>
      <c r="N128" s="4"/>
      <c r="O128" s="4"/>
      <c r="P128" s="4"/>
      <c r="Q128" s="4"/>
      <c r="R128" s="4"/>
      <c r="S128" s="4"/>
      <c r="T128" s="4"/>
      <c r="U128" s="4"/>
    </row>
    <row r="129" spans="1:21">
      <c r="A129" s="2"/>
      <c r="B129" s="1"/>
      <c r="C129" s="4"/>
      <c r="D129" s="4"/>
      <c r="N129" s="4"/>
      <c r="O129" s="4"/>
      <c r="P129" s="4"/>
      <c r="Q129" s="4"/>
      <c r="R129" s="4"/>
      <c r="S129" s="4"/>
      <c r="T129" s="4"/>
      <c r="U129" s="4"/>
    </row>
    <row r="130" spans="1:21">
      <c r="A130" s="2"/>
      <c r="B130" s="4"/>
      <c r="C130" s="4"/>
      <c r="D130" s="4"/>
      <c r="N130" s="4"/>
      <c r="O130" s="4"/>
      <c r="P130" s="4"/>
      <c r="Q130" s="4"/>
      <c r="R130" s="4"/>
      <c r="S130" s="4"/>
      <c r="T130" s="4"/>
      <c r="U130" s="4"/>
    </row>
    <row r="131" spans="1:21">
      <c r="A131" s="1"/>
      <c r="B131" s="19"/>
      <c r="C131" s="4"/>
      <c r="D131" s="4"/>
    </row>
    <row r="132" spans="1:21">
      <c r="A132" s="4"/>
      <c r="B132" s="4"/>
      <c r="C132" s="4"/>
      <c r="D132" s="4"/>
    </row>
    <row r="133" spans="1:21">
      <c r="A133" s="4"/>
      <c r="B133" s="4"/>
      <c r="C133" s="4"/>
      <c r="D133" s="4"/>
    </row>
    <row r="134" spans="1:21">
      <c r="A134" s="4"/>
      <c r="B134" s="4"/>
      <c r="C134" s="4"/>
      <c r="D134" s="4"/>
    </row>
    <row r="135" spans="1:21">
      <c r="A135" s="4"/>
      <c r="B135" s="4"/>
      <c r="C135" s="4"/>
      <c r="D135" s="4"/>
    </row>
    <row r="136" spans="1:21">
      <c r="A136" s="4"/>
      <c r="B136" s="4"/>
      <c r="C136" s="4"/>
      <c r="D136" s="4"/>
    </row>
    <row r="137" spans="1:21">
      <c r="A137" s="19"/>
      <c r="B137" s="1"/>
      <c r="C137" s="4"/>
      <c r="D137" s="4"/>
    </row>
    <row r="138" spans="1:21">
      <c r="A138" s="2"/>
      <c r="B138" s="4"/>
      <c r="C138" s="4"/>
      <c r="D138" s="4"/>
    </row>
    <row r="139" spans="1:21">
      <c r="A139" s="1"/>
      <c r="B139" s="1"/>
      <c r="C139" s="4"/>
      <c r="D139" s="4"/>
    </row>
    <row r="140" spans="1:21">
      <c r="A140" s="4"/>
      <c r="B140" s="4"/>
      <c r="C140" s="4"/>
      <c r="D140" s="4"/>
    </row>
    <row r="141" spans="1:21">
      <c r="A141" s="1"/>
      <c r="B141" s="1"/>
      <c r="C141" s="4"/>
      <c r="D141" s="4"/>
    </row>
    <row r="142" spans="1:21">
      <c r="A142" s="4"/>
      <c r="B142" s="4"/>
      <c r="C142" s="4"/>
      <c r="D142" s="4"/>
    </row>
    <row r="143" spans="1:21">
      <c r="A143" s="4"/>
      <c r="B143" s="4"/>
      <c r="C143" s="4"/>
      <c r="D143" s="4"/>
    </row>
    <row r="144" spans="1:21">
      <c r="A144" s="4"/>
      <c r="B144" s="4"/>
      <c r="C144" s="4"/>
      <c r="D144" s="4"/>
    </row>
    <row r="145" spans="1:4">
      <c r="A145" s="4"/>
      <c r="B145" s="4"/>
      <c r="C145" s="4"/>
      <c r="D145" s="4"/>
    </row>
    <row r="146" spans="1:4">
      <c r="A146" s="4"/>
      <c r="B146" s="4"/>
      <c r="C146" s="4"/>
      <c r="D146" s="4"/>
    </row>
    <row r="147" spans="1:4">
      <c r="A147" s="4"/>
      <c r="B147" s="4"/>
      <c r="C147" s="4"/>
      <c r="D147" s="4"/>
    </row>
    <row r="148" spans="1:4">
      <c r="A148" s="4"/>
      <c r="B148" s="4"/>
      <c r="C148" s="4"/>
      <c r="D148" s="4"/>
    </row>
    <row r="149" spans="1:4">
      <c r="A149" s="2"/>
      <c r="B149" s="1"/>
      <c r="C149" s="4"/>
      <c r="D149" s="4"/>
    </row>
    <row r="150" spans="1:4">
      <c r="A150" s="2"/>
      <c r="B150" s="4"/>
      <c r="C150" s="4"/>
      <c r="D150" s="4"/>
    </row>
    <row r="151" spans="1:4">
      <c r="A151" s="1"/>
      <c r="B151" s="1"/>
      <c r="C151" s="4"/>
      <c r="D151" s="4"/>
    </row>
    <row r="152" spans="1:4">
      <c r="A152" s="4"/>
      <c r="B152" s="6"/>
      <c r="C152" s="4"/>
      <c r="D152" s="4"/>
    </row>
    <row r="153" spans="1:4">
      <c r="A153" s="4"/>
      <c r="B153" s="6"/>
      <c r="C153" s="4"/>
      <c r="D153" s="4"/>
    </row>
    <row r="154" spans="1:4">
      <c r="A154" s="4"/>
      <c r="B154" s="6"/>
      <c r="C154" s="4"/>
      <c r="D154" s="4"/>
    </row>
    <row r="155" spans="1:4">
      <c r="A155" s="4"/>
      <c r="B155" s="6"/>
      <c r="C155" s="4"/>
      <c r="D155" s="4"/>
    </row>
    <row r="156" spans="1:4">
      <c r="A156" s="4"/>
      <c r="B156" s="6"/>
      <c r="C156" s="4"/>
      <c r="D156" s="4"/>
    </row>
    <row r="157" spans="1:4">
      <c r="A157" s="2"/>
      <c r="B157" s="1"/>
      <c r="C157" s="4"/>
      <c r="D157" s="4"/>
    </row>
    <row r="158" spans="1:4">
      <c r="A158" s="2"/>
      <c r="B158" s="4"/>
      <c r="C158" s="4"/>
      <c r="D158" s="4"/>
    </row>
    <row r="159" spans="1:4">
      <c r="A159" s="1"/>
      <c r="B159" s="1"/>
      <c r="C159" s="4"/>
      <c r="D159" s="4"/>
    </row>
    <row r="160" spans="1:4">
      <c r="A160" s="4"/>
      <c r="B160" s="6"/>
      <c r="C160" s="4"/>
      <c r="D160" s="4"/>
    </row>
    <row r="161" spans="1:4">
      <c r="A161" s="4"/>
      <c r="B161" s="6"/>
      <c r="C161" s="4"/>
      <c r="D161" s="4"/>
    </row>
    <row r="162" spans="1:4">
      <c r="A162" s="4"/>
      <c r="B162" s="6"/>
      <c r="C162" s="4"/>
      <c r="D162" s="4"/>
    </row>
    <row r="163" spans="1:4">
      <c r="A163" s="4"/>
      <c r="B163" s="6"/>
      <c r="C163" s="4"/>
      <c r="D163" s="4"/>
    </row>
    <row r="164" spans="1:4">
      <c r="A164" s="4"/>
      <c r="B164" s="6"/>
      <c r="C164" s="4"/>
      <c r="D164" s="4"/>
    </row>
    <row r="165" spans="1:4">
      <c r="A165" s="19"/>
      <c r="B165" s="1"/>
      <c r="C165" s="4"/>
      <c r="D165" s="4"/>
    </row>
    <row r="166" spans="1:4">
      <c r="A166" s="2"/>
      <c r="B166" s="4"/>
      <c r="C166" s="4"/>
      <c r="D166" s="4"/>
    </row>
    <row r="167" spans="1:4">
      <c r="A167" s="1"/>
      <c r="B167" s="1"/>
      <c r="C167" s="4"/>
      <c r="D167" s="4"/>
    </row>
    <row r="168" spans="1:4">
      <c r="A168" s="4"/>
      <c r="B168" s="4"/>
      <c r="C168" s="4"/>
      <c r="D168" s="4"/>
    </row>
    <row r="169" spans="1:4">
      <c r="A169" s="4"/>
      <c r="B169" s="4"/>
      <c r="C169" s="4"/>
      <c r="D169" s="4"/>
    </row>
    <row r="170" spans="1:4">
      <c r="A170" s="4"/>
      <c r="B170" s="4"/>
      <c r="C170" s="4"/>
      <c r="D170" s="4"/>
    </row>
    <row r="171" spans="1:4">
      <c r="A171" s="4"/>
      <c r="B171" s="4"/>
      <c r="C171" s="4"/>
      <c r="D171" s="4"/>
    </row>
    <row r="172" spans="1:4">
      <c r="A172" s="4"/>
      <c r="B172" s="4"/>
      <c r="C172" s="4"/>
      <c r="D172" s="4"/>
    </row>
    <row r="173" spans="1:4">
      <c r="A173" s="4"/>
      <c r="B173" s="4"/>
      <c r="C173" s="4"/>
      <c r="D173" s="4"/>
    </row>
    <row r="174" spans="1:4">
      <c r="A174" s="4"/>
      <c r="B174" s="4"/>
      <c r="C174" s="4"/>
      <c r="D174" s="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4"/>
  <sheetViews>
    <sheetView zoomScale="75" zoomScaleNormal="75" zoomScalePageLayoutView="75" workbookViewId="0">
      <selection activeCell="K1" sqref="K1:L1"/>
    </sheetView>
  </sheetViews>
  <sheetFormatPr baseColWidth="10" defaultColWidth="11" defaultRowHeight="15" x14ac:dyDescent="0"/>
  <cols>
    <col min="1" max="1" width="32.33203125" customWidth="1"/>
    <col min="2" max="2" width="11.5" customWidth="1"/>
    <col min="3" max="3" width="7.6640625" customWidth="1"/>
    <col min="4" max="5" width="9.1640625" customWidth="1"/>
    <col min="6" max="6" width="14.1640625" customWidth="1"/>
    <col min="7" max="7" width="8.5" customWidth="1"/>
    <col min="8" max="8" width="10" customWidth="1"/>
    <col min="9" max="9" width="9.83203125" customWidth="1"/>
    <col min="10" max="10" width="10" customWidth="1"/>
    <col min="11" max="11" width="10.83203125" customWidth="1"/>
    <col min="12" max="12" width="10.5" customWidth="1"/>
    <col min="14" max="14" width="35.33203125" customWidth="1"/>
    <col min="16" max="16" width="11" customWidth="1"/>
    <col min="17" max="17" width="34" customWidth="1"/>
    <col min="19" max="19" width="18.5" customWidth="1"/>
    <col min="22" max="22" width="21.1640625" customWidth="1"/>
    <col min="27" max="27" width="20" customWidth="1"/>
  </cols>
  <sheetData>
    <row r="1" spans="1:23" s="3" customFormat="1">
      <c r="A1" s="1" t="s">
        <v>0</v>
      </c>
      <c r="B1" s="1" t="s">
        <v>1</v>
      </c>
      <c r="C1" s="2" t="s">
        <v>2</v>
      </c>
      <c r="D1" s="3" t="s">
        <v>3</v>
      </c>
      <c r="F1" s="4"/>
      <c r="G1" s="3" t="s">
        <v>4</v>
      </c>
      <c r="H1" s="1" t="s">
        <v>5</v>
      </c>
      <c r="I1" s="1" t="s">
        <v>6</v>
      </c>
      <c r="J1" s="1" t="s">
        <v>7</v>
      </c>
      <c r="N1" s="3" t="s">
        <v>58</v>
      </c>
      <c r="O1"/>
      <c r="S1"/>
      <c r="T1" s="1"/>
      <c r="U1" s="1"/>
      <c r="V1" s="1"/>
      <c r="W1"/>
    </row>
    <row r="2" spans="1:23">
      <c r="A2" t="s">
        <v>59</v>
      </c>
      <c r="B2" s="4">
        <v>2546</v>
      </c>
      <c r="C2">
        <v>44</v>
      </c>
      <c r="D2" s="5">
        <f t="shared" ref="D2:D9" si="0">B2/C2</f>
        <v>57.863636363636367</v>
      </c>
      <c r="F2" s="6" t="s">
        <v>9</v>
      </c>
      <c r="G2">
        <f>D12</f>
        <v>70.47895202020203</v>
      </c>
      <c r="H2">
        <f>D26</f>
        <v>38.203899706984167</v>
      </c>
      <c r="I2">
        <f>D40</f>
        <v>24.081613095682009</v>
      </c>
      <c r="J2">
        <f>D55</f>
        <v>19.983941373593009</v>
      </c>
      <c r="K2" t="e">
        <f>D69</f>
        <v>#DIV/0!</v>
      </c>
      <c r="L2" t="e">
        <f>D83</f>
        <v>#DIV/0!</v>
      </c>
      <c r="N2" s="3" t="s">
        <v>60</v>
      </c>
      <c r="O2" s="3" t="s">
        <v>61</v>
      </c>
      <c r="Q2" s="3" t="s">
        <v>60</v>
      </c>
      <c r="R2" s="3" t="s">
        <v>62</v>
      </c>
    </row>
    <row r="3" spans="1:23">
      <c r="A3" t="s">
        <v>63</v>
      </c>
      <c r="B3" s="4">
        <v>2291</v>
      </c>
      <c r="C3">
        <v>55</v>
      </c>
      <c r="D3" s="5">
        <f t="shared" si="0"/>
        <v>41.654545454545456</v>
      </c>
      <c r="F3" s="6" t="s">
        <v>13</v>
      </c>
      <c r="G3">
        <f>D14</f>
        <v>10.169293791715742</v>
      </c>
      <c r="H3">
        <f>D28</f>
        <v>3.4478128755715396</v>
      </c>
      <c r="I3">
        <f>D42</f>
        <v>1.8692493422195857</v>
      </c>
      <c r="J3">
        <f>D57</f>
        <v>4.3346883681135493</v>
      </c>
      <c r="K3" t="e">
        <f>D71</f>
        <v>#DIV/0!</v>
      </c>
      <c r="L3" t="e">
        <f>D85</f>
        <v>#DIV/0!</v>
      </c>
      <c r="N3" t="s">
        <v>59</v>
      </c>
      <c r="O3" s="4">
        <v>2546</v>
      </c>
      <c r="P3">
        <v>44</v>
      </c>
      <c r="Q3" t="s">
        <v>64</v>
      </c>
      <c r="R3">
        <v>44</v>
      </c>
    </row>
    <row r="4" spans="1:23">
      <c r="A4" t="s">
        <v>65</v>
      </c>
      <c r="B4" s="4">
        <v>3107</v>
      </c>
      <c r="C4">
        <v>36</v>
      </c>
      <c r="D4" s="5">
        <f t="shared" si="0"/>
        <v>86.305555555555557</v>
      </c>
      <c r="N4" t="s">
        <v>63</v>
      </c>
      <c r="O4" s="4">
        <v>2291</v>
      </c>
      <c r="P4">
        <v>55</v>
      </c>
      <c r="Q4" t="s">
        <v>66</v>
      </c>
      <c r="R4">
        <v>55</v>
      </c>
    </row>
    <row r="5" spans="1:23">
      <c r="A5" t="s">
        <v>67</v>
      </c>
      <c r="B5" s="4">
        <v>2969</v>
      </c>
      <c r="C5">
        <v>44</v>
      </c>
      <c r="D5" s="5">
        <f t="shared" si="0"/>
        <v>67.477272727272734</v>
      </c>
      <c r="G5" s="4"/>
      <c r="N5" t="s">
        <v>65</v>
      </c>
      <c r="O5" s="4">
        <v>3107</v>
      </c>
      <c r="P5">
        <v>36</v>
      </c>
      <c r="Q5" t="s">
        <v>68</v>
      </c>
      <c r="R5">
        <v>36</v>
      </c>
    </row>
    <row r="6" spans="1:23">
      <c r="A6" t="s">
        <v>69</v>
      </c>
      <c r="B6" s="4">
        <v>3171</v>
      </c>
      <c r="C6">
        <v>32</v>
      </c>
      <c r="D6" s="5">
        <f t="shared" si="0"/>
        <v>99.09375</v>
      </c>
      <c r="F6" t="s">
        <v>20</v>
      </c>
      <c r="G6" s="7"/>
      <c r="H6" s="8">
        <f>TTEST(D2:D6,D16:D20,2,2)</f>
        <v>1.692350819145599E-2</v>
      </c>
      <c r="I6" s="8">
        <f>TTEST(D2:D6,D30:D34,2,2)</f>
        <v>2.0359707514784522E-3</v>
      </c>
      <c r="J6" s="8">
        <f>TTEST(D2:D6,D44:D49,2,2)</f>
        <v>8.7581543206169334E-4</v>
      </c>
      <c r="K6" s="8" t="e">
        <f>TTEST(D2:D6,D59:D63,2,2)</f>
        <v>#DIV/0!</v>
      </c>
      <c r="L6" s="8" t="e">
        <f>TTEST(D2:D6,D73:D78,2,2)</f>
        <v>#DIV/0!</v>
      </c>
      <c r="N6" t="s">
        <v>67</v>
      </c>
      <c r="O6" s="4">
        <v>2969</v>
      </c>
      <c r="P6">
        <v>44</v>
      </c>
      <c r="Q6" t="s">
        <v>70</v>
      </c>
      <c r="R6">
        <v>44</v>
      </c>
    </row>
    <row r="7" spans="1:23">
      <c r="D7" s="5" t="e">
        <f t="shared" si="0"/>
        <v>#DIV/0!</v>
      </c>
      <c r="G7" s="4"/>
      <c r="N7" t="s">
        <v>69</v>
      </c>
      <c r="O7" s="4">
        <v>3171</v>
      </c>
      <c r="P7">
        <v>32</v>
      </c>
      <c r="Q7" t="s">
        <v>71</v>
      </c>
      <c r="R7">
        <v>32</v>
      </c>
    </row>
    <row r="8" spans="1:23">
      <c r="D8" s="5" t="e">
        <f t="shared" si="0"/>
        <v>#DIV/0!</v>
      </c>
      <c r="G8" s="4"/>
      <c r="N8" t="s">
        <v>72</v>
      </c>
      <c r="O8" s="4">
        <v>1380</v>
      </c>
      <c r="P8">
        <v>44</v>
      </c>
      <c r="Q8" t="s">
        <v>73</v>
      </c>
      <c r="R8">
        <v>44</v>
      </c>
    </row>
    <row r="9" spans="1:23">
      <c r="D9" s="5" t="e">
        <f t="shared" si="0"/>
        <v>#DIV/0!</v>
      </c>
      <c r="N9" t="s">
        <v>74</v>
      </c>
      <c r="O9" s="4">
        <v>1423</v>
      </c>
      <c r="P9">
        <v>43</v>
      </c>
      <c r="Q9" t="s">
        <v>75</v>
      </c>
      <c r="R9">
        <v>43</v>
      </c>
    </row>
    <row r="10" spans="1:23">
      <c r="N10" t="s">
        <v>76</v>
      </c>
      <c r="O10">
        <v>1790</v>
      </c>
      <c r="P10">
        <v>38</v>
      </c>
      <c r="Q10" t="s">
        <v>77</v>
      </c>
      <c r="R10">
        <v>38</v>
      </c>
    </row>
    <row r="11" spans="1:23">
      <c r="G11" s="4"/>
      <c r="N11" t="s">
        <v>78</v>
      </c>
      <c r="O11">
        <v>1521</v>
      </c>
      <c r="P11">
        <v>33</v>
      </c>
      <c r="Q11" t="s">
        <v>79</v>
      </c>
      <c r="R11">
        <v>33</v>
      </c>
    </row>
    <row r="12" spans="1:23">
      <c r="A12" s="9" t="s">
        <v>31</v>
      </c>
      <c r="B12" s="10">
        <f>AVERAGE($B$2:$B$7)</f>
        <v>2816.8</v>
      </c>
      <c r="C12" s="10">
        <f>AVERAGE(C2:C7)</f>
        <v>42.2</v>
      </c>
      <c r="D12" s="10">
        <f>AVERAGE(D2:D6)</f>
        <v>70.47895202020203</v>
      </c>
      <c r="G12" s="4"/>
      <c r="N12" t="s">
        <v>80</v>
      </c>
      <c r="O12">
        <v>2002</v>
      </c>
      <c r="P12">
        <v>60</v>
      </c>
      <c r="Q12" t="s">
        <v>81</v>
      </c>
      <c r="R12">
        <v>60</v>
      </c>
    </row>
    <row r="13" spans="1:23">
      <c r="A13" s="11" t="s">
        <v>34</v>
      </c>
      <c r="B13" s="12" t="s">
        <v>35</v>
      </c>
      <c r="C13" s="12">
        <f>B12/C12</f>
        <v>66.748815165876778</v>
      </c>
      <c r="D13" s="12">
        <f>STDEV(D2:D6)</f>
        <v>22.739232201442988</v>
      </c>
      <c r="G13" s="4"/>
      <c r="N13" t="s">
        <v>82</v>
      </c>
      <c r="O13">
        <v>1111</v>
      </c>
      <c r="P13">
        <v>53</v>
      </c>
      <c r="Q13" t="s">
        <v>83</v>
      </c>
      <c r="R13">
        <v>53</v>
      </c>
    </row>
    <row r="14" spans="1:23">
      <c r="A14" s="13" t="s">
        <v>38</v>
      </c>
      <c r="B14" s="14"/>
      <c r="C14" s="14"/>
      <c r="D14" s="14">
        <f>D13/SQRT(5)</f>
        <v>10.169293791715742</v>
      </c>
      <c r="G14" s="4"/>
      <c r="N14" t="s">
        <v>84</v>
      </c>
      <c r="O14">
        <v>1010</v>
      </c>
      <c r="P14">
        <v>46</v>
      </c>
      <c r="Q14" t="s">
        <v>85</v>
      </c>
      <c r="R14">
        <v>46</v>
      </c>
    </row>
    <row r="15" spans="1:23">
      <c r="A15" s="1" t="s">
        <v>0</v>
      </c>
      <c r="B15" s="1" t="s">
        <v>1</v>
      </c>
      <c r="C15" s="2" t="s">
        <v>2</v>
      </c>
      <c r="D15" s="3" t="s">
        <v>3</v>
      </c>
      <c r="G15" s="4"/>
      <c r="N15" t="s">
        <v>86</v>
      </c>
      <c r="O15" s="4">
        <v>1368</v>
      </c>
      <c r="P15">
        <v>53</v>
      </c>
      <c r="Q15" t="s">
        <v>87</v>
      </c>
      <c r="R15">
        <v>53</v>
      </c>
      <c r="V15" s="4"/>
    </row>
    <row r="16" spans="1:23">
      <c r="A16" t="s">
        <v>72</v>
      </c>
      <c r="B16" s="4">
        <v>1380</v>
      </c>
      <c r="C16">
        <v>44</v>
      </c>
      <c r="D16">
        <f t="shared" ref="D16:D24" si="1">B16/C16</f>
        <v>31.363636363636363</v>
      </c>
      <c r="G16" s="4"/>
      <c r="N16" t="s">
        <v>88</v>
      </c>
      <c r="O16">
        <v>1349</v>
      </c>
      <c r="P16">
        <v>44</v>
      </c>
      <c r="Q16" t="s">
        <v>89</v>
      </c>
      <c r="R16">
        <v>44</v>
      </c>
    </row>
    <row r="17" spans="1:18">
      <c r="A17" t="s">
        <v>74</v>
      </c>
      <c r="B17" s="4">
        <v>1423</v>
      </c>
      <c r="C17">
        <v>43</v>
      </c>
      <c r="D17">
        <f t="shared" si="1"/>
        <v>33.093023255813954</v>
      </c>
      <c r="G17" s="4"/>
      <c r="N17" t="s">
        <v>90</v>
      </c>
      <c r="O17">
        <v>1114</v>
      </c>
      <c r="P17">
        <v>53</v>
      </c>
      <c r="Q17" t="s">
        <v>91</v>
      </c>
      <c r="R17">
        <v>53</v>
      </c>
    </row>
    <row r="18" spans="1:18">
      <c r="A18" t="s">
        <v>76</v>
      </c>
      <c r="B18">
        <v>1790</v>
      </c>
      <c r="C18">
        <v>38</v>
      </c>
      <c r="D18">
        <f t="shared" si="1"/>
        <v>47.10526315789474</v>
      </c>
      <c r="G18" s="4"/>
      <c r="N18" t="s">
        <v>92</v>
      </c>
      <c r="O18" s="4">
        <v>183</v>
      </c>
      <c r="P18">
        <v>26</v>
      </c>
      <c r="Q18" t="s">
        <v>93</v>
      </c>
      <c r="R18">
        <v>26</v>
      </c>
    </row>
    <row r="19" spans="1:18">
      <c r="A19" t="s">
        <v>78</v>
      </c>
      <c r="B19">
        <v>1521</v>
      </c>
      <c r="C19">
        <v>33</v>
      </c>
      <c r="D19">
        <f t="shared" si="1"/>
        <v>46.090909090909093</v>
      </c>
      <c r="G19" s="4"/>
      <c r="N19" t="s">
        <v>94</v>
      </c>
      <c r="O19" s="4">
        <v>476</v>
      </c>
      <c r="P19">
        <v>40</v>
      </c>
      <c r="Q19" t="s">
        <v>95</v>
      </c>
      <c r="R19">
        <v>40</v>
      </c>
    </row>
    <row r="20" spans="1:18">
      <c r="A20" t="s">
        <v>80</v>
      </c>
      <c r="B20">
        <v>2002</v>
      </c>
      <c r="C20">
        <v>60</v>
      </c>
      <c r="D20">
        <f t="shared" si="1"/>
        <v>33.366666666666667</v>
      </c>
      <c r="G20" s="4"/>
      <c r="N20" t="s">
        <v>96</v>
      </c>
      <c r="O20">
        <v>1001</v>
      </c>
      <c r="P20">
        <v>45</v>
      </c>
      <c r="Q20" t="s">
        <v>97</v>
      </c>
      <c r="R20">
        <v>45</v>
      </c>
    </row>
    <row r="21" spans="1:18">
      <c r="D21" t="e">
        <f t="shared" si="1"/>
        <v>#DIV/0!</v>
      </c>
      <c r="G21" s="4"/>
      <c r="N21" t="s">
        <v>98</v>
      </c>
      <c r="O21">
        <v>1129</v>
      </c>
      <c r="P21">
        <v>48</v>
      </c>
      <c r="Q21" t="s">
        <v>99</v>
      </c>
      <c r="R21">
        <v>48</v>
      </c>
    </row>
    <row r="22" spans="1:18">
      <c r="D22" t="e">
        <f t="shared" si="1"/>
        <v>#DIV/0!</v>
      </c>
      <c r="G22" s="4"/>
      <c r="N22" t="s">
        <v>100</v>
      </c>
      <c r="O22">
        <v>1351</v>
      </c>
      <c r="P22">
        <v>36</v>
      </c>
      <c r="Q22" t="s">
        <v>101</v>
      </c>
      <c r="R22">
        <v>36</v>
      </c>
    </row>
    <row r="23" spans="1:18">
      <c r="D23" t="e">
        <f t="shared" si="1"/>
        <v>#DIV/0!</v>
      </c>
      <c r="G23" s="4"/>
      <c r="N23" t="s">
        <v>102</v>
      </c>
      <c r="O23">
        <v>1078</v>
      </c>
      <c r="P23">
        <v>61</v>
      </c>
      <c r="Q23" t="s">
        <v>103</v>
      </c>
      <c r="R23">
        <v>61</v>
      </c>
    </row>
    <row r="24" spans="1:18">
      <c r="D24" t="e">
        <f t="shared" si="1"/>
        <v>#DIV/0!</v>
      </c>
      <c r="G24" s="4"/>
    </row>
    <row r="25" spans="1:18">
      <c r="G25" s="4"/>
    </row>
    <row r="26" spans="1:18">
      <c r="A26" s="9" t="s">
        <v>31</v>
      </c>
      <c r="B26" s="10">
        <f>AVERAGE($B$16:$B$21)</f>
        <v>1623.2</v>
      </c>
      <c r="C26" s="10">
        <f>AVERAGE($C$16:$C$21)</f>
        <v>43.6</v>
      </c>
      <c r="D26" s="10">
        <f>AVERAGE($D$16:$D$20)</f>
        <v>38.203899706984167</v>
      </c>
      <c r="G26" s="4"/>
    </row>
    <row r="27" spans="1:18">
      <c r="A27" s="11" t="s">
        <v>34</v>
      </c>
      <c r="B27" s="12" t="s">
        <v>35</v>
      </c>
      <c r="C27" s="12">
        <f>B26/C26</f>
        <v>37.22935779816514</v>
      </c>
      <c r="D27" s="12">
        <f>STDEV($D16:$D20)</f>
        <v>7.7095439634769871</v>
      </c>
      <c r="G27" s="4"/>
    </row>
    <row r="28" spans="1:18">
      <c r="A28" s="13" t="s">
        <v>38</v>
      </c>
      <c r="B28" s="14"/>
      <c r="C28" s="14"/>
      <c r="D28" s="14">
        <f>$D27/SQRT(5)</f>
        <v>3.4478128755715396</v>
      </c>
      <c r="F28" s="4"/>
      <c r="G28" s="4"/>
      <c r="H28" s="4"/>
      <c r="I28" s="4"/>
    </row>
    <row r="29" spans="1:18">
      <c r="A29" s="15" t="s">
        <v>0</v>
      </c>
      <c r="B29" s="15" t="s">
        <v>1</v>
      </c>
      <c r="C29" s="15" t="s">
        <v>2</v>
      </c>
      <c r="D29" s="15" t="s">
        <v>3</v>
      </c>
      <c r="F29" s="4"/>
      <c r="G29" s="4"/>
      <c r="H29" s="4"/>
      <c r="I29" s="4"/>
    </row>
    <row r="30" spans="1:18">
      <c r="A30" t="s">
        <v>82</v>
      </c>
      <c r="B30">
        <v>1111</v>
      </c>
      <c r="C30">
        <v>53</v>
      </c>
      <c r="D30" s="5">
        <f t="shared" ref="D30:D38" si="2">B30/C30</f>
        <v>20.962264150943398</v>
      </c>
      <c r="F30" s="4"/>
      <c r="G30" s="4"/>
    </row>
    <row r="31" spans="1:18">
      <c r="A31" t="s">
        <v>84</v>
      </c>
      <c r="B31">
        <v>1010</v>
      </c>
      <c r="C31">
        <v>46</v>
      </c>
      <c r="D31" s="5">
        <f t="shared" si="2"/>
        <v>21.956521739130434</v>
      </c>
      <c r="G31" s="4"/>
    </row>
    <row r="32" spans="1:18">
      <c r="A32" t="s">
        <v>86</v>
      </c>
      <c r="B32" s="4">
        <v>1368</v>
      </c>
      <c r="C32">
        <v>53</v>
      </c>
      <c r="D32" s="5">
        <f t="shared" si="2"/>
        <v>25.811320754716981</v>
      </c>
    </row>
    <row r="33" spans="1:22">
      <c r="A33" t="s">
        <v>88</v>
      </c>
      <c r="B33">
        <v>1349</v>
      </c>
      <c r="C33">
        <v>44</v>
      </c>
      <c r="D33" s="5">
        <f t="shared" si="2"/>
        <v>30.65909090909091</v>
      </c>
      <c r="G33" s="4"/>
    </row>
    <row r="34" spans="1:22">
      <c r="A34" t="s">
        <v>90</v>
      </c>
      <c r="B34">
        <v>1114</v>
      </c>
      <c r="C34">
        <v>53</v>
      </c>
      <c r="D34" s="5">
        <f t="shared" si="2"/>
        <v>21.018867924528301</v>
      </c>
      <c r="G34" s="4"/>
    </row>
    <row r="35" spans="1:22">
      <c r="D35" s="5" t="e">
        <f t="shared" si="2"/>
        <v>#DIV/0!</v>
      </c>
      <c r="G35" s="4"/>
    </row>
    <row r="36" spans="1:22">
      <c r="D36" s="5" t="e">
        <f t="shared" si="2"/>
        <v>#DIV/0!</v>
      </c>
      <c r="G36" s="4"/>
      <c r="O36" s="4"/>
    </row>
    <row r="37" spans="1:22">
      <c r="D37" s="5" t="e">
        <f t="shared" si="2"/>
        <v>#DIV/0!</v>
      </c>
      <c r="G37" s="4"/>
    </row>
    <row r="38" spans="1:22">
      <c r="D38" s="5" t="e">
        <f t="shared" si="2"/>
        <v>#DIV/0!</v>
      </c>
      <c r="G38" s="4"/>
    </row>
    <row r="39" spans="1:22">
      <c r="A39" s="6"/>
      <c r="B39" s="6"/>
      <c r="C39" s="6"/>
      <c r="D39" s="5"/>
      <c r="G39" s="4"/>
      <c r="O39" s="4"/>
    </row>
    <row r="40" spans="1:22">
      <c r="A40" s="9" t="s">
        <v>31</v>
      </c>
      <c r="B40" s="10">
        <f>AVERAGE($B$30:$B$34)</f>
        <v>1190.4000000000001</v>
      </c>
      <c r="C40" s="10">
        <f>AVERAGE($C$30:$C$34)</f>
        <v>49.8</v>
      </c>
      <c r="D40" s="10">
        <f>AVERAGE($D$30:$D$34)</f>
        <v>24.081613095682009</v>
      </c>
      <c r="G40" s="4"/>
      <c r="O40" s="4"/>
      <c r="S40" s="4"/>
      <c r="T40">
        <v>771.71699999999998</v>
      </c>
    </row>
    <row r="41" spans="1:22">
      <c r="A41" s="11" t="s">
        <v>34</v>
      </c>
      <c r="B41" s="12" t="s">
        <v>35</v>
      </c>
      <c r="C41" s="12">
        <f>B40/C40</f>
        <v>23.903614457831328</v>
      </c>
      <c r="D41" s="12">
        <f>STDEV($D$30:$D$34)</f>
        <v>4.1797685960997617</v>
      </c>
      <c r="G41" s="4"/>
      <c r="O41" s="4"/>
      <c r="S41" s="4"/>
      <c r="T41" s="4">
        <v>901.35799999999995</v>
      </c>
      <c r="U41" s="4"/>
      <c r="V41" s="4"/>
    </row>
    <row r="42" spans="1:22">
      <c r="A42" s="13" t="s">
        <v>38</v>
      </c>
      <c r="B42" s="14"/>
      <c r="C42" s="14"/>
      <c r="D42" s="14">
        <f>D41/SQRT(5)</f>
        <v>1.8692493422195857</v>
      </c>
      <c r="G42" s="4"/>
      <c r="O42" s="4"/>
      <c r="S42" s="4"/>
      <c r="T42">
        <v>768.48400000000004</v>
      </c>
      <c r="V42" s="4"/>
    </row>
    <row r="43" spans="1:22">
      <c r="A43" s="15" t="s">
        <v>0</v>
      </c>
      <c r="B43" s="15" t="s">
        <v>1</v>
      </c>
      <c r="C43" s="15" t="s">
        <v>2</v>
      </c>
      <c r="D43" s="15" t="s">
        <v>3</v>
      </c>
      <c r="G43" s="4"/>
      <c r="O43" s="4"/>
      <c r="S43" s="4"/>
      <c r="T43">
        <v>744.82</v>
      </c>
      <c r="V43" s="4"/>
    </row>
    <row r="44" spans="1:22">
      <c r="A44" t="s">
        <v>92</v>
      </c>
      <c r="B44" s="4">
        <v>183</v>
      </c>
      <c r="C44">
        <v>26</v>
      </c>
      <c r="D44" s="4">
        <f t="shared" ref="D44:D52" si="3">B44/C44</f>
        <v>7.0384615384615383</v>
      </c>
      <c r="E44" s="4"/>
      <c r="F44" s="4"/>
      <c r="O44" s="4"/>
      <c r="S44" s="4"/>
      <c r="T44">
        <v>823.29600000000005</v>
      </c>
      <c r="V44" s="4"/>
    </row>
    <row r="45" spans="1:22">
      <c r="A45" t="s">
        <v>94</v>
      </c>
      <c r="B45" s="4">
        <v>476</v>
      </c>
      <c r="C45">
        <v>40</v>
      </c>
      <c r="D45" s="4">
        <f t="shared" si="3"/>
        <v>11.9</v>
      </c>
      <c r="E45" s="4"/>
      <c r="F45" s="4"/>
    </row>
    <row r="46" spans="1:22">
      <c r="A46" t="s">
        <v>96</v>
      </c>
      <c r="B46">
        <v>1001</v>
      </c>
      <c r="C46">
        <v>45</v>
      </c>
      <c r="D46" s="4">
        <f t="shared" si="3"/>
        <v>22.244444444444444</v>
      </c>
    </row>
    <row r="47" spans="1:22">
      <c r="A47" t="s">
        <v>98</v>
      </c>
      <c r="B47">
        <v>1129</v>
      </c>
      <c r="C47">
        <v>48</v>
      </c>
      <c r="D47" s="4">
        <f t="shared" si="3"/>
        <v>23.520833333333332</v>
      </c>
    </row>
    <row r="48" spans="1:22">
      <c r="A48" t="s">
        <v>100</v>
      </c>
      <c r="B48">
        <v>1351</v>
      </c>
      <c r="C48">
        <v>36</v>
      </c>
      <c r="D48" s="4">
        <f t="shared" si="3"/>
        <v>37.527777777777779</v>
      </c>
      <c r="F48" s="4"/>
      <c r="G48" s="4"/>
      <c r="H48" s="4"/>
      <c r="I48" s="4"/>
      <c r="O48" s="4"/>
    </row>
    <row r="49" spans="1:15">
      <c r="A49" t="s">
        <v>102</v>
      </c>
      <c r="B49">
        <v>1078</v>
      </c>
      <c r="C49">
        <v>61</v>
      </c>
      <c r="D49" s="4">
        <f t="shared" si="3"/>
        <v>17.672131147540984</v>
      </c>
      <c r="G49" s="4"/>
      <c r="O49" s="4"/>
    </row>
    <row r="50" spans="1:15">
      <c r="D50" s="4" t="e">
        <f t="shared" si="3"/>
        <v>#DIV/0!</v>
      </c>
      <c r="G50" s="4"/>
      <c r="O50" s="4"/>
    </row>
    <row r="51" spans="1:15">
      <c r="D51" s="4" t="e">
        <f t="shared" si="3"/>
        <v>#DIV/0!</v>
      </c>
      <c r="G51" s="4"/>
      <c r="O51" s="4"/>
    </row>
    <row r="52" spans="1:15">
      <c r="D52" s="4" t="e">
        <f t="shared" si="3"/>
        <v>#DIV/0!</v>
      </c>
      <c r="G52" s="4"/>
    </row>
    <row r="53" spans="1:15">
      <c r="A53" s="6"/>
      <c r="B53" s="6"/>
      <c r="C53" s="6"/>
      <c r="D53" s="5"/>
      <c r="G53" s="4"/>
      <c r="O53" s="4"/>
    </row>
    <row r="54" spans="1:15">
      <c r="D54" s="4"/>
      <c r="F54" s="4"/>
      <c r="G54" s="4"/>
      <c r="O54" s="4"/>
    </row>
    <row r="55" spans="1:15">
      <c r="A55" s="9" t="s">
        <v>31</v>
      </c>
      <c r="B55" s="9">
        <f>AVERAGE($B$44:$B$48)</f>
        <v>828</v>
      </c>
      <c r="C55" s="10">
        <f>AVERAGE($C$44:$C$48)</f>
        <v>39</v>
      </c>
      <c r="D55" s="10">
        <f>AVERAGE($D$44:$D$49)</f>
        <v>19.983941373593009</v>
      </c>
      <c r="G55" s="4"/>
    </row>
    <row r="56" spans="1:15">
      <c r="A56" s="11" t="s">
        <v>34</v>
      </c>
      <c r="B56" s="16" t="s">
        <v>35</v>
      </c>
      <c r="C56" s="17">
        <f>$B$55/$C$55</f>
        <v>21.23076923076923</v>
      </c>
      <c r="D56" s="12">
        <f>STDEV($D$44:$D$49)</f>
        <v>10.617774695855692</v>
      </c>
    </row>
    <row r="57" spans="1:15">
      <c r="A57" s="13" t="s">
        <v>38</v>
      </c>
      <c r="B57" s="13"/>
      <c r="C57" s="14"/>
      <c r="D57" s="14">
        <f>D56/SQRT(6)</f>
        <v>4.3346883681135493</v>
      </c>
    </row>
    <row r="58" spans="1:15">
      <c r="A58" s="15" t="s">
        <v>0</v>
      </c>
      <c r="B58" s="15" t="s">
        <v>1</v>
      </c>
      <c r="C58" s="15" t="s">
        <v>2</v>
      </c>
      <c r="D58" s="15" t="s">
        <v>3</v>
      </c>
    </row>
    <row r="59" spans="1:15">
      <c r="D59" s="5"/>
    </row>
    <row r="60" spans="1:15">
      <c r="D60" s="5"/>
    </row>
    <row r="61" spans="1:15">
      <c r="D61" s="5"/>
    </row>
    <row r="62" spans="1:15">
      <c r="D62" s="5"/>
    </row>
    <row r="63" spans="1:15">
      <c r="D63" s="5"/>
    </row>
    <row r="64" spans="1:15">
      <c r="A64" s="5"/>
      <c r="B64" s="5"/>
      <c r="C64" s="5"/>
      <c r="D64" s="5"/>
    </row>
    <row r="65" spans="1:4">
      <c r="A65" s="5"/>
      <c r="B65" s="5"/>
      <c r="C65" s="5"/>
      <c r="D65" s="5"/>
    </row>
    <row r="66" spans="1:4">
      <c r="A66" s="5"/>
      <c r="B66" s="5"/>
      <c r="C66" s="5"/>
      <c r="D66" s="5"/>
    </row>
    <row r="67" spans="1:4">
      <c r="A67" s="5"/>
      <c r="B67" s="5"/>
      <c r="C67" s="5"/>
      <c r="D67" s="5"/>
    </row>
    <row r="68" spans="1:4">
      <c r="A68" s="5"/>
      <c r="B68" s="5"/>
      <c r="C68" s="5"/>
      <c r="D68" s="5"/>
    </row>
    <row r="69" spans="1:4">
      <c r="A69" s="18" t="s">
        <v>31</v>
      </c>
      <c r="B69" s="9" t="e">
        <f>AVERAGE($B$59:$B$63)</f>
        <v>#DIV/0!</v>
      </c>
      <c r="C69" s="10" t="e">
        <f>AVERAGE($C$59:$C$63)</f>
        <v>#DIV/0!</v>
      </c>
      <c r="D69" s="10" t="e">
        <f>AVERAGE($D$59:$D$63)</f>
        <v>#DIV/0!</v>
      </c>
    </row>
    <row r="70" spans="1:4">
      <c r="A70" s="11" t="s">
        <v>34</v>
      </c>
      <c r="B70" s="16" t="s">
        <v>35</v>
      </c>
      <c r="C70" s="17" t="e">
        <f>$B$69/$C$69</f>
        <v>#DIV/0!</v>
      </c>
      <c r="D70" s="12" t="e">
        <f>STDEV($D$59:$D$63)</f>
        <v>#DIV/0!</v>
      </c>
    </row>
    <row r="71" spans="1:4">
      <c r="A71" s="13" t="s">
        <v>38</v>
      </c>
      <c r="B71" s="13"/>
      <c r="C71" s="14"/>
      <c r="D71" s="14" t="e">
        <f>D70/SQRT(5)</f>
        <v>#DIV/0!</v>
      </c>
    </row>
    <row r="72" spans="1:4">
      <c r="A72" s="15" t="s">
        <v>0</v>
      </c>
      <c r="B72" s="15" t="s">
        <v>1</v>
      </c>
      <c r="C72" s="15" t="s">
        <v>2</v>
      </c>
      <c r="D72" s="15" t="s">
        <v>3</v>
      </c>
    </row>
    <row r="83" spans="1:20">
      <c r="A83" s="18" t="s">
        <v>31</v>
      </c>
      <c r="B83" s="9" t="e">
        <f>AVERAGE($B$73:$B$77)</f>
        <v>#DIV/0!</v>
      </c>
      <c r="C83" s="10" t="e">
        <f>AVERAGE($C$73:$C$77)</f>
        <v>#DIV/0!</v>
      </c>
      <c r="D83" s="10" t="e">
        <f>AVERAGE($D$73:$D$78)</f>
        <v>#DIV/0!</v>
      </c>
      <c r="F83" s="4"/>
      <c r="G83" s="4"/>
      <c r="H83" s="4"/>
      <c r="I83" s="4"/>
    </row>
    <row r="84" spans="1:20">
      <c r="A84" s="11" t="s">
        <v>34</v>
      </c>
      <c r="B84" s="16" t="s">
        <v>35</v>
      </c>
      <c r="C84" s="17" t="e">
        <f>$B$83/$C$83</f>
        <v>#DIV/0!</v>
      </c>
      <c r="D84" s="12" t="e">
        <f>STDEV($D$73:$D$78)</f>
        <v>#DIV/0!</v>
      </c>
      <c r="F84" s="4"/>
      <c r="G84" s="4"/>
    </row>
    <row r="85" spans="1:20">
      <c r="A85" s="13" t="s">
        <v>38</v>
      </c>
      <c r="B85" s="13"/>
      <c r="C85" s="14"/>
      <c r="D85" s="14" t="e">
        <f>D84/SQRT(ROWS($D$73:$D$78))</f>
        <v>#DIV/0!</v>
      </c>
      <c r="G85" s="4"/>
    </row>
    <row r="87" spans="1:20">
      <c r="A87" s="1"/>
      <c r="B87" s="1"/>
    </row>
    <row r="88" spans="1:20">
      <c r="A88" s="4"/>
      <c r="B88" s="4"/>
    </row>
    <row r="89" spans="1:20">
      <c r="C89" s="4"/>
      <c r="E89" s="4"/>
      <c r="F89" s="4"/>
      <c r="G89" s="4"/>
    </row>
    <row r="90" spans="1:20">
      <c r="A90" s="4"/>
      <c r="B90" s="4"/>
      <c r="C90" s="4"/>
      <c r="D90" s="4"/>
      <c r="F90" s="4"/>
      <c r="G90" s="4"/>
    </row>
    <row r="91" spans="1:20">
      <c r="A91" s="4"/>
      <c r="B91" s="4"/>
      <c r="C91" s="4"/>
      <c r="D91" s="4"/>
      <c r="F91" s="4"/>
      <c r="N91" s="4"/>
      <c r="O91" s="4"/>
      <c r="P91" s="4"/>
      <c r="Q91" s="4"/>
      <c r="R91" s="4"/>
      <c r="S91" s="4"/>
      <c r="T91" s="4"/>
    </row>
    <row r="92" spans="1:20">
      <c r="A92" s="4"/>
      <c r="B92" s="4"/>
      <c r="C92" s="4"/>
      <c r="D92" s="4"/>
      <c r="F92" s="4"/>
      <c r="N92" s="4"/>
      <c r="O92" s="4"/>
      <c r="P92" s="4"/>
      <c r="Q92" s="4"/>
      <c r="R92" s="4"/>
      <c r="S92" s="4"/>
      <c r="T92" s="4"/>
    </row>
    <row r="93" spans="1:20">
      <c r="A93" s="4"/>
      <c r="B93" s="4"/>
      <c r="C93" s="4"/>
      <c r="D93" s="4"/>
      <c r="F93" s="4"/>
      <c r="N93" s="4"/>
      <c r="O93" s="4"/>
      <c r="P93" s="4"/>
      <c r="Q93" s="4"/>
      <c r="R93" s="4"/>
      <c r="S93" s="4"/>
      <c r="T93" s="4"/>
    </row>
    <row r="94" spans="1:20">
      <c r="A94" s="1"/>
      <c r="B94" s="1"/>
      <c r="C94" s="4"/>
      <c r="D94" s="4"/>
      <c r="E94" s="4"/>
      <c r="F94" s="4"/>
      <c r="G94" s="4"/>
      <c r="N94" s="4"/>
      <c r="O94" s="4"/>
      <c r="P94" s="4"/>
      <c r="Q94" s="4"/>
      <c r="R94" s="4"/>
      <c r="S94" s="4"/>
      <c r="T94" s="4"/>
    </row>
    <row r="95" spans="1:20">
      <c r="A95" s="2"/>
      <c r="B95" s="4"/>
      <c r="C95" s="4"/>
      <c r="D95" s="4"/>
      <c r="E95" s="4"/>
      <c r="F95" s="4"/>
      <c r="G95" s="4"/>
      <c r="N95" s="4"/>
      <c r="O95" s="4"/>
      <c r="P95" s="4"/>
      <c r="Q95" s="4"/>
      <c r="R95" s="4"/>
      <c r="S95" s="4"/>
      <c r="T95" s="4"/>
    </row>
    <row r="96" spans="1:20">
      <c r="A96" s="1"/>
      <c r="B96" s="1"/>
      <c r="C96" s="4"/>
      <c r="D96" s="4"/>
      <c r="E96" s="4"/>
      <c r="F96" s="4"/>
      <c r="G96" s="4"/>
      <c r="N96" s="4"/>
      <c r="O96" s="1"/>
      <c r="P96" s="1"/>
      <c r="Q96" s="1"/>
      <c r="R96" s="4"/>
      <c r="S96" s="4"/>
      <c r="T96" s="4"/>
    </row>
    <row r="97" spans="1:20">
      <c r="A97" s="4"/>
      <c r="B97" s="4"/>
      <c r="C97" s="4"/>
      <c r="D97" s="4"/>
      <c r="E97" s="4"/>
      <c r="F97" s="4"/>
      <c r="N97" s="4"/>
      <c r="O97" s="4"/>
      <c r="P97" s="4"/>
      <c r="Q97" s="4"/>
      <c r="R97" s="4"/>
      <c r="S97" s="4"/>
      <c r="T97" s="4"/>
    </row>
    <row r="98" spans="1:20">
      <c r="A98" s="4"/>
      <c r="B98" s="4"/>
      <c r="C98" s="4"/>
      <c r="D98" s="4"/>
      <c r="F98" s="4"/>
      <c r="N98" s="4"/>
      <c r="O98" s="4"/>
      <c r="P98" s="4"/>
      <c r="Q98" s="4"/>
      <c r="R98" s="4"/>
      <c r="S98" s="4"/>
      <c r="T98" s="4"/>
    </row>
    <row r="99" spans="1:20">
      <c r="A99" s="4"/>
      <c r="B99" s="4"/>
      <c r="C99" s="4"/>
      <c r="D99" s="4"/>
      <c r="N99" s="4"/>
      <c r="O99" s="4"/>
      <c r="P99" s="4"/>
      <c r="Q99" s="4"/>
      <c r="R99" s="4"/>
      <c r="S99" s="4"/>
      <c r="T99" s="4"/>
    </row>
    <row r="100" spans="1:20">
      <c r="A100" s="4"/>
      <c r="B100" s="4"/>
      <c r="C100" s="4"/>
      <c r="D100" s="4"/>
      <c r="F100" s="4"/>
      <c r="G100" s="4"/>
      <c r="H100" s="4"/>
      <c r="I100" s="4"/>
      <c r="N100" s="4"/>
      <c r="O100" s="1"/>
      <c r="P100" s="4"/>
      <c r="Q100" s="1"/>
      <c r="R100" s="4"/>
      <c r="S100" s="4"/>
      <c r="T100" s="4"/>
    </row>
    <row r="101" spans="1:20">
      <c r="A101" s="4"/>
      <c r="B101" s="4"/>
      <c r="C101" s="4"/>
      <c r="D101" s="4"/>
      <c r="F101" s="4"/>
      <c r="G101" s="4"/>
      <c r="N101" s="4"/>
      <c r="O101" s="2"/>
      <c r="P101" s="4"/>
      <c r="Q101" s="4"/>
      <c r="R101" s="4"/>
      <c r="S101" s="4"/>
      <c r="T101" s="4"/>
    </row>
    <row r="102" spans="1:20">
      <c r="A102" s="19"/>
      <c r="B102" s="1"/>
      <c r="C102" s="4"/>
      <c r="D102" s="4"/>
      <c r="E102" s="4"/>
      <c r="G102" s="4"/>
      <c r="N102" s="4"/>
      <c r="O102" s="1"/>
      <c r="P102" s="4"/>
      <c r="Q102" s="1"/>
      <c r="R102" s="4"/>
      <c r="S102" s="4"/>
      <c r="T102" s="4"/>
    </row>
    <row r="103" spans="1:20">
      <c r="A103" s="2"/>
      <c r="B103" s="4"/>
      <c r="C103" s="4"/>
      <c r="D103" s="4"/>
      <c r="F103" s="4"/>
      <c r="G103" s="4"/>
      <c r="N103" s="4"/>
      <c r="O103" s="4"/>
      <c r="P103" s="4"/>
      <c r="Q103" s="4"/>
      <c r="R103" s="4"/>
      <c r="S103" s="4"/>
      <c r="T103" s="4"/>
    </row>
    <row r="104" spans="1:20">
      <c r="A104" s="1"/>
      <c r="B104" s="1"/>
      <c r="C104" s="4"/>
      <c r="D104" s="4"/>
      <c r="N104" s="4"/>
      <c r="O104" s="4"/>
      <c r="P104" s="4"/>
      <c r="Q104" s="4"/>
      <c r="R104" s="4"/>
      <c r="S104" s="4"/>
      <c r="T104" s="4"/>
    </row>
    <row r="105" spans="1:20">
      <c r="A105" s="4"/>
      <c r="B105" s="4"/>
      <c r="C105" s="4"/>
      <c r="D105" s="4"/>
      <c r="N105" s="4"/>
      <c r="O105" s="4"/>
      <c r="P105" s="4"/>
      <c r="Q105" s="4"/>
      <c r="R105" s="4"/>
      <c r="S105" s="4"/>
      <c r="T105" s="4"/>
    </row>
    <row r="106" spans="1:20">
      <c r="A106" s="4"/>
      <c r="B106" s="4"/>
      <c r="C106" s="4"/>
      <c r="D106" s="4"/>
      <c r="N106" s="4"/>
      <c r="O106" s="4"/>
      <c r="P106" s="4"/>
      <c r="Q106" s="4"/>
      <c r="R106" s="4"/>
      <c r="S106" s="4"/>
      <c r="T106" s="4"/>
    </row>
    <row r="107" spans="1:20">
      <c r="A107" s="4"/>
      <c r="B107" s="4"/>
      <c r="C107" s="4"/>
      <c r="D107" s="4"/>
      <c r="N107" s="4"/>
      <c r="O107" s="4"/>
      <c r="P107" s="4"/>
      <c r="Q107" s="4"/>
      <c r="R107" s="4"/>
      <c r="S107" s="4"/>
      <c r="T107" s="4"/>
    </row>
    <row r="108" spans="1:20">
      <c r="A108" s="4"/>
      <c r="B108" s="4"/>
      <c r="C108" s="4"/>
      <c r="D108" s="4"/>
      <c r="N108" s="4"/>
      <c r="O108" s="4"/>
      <c r="P108" s="4"/>
      <c r="Q108" s="4"/>
      <c r="R108" s="4"/>
      <c r="S108" s="4"/>
      <c r="T108" s="4"/>
    </row>
    <row r="109" spans="1:20">
      <c r="A109" s="4"/>
      <c r="B109" s="4"/>
      <c r="C109" s="4"/>
      <c r="D109" s="4"/>
      <c r="N109" s="4"/>
      <c r="O109" s="19"/>
      <c r="P109" s="4"/>
      <c r="Q109" s="1"/>
      <c r="R109" s="4"/>
      <c r="S109" s="4"/>
      <c r="T109" s="4"/>
    </row>
    <row r="110" spans="1:20">
      <c r="A110" s="1"/>
      <c r="B110" s="1"/>
      <c r="C110" s="4"/>
      <c r="D110" s="4"/>
      <c r="N110" s="4"/>
      <c r="O110" s="2"/>
      <c r="P110" s="4"/>
      <c r="Q110" s="4"/>
      <c r="R110" s="4"/>
      <c r="S110" s="4"/>
      <c r="T110" s="4"/>
    </row>
    <row r="111" spans="1:20">
      <c r="A111" s="2"/>
      <c r="B111" s="4"/>
      <c r="C111" s="4"/>
      <c r="D111" s="4"/>
      <c r="N111" s="4"/>
      <c r="O111" s="1"/>
      <c r="P111" s="4"/>
      <c r="Q111" s="1"/>
      <c r="R111" s="4"/>
      <c r="S111" s="4"/>
      <c r="T111" s="4"/>
    </row>
    <row r="112" spans="1:20">
      <c r="A112" s="1"/>
      <c r="B112" s="1"/>
      <c r="C112" s="4"/>
      <c r="D112" s="4"/>
      <c r="N112" s="4"/>
      <c r="O112" s="4"/>
      <c r="P112" s="4"/>
      <c r="Q112" s="4"/>
      <c r="R112" s="4"/>
      <c r="S112" s="4"/>
      <c r="T112" s="4"/>
    </row>
    <row r="113" spans="1:20">
      <c r="A113" s="4"/>
      <c r="B113" s="4"/>
      <c r="C113" s="4"/>
      <c r="D113" s="4"/>
      <c r="N113" s="4"/>
      <c r="O113" s="4"/>
      <c r="P113" s="4"/>
      <c r="Q113" s="4"/>
      <c r="R113" s="4"/>
      <c r="S113" s="4"/>
      <c r="T113" s="4"/>
    </row>
    <row r="114" spans="1:20">
      <c r="A114" s="1"/>
      <c r="B114" s="1"/>
      <c r="C114" s="4"/>
      <c r="D114" s="4"/>
      <c r="N114" s="4"/>
      <c r="O114" s="4"/>
      <c r="P114" s="4"/>
      <c r="Q114" s="4"/>
      <c r="R114" s="4"/>
      <c r="S114" s="4"/>
      <c r="T114" s="4"/>
    </row>
    <row r="115" spans="1:20">
      <c r="A115" s="4"/>
      <c r="B115" s="4"/>
      <c r="C115" s="4"/>
      <c r="D115" s="4"/>
      <c r="F115" s="20"/>
      <c r="G115" s="20"/>
      <c r="H115" s="20"/>
      <c r="I115" s="20"/>
      <c r="N115" s="4"/>
      <c r="O115" s="4"/>
      <c r="P115" s="4"/>
      <c r="Q115" s="4"/>
      <c r="R115" s="4"/>
      <c r="S115" s="4"/>
      <c r="T115" s="4"/>
    </row>
    <row r="116" spans="1:20">
      <c r="A116" s="4"/>
      <c r="B116" s="4"/>
      <c r="C116" s="4"/>
      <c r="D116" s="4"/>
      <c r="F116" s="20"/>
      <c r="G116" s="20"/>
      <c r="H116" s="20"/>
      <c r="I116" s="20"/>
      <c r="N116" s="4"/>
      <c r="O116" s="4"/>
      <c r="P116" s="4"/>
      <c r="Q116" s="4"/>
      <c r="R116" s="4"/>
      <c r="S116" s="4"/>
      <c r="T116" s="4"/>
    </row>
    <row r="117" spans="1:20">
      <c r="A117" s="4"/>
      <c r="B117" s="4"/>
      <c r="C117" s="4"/>
      <c r="D117" s="4"/>
      <c r="F117" s="20"/>
      <c r="G117" s="20"/>
      <c r="H117" s="20"/>
      <c r="I117" s="20"/>
      <c r="N117" s="4"/>
      <c r="O117" s="4"/>
      <c r="P117" s="4"/>
      <c r="Q117" s="4"/>
      <c r="R117" s="4"/>
      <c r="S117" s="4"/>
      <c r="T117" s="4"/>
    </row>
    <row r="118" spans="1:20">
      <c r="A118" s="4"/>
      <c r="B118" s="4"/>
      <c r="C118" s="4"/>
      <c r="D118" s="4"/>
      <c r="F118" s="4"/>
      <c r="G118" s="4"/>
      <c r="N118" s="4"/>
      <c r="O118" s="4"/>
      <c r="P118" s="4"/>
      <c r="Q118" s="4"/>
      <c r="R118" s="4"/>
      <c r="S118" s="4"/>
      <c r="T118" s="4"/>
    </row>
    <row r="119" spans="1:20">
      <c r="A119" s="4"/>
      <c r="B119" s="4"/>
      <c r="C119" s="4"/>
      <c r="D119" s="4"/>
      <c r="N119" s="4"/>
      <c r="O119" s="4"/>
      <c r="P119" s="4"/>
      <c r="Q119" s="4"/>
      <c r="R119" s="4"/>
      <c r="S119" s="4"/>
      <c r="T119" s="4"/>
    </row>
    <row r="120" spans="1:20">
      <c r="A120" s="4"/>
      <c r="B120" s="4"/>
      <c r="C120" s="4"/>
      <c r="D120" s="4"/>
      <c r="N120" s="4"/>
      <c r="O120" s="4"/>
      <c r="P120" s="4"/>
      <c r="Q120" s="4"/>
      <c r="R120" s="4"/>
      <c r="S120" s="4"/>
      <c r="T120" s="4"/>
    </row>
    <row r="121" spans="1:20">
      <c r="A121" s="2"/>
      <c r="B121" s="1"/>
      <c r="C121" s="4"/>
      <c r="D121" s="4"/>
      <c r="N121" s="4"/>
      <c r="O121" s="4"/>
      <c r="P121" s="4"/>
      <c r="Q121" s="1"/>
      <c r="R121" s="4"/>
      <c r="S121" s="4"/>
      <c r="T121" s="4"/>
    </row>
    <row r="122" spans="1:20">
      <c r="A122" s="2"/>
      <c r="B122" s="4"/>
      <c r="C122" s="4"/>
      <c r="D122" s="4"/>
      <c r="N122" s="4"/>
      <c r="O122" s="4"/>
      <c r="P122" s="4"/>
      <c r="Q122" s="4"/>
      <c r="R122" s="4"/>
      <c r="S122" s="4"/>
      <c r="T122" s="4"/>
    </row>
    <row r="123" spans="1:20">
      <c r="A123" s="1"/>
      <c r="B123" s="1"/>
      <c r="C123" s="4"/>
      <c r="D123" s="4"/>
      <c r="N123" s="4"/>
      <c r="O123" s="4"/>
      <c r="P123" s="4"/>
      <c r="Q123" s="1"/>
      <c r="R123" s="4"/>
      <c r="S123" s="4"/>
      <c r="T123" s="4"/>
    </row>
    <row r="124" spans="1:20">
      <c r="A124" s="4"/>
      <c r="B124" s="4"/>
      <c r="C124" s="4"/>
      <c r="D124" s="4"/>
      <c r="N124" s="4"/>
      <c r="O124" s="4"/>
      <c r="P124" s="4"/>
      <c r="Q124" s="4"/>
      <c r="R124" s="4"/>
      <c r="S124" s="4"/>
      <c r="T124" s="4"/>
    </row>
    <row r="125" spans="1:20">
      <c r="A125" s="4"/>
      <c r="B125" s="4"/>
      <c r="C125" s="4"/>
      <c r="D125" s="4"/>
      <c r="N125" s="4"/>
      <c r="O125" s="4"/>
      <c r="P125" s="4"/>
      <c r="Q125" s="4"/>
      <c r="R125" s="4"/>
      <c r="S125" s="4"/>
      <c r="T125" s="4"/>
    </row>
    <row r="126" spans="1:20">
      <c r="A126" s="4"/>
      <c r="B126" s="4"/>
      <c r="C126" s="4"/>
      <c r="D126" s="4"/>
      <c r="N126" s="4"/>
      <c r="O126" s="4"/>
      <c r="P126" s="4"/>
      <c r="Q126" s="4"/>
      <c r="R126" s="4"/>
      <c r="S126" s="4"/>
      <c r="T126" s="4"/>
    </row>
    <row r="127" spans="1:20">
      <c r="A127" s="4"/>
      <c r="B127" s="4"/>
      <c r="C127" s="4"/>
      <c r="D127" s="4"/>
      <c r="N127" s="4"/>
      <c r="O127" s="4"/>
      <c r="P127" s="4"/>
      <c r="Q127" s="4"/>
      <c r="R127" s="4"/>
      <c r="S127" s="4"/>
      <c r="T127" s="4"/>
    </row>
    <row r="128" spans="1:20">
      <c r="A128" s="4"/>
      <c r="B128" s="4"/>
      <c r="C128" s="4"/>
      <c r="D128" s="4"/>
      <c r="N128" s="4"/>
      <c r="O128" s="4"/>
      <c r="P128" s="4"/>
      <c r="Q128" s="4"/>
      <c r="R128" s="4"/>
      <c r="S128" s="4"/>
      <c r="T128" s="4"/>
    </row>
    <row r="129" spans="1:20">
      <c r="A129" s="2"/>
      <c r="B129" s="1"/>
      <c r="C129" s="4"/>
      <c r="D129" s="4"/>
      <c r="N129" s="4"/>
      <c r="O129" s="4"/>
      <c r="P129" s="4"/>
      <c r="Q129" s="4"/>
      <c r="R129" s="4"/>
      <c r="S129" s="4"/>
      <c r="T129" s="4"/>
    </row>
    <row r="130" spans="1:20">
      <c r="A130" s="2"/>
      <c r="B130" s="4"/>
      <c r="C130" s="4"/>
      <c r="D130" s="4"/>
      <c r="N130" s="4"/>
      <c r="O130" s="4"/>
      <c r="P130" s="4"/>
      <c r="Q130" s="4"/>
      <c r="R130" s="4"/>
      <c r="S130" s="4"/>
      <c r="T130" s="4"/>
    </row>
    <row r="131" spans="1:20">
      <c r="A131" s="1"/>
      <c r="B131" s="19"/>
      <c r="C131" s="4"/>
      <c r="D131" s="4"/>
    </row>
    <row r="132" spans="1:20">
      <c r="A132" s="4"/>
      <c r="B132" s="4"/>
      <c r="C132" s="4"/>
      <c r="D132" s="4"/>
    </row>
    <row r="133" spans="1:20">
      <c r="A133" s="4"/>
      <c r="B133" s="4"/>
      <c r="C133" s="4"/>
      <c r="D133" s="4"/>
    </row>
    <row r="134" spans="1:20">
      <c r="A134" s="4"/>
      <c r="B134" s="4"/>
      <c r="C134" s="4"/>
      <c r="D134" s="4"/>
    </row>
    <row r="135" spans="1:20">
      <c r="A135" s="4"/>
      <c r="B135" s="4"/>
      <c r="C135" s="4"/>
      <c r="D135" s="4"/>
    </row>
    <row r="136" spans="1:20">
      <c r="A136" s="4"/>
      <c r="B136" s="4"/>
      <c r="C136" s="4"/>
      <c r="D136" s="4"/>
    </row>
    <row r="137" spans="1:20">
      <c r="A137" s="19"/>
      <c r="B137" s="1"/>
      <c r="C137" s="4"/>
      <c r="D137" s="4"/>
    </row>
    <row r="138" spans="1:20">
      <c r="A138" s="2"/>
      <c r="B138" s="4"/>
      <c r="C138" s="4"/>
      <c r="D138" s="4"/>
    </row>
    <row r="139" spans="1:20">
      <c r="A139" s="1"/>
      <c r="B139" s="1"/>
      <c r="C139" s="4"/>
      <c r="D139" s="4"/>
    </row>
    <row r="140" spans="1:20">
      <c r="A140" s="4"/>
      <c r="B140" s="4"/>
      <c r="C140" s="4"/>
      <c r="D140" s="4"/>
    </row>
    <row r="141" spans="1:20">
      <c r="A141" s="1"/>
      <c r="B141" s="1"/>
      <c r="C141" s="4"/>
      <c r="D141" s="4"/>
    </row>
    <row r="142" spans="1:20">
      <c r="A142" s="4"/>
      <c r="B142" s="4"/>
      <c r="C142" s="4"/>
      <c r="D142" s="4"/>
    </row>
    <row r="143" spans="1:20">
      <c r="A143" s="4"/>
      <c r="B143" s="4"/>
      <c r="C143" s="4"/>
      <c r="D143" s="4"/>
    </row>
    <row r="144" spans="1:20">
      <c r="A144" s="4"/>
      <c r="B144" s="4"/>
      <c r="C144" s="4"/>
      <c r="D144" s="4"/>
    </row>
    <row r="145" spans="1:4">
      <c r="A145" s="4"/>
      <c r="B145" s="4"/>
      <c r="C145" s="4"/>
      <c r="D145" s="4"/>
    </row>
    <row r="146" spans="1:4">
      <c r="A146" s="4"/>
      <c r="B146" s="4"/>
      <c r="C146" s="4"/>
      <c r="D146" s="4"/>
    </row>
    <row r="147" spans="1:4">
      <c r="A147" s="4"/>
      <c r="B147" s="4"/>
      <c r="C147" s="4"/>
      <c r="D147" s="4"/>
    </row>
    <row r="148" spans="1:4">
      <c r="A148" s="4"/>
      <c r="B148" s="4"/>
      <c r="C148" s="4"/>
      <c r="D148" s="4"/>
    </row>
    <row r="149" spans="1:4">
      <c r="A149" s="2"/>
      <c r="B149" s="1"/>
      <c r="C149" s="4"/>
      <c r="D149" s="4"/>
    </row>
    <row r="150" spans="1:4">
      <c r="A150" s="2"/>
      <c r="B150" s="4"/>
      <c r="C150" s="4"/>
      <c r="D150" s="4"/>
    </row>
    <row r="151" spans="1:4">
      <c r="A151" s="1"/>
      <c r="B151" s="1"/>
      <c r="C151" s="4"/>
      <c r="D151" s="4"/>
    </row>
    <row r="152" spans="1:4">
      <c r="A152" s="4"/>
      <c r="B152" s="6"/>
      <c r="C152" s="4"/>
      <c r="D152" s="4"/>
    </row>
    <row r="153" spans="1:4">
      <c r="A153" s="4"/>
      <c r="B153" s="6"/>
      <c r="C153" s="4"/>
      <c r="D153" s="4"/>
    </row>
    <row r="154" spans="1:4">
      <c r="A154" s="4"/>
      <c r="B154" s="6"/>
      <c r="C154" s="4"/>
      <c r="D154" s="4"/>
    </row>
    <row r="155" spans="1:4">
      <c r="A155" s="4"/>
      <c r="B155" s="6"/>
      <c r="C155" s="4"/>
      <c r="D155" s="4"/>
    </row>
    <row r="156" spans="1:4">
      <c r="A156" s="4"/>
      <c r="B156" s="6"/>
      <c r="C156" s="4"/>
      <c r="D156" s="4"/>
    </row>
    <row r="157" spans="1:4">
      <c r="A157" s="2"/>
      <c r="B157" s="1"/>
      <c r="C157" s="4"/>
      <c r="D157" s="4"/>
    </row>
    <row r="158" spans="1:4">
      <c r="A158" s="2"/>
      <c r="B158" s="4"/>
      <c r="C158" s="4"/>
      <c r="D158" s="4"/>
    </row>
    <row r="159" spans="1:4">
      <c r="A159" s="1"/>
      <c r="B159" s="1"/>
      <c r="C159" s="4"/>
      <c r="D159" s="4"/>
    </row>
    <row r="160" spans="1:4">
      <c r="A160" s="4"/>
      <c r="B160" s="6"/>
      <c r="C160" s="4"/>
      <c r="D160" s="4"/>
    </row>
    <row r="161" spans="1:4">
      <c r="A161" s="4"/>
      <c r="B161" s="6"/>
      <c r="C161" s="4"/>
      <c r="D161" s="4"/>
    </row>
    <row r="162" spans="1:4">
      <c r="A162" s="4"/>
      <c r="B162" s="6"/>
      <c r="C162" s="4"/>
      <c r="D162" s="4"/>
    </row>
    <row r="163" spans="1:4">
      <c r="A163" s="4"/>
      <c r="B163" s="6"/>
      <c r="C163" s="4"/>
      <c r="D163" s="4"/>
    </row>
    <row r="164" spans="1:4">
      <c r="A164" s="4"/>
      <c r="B164" s="6"/>
      <c r="C164" s="4"/>
      <c r="D164" s="4"/>
    </row>
    <row r="165" spans="1:4">
      <c r="A165" s="19"/>
      <c r="B165" s="1"/>
      <c r="C165" s="4"/>
      <c r="D165" s="4"/>
    </row>
    <row r="166" spans="1:4">
      <c r="A166" s="2"/>
      <c r="B166" s="4"/>
      <c r="C166" s="4"/>
      <c r="D166" s="4"/>
    </row>
    <row r="167" spans="1:4">
      <c r="A167" s="1"/>
      <c r="B167" s="1"/>
      <c r="C167" s="4"/>
      <c r="D167" s="4"/>
    </row>
    <row r="168" spans="1:4">
      <c r="A168" s="4"/>
      <c r="B168" s="4"/>
      <c r="C168" s="4"/>
      <c r="D168" s="4"/>
    </row>
    <row r="169" spans="1:4">
      <c r="A169" s="4"/>
      <c r="B169" s="4"/>
      <c r="C169" s="4"/>
      <c r="D169" s="4"/>
    </row>
    <row r="170" spans="1:4">
      <c r="A170" s="4"/>
      <c r="B170" s="4"/>
      <c r="C170" s="4"/>
      <c r="D170" s="4"/>
    </row>
    <row r="171" spans="1:4">
      <c r="A171" s="4"/>
      <c r="B171" s="4"/>
      <c r="C171" s="4"/>
      <c r="D171" s="4"/>
    </row>
    <row r="172" spans="1:4">
      <c r="A172" s="4"/>
      <c r="B172" s="4"/>
      <c r="C172" s="4"/>
      <c r="D172" s="4"/>
    </row>
    <row r="173" spans="1:4">
      <c r="A173" s="4"/>
      <c r="B173" s="4"/>
      <c r="C173" s="4"/>
      <c r="D173" s="4"/>
    </row>
    <row r="174" spans="1:4">
      <c r="A174" s="4"/>
      <c r="B174" s="4"/>
      <c r="C174" s="4"/>
      <c r="D174" s="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4a_EGFR_Nedd8</vt:lpstr>
      <vt:lpstr>Fig4d_EGFR_Ub_050916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2016-11-02T20:06:55Z</dcterms:created>
  <dcterms:modified xsi:type="dcterms:W3CDTF">2017-07-28T16:16:31Z</dcterms:modified>
</cp:coreProperties>
</file>