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226"/>
  <workbookPr showInkAnnotation="0" autoCompressPictures="0"/>
  <bookViews>
    <workbookView xWindow="0" yWindow="0" windowWidth="25060" windowHeight="1560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" i="1" l="1"/>
  <c r="D39" i="1"/>
  <c r="D38" i="1"/>
  <c r="D29" i="1"/>
  <c r="D30" i="1"/>
  <c r="D31" i="1"/>
  <c r="D37" i="1"/>
  <c r="D20" i="1"/>
  <c r="D21" i="1"/>
  <c r="D22" i="1"/>
  <c r="D23" i="1"/>
  <c r="D24" i="1"/>
  <c r="D25" i="1"/>
  <c r="D26" i="1"/>
  <c r="D27" i="1"/>
  <c r="D28" i="1"/>
  <c r="H2" i="1"/>
  <c r="H5" i="1"/>
  <c r="H6" i="1"/>
  <c r="H3" i="1"/>
  <c r="H7" i="1"/>
  <c r="G6" i="1"/>
  <c r="G5" i="1"/>
  <c r="H4" i="1"/>
  <c r="D18" i="1"/>
  <c r="D17" i="1"/>
  <c r="D16" i="1"/>
  <c r="D3" i="1"/>
  <c r="D4" i="1"/>
  <c r="D5" i="1"/>
  <c r="D6" i="1"/>
  <c r="D7" i="1"/>
  <c r="D8" i="1"/>
  <c r="D9" i="1"/>
  <c r="D10" i="1"/>
  <c r="D11" i="1"/>
  <c r="D12" i="1"/>
  <c r="D13" i="1"/>
  <c r="D2" i="1"/>
  <c r="B16" i="1"/>
  <c r="C16" i="1"/>
  <c r="C17" i="1"/>
  <c r="D55" i="1"/>
  <c r="D56" i="1"/>
  <c r="D57" i="1"/>
  <c r="D58" i="1"/>
  <c r="D59" i="1"/>
  <c r="D60" i="1"/>
  <c r="D61" i="1"/>
  <c r="D62" i="1"/>
  <c r="D67" i="1"/>
  <c r="D68" i="1"/>
  <c r="D66" i="1"/>
  <c r="D41" i="1"/>
  <c r="D42" i="1"/>
  <c r="D43" i="1"/>
  <c r="D44" i="1"/>
  <c r="D45" i="1"/>
  <c r="D46" i="1"/>
  <c r="D47" i="1"/>
  <c r="D48" i="1"/>
  <c r="D52" i="1"/>
  <c r="D53" i="1"/>
  <c r="D51" i="1"/>
  <c r="D49" i="1"/>
  <c r="D63" i="1"/>
  <c r="G2" i="1"/>
  <c r="G3" i="1"/>
  <c r="J3" i="1"/>
  <c r="J2" i="1"/>
  <c r="I3" i="1"/>
  <c r="I2" i="1"/>
  <c r="D84" i="1"/>
  <c r="D85" i="1"/>
  <c r="D86" i="1"/>
  <c r="D87" i="1"/>
  <c r="D88" i="1"/>
  <c r="D95" i="1"/>
  <c r="D96" i="1"/>
  <c r="D94" i="1"/>
  <c r="C94" i="1"/>
  <c r="B94" i="1"/>
  <c r="C95" i="1"/>
  <c r="D70" i="1"/>
  <c r="D71" i="1"/>
  <c r="D72" i="1"/>
  <c r="D73" i="1"/>
  <c r="D74" i="1"/>
  <c r="D81" i="1"/>
  <c r="D80" i="1"/>
  <c r="C80" i="1"/>
  <c r="B80" i="1"/>
  <c r="C81" i="1"/>
  <c r="C66" i="1"/>
  <c r="B66" i="1"/>
  <c r="C67" i="1"/>
  <c r="B51" i="1"/>
  <c r="C51" i="1"/>
  <c r="C52" i="1"/>
  <c r="C37" i="1"/>
  <c r="B37" i="1"/>
  <c r="C38" i="1"/>
  <c r="D82" i="1"/>
  <c r="I4" i="1"/>
  <c r="J4" i="1"/>
</calcChain>
</file>

<file path=xl/sharedStrings.xml><?xml version="1.0" encoding="utf-8"?>
<sst xmlns="http://schemas.openxmlformats.org/spreadsheetml/2006/main" count="108" uniqueCount="44">
  <si>
    <t>Antibody Pair/#CS</t>
  </si>
  <si>
    <t>AVERAGE</t>
  </si>
  <si>
    <t>STD</t>
  </si>
  <si>
    <t>Average Intensity</t>
  </si>
  <si>
    <t>STD Error</t>
  </si>
  <si>
    <t>Standard Error</t>
  </si>
  <si>
    <t>PLA dots</t>
  </si>
  <si>
    <t>Dapi</t>
  </si>
  <si>
    <t>dots/cell</t>
  </si>
  <si>
    <t>siCONT</t>
  </si>
  <si>
    <t>Ttest</t>
  </si>
  <si>
    <t>avg dots/avg dapi</t>
  </si>
  <si>
    <t>siCOPS</t>
  </si>
  <si>
    <t>EGFR and Nedd8</t>
  </si>
  <si>
    <t>siCONT_PLA_200ms_1.tif</t>
  </si>
  <si>
    <t>siCONT_PLA_200ms_2.tif</t>
  </si>
  <si>
    <t>siCONT_PLA_200ms_3.tif</t>
  </si>
  <si>
    <t>siCONT_PLA_200ms_4.tif</t>
  </si>
  <si>
    <t>siCONT_PLA_200ms_5.tif</t>
  </si>
  <si>
    <t>siCONT_PLA_200ms_6.tif</t>
  </si>
  <si>
    <t>siCONT_PLA_200ms_7.tif</t>
  </si>
  <si>
    <t>siCONT_PLA_200ms_8.tif</t>
  </si>
  <si>
    <t>siCONT_PLA_200ms_9.tif</t>
  </si>
  <si>
    <t>siCONT_PLA_200ms_10.tif</t>
  </si>
  <si>
    <t>siCONT_PLA_200ms_11.tif</t>
  </si>
  <si>
    <t>siCONT_PLA_200ms_12.tif</t>
  </si>
  <si>
    <t>siCOPS3_PLA_200ms_1.tif</t>
  </si>
  <si>
    <t>siCOPS3_PLA_200ms_2.tif</t>
  </si>
  <si>
    <t>siCOPS3_PLA_200ms_3.tif</t>
  </si>
  <si>
    <t>siCOPS3_PLA_200ms_4.tif</t>
  </si>
  <si>
    <t>siCOPS3_PLA_200ms_5.tif</t>
  </si>
  <si>
    <t>siCOPS3_PLA_200ms_6.tif</t>
  </si>
  <si>
    <t>siCOPS3_PLA_200ms_7.tif</t>
  </si>
  <si>
    <t>siCOPS3_PLA_200ms_8.tif</t>
  </si>
  <si>
    <t>siCOPS3_PLA_200ms_9.tif</t>
  </si>
  <si>
    <t>siCOPS3_PLA_200ms_10.tif</t>
  </si>
  <si>
    <t>siCOPS3_PLA_200ms_11.tif</t>
  </si>
  <si>
    <t>siCOPS3_PLA_200ms_12.tif</t>
  </si>
  <si>
    <t>Fold change</t>
  </si>
  <si>
    <t>Factor</t>
  </si>
  <si>
    <t>StEr for Fold change</t>
  </si>
  <si>
    <t>PLA Count</t>
  </si>
  <si>
    <t>DAPI</t>
  </si>
  <si>
    <t>RAW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</si>
</sst>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"/>
  </numFmts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53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0" xfId="0" applyBorder="1"/>
    <xf numFmtId="0" fontId="0" fillId="0" borderId="2" xfId="0" applyBorder="1"/>
    <xf numFmtId="0" fontId="1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1" fillId="0" borderId="1" xfId="0" applyFont="1" applyFill="1" applyBorder="1"/>
    <xf numFmtId="0" fontId="0" fillId="0" borderId="1" xfId="0" applyBorder="1"/>
    <xf numFmtId="0" fontId="4" fillId="0" borderId="1" xfId="0" applyFont="1" applyBorder="1"/>
    <xf numFmtId="0" fontId="1" fillId="0" borderId="2" xfId="0" applyFont="1" applyBorder="1"/>
    <xf numFmtId="0" fontId="5" fillId="0" borderId="0" xfId="0" applyFont="1"/>
    <xf numFmtId="0" fontId="4" fillId="0" borderId="2" xfId="0" applyFont="1" applyBorder="1"/>
    <xf numFmtId="0" fontId="0" fillId="2" borderId="0" xfId="0" applyFill="1" applyBorder="1"/>
    <xf numFmtId="0" fontId="0" fillId="2" borderId="0" xfId="0" applyFill="1"/>
    <xf numFmtId="0" fontId="1" fillId="2" borderId="1" xfId="0" applyFont="1" applyFill="1" applyBorder="1"/>
    <xf numFmtId="0" fontId="0" fillId="2" borderId="1" xfId="0" applyFill="1" applyBorder="1"/>
    <xf numFmtId="0" fontId="1" fillId="2" borderId="0" xfId="0" applyFont="1" applyFill="1" applyBorder="1"/>
    <xf numFmtId="0" fontId="1" fillId="2" borderId="2" xfId="0" applyFont="1" applyFill="1" applyBorder="1"/>
    <xf numFmtId="0" fontId="0" fillId="2" borderId="2" xfId="0" applyFill="1" applyBorder="1"/>
    <xf numFmtId="0" fontId="4" fillId="2" borderId="1" xfId="0" applyFont="1" applyFill="1" applyBorder="1"/>
    <xf numFmtId="0" fontId="0" fillId="0" borderId="0" xfId="0" applyFill="1"/>
    <xf numFmtId="0" fontId="4" fillId="0" borderId="0" xfId="0" applyFont="1"/>
    <xf numFmtId="0" fontId="5" fillId="3" borderId="0" xfId="0" applyFont="1" applyFill="1"/>
    <xf numFmtId="164" fontId="0" fillId="0" borderId="0" xfId="0" applyNumberFormat="1"/>
  </cellXfs>
  <cellStyles count="5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Normal" xfId="0" builtinId="0"/>
  </cellStyles>
  <dxfs count="0"/>
  <tableStyles count="0" defaultTableStyle="TableStyleMedium9" defaultPivotStyle="PivotStyleMedium4"/>
  <colors>
    <mruColors>
      <color rgb="FF00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EGFR and Nedd8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Sheet1!$F$2</c:f>
              <c:strCache>
                <c:ptCount val="1"/>
                <c:pt idx="0">
                  <c:v>Average Intensity</c:v>
                </c:pt>
              </c:strCache>
            </c:strRef>
          </c:tx>
          <c:spPr>
            <a:solidFill>
              <a:srgbClr val="A6A6A6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Sheet1!$G$3:$J$3</c:f>
                <c:numCache>
                  <c:formatCode>General</c:formatCode>
                  <c:ptCount val="4"/>
                  <c:pt idx="0">
                    <c:v>0.382438417619749</c:v>
                  </c:pt>
                  <c:pt idx="1">
                    <c:v>0.605110848637979</c:v>
                  </c:pt>
                  <c:pt idx="2">
                    <c:v>0.0</c:v>
                  </c:pt>
                  <c:pt idx="3">
                    <c:v>0.0</c:v>
                  </c:pt>
                </c:numCache>
              </c:numRef>
            </c:plus>
            <c:minus>
              <c:numRef>
                <c:f>Sheet1!$G$3:$J$3</c:f>
                <c:numCache>
                  <c:formatCode>General</c:formatCode>
                  <c:ptCount val="4"/>
                  <c:pt idx="0">
                    <c:v>0.382438417619749</c:v>
                  </c:pt>
                  <c:pt idx="1">
                    <c:v>0.605110848637979</c:v>
                  </c:pt>
                  <c:pt idx="2">
                    <c:v>0.0</c:v>
                  </c:pt>
                  <c:pt idx="3">
                    <c:v>0.0</c:v>
                  </c:pt>
                </c:numCache>
              </c:numRef>
            </c:minus>
          </c:errBars>
          <c:cat>
            <c:strRef>
              <c:f>Sheet1!$G$1:$J$1</c:f>
              <c:strCache>
                <c:ptCount val="2"/>
                <c:pt idx="0">
                  <c:v>siCONT</c:v>
                </c:pt>
                <c:pt idx="1">
                  <c:v>siCOPS</c:v>
                </c:pt>
              </c:strCache>
            </c:strRef>
          </c:cat>
          <c:val>
            <c:numRef>
              <c:f>Sheet1!$G$2:$J$2</c:f>
              <c:numCache>
                <c:formatCode>General</c:formatCode>
                <c:ptCount val="4"/>
                <c:pt idx="0">
                  <c:v>4.199452212480724</c:v>
                </c:pt>
                <c:pt idx="1">
                  <c:v>9.41500935007968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5151256"/>
        <c:axId val="2079731688"/>
      </c:barChart>
      <c:catAx>
        <c:axId val="2085151256"/>
        <c:scaling>
          <c:orientation val="minMax"/>
        </c:scaling>
        <c:delete val="0"/>
        <c:axPos val="b"/>
        <c:majorTickMark val="out"/>
        <c:minorTickMark val="none"/>
        <c:tickLblPos val="nextTo"/>
        <c:crossAx val="2079731688"/>
        <c:crosses val="autoZero"/>
        <c:auto val="1"/>
        <c:lblAlgn val="ctr"/>
        <c:lblOffset val="100"/>
        <c:noMultiLvlLbl val="0"/>
      </c:catAx>
      <c:valAx>
        <c:axId val="2079731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51512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Sheet1!$F$5</c:f>
              <c:strCache>
                <c:ptCount val="1"/>
                <c:pt idx="0">
                  <c:v>Fold change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Sheet1!$G$7:$H$7</c:f>
                <c:numCache>
                  <c:formatCode>General</c:formatCode>
                  <c:ptCount val="2"/>
                  <c:pt idx="0">
                    <c:v>0.091068643782431</c:v>
                  </c:pt>
                  <c:pt idx="1">
                    <c:v>0.14409280497099</c:v>
                  </c:pt>
                </c:numCache>
              </c:numRef>
            </c:plus>
            <c:minus>
              <c:numRef>
                <c:f>Sheet1!$G$7:$H$7</c:f>
                <c:numCache>
                  <c:formatCode>General</c:formatCode>
                  <c:ptCount val="2"/>
                  <c:pt idx="0">
                    <c:v>0.091068643782431</c:v>
                  </c:pt>
                  <c:pt idx="1">
                    <c:v>0.14409280497099</c:v>
                  </c:pt>
                </c:numCache>
              </c:numRef>
            </c:minus>
          </c:errBars>
          <c:cat>
            <c:strRef>
              <c:f>Sheet1!$G$1:$H$1</c:f>
              <c:strCache>
                <c:ptCount val="2"/>
                <c:pt idx="0">
                  <c:v>siCONT</c:v>
                </c:pt>
                <c:pt idx="1">
                  <c:v>siCOPS</c:v>
                </c:pt>
              </c:strCache>
            </c:strRef>
          </c:cat>
          <c:val>
            <c:numRef>
              <c:f>Sheet1!$G$5:$H$5</c:f>
              <c:numCache>
                <c:formatCode>General</c:formatCode>
                <c:ptCount val="2"/>
                <c:pt idx="0">
                  <c:v>1.0</c:v>
                </c:pt>
                <c:pt idx="1">
                  <c:v>2.241961302023721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7047000"/>
        <c:axId val="2085750904"/>
      </c:barChart>
      <c:catAx>
        <c:axId val="2067047000"/>
        <c:scaling>
          <c:orientation val="minMax"/>
        </c:scaling>
        <c:delete val="0"/>
        <c:axPos val="b"/>
        <c:majorTickMark val="out"/>
        <c:minorTickMark val="none"/>
        <c:tickLblPos val="nextTo"/>
        <c:crossAx val="2085750904"/>
        <c:crosses val="autoZero"/>
        <c:auto val="1"/>
        <c:lblAlgn val="ctr"/>
        <c:lblOffset val="100"/>
        <c:noMultiLvlLbl val="0"/>
      </c:catAx>
      <c:valAx>
        <c:axId val="2085750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70470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238760</xdr:colOff>
      <xdr:row>7</xdr:row>
      <xdr:rowOff>160020</xdr:rowOff>
    </xdr:from>
    <xdr:to>
      <xdr:col>10</xdr:col>
      <xdr:colOff>690880</xdr:colOff>
      <xdr:row>22</xdr:row>
      <xdr:rowOff>10160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152400</xdr:colOff>
      <xdr:row>22</xdr:row>
      <xdr:rowOff>171450</xdr:rowOff>
    </xdr:from>
    <xdr:to>
      <xdr:col>10</xdr:col>
      <xdr:colOff>444500</xdr:colOff>
      <xdr:row>36</xdr:row>
      <xdr:rowOff>146050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8"/>
  <sheetViews>
    <sheetView tabSelected="1" workbookViewId="0">
      <selection activeCell="N2" sqref="N2"/>
    </sheetView>
  </sheetViews>
  <sheetFormatPr baseColWidth="10" defaultColWidth="11" defaultRowHeight="15" x14ac:dyDescent="0"/>
  <cols>
    <col min="1" max="1" width="25" customWidth="1"/>
    <col min="2" max="2" width="11.5" customWidth="1"/>
    <col min="3" max="3" width="7.6640625" customWidth="1"/>
    <col min="4" max="5" width="9.1640625" customWidth="1"/>
    <col min="6" max="6" width="18.5" customWidth="1"/>
    <col min="8" max="8" width="14.5" customWidth="1"/>
    <col min="9" max="9" width="8.83203125" customWidth="1"/>
    <col min="10" max="10" width="11.33203125" customWidth="1"/>
    <col min="11" max="11" width="11.6640625" customWidth="1"/>
    <col min="12" max="12" width="8.33203125" customWidth="1"/>
    <col min="14" max="14" width="24.83203125" customWidth="1"/>
    <col min="16" max="16" width="11.33203125" customWidth="1"/>
    <col min="19" max="19" width="18.5" customWidth="1"/>
    <col min="22" max="22" width="21.1640625" customWidth="1"/>
    <col min="27" max="27" width="20" customWidth="1"/>
  </cols>
  <sheetData>
    <row r="1" spans="1:23" s="1" customFormat="1">
      <c r="A1" s="5" t="s">
        <v>0</v>
      </c>
      <c r="B1" s="5" t="s">
        <v>6</v>
      </c>
      <c r="C1" s="6" t="s">
        <v>7</v>
      </c>
      <c r="D1" s="1" t="s">
        <v>8</v>
      </c>
      <c r="F1" s="3"/>
      <c r="G1" s="3" t="s">
        <v>9</v>
      </c>
      <c r="H1" s="3" t="s">
        <v>12</v>
      </c>
      <c r="I1" s="3"/>
      <c r="N1" s="1" t="s">
        <v>43</v>
      </c>
      <c r="O1"/>
      <c r="S1"/>
      <c r="T1" s="5"/>
      <c r="U1" s="5"/>
      <c r="V1" s="5"/>
      <c r="W1"/>
    </row>
    <row r="2" spans="1:23">
      <c r="A2" t="s">
        <v>14</v>
      </c>
      <c r="B2">
        <v>62</v>
      </c>
      <c r="C2">
        <v>21</v>
      </c>
      <c r="D2" s="22">
        <f>B2/C2</f>
        <v>2.9523809523809526</v>
      </c>
      <c r="F2" s="7" t="s">
        <v>3</v>
      </c>
      <c r="G2">
        <f>$D$16</f>
        <v>4.1994522124807236</v>
      </c>
      <c r="H2">
        <f>D37</f>
        <v>9.4150093500796803</v>
      </c>
      <c r="I2" t="e">
        <f>D51</f>
        <v>#DIV/0!</v>
      </c>
      <c r="J2" t="e">
        <f>D66</f>
        <v>#DIV/0!</v>
      </c>
      <c r="N2" t="s">
        <v>13</v>
      </c>
      <c r="O2" t="s">
        <v>41</v>
      </c>
      <c r="P2" t="s">
        <v>42</v>
      </c>
    </row>
    <row r="3" spans="1:23">
      <c r="A3" t="s">
        <v>15</v>
      </c>
      <c r="B3">
        <v>64</v>
      </c>
      <c r="C3">
        <v>23</v>
      </c>
      <c r="D3" s="22">
        <f t="shared" ref="D3:D13" si="0">B3/C3</f>
        <v>2.7826086956521738</v>
      </c>
      <c r="F3" s="7" t="s">
        <v>5</v>
      </c>
      <c r="G3">
        <f>$D$18</f>
        <v>0.382438417619749</v>
      </c>
      <c r="H3">
        <f>D39</f>
        <v>0.60511084863797904</v>
      </c>
      <c r="I3" t="e">
        <f>D53</f>
        <v>#DIV/0!</v>
      </c>
      <c r="J3" t="e">
        <f>D68</f>
        <v>#DIV/0!</v>
      </c>
      <c r="N3" t="s">
        <v>14</v>
      </c>
      <c r="O3">
        <v>62</v>
      </c>
      <c r="P3">
        <v>21</v>
      </c>
    </row>
    <row r="4" spans="1:23">
      <c r="A4" t="s">
        <v>16</v>
      </c>
      <c r="B4">
        <v>74</v>
      </c>
      <c r="C4">
        <v>19</v>
      </c>
      <c r="D4" s="22">
        <f t="shared" si="0"/>
        <v>3.8947368421052633</v>
      </c>
      <c r="F4" t="s">
        <v>10</v>
      </c>
      <c r="G4" s="3"/>
      <c r="H4" s="25">
        <f>TTEST(D2:D13,D20:D28,2,3)</f>
        <v>9.218653150178654E-5</v>
      </c>
      <c r="I4" t="e">
        <f>TTEST(D2:D7,D41:D48,2,3)</f>
        <v>#DIV/0!</v>
      </c>
      <c r="J4" t="e">
        <f>TTEST(D2:D7,D55:D62,2,3)</f>
        <v>#DIV/0!</v>
      </c>
      <c r="N4" t="s">
        <v>15</v>
      </c>
      <c r="O4">
        <v>64</v>
      </c>
      <c r="P4">
        <v>23</v>
      </c>
    </row>
    <row r="5" spans="1:23">
      <c r="A5" t="s">
        <v>17</v>
      </c>
      <c r="B5">
        <v>72</v>
      </c>
      <c r="C5">
        <v>21</v>
      </c>
      <c r="D5" s="22">
        <f t="shared" si="0"/>
        <v>3.4285714285714284</v>
      </c>
      <c r="F5" t="s">
        <v>38</v>
      </c>
      <c r="G5">
        <f>G2/G2</f>
        <v>1</v>
      </c>
      <c r="H5">
        <f>H2/G2</f>
        <v>2.2419613020237215</v>
      </c>
      <c r="N5" t="s">
        <v>16</v>
      </c>
      <c r="O5">
        <v>74</v>
      </c>
      <c r="P5">
        <v>19</v>
      </c>
    </row>
    <row r="6" spans="1:23">
      <c r="A6" t="s">
        <v>18</v>
      </c>
      <c r="B6">
        <v>69</v>
      </c>
      <c r="C6">
        <v>30</v>
      </c>
      <c r="D6" s="22">
        <f t="shared" si="0"/>
        <v>2.2999999999999998</v>
      </c>
      <c r="F6" t="s">
        <v>39</v>
      </c>
      <c r="G6" s="3">
        <f>G5/G2</f>
        <v>0.23812629586021042</v>
      </c>
      <c r="H6">
        <f>H5/H2</f>
        <v>0.23812629586021042</v>
      </c>
      <c r="N6" t="s">
        <v>17</v>
      </c>
      <c r="O6">
        <v>72</v>
      </c>
      <c r="P6">
        <v>21</v>
      </c>
    </row>
    <row r="7" spans="1:23">
      <c r="A7" t="s">
        <v>19</v>
      </c>
      <c r="B7">
        <v>149</v>
      </c>
      <c r="C7">
        <v>30</v>
      </c>
      <c r="D7" s="22">
        <f t="shared" si="0"/>
        <v>4.9666666666666668</v>
      </c>
      <c r="F7" t="s">
        <v>40</v>
      </c>
      <c r="G7">
        <f>G3*G6</f>
        <v>9.1068643782431055E-2</v>
      </c>
      <c r="H7">
        <f>H3*H6</f>
        <v>0.14409280497099039</v>
      </c>
      <c r="N7" t="s">
        <v>18</v>
      </c>
      <c r="O7">
        <v>69</v>
      </c>
      <c r="P7">
        <v>30</v>
      </c>
    </row>
    <row r="8" spans="1:23">
      <c r="A8" t="s">
        <v>20</v>
      </c>
      <c r="B8">
        <v>90</v>
      </c>
      <c r="C8">
        <v>28</v>
      </c>
      <c r="D8" s="22">
        <f t="shared" si="0"/>
        <v>3.2142857142857144</v>
      </c>
      <c r="G8" s="3"/>
      <c r="N8" t="s">
        <v>19</v>
      </c>
      <c r="O8">
        <v>149</v>
      </c>
      <c r="P8">
        <v>30</v>
      </c>
    </row>
    <row r="9" spans="1:23">
      <c r="A9" t="s">
        <v>21</v>
      </c>
      <c r="B9">
        <v>129</v>
      </c>
      <c r="C9">
        <v>28</v>
      </c>
      <c r="D9" s="22">
        <f t="shared" si="0"/>
        <v>4.6071428571428568</v>
      </c>
      <c r="G9" s="3"/>
      <c r="N9" t="s">
        <v>20</v>
      </c>
      <c r="O9">
        <v>90</v>
      </c>
      <c r="P9">
        <v>28</v>
      </c>
    </row>
    <row r="10" spans="1:23">
      <c r="A10" t="s">
        <v>22</v>
      </c>
      <c r="B10">
        <v>112</v>
      </c>
      <c r="C10">
        <v>26</v>
      </c>
      <c r="D10" s="22">
        <f t="shared" si="0"/>
        <v>4.3076923076923075</v>
      </c>
      <c r="G10" s="3"/>
      <c r="N10" t="s">
        <v>21</v>
      </c>
      <c r="O10">
        <v>129</v>
      </c>
      <c r="P10">
        <v>28</v>
      </c>
    </row>
    <row r="11" spans="1:23">
      <c r="A11" t="s">
        <v>23</v>
      </c>
      <c r="B11">
        <v>245</v>
      </c>
      <c r="C11">
        <v>43</v>
      </c>
      <c r="D11" s="22">
        <f t="shared" si="0"/>
        <v>5.6976744186046515</v>
      </c>
      <c r="G11" s="3"/>
      <c r="N11" t="s">
        <v>22</v>
      </c>
      <c r="O11">
        <v>112</v>
      </c>
      <c r="P11">
        <v>26</v>
      </c>
    </row>
    <row r="12" spans="1:23">
      <c r="A12" t="s">
        <v>24</v>
      </c>
      <c r="B12">
        <v>253</v>
      </c>
      <c r="C12">
        <v>40</v>
      </c>
      <c r="D12" s="22">
        <f t="shared" si="0"/>
        <v>6.3250000000000002</v>
      </c>
      <c r="G12" s="3"/>
      <c r="N12" t="s">
        <v>23</v>
      </c>
      <c r="O12">
        <v>245</v>
      </c>
      <c r="P12">
        <v>43</v>
      </c>
    </row>
    <row r="13" spans="1:23">
      <c r="A13" t="s">
        <v>25</v>
      </c>
      <c r="B13">
        <v>284</v>
      </c>
      <c r="C13">
        <v>48</v>
      </c>
      <c r="D13" s="22">
        <f t="shared" si="0"/>
        <v>5.916666666666667</v>
      </c>
      <c r="N13" t="s">
        <v>24</v>
      </c>
      <c r="O13">
        <v>253</v>
      </c>
      <c r="P13">
        <v>40</v>
      </c>
    </row>
    <row r="14" spans="1:23">
      <c r="N14" t="s">
        <v>25</v>
      </c>
      <c r="O14">
        <v>284</v>
      </c>
      <c r="P14">
        <v>48</v>
      </c>
      <c r="V14" s="3"/>
    </row>
    <row r="15" spans="1:23">
      <c r="G15" s="3"/>
    </row>
    <row r="16" spans="1:23">
      <c r="A16" s="16" t="s">
        <v>1</v>
      </c>
      <c r="B16" s="17">
        <f>AVERAGE($B$2:$B$7)</f>
        <v>81.666666666666671</v>
      </c>
      <c r="C16" s="17">
        <f>AVERAGE(C2:C7)</f>
        <v>24</v>
      </c>
      <c r="D16" s="17">
        <f>AVERAGE(D2:D13)</f>
        <v>4.1994522124807236</v>
      </c>
      <c r="G16" s="3"/>
    </row>
    <row r="17" spans="1:16">
      <c r="A17" s="18" t="s">
        <v>2</v>
      </c>
      <c r="B17" s="14" t="s">
        <v>11</v>
      </c>
      <c r="C17" s="14">
        <f>B16/C16</f>
        <v>3.4027777777777781</v>
      </c>
      <c r="D17" s="14">
        <f>STDEV(D2:D13)</f>
        <v>1.3248055401672996</v>
      </c>
      <c r="G17" s="3"/>
      <c r="N17" t="s">
        <v>26</v>
      </c>
      <c r="O17">
        <v>209</v>
      </c>
      <c r="P17">
        <v>20</v>
      </c>
    </row>
    <row r="18" spans="1:16">
      <c r="A18" s="19" t="s">
        <v>4</v>
      </c>
      <c r="B18" s="20"/>
      <c r="C18" s="20"/>
      <c r="D18" s="20">
        <f>D17/SQRT(12)</f>
        <v>0.382438417619749</v>
      </c>
      <c r="G18" s="3"/>
      <c r="N18" t="s">
        <v>27</v>
      </c>
      <c r="O18">
        <v>207</v>
      </c>
      <c r="P18">
        <v>23</v>
      </c>
    </row>
    <row r="19" spans="1:16">
      <c r="A19" s="5" t="s">
        <v>0</v>
      </c>
      <c r="B19" s="5" t="s">
        <v>6</v>
      </c>
      <c r="C19" s="6" t="s">
        <v>7</v>
      </c>
      <c r="D19" s="1" t="s">
        <v>8</v>
      </c>
      <c r="G19" s="3"/>
      <c r="N19" t="s">
        <v>28</v>
      </c>
      <c r="O19">
        <v>252</v>
      </c>
      <c r="P19">
        <v>23</v>
      </c>
    </row>
    <row r="20" spans="1:16">
      <c r="A20" t="s">
        <v>26</v>
      </c>
      <c r="B20">
        <v>209</v>
      </c>
      <c r="C20">
        <v>20</v>
      </c>
      <c r="D20">
        <f>B20/C20</f>
        <v>10.45</v>
      </c>
      <c r="G20" s="3"/>
      <c r="N20" t="s">
        <v>29</v>
      </c>
      <c r="O20">
        <v>192</v>
      </c>
      <c r="P20">
        <v>28</v>
      </c>
    </row>
    <row r="21" spans="1:16">
      <c r="A21" t="s">
        <v>27</v>
      </c>
      <c r="B21">
        <v>207</v>
      </c>
      <c r="C21">
        <v>23</v>
      </c>
      <c r="D21">
        <f t="shared" ref="D21:D31" si="1">B21/C21</f>
        <v>9</v>
      </c>
      <c r="G21" s="3"/>
      <c r="N21" t="s">
        <v>30</v>
      </c>
      <c r="O21">
        <v>116</v>
      </c>
      <c r="P21">
        <v>17</v>
      </c>
    </row>
    <row r="22" spans="1:16">
      <c r="A22" t="s">
        <v>28</v>
      </c>
      <c r="B22">
        <v>252</v>
      </c>
      <c r="C22">
        <v>23</v>
      </c>
      <c r="D22">
        <f t="shared" si="1"/>
        <v>10.956521739130435</v>
      </c>
      <c r="G22" s="3"/>
      <c r="N22" t="s">
        <v>31</v>
      </c>
      <c r="O22">
        <v>144</v>
      </c>
      <c r="P22">
        <v>10</v>
      </c>
    </row>
    <row r="23" spans="1:16">
      <c r="A23" t="s">
        <v>29</v>
      </c>
      <c r="B23">
        <v>192</v>
      </c>
      <c r="C23">
        <v>28</v>
      </c>
      <c r="D23">
        <f t="shared" si="1"/>
        <v>6.8571428571428568</v>
      </c>
      <c r="G23" s="3"/>
      <c r="N23" t="s">
        <v>32</v>
      </c>
      <c r="O23">
        <v>103</v>
      </c>
      <c r="P23">
        <v>13</v>
      </c>
    </row>
    <row r="24" spans="1:16">
      <c r="A24" t="s">
        <v>30</v>
      </c>
      <c r="B24">
        <v>116</v>
      </c>
      <c r="C24">
        <v>17</v>
      </c>
      <c r="D24">
        <f t="shared" si="1"/>
        <v>6.8235294117647056</v>
      </c>
      <c r="G24" s="3"/>
      <c r="N24" t="s">
        <v>33</v>
      </c>
      <c r="O24">
        <v>162</v>
      </c>
      <c r="P24">
        <v>20</v>
      </c>
    </row>
    <row r="25" spans="1:16">
      <c r="A25" t="s">
        <v>31</v>
      </c>
      <c r="B25">
        <v>144</v>
      </c>
      <c r="C25">
        <v>10</v>
      </c>
      <c r="D25">
        <f t="shared" si="1"/>
        <v>14.4</v>
      </c>
      <c r="G25" s="3"/>
      <c r="N25" t="s">
        <v>34</v>
      </c>
      <c r="O25">
        <v>143</v>
      </c>
      <c r="P25">
        <v>15</v>
      </c>
    </row>
    <row r="26" spans="1:16">
      <c r="A26" t="s">
        <v>32</v>
      </c>
      <c r="B26">
        <v>103</v>
      </c>
      <c r="C26">
        <v>13</v>
      </c>
      <c r="D26">
        <f t="shared" si="1"/>
        <v>7.9230769230769234</v>
      </c>
      <c r="G26" s="3"/>
      <c r="N26" t="s">
        <v>35</v>
      </c>
      <c r="O26">
        <v>193</v>
      </c>
      <c r="P26">
        <v>18</v>
      </c>
    </row>
    <row r="27" spans="1:16">
      <c r="A27" t="s">
        <v>33</v>
      </c>
      <c r="B27">
        <v>162</v>
      </c>
      <c r="C27">
        <v>20</v>
      </c>
      <c r="D27">
        <f t="shared" si="1"/>
        <v>8.1</v>
      </c>
      <c r="G27" s="3"/>
      <c r="N27" t="s">
        <v>36</v>
      </c>
      <c r="O27">
        <v>136</v>
      </c>
      <c r="P27" s="3">
        <v>14</v>
      </c>
    </row>
    <row r="28" spans="1:16" ht="16" customHeight="1">
      <c r="A28" t="s">
        <v>34</v>
      </c>
      <c r="B28">
        <v>143</v>
      </c>
      <c r="C28">
        <v>15</v>
      </c>
      <c r="D28">
        <f t="shared" si="1"/>
        <v>9.5333333333333332</v>
      </c>
      <c r="G28" s="3"/>
      <c r="N28" t="s">
        <v>37</v>
      </c>
      <c r="O28">
        <v>221</v>
      </c>
      <c r="P28">
        <v>26</v>
      </c>
    </row>
    <row r="29" spans="1:16" ht="16" customHeight="1">
      <c r="A29" t="s">
        <v>35</v>
      </c>
      <c r="B29">
        <v>193</v>
      </c>
      <c r="C29">
        <v>18</v>
      </c>
      <c r="D29">
        <f t="shared" si="1"/>
        <v>10.722222222222221</v>
      </c>
      <c r="G29" s="3"/>
    </row>
    <row r="30" spans="1:16" ht="16" customHeight="1">
      <c r="A30" t="s">
        <v>36</v>
      </c>
      <c r="B30">
        <v>136</v>
      </c>
      <c r="C30" s="3">
        <v>14</v>
      </c>
      <c r="D30">
        <f t="shared" si="1"/>
        <v>9.7142857142857135</v>
      </c>
      <c r="G30" s="3"/>
    </row>
    <row r="31" spans="1:16" ht="16" customHeight="1">
      <c r="A31" t="s">
        <v>37</v>
      </c>
      <c r="B31">
        <v>221</v>
      </c>
      <c r="C31">
        <v>26</v>
      </c>
      <c r="D31">
        <f t="shared" si="1"/>
        <v>8.5</v>
      </c>
      <c r="G31" s="3"/>
    </row>
    <row r="32" spans="1:16" ht="16" customHeight="1">
      <c r="G32" s="3"/>
    </row>
    <row r="33" spans="1:15" ht="16" customHeight="1">
      <c r="G33" s="3"/>
    </row>
    <row r="34" spans="1:15" ht="16" customHeight="1">
      <c r="G34" s="3"/>
    </row>
    <row r="35" spans="1:15" ht="16" customHeight="1">
      <c r="G35" s="3"/>
    </row>
    <row r="36" spans="1:15">
      <c r="G36" s="3"/>
    </row>
    <row r="37" spans="1:15">
      <c r="A37" s="16" t="s">
        <v>1</v>
      </c>
      <c r="B37" s="17">
        <f>AVERAGE($B$20:$B$25)</f>
        <v>186.66666666666666</v>
      </c>
      <c r="C37" s="17">
        <f>AVERAGE($C$20:$C$25)</f>
        <v>20.166666666666668</v>
      </c>
      <c r="D37" s="17">
        <f>AVERAGE($D$20:$D$31)</f>
        <v>9.4150093500796803</v>
      </c>
      <c r="G37" s="3"/>
    </row>
    <row r="38" spans="1:15">
      <c r="A38" s="18" t="s">
        <v>2</v>
      </c>
      <c r="B38" s="14" t="s">
        <v>11</v>
      </c>
      <c r="C38" s="14">
        <f>B37/C37</f>
        <v>9.2561983471074374</v>
      </c>
      <c r="D38" s="14">
        <f>STDEV($D20:$D31)</f>
        <v>2.0961654681042003</v>
      </c>
      <c r="G38" s="3"/>
    </row>
    <row r="39" spans="1:15">
      <c r="A39" s="19" t="s">
        <v>4</v>
      </c>
      <c r="B39" s="20"/>
      <c r="C39" s="20"/>
      <c r="D39" s="20">
        <f>$D38/SQRT(12)</f>
        <v>0.60511084863797904</v>
      </c>
      <c r="F39" s="3"/>
      <c r="G39" s="3"/>
      <c r="H39" s="3"/>
      <c r="I39" s="3"/>
    </row>
    <row r="40" spans="1:15">
      <c r="A40" s="23" t="s">
        <v>0</v>
      </c>
      <c r="B40" s="23" t="s">
        <v>6</v>
      </c>
      <c r="C40" s="23" t="s">
        <v>7</v>
      </c>
      <c r="D40" s="23" t="s">
        <v>8</v>
      </c>
      <c r="F40" s="3"/>
      <c r="G40" s="3"/>
      <c r="H40" s="3"/>
      <c r="I40" s="3"/>
    </row>
    <row r="41" spans="1:15">
      <c r="D41" s="22" t="e">
        <f>B41/C41</f>
        <v>#DIV/0!</v>
      </c>
      <c r="F41" s="3"/>
      <c r="G41" s="3"/>
    </row>
    <row r="42" spans="1:15">
      <c r="D42" s="22" t="e">
        <f t="shared" ref="D42:D49" si="2">B42/C42</f>
        <v>#DIV/0!</v>
      </c>
      <c r="G42" s="3"/>
    </row>
    <row r="43" spans="1:15">
      <c r="D43" s="22" t="e">
        <f t="shared" si="2"/>
        <v>#DIV/0!</v>
      </c>
    </row>
    <row r="44" spans="1:15">
      <c r="D44" s="22" t="e">
        <f t="shared" si="2"/>
        <v>#DIV/0!</v>
      </c>
      <c r="G44" s="3"/>
    </row>
    <row r="45" spans="1:15">
      <c r="D45" s="22" t="e">
        <f t="shared" si="2"/>
        <v>#DIV/0!</v>
      </c>
      <c r="G45" s="3"/>
    </row>
    <row r="46" spans="1:15">
      <c r="D46" s="22" t="e">
        <f t="shared" si="2"/>
        <v>#DIV/0!</v>
      </c>
      <c r="G46" s="3"/>
    </row>
    <row r="47" spans="1:15">
      <c r="D47" s="22" t="e">
        <f t="shared" si="2"/>
        <v>#DIV/0!</v>
      </c>
      <c r="G47" s="3"/>
      <c r="O47" s="3"/>
    </row>
    <row r="48" spans="1:15">
      <c r="D48" s="22" t="e">
        <f t="shared" si="2"/>
        <v>#DIV/0!</v>
      </c>
      <c r="G48" s="3"/>
    </row>
    <row r="49" spans="1:22">
      <c r="D49" s="22" t="e">
        <f t="shared" si="2"/>
        <v>#DIV/0!</v>
      </c>
      <c r="G49" s="3"/>
    </row>
    <row r="50" spans="1:22">
      <c r="A50" s="7"/>
      <c r="B50" s="7"/>
      <c r="C50" s="7"/>
      <c r="D50" s="22"/>
      <c r="G50" s="3"/>
      <c r="O50" s="3"/>
    </row>
    <row r="51" spans="1:22">
      <c r="A51" s="16" t="s">
        <v>1</v>
      </c>
      <c r="B51" s="17" t="e">
        <f>AVERAGE($B$41:$B$45)</f>
        <v>#DIV/0!</v>
      </c>
      <c r="C51" s="17" t="e">
        <f>AVERAGE($C$41:$C$45)</f>
        <v>#DIV/0!</v>
      </c>
      <c r="D51" s="17" t="e">
        <f>AVERAGE($D$41:$D$48)</f>
        <v>#DIV/0!</v>
      </c>
      <c r="G51" s="3"/>
      <c r="O51" s="3"/>
      <c r="S51" s="3"/>
    </row>
    <row r="52" spans="1:22">
      <c r="A52" s="18" t="s">
        <v>2</v>
      </c>
      <c r="B52" s="14" t="s">
        <v>11</v>
      </c>
      <c r="C52" s="14" t="e">
        <f>B51/C51</f>
        <v>#DIV/0!</v>
      </c>
      <c r="D52" s="14" t="e">
        <f>STDEV($D$41:$D$48)</f>
        <v>#DIV/0!</v>
      </c>
      <c r="G52" s="3"/>
      <c r="O52" s="3"/>
      <c r="S52" s="3"/>
      <c r="T52" s="3"/>
      <c r="U52" s="3"/>
      <c r="V52" s="3"/>
    </row>
    <row r="53" spans="1:22">
      <c r="A53" s="19" t="s">
        <v>4</v>
      </c>
      <c r="B53" s="20"/>
      <c r="C53" s="20"/>
      <c r="D53" s="20" t="e">
        <f>D52/SQRT(8)</f>
        <v>#DIV/0!</v>
      </c>
      <c r="G53" s="3"/>
      <c r="O53" s="3"/>
      <c r="S53" s="3"/>
      <c r="V53" s="3"/>
    </row>
    <row r="54" spans="1:22">
      <c r="A54" s="23" t="s">
        <v>0</v>
      </c>
      <c r="B54" s="23" t="s">
        <v>6</v>
      </c>
      <c r="C54" s="23" t="s">
        <v>7</v>
      </c>
      <c r="D54" s="23" t="s">
        <v>8</v>
      </c>
      <c r="G54" s="3"/>
      <c r="O54" s="3"/>
      <c r="S54" s="3"/>
      <c r="V54" s="3"/>
    </row>
    <row r="55" spans="1:22">
      <c r="D55" s="3" t="e">
        <f>B55/C55</f>
        <v>#DIV/0!</v>
      </c>
      <c r="E55" s="3"/>
      <c r="F55" s="3"/>
      <c r="O55" s="3"/>
      <c r="S55" s="3"/>
      <c r="V55" s="3"/>
    </row>
    <row r="56" spans="1:22">
      <c r="D56" s="3" t="e">
        <f t="shared" ref="D56:D63" si="3">B56/C56</f>
        <v>#DIV/0!</v>
      </c>
      <c r="E56" s="3"/>
      <c r="F56" s="3"/>
    </row>
    <row r="57" spans="1:22">
      <c r="D57" s="3" t="e">
        <f t="shared" si="3"/>
        <v>#DIV/0!</v>
      </c>
    </row>
    <row r="58" spans="1:22">
      <c r="D58" s="3" t="e">
        <f t="shared" si="3"/>
        <v>#DIV/0!</v>
      </c>
    </row>
    <row r="59" spans="1:22">
      <c r="D59" s="3" t="e">
        <f t="shared" si="3"/>
        <v>#DIV/0!</v>
      </c>
      <c r="F59" s="3"/>
      <c r="G59" s="3"/>
      <c r="H59" s="3"/>
      <c r="I59" s="3"/>
    </row>
    <row r="60" spans="1:22">
      <c r="D60" s="3" t="e">
        <f t="shared" si="3"/>
        <v>#DIV/0!</v>
      </c>
      <c r="G60" s="3"/>
    </row>
    <row r="61" spans="1:22">
      <c r="D61" s="3" t="e">
        <f t="shared" si="3"/>
        <v>#DIV/0!</v>
      </c>
      <c r="G61" s="3"/>
      <c r="O61" s="3"/>
    </row>
    <row r="62" spans="1:22">
      <c r="D62" s="3" t="e">
        <f t="shared" si="3"/>
        <v>#DIV/0!</v>
      </c>
      <c r="G62" s="3"/>
    </row>
    <row r="63" spans="1:22">
      <c r="D63" s="3" t="e">
        <f t="shared" si="3"/>
        <v>#DIV/0!</v>
      </c>
      <c r="G63" s="3"/>
    </row>
    <row r="64" spans="1:22">
      <c r="A64" s="7"/>
      <c r="B64" s="7"/>
      <c r="C64" s="7"/>
      <c r="D64" s="22"/>
      <c r="G64" s="3"/>
      <c r="O64" s="3"/>
    </row>
    <row r="65" spans="1:15">
      <c r="D65" s="3"/>
      <c r="F65" s="3"/>
      <c r="G65" s="3"/>
      <c r="O65" s="3"/>
    </row>
    <row r="66" spans="1:15">
      <c r="A66" s="16" t="s">
        <v>1</v>
      </c>
      <c r="B66" s="16" t="e">
        <f>AVERAGE($B$55:$B$59)</f>
        <v>#DIV/0!</v>
      </c>
      <c r="C66" s="17" t="e">
        <f>AVERAGE($C$55:$C$59)</f>
        <v>#DIV/0!</v>
      </c>
      <c r="D66" s="17" t="e">
        <f>AVERAGE($D$55:$D$62)</f>
        <v>#DIV/0!</v>
      </c>
      <c r="G66" s="3"/>
    </row>
    <row r="67" spans="1:15">
      <c r="A67" s="18" t="s">
        <v>2</v>
      </c>
      <c r="B67" s="24" t="s">
        <v>11</v>
      </c>
      <c r="C67" s="15" t="e">
        <f>$B$66/$C$66</f>
        <v>#DIV/0!</v>
      </c>
      <c r="D67" s="14" t="e">
        <f>STDEV($D$55:$D$62)</f>
        <v>#DIV/0!</v>
      </c>
    </row>
    <row r="68" spans="1:15">
      <c r="A68" s="19" t="s">
        <v>4</v>
      </c>
      <c r="B68" s="19"/>
      <c r="C68" s="20"/>
      <c r="D68" s="20" t="e">
        <f>D67/SQRT(8)</f>
        <v>#DIV/0!</v>
      </c>
    </row>
    <row r="69" spans="1:15">
      <c r="A69" s="23" t="s">
        <v>0</v>
      </c>
      <c r="B69" s="23" t="s">
        <v>6</v>
      </c>
      <c r="C69" s="23" t="s">
        <v>7</v>
      </c>
      <c r="D69" s="23" t="s">
        <v>8</v>
      </c>
    </row>
    <row r="70" spans="1:15">
      <c r="A70" s="22"/>
      <c r="B70" s="22"/>
      <c r="C70" s="22">
        <v>50</v>
      </c>
      <c r="D70" s="22">
        <f>B70/C70</f>
        <v>0</v>
      </c>
    </row>
    <row r="71" spans="1:15">
      <c r="A71" s="22"/>
      <c r="B71" s="22"/>
      <c r="C71" s="22">
        <v>48</v>
      </c>
      <c r="D71" s="22">
        <f>B71/C71</f>
        <v>0</v>
      </c>
    </row>
    <row r="72" spans="1:15">
      <c r="A72" s="22"/>
      <c r="B72" s="22"/>
      <c r="C72" s="22">
        <v>49</v>
      </c>
      <c r="D72" s="22">
        <f>B72/C72</f>
        <v>0</v>
      </c>
    </row>
    <row r="73" spans="1:15">
      <c r="A73" s="22"/>
      <c r="B73" s="22"/>
      <c r="C73" s="22">
        <v>48</v>
      </c>
      <c r="D73" s="22">
        <f>B73/C73</f>
        <v>0</v>
      </c>
    </row>
    <row r="74" spans="1:15">
      <c r="A74" s="22"/>
      <c r="B74" s="22"/>
      <c r="C74" s="22">
        <v>49</v>
      </c>
      <c r="D74" s="22">
        <f>B74/C74</f>
        <v>0</v>
      </c>
    </row>
    <row r="75" spans="1:15">
      <c r="A75" s="22"/>
      <c r="B75" s="22"/>
      <c r="C75" s="22"/>
      <c r="D75" s="22"/>
    </row>
    <row r="76" spans="1:15">
      <c r="A76" s="22"/>
      <c r="B76" s="22"/>
      <c r="C76" s="22"/>
      <c r="D76" s="22"/>
    </row>
    <row r="77" spans="1:15">
      <c r="A77" s="22"/>
      <c r="B77" s="22"/>
      <c r="C77" s="22"/>
      <c r="D77" s="22"/>
    </row>
    <row r="78" spans="1:15">
      <c r="A78" s="22"/>
      <c r="B78" s="22"/>
      <c r="C78" s="22"/>
      <c r="D78" s="22"/>
    </row>
    <row r="79" spans="1:15">
      <c r="A79" s="22"/>
      <c r="B79" s="22"/>
      <c r="C79" s="22"/>
      <c r="D79" s="22"/>
    </row>
    <row r="80" spans="1:15">
      <c r="A80" s="21" t="s">
        <v>1</v>
      </c>
      <c r="B80" s="16" t="e">
        <f>AVERAGE($B$70:$B$74)</f>
        <v>#DIV/0!</v>
      </c>
      <c r="C80" s="17">
        <f>AVERAGE($C$70:$C$74)</f>
        <v>48.8</v>
      </c>
      <c r="D80" s="17">
        <f>AVERAGE($D$70:$D$74)</f>
        <v>0</v>
      </c>
    </row>
    <row r="81" spans="1:9">
      <c r="A81" s="18" t="s">
        <v>2</v>
      </c>
      <c r="B81" s="24" t="s">
        <v>11</v>
      </c>
      <c r="C81" s="15" t="e">
        <f>$B$80/$C$80</f>
        <v>#DIV/0!</v>
      </c>
      <c r="D81" s="14">
        <f>STDEV($D$70:$D$74)</f>
        <v>0</v>
      </c>
    </row>
    <row r="82" spans="1:9">
      <c r="A82" s="19" t="s">
        <v>4</v>
      </c>
      <c r="B82" s="19"/>
      <c r="C82" s="20"/>
      <c r="D82" s="20">
        <f>D81/SQRT(5)</f>
        <v>0</v>
      </c>
    </row>
    <row r="83" spans="1:9">
      <c r="A83" s="23" t="s">
        <v>0</v>
      </c>
      <c r="B83" s="23" t="s">
        <v>6</v>
      </c>
      <c r="C83" s="23" t="s">
        <v>7</v>
      </c>
      <c r="D83" s="23" t="s">
        <v>8</v>
      </c>
    </row>
    <row r="84" spans="1:9">
      <c r="C84">
        <v>35</v>
      </c>
      <c r="D84">
        <f>B84/C84</f>
        <v>0</v>
      </c>
    </row>
    <row r="85" spans="1:9">
      <c r="C85">
        <v>31</v>
      </c>
      <c r="D85">
        <f>B85/C85</f>
        <v>0</v>
      </c>
    </row>
    <row r="86" spans="1:9">
      <c r="C86">
        <v>34</v>
      </c>
      <c r="D86">
        <f>B86/C86</f>
        <v>0</v>
      </c>
    </row>
    <row r="87" spans="1:9">
      <c r="C87">
        <v>42</v>
      </c>
      <c r="D87">
        <f>B87/C87</f>
        <v>0</v>
      </c>
    </row>
    <row r="88" spans="1:9">
      <c r="C88">
        <v>46</v>
      </c>
      <c r="D88">
        <f>B88/C88</f>
        <v>0</v>
      </c>
    </row>
    <row r="94" spans="1:9">
      <c r="A94" s="21" t="s">
        <v>1</v>
      </c>
      <c r="B94" s="16" t="e">
        <f>AVERAGE($B$84:$B$88)</f>
        <v>#DIV/0!</v>
      </c>
      <c r="C94" s="17">
        <f>AVERAGE($C$84:$C$88)</f>
        <v>37.6</v>
      </c>
      <c r="D94" s="17">
        <f>AVERAGE($D$84:$D$88)</f>
        <v>0</v>
      </c>
      <c r="F94" s="3"/>
      <c r="G94" s="3"/>
      <c r="H94" s="3"/>
      <c r="I94" s="3"/>
    </row>
    <row r="95" spans="1:9">
      <c r="A95" s="18" t="s">
        <v>2</v>
      </c>
      <c r="B95" s="24" t="s">
        <v>11</v>
      </c>
      <c r="C95" s="15" t="e">
        <f>$B$94/$C$94</f>
        <v>#DIV/0!</v>
      </c>
      <c r="D95" s="14">
        <f>STDEV($D$84:$D$88)</f>
        <v>0</v>
      </c>
      <c r="F95" s="3"/>
      <c r="G95" s="3"/>
    </row>
    <row r="96" spans="1:9">
      <c r="A96" s="19" t="s">
        <v>4</v>
      </c>
      <c r="B96" s="19"/>
      <c r="C96" s="20"/>
      <c r="D96" s="20">
        <f>D95/SQRT(ROWS($D$84:$D$88))</f>
        <v>0</v>
      </c>
      <c r="G96" s="3"/>
    </row>
    <row r="98" spans="1:17">
      <c r="A98" s="5"/>
      <c r="B98" s="5"/>
    </row>
    <row r="99" spans="1:17">
      <c r="A99" s="3"/>
      <c r="B99" s="3"/>
    </row>
    <row r="100" spans="1:17">
      <c r="C100" s="3"/>
      <c r="E100" s="3"/>
      <c r="F100" s="3"/>
      <c r="G100" s="3"/>
    </row>
    <row r="101" spans="1:17">
      <c r="C101" s="3"/>
      <c r="F101" s="3"/>
      <c r="G101" s="3"/>
    </row>
    <row r="102" spans="1:17">
      <c r="C102" s="3"/>
      <c r="F102" s="3"/>
    </row>
    <row r="103" spans="1:17">
      <c r="C103" s="3"/>
      <c r="F103" s="3"/>
    </row>
    <row r="104" spans="1:17">
      <c r="C104" s="3"/>
      <c r="F104" s="3"/>
    </row>
    <row r="105" spans="1:17">
      <c r="A105" s="2"/>
      <c r="B105" s="2"/>
      <c r="C105" s="3"/>
      <c r="D105" s="3"/>
      <c r="E105" s="3"/>
      <c r="F105" s="3"/>
      <c r="G105" s="3"/>
    </row>
    <row r="106" spans="1:17">
      <c r="A106" s="6"/>
      <c r="B106" s="3"/>
      <c r="C106" s="3"/>
      <c r="D106" s="3"/>
      <c r="E106" s="3"/>
      <c r="F106" s="3"/>
      <c r="G106" s="3"/>
    </row>
    <row r="107" spans="1:17">
      <c r="A107" s="11"/>
      <c r="B107" s="11"/>
      <c r="C107" s="3"/>
      <c r="D107" s="3"/>
      <c r="E107" s="3"/>
      <c r="F107" s="3"/>
      <c r="G107" s="3"/>
      <c r="O107" s="5"/>
      <c r="P107" s="5"/>
      <c r="Q107" s="5"/>
    </row>
    <row r="108" spans="1:17">
      <c r="B108" s="3"/>
      <c r="D108" s="3"/>
      <c r="E108" s="3"/>
      <c r="F108" s="3"/>
      <c r="O108" s="3"/>
      <c r="P108" s="3"/>
    </row>
    <row r="109" spans="1:17">
      <c r="F109" s="3"/>
    </row>
    <row r="111" spans="1:17">
      <c r="F111" s="3"/>
      <c r="G111" s="3"/>
      <c r="H111" s="3"/>
      <c r="I111" s="3"/>
      <c r="O111" s="2"/>
      <c r="P111" s="9"/>
      <c r="Q111" s="2"/>
    </row>
    <row r="112" spans="1:17">
      <c r="F112" s="3"/>
      <c r="G112" s="3"/>
      <c r="O112" s="6"/>
      <c r="P112" s="3"/>
      <c r="Q112" s="3"/>
    </row>
    <row r="113" spans="1:17">
      <c r="A113" s="10"/>
      <c r="B113" s="2"/>
      <c r="D113" s="3"/>
      <c r="E113" s="3"/>
      <c r="G113" s="3"/>
      <c r="O113" s="11"/>
      <c r="P113" s="4"/>
      <c r="Q113" s="11"/>
    </row>
    <row r="114" spans="1:17">
      <c r="A114" s="6"/>
      <c r="B114" s="3"/>
      <c r="F114" s="3"/>
      <c r="G114" s="3"/>
    </row>
    <row r="115" spans="1:17">
      <c r="A115" s="11"/>
      <c r="B115" s="11"/>
    </row>
    <row r="120" spans="1:17">
      <c r="O120" s="10"/>
      <c r="P120" s="9"/>
      <c r="Q120" s="2"/>
    </row>
    <row r="121" spans="1:17">
      <c r="A121" s="2"/>
      <c r="B121" s="2"/>
      <c r="O121" s="6"/>
      <c r="P121" s="3"/>
      <c r="Q121" s="3"/>
    </row>
    <row r="122" spans="1:17">
      <c r="A122" s="6"/>
      <c r="B122" s="3"/>
      <c r="O122" s="11"/>
      <c r="P122" s="4"/>
      <c r="Q122" s="11"/>
    </row>
    <row r="123" spans="1:17">
      <c r="A123" s="11"/>
      <c r="B123" s="11"/>
    </row>
    <row r="125" spans="1:17">
      <c r="A125" s="5"/>
      <c r="B125" s="5"/>
    </row>
    <row r="126" spans="1:17">
      <c r="A126" s="3"/>
      <c r="B126" s="3"/>
      <c r="F126" s="12"/>
      <c r="G126" s="12"/>
      <c r="H126" s="12"/>
      <c r="I126" s="12"/>
    </row>
    <row r="127" spans="1:17">
      <c r="A127" s="3"/>
      <c r="B127" s="3"/>
      <c r="F127" s="12"/>
      <c r="G127" s="12"/>
      <c r="H127" s="12"/>
      <c r="I127" s="12"/>
    </row>
    <row r="128" spans="1:17">
      <c r="A128" s="3"/>
      <c r="B128" s="3"/>
      <c r="F128" s="12"/>
      <c r="G128" s="12"/>
      <c r="H128" s="12"/>
      <c r="I128" s="12"/>
    </row>
    <row r="129" spans="1:17">
      <c r="A129" s="3"/>
      <c r="B129" s="3"/>
      <c r="F129" s="3"/>
      <c r="G129" s="3"/>
    </row>
    <row r="130" spans="1:17">
      <c r="A130" s="3"/>
      <c r="B130" s="3"/>
    </row>
    <row r="131" spans="1:17">
      <c r="A131" s="3"/>
      <c r="B131" s="3"/>
    </row>
    <row r="132" spans="1:17">
      <c r="A132" s="8"/>
      <c r="B132" s="2"/>
      <c r="P132" s="9"/>
      <c r="Q132" s="2"/>
    </row>
    <row r="133" spans="1:17">
      <c r="A133" s="6"/>
      <c r="B133" s="3"/>
      <c r="P133" s="3"/>
      <c r="Q133" s="3"/>
    </row>
    <row r="134" spans="1:17">
      <c r="A134" s="11"/>
      <c r="B134" s="11"/>
      <c r="P134" s="4"/>
      <c r="Q134" s="11"/>
    </row>
    <row r="135" spans="1:17">
      <c r="A135" s="3"/>
      <c r="B135" s="3"/>
    </row>
    <row r="136" spans="1:17">
      <c r="A136" s="3"/>
      <c r="B136" s="3"/>
    </row>
    <row r="137" spans="1:17">
      <c r="A137" s="3"/>
      <c r="B137" s="3"/>
    </row>
    <row r="138" spans="1:17">
      <c r="A138" s="3"/>
      <c r="B138" s="3"/>
    </row>
    <row r="139" spans="1:17">
      <c r="A139" s="3"/>
      <c r="B139" s="3"/>
    </row>
    <row r="140" spans="1:17">
      <c r="A140" s="8"/>
      <c r="B140" s="2"/>
    </row>
    <row r="141" spans="1:17">
      <c r="A141" s="6"/>
      <c r="B141" s="3"/>
    </row>
    <row r="142" spans="1:17">
      <c r="A142" s="11"/>
      <c r="B142" s="13"/>
    </row>
    <row r="143" spans="1:17">
      <c r="A143" s="3"/>
      <c r="B143" s="3"/>
    </row>
    <row r="144" spans="1:17">
      <c r="A144" s="3"/>
      <c r="B144" s="3"/>
    </row>
    <row r="145" spans="1:2">
      <c r="A145" s="3"/>
      <c r="B145" s="3"/>
    </row>
    <row r="146" spans="1:2">
      <c r="A146" s="3"/>
      <c r="B146" s="3"/>
    </row>
    <row r="147" spans="1:2">
      <c r="A147" s="3"/>
      <c r="B147" s="3"/>
    </row>
    <row r="148" spans="1:2">
      <c r="A148" s="10"/>
      <c r="B148" s="2"/>
    </row>
    <row r="149" spans="1:2">
      <c r="A149" s="6"/>
      <c r="B149" s="3"/>
    </row>
    <row r="150" spans="1:2">
      <c r="A150" s="11"/>
      <c r="B150" s="11"/>
    </row>
    <row r="152" spans="1:2">
      <c r="A152" s="5"/>
      <c r="B152" s="5"/>
    </row>
    <row r="153" spans="1:2">
      <c r="A153" s="3"/>
      <c r="B153" s="3"/>
    </row>
    <row r="154" spans="1:2">
      <c r="A154" s="3"/>
      <c r="B154" s="3"/>
    </row>
    <row r="155" spans="1:2">
      <c r="A155" s="3"/>
      <c r="B155" s="3"/>
    </row>
    <row r="156" spans="1:2">
      <c r="A156" s="3"/>
      <c r="B156" s="3"/>
    </row>
    <row r="157" spans="1:2">
      <c r="A157" s="3"/>
      <c r="B157" s="3"/>
    </row>
    <row r="158" spans="1:2">
      <c r="A158" s="3"/>
      <c r="B158" s="3"/>
    </row>
    <row r="159" spans="1:2">
      <c r="A159" s="3"/>
      <c r="B159" s="3"/>
    </row>
    <row r="160" spans="1:2">
      <c r="A160" s="8"/>
      <c r="B160" s="2"/>
    </row>
    <row r="161" spans="1:2">
      <c r="A161" s="6"/>
      <c r="B161" s="3"/>
    </row>
    <row r="162" spans="1:2">
      <c r="A162" s="11"/>
      <c r="B162" s="11"/>
    </row>
    <row r="163" spans="1:2">
      <c r="A163" s="3"/>
      <c r="B163" s="7"/>
    </row>
    <row r="164" spans="1:2">
      <c r="A164" s="3"/>
      <c r="B164" s="7"/>
    </row>
    <row r="165" spans="1:2">
      <c r="A165" s="3"/>
      <c r="B165" s="7"/>
    </row>
    <row r="166" spans="1:2">
      <c r="A166" s="3"/>
      <c r="B166" s="7"/>
    </row>
    <row r="167" spans="1:2">
      <c r="A167" s="3"/>
      <c r="B167" s="7"/>
    </row>
    <row r="168" spans="1:2">
      <c r="A168" s="8"/>
      <c r="B168" s="2"/>
    </row>
    <row r="169" spans="1:2">
      <c r="A169" s="6"/>
      <c r="B169" s="3"/>
    </row>
    <row r="170" spans="1:2">
      <c r="A170" s="11"/>
      <c r="B170" s="11"/>
    </row>
    <row r="171" spans="1:2">
      <c r="A171" s="3"/>
      <c r="B171" s="7"/>
    </row>
    <row r="172" spans="1:2">
      <c r="A172" s="3"/>
      <c r="B172" s="7"/>
    </row>
    <row r="173" spans="1:2">
      <c r="A173" s="3"/>
      <c r="B173" s="7"/>
    </row>
    <row r="174" spans="1:2">
      <c r="A174" s="3"/>
      <c r="B174" s="7"/>
    </row>
    <row r="175" spans="1:2">
      <c r="A175" s="3"/>
      <c r="B175" s="7"/>
    </row>
    <row r="176" spans="1:2">
      <c r="A176" s="10"/>
      <c r="B176" s="2"/>
    </row>
    <row r="177" spans="1:2">
      <c r="A177" s="6"/>
      <c r="B177" s="3"/>
    </row>
    <row r="178" spans="1:2">
      <c r="A178" s="11"/>
      <c r="B178" s="11"/>
    </row>
  </sheetData>
  <phoneticPr fontId="6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Najor</dc:creator>
  <cp:lastModifiedBy>Nicole Najor</cp:lastModifiedBy>
  <cp:lastPrinted>2014-02-17T17:27:32Z</cp:lastPrinted>
  <dcterms:created xsi:type="dcterms:W3CDTF">2014-02-16T20:09:27Z</dcterms:created>
  <dcterms:modified xsi:type="dcterms:W3CDTF">2016-11-03T00:11:19Z</dcterms:modified>
</cp:coreProperties>
</file>