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00" yWindow="20" windowWidth="29600" windowHeight="1848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0" i="1"/>
  <c r="C19"/>
  <c r="C18"/>
  <c r="B19"/>
  <c r="B18"/>
  <c r="G9"/>
  <c r="G15"/>
  <c r="D15"/>
  <c r="G14"/>
  <c r="D14"/>
  <c r="G5"/>
  <c r="G6"/>
  <c r="G7"/>
  <c r="G8"/>
  <c r="G10"/>
  <c r="G11"/>
  <c r="G12"/>
  <c r="G13"/>
  <c r="G4"/>
  <c r="D5"/>
  <c r="D6"/>
  <c r="D7"/>
  <c r="D8"/>
  <c r="D9"/>
  <c r="D10"/>
  <c r="D11"/>
  <c r="D12"/>
  <c r="D13"/>
  <c r="D4"/>
</calcChain>
</file>

<file path=xl/sharedStrings.xml><?xml version="1.0" encoding="utf-8"?>
<sst xmlns="http://schemas.openxmlformats.org/spreadsheetml/2006/main" count="15" uniqueCount="13">
  <si>
    <t>16-08-31 Rab2 rescue experiment in pharate IOM</t>
    <phoneticPr fontId="1"/>
  </si>
  <si>
    <t>LacZ</t>
    <phoneticPr fontId="1"/>
  </si>
  <si>
    <t>YFP:Rab2wt</t>
    <phoneticPr fontId="1"/>
  </si>
  <si>
    <t>positive</t>
    <phoneticPr fontId="1"/>
  </si>
  <si>
    <t># of IOMs</t>
    <phoneticPr fontId="1"/>
  </si>
  <si>
    <t>IOMs have thin myofibrils and empty space inside were counted as positive</t>
    <phoneticPr fontId="1"/>
  </si>
  <si>
    <t>checked at least 10 IOMs per animals</t>
    <phoneticPr fontId="1"/>
  </si>
  <si>
    <t>%</t>
    <phoneticPr fontId="1"/>
  </si>
  <si>
    <t>Average</t>
    <phoneticPr fontId="1"/>
  </si>
  <si>
    <t>SD</t>
    <phoneticPr fontId="1"/>
  </si>
  <si>
    <t>LacZ</t>
    <phoneticPr fontId="1"/>
  </si>
  <si>
    <t>YFP:Rab2</t>
    <phoneticPr fontId="1"/>
  </si>
  <si>
    <t>t-test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</si>
</sst>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0" fillId="0" borderId="3" xfId="0" applyBorder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>
        <c:manualLayout>
          <c:layoutTarget val="inner"/>
          <c:xMode val="edge"/>
          <c:yMode val="edge"/>
          <c:x val="0.119763472139277"/>
          <c:y val="0.116504876634981"/>
          <c:w val="0.81907146061355"/>
          <c:h val="0.68488469629323"/>
        </c:manualLayout>
      </c:layout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Sheet1!$C$18:$C$19</c:f>
                <c:numCache>
                  <c:formatCode>General</c:formatCode>
                  <c:ptCount val="2"/>
                  <c:pt idx="0">
                    <c:v>7.854574095736638</c:v>
                  </c:pt>
                  <c:pt idx="1">
                    <c:v>3.714568864039864</c:v>
                  </c:pt>
                </c:numCache>
              </c:numRef>
            </c:plus>
            <c:minus>
              <c:numRef>
                <c:f>Sheet1!$C$18:$C$19</c:f>
                <c:numCache>
                  <c:formatCode>General</c:formatCode>
                  <c:ptCount val="2"/>
                  <c:pt idx="0">
                    <c:v>7.854574095736638</c:v>
                  </c:pt>
                  <c:pt idx="1">
                    <c:v>3.714568864039864</c:v>
                  </c:pt>
                </c:numCache>
              </c:numRef>
            </c:minus>
          </c:errBars>
          <c:cat>
            <c:strRef>
              <c:f>Sheet1!$A$18:$A$19</c:f>
              <c:strCache>
                <c:ptCount val="2"/>
                <c:pt idx="0">
                  <c:v>LacZ</c:v>
                </c:pt>
                <c:pt idx="1">
                  <c:v>YFP:Rab2</c:v>
                </c:pt>
              </c:strCache>
            </c:strRef>
          </c:cat>
          <c:val>
            <c:numRef>
              <c:f>Sheet1!$B$18:$B$19</c:f>
              <c:numCache>
                <c:formatCode>General</c:formatCode>
                <c:ptCount val="2"/>
                <c:pt idx="0">
                  <c:v>66.5972360972361</c:v>
                </c:pt>
                <c:pt idx="1">
                  <c:v>8.216783216783216</c:v>
                </c:pt>
              </c:numCache>
            </c:numRef>
          </c:val>
        </c:ser>
        <c:axId val="576731768"/>
        <c:axId val="588143064"/>
      </c:barChart>
      <c:catAx>
        <c:axId val="576731768"/>
        <c:scaling>
          <c:orientation val="minMax"/>
        </c:scaling>
        <c:axPos val="b"/>
        <c:tickLblPos val="nextTo"/>
        <c:crossAx val="588143064"/>
        <c:crosses val="autoZero"/>
        <c:auto val="1"/>
        <c:lblAlgn val="ctr"/>
        <c:lblOffset val="100"/>
      </c:catAx>
      <c:valAx>
        <c:axId val="588143064"/>
        <c:scaling>
          <c:orientation val="minMax"/>
        </c:scaling>
        <c:axPos val="l"/>
        <c:numFmt formatCode="General" sourceLinked="1"/>
        <c:tickLblPos val="nextTo"/>
        <c:crossAx val="576731768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440267</xdr:colOff>
      <xdr:row>17</xdr:row>
      <xdr:rowOff>127000</xdr:rowOff>
    </xdr:from>
    <xdr:to>
      <xdr:col>6</xdr:col>
      <xdr:colOff>160867</xdr:colOff>
      <xdr:row>26</xdr:row>
      <xdr:rowOff>201506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20"/>
  <sheetViews>
    <sheetView tabSelected="1" topLeftCell="A2" zoomScale="150" workbookViewId="0">
      <selection activeCell="B21" sqref="B21"/>
    </sheetView>
  </sheetViews>
  <sheetFormatPr baseColWidth="12" defaultRowHeight="17"/>
  <sheetData>
    <row r="1" spans="1:8">
      <c r="A1" t="s">
        <v>0</v>
      </c>
      <c r="H1" t="s">
        <v>6</v>
      </c>
    </row>
    <row r="2" spans="1:8">
      <c r="B2" s="1" t="s">
        <v>1</v>
      </c>
      <c r="C2" s="1"/>
      <c r="D2" s="3"/>
      <c r="E2" s="1" t="s">
        <v>2</v>
      </c>
      <c r="F2" s="1"/>
      <c r="G2" s="1"/>
      <c r="H2" t="s">
        <v>5</v>
      </c>
    </row>
    <row r="3" spans="1:8" ht="18" thickBot="1">
      <c r="B3" s="2" t="s">
        <v>3</v>
      </c>
      <c r="C3" s="2" t="s">
        <v>4</v>
      </c>
      <c r="D3" s="4" t="s">
        <v>7</v>
      </c>
      <c r="E3" s="2" t="s">
        <v>3</v>
      </c>
      <c r="F3" s="2" t="s">
        <v>4</v>
      </c>
      <c r="G3" s="2"/>
    </row>
    <row r="4" spans="1:8" ht="18" thickTop="1">
      <c r="A4">
        <v>1</v>
      </c>
      <c r="B4">
        <v>12</v>
      </c>
      <c r="C4">
        <v>15</v>
      </c>
      <c r="D4" s="3">
        <f>(B4/C4)*100</f>
        <v>80</v>
      </c>
      <c r="E4">
        <v>0</v>
      </c>
      <c r="F4">
        <v>11</v>
      </c>
      <c r="G4">
        <f>(E4/F4)*100</f>
        <v>0</v>
      </c>
    </row>
    <row r="5" spans="1:8">
      <c r="A5">
        <v>2</v>
      </c>
      <c r="B5">
        <v>4</v>
      </c>
      <c r="C5">
        <v>12</v>
      </c>
      <c r="D5" s="3">
        <f t="shared" ref="D5:D13" si="0">(B5/C5)*100</f>
        <v>33.333333333333329</v>
      </c>
      <c r="E5">
        <v>0</v>
      </c>
      <c r="F5">
        <v>13</v>
      </c>
      <c r="G5">
        <f t="shared" ref="G5:G13" si="1">(E5/F5)*100</f>
        <v>0</v>
      </c>
    </row>
    <row r="6" spans="1:8">
      <c r="A6">
        <v>3</v>
      </c>
      <c r="B6">
        <v>12</v>
      </c>
      <c r="C6">
        <v>12</v>
      </c>
      <c r="D6" s="3">
        <f t="shared" si="0"/>
        <v>100</v>
      </c>
      <c r="E6">
        <v>0</v>
      </c>
      <c r="F6">
        <v>12</v>
      </c>
      <c r="G6">
        <f t="shared" si="1"/>
        <v>0</v>
      </c>
    </row>
    <row r="7" spans="1:8">
      <c r="A7">
        <v>4</v>
      </c>
      <c r="B7">
        <v>11</v>
      </c>
      <c r="C7">
        <v>14</v>
      </c>
      <c r="D7" s="3">
        <f t="shared" si="0"/>
        <v>78.571428571428569</v>
      </c>
      <c r="E7">
        <v>0</v>
      </c>
      <c r="F7">
        <v>10</v>
      </c>
      <c r="G7">
        <f t="shared" si="1"/>
        <v>0</v>
      </c>
    </row>
    <row r="8" spans="1:8">
      <c r="A8">
        <v>5</v>
      </c>
      <c r="B8">
        <v>8</v>
      </c>
      <c r="C8">
        <v>13</v>
      </c>
      <c r="D8" s="3">
        <f t="shared" si="0"/>
        <v>61.53846153846154</v>
      </c>
      <c r="E8">
        <v>1</v>
      </c>
      <c r="F8">
        <v>11</v>
      </c>
      <c r="G8">
        <f t="shared" si="1"/>
        <v>9.0909090909090917</v>
      </c>
    </row>
    <row r="9" spans="1:8">
      <c r="A9">
        <v>6</v>
      </c>
      <c r="B9">
        <v>11</v>
      </c>
      <c r="C9">
        <v>12</v>
      </c>
      <c r="D9" s="3">
        <f t="shared" si="0"/>
        <v>91.666666666666657</v>
      </c>
      <c r="E9">
        <v>3</v>
      </c>
      <c r="F9">
        <v>10</v>
      </c>
      <c r="G9">
        <f t="shared" si="1"/>
        <v>30</v>
      </c>
    </row>
    <row r="10" spans="1:8">
      <c r="A10">
        <v>7</v>
      </c>
      <c r="B10">
        <v>3</v>
      </c>
      <c r="C10">
        <v>11</v>
      </c>
      <c r="D10" s="3">
        <f t="shared" si="0"/>
        <v>27.27272727272727</v>
      </c>
      <c r="E10">
        <v>0</v>
      </c>
      <c r="F10">
        <v>14</v>
      </c>
      <c r="G10">
        <f t="shared" si="1"/>
        <v>0</v>
      </c>
    </row>
    <row r="11" spans="1:8">
      <c r="A11">
        <v>8</v>
      </c>
      <c r="B11">
        <v>9</v>
      </c>
      <c r="C11">
        <v>12</v>
      </c>
      <c r="D11" s="3">
        <f t="shared" si="0"/>
        <v>75</v>
      </c>
      <c r="E11">
        <v>0</v>
      </c>
      <c r="F11">
        <v>12</v>
      </c>
      <c r="G11">
        <f t="shared" si="1"/>
        <v>0</v>
      </c>
    </row>
    <row r="12" spans="1:8">
      <c r="A12">
        <v>9</v>
      </c>
      <c r="B12">
        <v>10</v>
      </c>
      <c r="C12">
        <v>13</v>
      </c>
      <c r="D12" s="3">
        <f t="shared" si="0"/>
        <v>76.923076923076934</v>
      </c>
      <c r="E12">
        <v>2</v>
      </c>
      <c r="F12">
        <v>10</v>
      </c>
      <c r="G12">
        <f t="shared" si="1"/>
        <v>20</v>
      </c>
    </row>
    <row r="13" spans="1:8">
      <c r="A13">
        <v>10</v>
      </c>
      <c r="B13">
        <v>5</v>
      </c>
      <c r="C13">
        <v>12</v>
      </c>
      <c r="D13" s="3">
        <f t="shared" si="0"/>
        <v>41.666666666666671</v>
      </c>
      <c r="E13">
        <v>3</v>
      </c>
      <c r="F13">
        <v>13</v>
      </c>
      <c r="G13">
        <f t="shared" si="1"/>
        <v>23.076923076923077</v>
      </c>
    </row>
    <row r="14" spans="1:8">
      <c r="A14" t="s">
        <v>8</v>
      </c>
      <c r="D14" s="3">
        <f>AVERAGE(D4:D13)</f>
        <v>66.597236097236092</v>
      </c>
      <c r="G14">
        <f>AVERAGE(G4:G13)</f>
        <v>8.2167832167832167</v>
      </c>
    </row>
    <row r="15" spans="1:8">
      <c r="A15" t="s">
        <v>9</v>
      </c>
      <c r="D15" s="3">
        <f>STDEV(D4:D13)</f>
        <v>24.820454142527776</v>
      </c>
      <c r="G15">
        <f>STDEV(G4:G13)</f>
        <v>11.738037610365971</v>
      </c>
    </row>
    <row r="16" spans="1:8">
      <c r="D16" s="3"/>
    </row>
    <row r="18" spans="1:3">
      <c r="A18" t="s">
        <v>10</v>
      </c>
      <c r="B18">
        <f>D14</f>
        <v>66.597236097236092</v>
      </c>
      <c r="C18">
        <f>D15/3.16</f>
        <v>7.8545740957366377</v>
      </c>
    </row>
    <row r="19" spans="1:3">
      <c r="A19" t="s">
        <v>11</v>
      </c>
      <c r="B19">
        <f>G14</f>
        <v>8.2167832167832167</v>
      </c>
      <c r="C19">
        <f>G15/3.16</f>
        <v>3.714568864039864</v>
      </c>
    </row>
    <row r="20" spans="1:3">
      <c r="A20" t="s">
        <v>12</v>
      </c>
      <c r="B20">
        <f>TTEST(D4:D13,G4:G13,2,1)</f>
        <v>5.7575306218487277E-5</v>
      </c>
    </row>
  </sheetData>
  <sheetCalcPr fullCalcOnLoad="1"/>
  <phoneticPr fontId="1"/>
  <pageMargins left="0.78700000000000003" right="0.78700000000000003" top="0.98399999999999999" bottom="0.98399999999999999" header="0.51200000000000001" footer="0.51200000000000001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2016-08-31T12:23:16Z</dcterms:created>
  <dcterms:modified xsi:type="dcterms:W3CDTF">2016-08-31T12:49:05Z</dcterms:modified>
</cp:coreProperties>
</file>