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drawings/drawing2.xml" ContentType="application/vnd.openxmlformats-officedocument.drawing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2920" yWindow="2560" windowWidth="28720" windowHeight="17540" tabRatio="500" activeTab="1"/>
  </bookViews>
  <sheets>
    <sheet name="Sheet1" sheetId="1" r:id="rId1"/>
    <sheet name="Sheet2" sheetId="2" r:id="rId2"/>
  </sheets>
  <calcPr calcId="14000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71" i="1"/>
  <c r="J71"/>
  <c r="H72"/>
  <c r="J72"/>
  <c r="H73"/>
  <c r="J73"/>
  <c r="H74"/>
  <c r="J74"/>
  <c r="H75"/>
  <c r="J75"/>
  <c r="H76"/>
  <c r="J76"/>
  <c r="H77"/>
  <c r="J77"/>
  <c r="H78"/>
  <c r="J78"/>
  <c r="H79"/>
  <c r="J79"/>
  <c r="H80"/>
  <c r="J80"/>
  <c r="H81"/>
  <c r="J81"/>
  <c r="H82"/>
  <c r="J82"/>
  <c r="H83"/>
  <c r="J83"/>
  <c r="H84"/>
  <c r="J84"/>
  <c r="H86"/>
  <c r="J86"/>
  <c r="H87"/>
  <c r="J87"/>
  <c r="H88"/>
  <c r="J88"/>
  <c r="H89"/>
  <c r="J89"/>
  <c r="H90"/>
  <c r="J90"/>
  <c r="H91"/>
  <c r="J91"/>
  <c r="H92"/>
  <c r="J92"/>
  <c r="H93"/>
  <c r="J93"/>
  <c r="G94"/>
  <c r="H94"/>
  <c r="J94"/>
  <c r="H95"/>
  <c r="J95"/>
  <c r="H96"/>
  <c r="J96"/>
  <c r="H97"/>
  <c r="J97"/>
  <c r="H98"/>
  <c r="J98"/>
  <c r="H99"/>
  <c r="J99"/>
  <c r="H100"/>
  <c r="J100"/>
  <c r="H101"/>
  <c r="J101"/>
  <c r="H102"/>
  <c r="J102"/>
  <c r="H104"/>
  <c r="J104"/>
  <c r="H105"/>
  <c r="J105"/>
  <c r="H106"/>
  <c r="J106"/>
  <c r="H107"/>
  <c r="J107"/>
  <c r="H108"/>
  <c r="J108"/>
  <c r="H109"/>
  <c r="J109"/>
  <c r="H110"/>
  <c r="J110"/>
  <c r="H111"/>
  <c r="J111"/>
  <c r="H112"/>
  <c r="J112"/>
  <c r="H113"/>
  <c r="J113"/>
  <c r="H114"/>
  <c r="J114"/>
  <c r="H115"/>
  <c r="J115"/>
  <c r="H116"/>
  <c r="J116"/>
  <c r="H117"/>
  <c r="J117"/>
  <c r="H118"/>
  <c r="J118"/>
  <c r="H119"/>
  <c r="J119"/>
  <c r="H121"/>
  <c r="J121"/>
  <c r="H122"/>
  <c r="J122"/>
  <c r="H123"/>
  <c r="J123"/>
  <c r="H124"/>
  <c r="J124"/>
  <c r="H125"/>
  <c r="J125"/>
  <c r="H126"/>
  <c r="J126"/>
  <c r="H127"/>
  <c r="J127"/>
  <c r="H128"/>
  <c r="J128"/>
  <c r="H129"/>
  <c r="J129"/>
  <c r="H130"/>
  <c r="J130"/>
  <c r="H131"/>
  <c r="J131"/>
  <c r="H132"/>
  <c r="J132"/>
  <c r="H133"/>
  <c r="J133"/>
  <c r="H134"/>
  <c r="J134"/>
  <c r="H135"/>
  <c r="J135"/>
  <c r="H136"/>
  <c r="J136"/>
  <c r="H138"/>
  <c r="J138"/>
  <c r="H139"/>
  <c r="J139"/>
  <c r="H140"/>
  <c r="J140"/>
  <c r="H141"/>
  <c r="J141"/>
  <c r="H142"/>
  <c r="J142"/>
  <c r="H143"/>
  <c r="J143"/>
  <c r="H144"/>
  <c r="J144"/>
  <c r="H145"/>
  <c r="J145"/>
  <c r="H146"/>
  <c r="J146"/>
  <c r="H147"/>
  <c r="J147"/>
  <c r="H148"/>
  <c r="J148"/>
  <c r="H149"/>
  <c r="J149"/>
  <c r="H150"/>
  <c r="J150"/>
  <c r="O86"/>
  <c r="Q86"/>
  <c r="O87"/>
  <c r="Q87"/>
  <c r="O88"/>
  <c r="Q88"/>
  <c r="O89"/>
  <c r="Q89"/>
  <c r="O90"/>
  <c r="Q90"/>
  <c r="O91"/>
  <c r="Q91"/>
  <c r="O92"/>
  <c r="Q92"/>
  <c r="O93"/>
  <c r="Q93"/>
  <c r="O94"/>
  <c r="Q94"/>
  <c r="O95"/>
  <c r="Q95"/>
  <c r="O96"/>
  <c r="Q96"/>
  <c r="O97"/>
  <c r="Q97"/>
  <c r="O98"/>
  <c r="Q98"/>
  <c r="O99"/>
  <c r="Q99"/>
  <c r="O100"/>
  <c r="Q100"/>
  <c r="N72"/>
  <c r="T72"/>
  <c r="T73"/>
  <c r="Q72"/>
  <c r="W72"/>
  <c r="Q73"/>
  <c r="W73"/>
  <c r="P72"/>
  <c r="V72"/>
  <c r="U72"/>
  <c r="M72"/>
  <c r="S72"/>
  <c r="Q131"/>
  <c r="Q132"/>
  <c r="Q133"/>
  <c r="Q134"/>
  <c r="Q135"/>
  <c r="Q130"/>
  <c r="P131"/>
  <c r="P132"/>
  <c r="P133"/>
  <c r="P134"/>
  <c r="P135"/>
  <c r="P130"/>
  <c r="O131"/>
  <c r="O132"/>
  <c r="O133"/>
  <c r="O134"/>
  <c r="O135"/>
  <c r="O130"/>
  <c r="N131"/>
  <c r="N132"/>
  <c r="N133"/>
  <c r="N134"/>
  <c r="N135"/>
  <c r="N130"/>
  <c r="M73"/>
  <c r="P73"/>
  <c r="O73"/>
  <c r="N73"/>
  <c r="O72"/>
  <c r="D52"/>
  <c r="F52"/>
  <c r="D53"/>
  <c r="F53"/>
  <c r="D54"/>
  <c r="F54"/>
  <c r="D55"/>
  <c r="F55"/>
  <c r="D56"/>
  <c r="F56"/>
  <c r="D57"/>
  <c r="F57"/>
  <c r="D58"/>
  <c r="F58"/>
  <c r="D59"/>
  <c r="F59"/>
  <c r="D60"/>
  <c r="F60"/>
  <c r="D61"/>
  <c r="F61"/>
  <c r="D62"/>
  <c r="F62"/>
  <c r="D63"/>
  <c r="F63"/>
  <c r="D64"/>
  <c r="F64"/>
  <c r="D65"/>
  <c r="F65"/>
  <c r="D66"/>
  <c r="F66"/>
  <c r="D67"/>
  <c r="F67"/>
  <c r="D17"/>
  <c r="F17"/>
  <c r="C18"/>
  <c r="D18"/>
  <c r="F18"/>
  <c r="D19"/>
  <c r="F19"/>
  <c r="D20"/>
  <c r="F20"/>
  <c r="D21"/>
  <c r="F21"/>
  <c r="D22"/>
  <c r="F22"/>
  <c r="D23"/>
  <c r="F23"/>
  <c r="D24"/>
  <c r="F24"/>
  <c r="D25"/>
  <c r="F25"/>
  <c r="D26"/>
  <c r="F26"/>
  <c r="D27"/>
  <c r="F27"/>
  <c r="D28"/>
  <c r="F28"/>
  <c r="D29"/>
  <c r="F29"/>
  <c r="D30"/>
  <c r="F30"/>
  <c r="D31"/>
  <c r="F31"/>
  <c r="D32"/>
  <c r="F32"/>
  <c r="D33"/>
  <c r="F33"/>
  <c r="D13"/>
  <c r="F13"/>
  <c r="D2"/>
  <c r="F2"/>
  <c r="D3"/>
  <c r="F3"/>
  <c r="D4"/>
  <c r="F4"/>
  <c r="D5"/>
  <c r="F5"/>
  <c r="D6"/>
  <c r="F6"/>
  <c r="D7"/>
  <c r="F7"/>
  <c r="D8"/>
  <c r="F8"/>
  <c r="D9"/>
  <c r="F9"/>
  <c r="D10"/>
  <c r="F10"/>
  <c r="D11"/>
  <c r="F11"/>
  <c r="D12"/>
  <c r="F12"/>
  <c r="D14"/>
  <c r="F14"/>
  <c r="D15"/>
  <c r="F15"/>
  <c r="D47"/>
  <c r="F47"/>
  <c r="D49"/>
  <c r="F49"/>
  <c r="D50"/>
  <c r="F50"/>
  <c r="D39"/>
  <c r="F39"/>
  <c r="D48"/>
  <c r="F48"/>
  <c r="D40"/>
  <c r="F40"/>
  <c r="D46"/>
  <c r="F46"/>
  <c r="D41"/>
  <c r="F41"/>
  <c r="D45"/>
  <c r="F45"/>
  <c r="D44"/>
  <c r="F44"/>
  <c r="D35"/>
  <c r="F35"/>
  <c r="D37"/>
  <c r="F37"/>
  <c r="D38"/>
  <c r="F38"/>
  <c r="D43"/>
  <c r="F43"/>
  <c r="D36"/>
  <c r="F36"/>
  <c r="D42"/>
  <c r="F42"/>
  <c r="D52" i="2"/>
  <c r="F52"/>
  <c r="D53"/>
  <c r="F53"/>
  <c r="D54"/>
  <c r="F54"/>
  <c r="D55"/>
  <c r="F55"/>
  <c r="D56"/>
  <c r="F56"/>
  <c r="D57"/>
  <c r="F57"/>
  <c r="D58"/>
  <c r="F58"/>
  <c r="D59"/>
  <c r="F59"/>
  <c r="D60"/>
  <c r="F60"/>
  <c r="D61"/>
  <c r="F61"/>
  <c r="D62"/>
  <c r="F62"/>
  <c r="D63"/>
  <c r="F63"/>
  <c r="D64"/>
  <c r="F64"/>
  <c r="D65"/>
  <c r="F65"/>
  <c r="D66"/>
  <c r="F66"/>
  <c r="D67"/>
  <c r="F67"/>
  <c r="N27"/>
  <c r="N26"/>
  <c r="D35"/>
  <c r="F35"/>
  <c r="D36"/>
  <c r="F36"/>
  <c r="D37"/>
  <c r="F37"/>
  <c r="D38"/>
  <c r="F38"/>
  <c r="D39"/>
  <c r="F39"/>
  <c r="D40"/>
  <c r="F40"/>
  <c r="D41"/>
  <c r="F41"/>
  <c r="D42"/>
  <c r="F42"/>
  <c r="D43"/>
  <c r="F43"/>
  <c r="D44"/>
  <c r="F44"/>
  <c r="D45"/>
  <c r="F45"/>
  <c r="D46"/>
  <c r="F46"/>
  <c r="D47"/>
  <c r="F47"/>
  <c r="D48"/>
  <c r="F48"/>
  <c r="D49"/>
  <c r="F49"/>
  <c r="D50"/>
  <c r="F50"/>
  <c r="M27"/>
  <c r="M26"/>
  <c r="D2"/>
  <c r="F2"/>
  <c r="D3"/>
  <c r="F3"/>
  <c r="D4"/>
  <c r="F4"/>
  <c r="D5"/>
  <c r="F5"/>
  <c r="D6"/>
  <c r="F6"/>
  <c r="D7"/>
  <c r="F7"/>
  <c r="D8"/>
  <c r="F8"/>
  <c r="D9"/>
  <c r="F9"/>
  <c r="D10"/>
  <c r="F10"/>
  <c r="D11"/>
  <c r="F11"/>
  <c r="D12"/>
  <c r="F12"/>
  <c r="D13"/>
  <c r="F13"/>
  <c r="D14"/>
  <c r="F14"/>
  <c r="D15"/>
  <c r="F15"/>
  <c r="L27"/>
  <c r="L26"/>
  <c r="D69"/>
  <c r="F69"/>
  <c r="D70"/>
  <c r="F70"/>
  <c r="D71"/>
  <c r="F71"/>
  <c r="D72"/>
  <c r="F72"/>
  <c r="D73"/>
  <c r="F73"/>
  <c r="D74"/>
  <c r="F74"/>
  <c r="D75"/>
  <c r="F75"/>
  <c r="D76"/>
  <c r="F76"/>
  <c r="D77"/>
  <c r="F77"/>
  <c r="D78"/>
  <c r="F78"/>
  <c r="D79"/>
  <c r="F79"/>
  <c r="D80"/>
  <c r="F80"/>
  <c r="D81"/>
  <c r="F81"/>
  <c r="K27"/>
  <c r="K26"/>
  <c r="D83"/>
  <c r="F83"/>
  <c r="D84"/>
  <c r="F84"/>
  <c r="D85"/>
  <c r="F85"/>
  <c r="D86"/>
  <c r="F86"/>
  <c r="D87"/>
  <c r="F87"/>
  <c r="D88"/>
  <c r="F88"/>
  <c r="D89"/>
  <c r="F89"/>
  <c r="D90"/>
  <c r="F90"/>
  <c r="D91"/>
  <c r="F91"/>
  <c r="D92"/>
  <c r="F92"/>
  <c r="D93"/>
  <c r="F93"/>
  <c r="D94"/>
  <c r="F94"/>
  <c r="D95"/>
  <c r="F95"/>
  <c r="D96"/>
  <c r="F96"/>
  <c r="D97"/>
  <c r="F97"/>
  <c r="J27"/>
  <c r="J26"/>
  <c r="D33"/>
  <c r="F33"/>
  <c r="D32"/>
  <c r="F32"/>
  <c r="D31"/>
  <c r="F31"/>
  <c r="D30"/>
  <c r="F30"/>
  <c r="D29"/>
  <c r="F29"/>
  <c r="D28"/>
  <c r="F28"/>
  <c r="D27"/>
  <c r="F27"/>
  <c r="D26"/>
  <c r="F26"/>
  <c r="C25"/>
  <c r="D25"/>
  <c r="F25"/>
  <c r="D24"/>
  <c r="F24"/>
  <c r="D23"/>
  <c r="F23"/>
  <c r="D22"/>
  <c r="F22"/>
  <c r="D21"/>
  <c r="F21"/>
  <c r="D20"/>
  <c r="F20"/>
  <c r="D19"/>
  <c r="F19"/>
  <c r="D18"/>
  <c r="F18"/>
  <c r="D17"/>
  <c r="F17"/>
</calcChain>
</file>

<file path=xl/sharedStrings.xml><?xml version="1.0" encoding="utf-8"?>
<sst xmlns="http://schemas.openxmlformats.org/spreadsheetml/2006/main" count="323" uniqueCount="57">
  <si>
    <t>1a</t>
  </si>
  <si>
    <t>2a</t>
  </si>
  <si>
    <t>3a</t>
  </si>
  <si>
    <t>1b</t>
  </si>
  <si>
    <t>1c</t>
  </si>
  <si>
    <t>2b</t>
  </si>
  <si>
    <t>2c</t>
  </si>
  <si>
    <t>3b</t>
  </si>
  <si>
    <t>3c</t>
  </si>
  <si>
    <t># GFP puncta</t>
  </si>
  <si>
    <t>18hr</t>
  </si>
  <si>
    <t>Animal/IOM</t>
  </si>
  <si>
    <t>Area (um^2)</t>
  </si>
  <si>
    <t>Area (pix^2)</t>
  </si>
  <si>
    <t>puncta/100um^2</t>
  </si>
  <si>
    <t>3d</t>
  </si>
  <si>
    <t>19hr</t>
  </si>
  <si>
    <t>4a</t>
  </si>
  <si>
    <t>4b</t>
  </si>
  <si>
    <t>4c</t>
  </si>
  <si>
    <t>20hr</t>
  </si>
  <si>
    <t>5a</t>
  </si>
  <si>
    <t>5b</t>
  </si>
  <si>
    <t>5c</t>
  </si>
  <si>
    <t>24hr</t>
  </si>
  <si>
    <t>5d</t>
  </si>
  <si>
    <t>7a</t>
  </si>
  <si>
    <t>7b</t>
  </si>
  <si>
    <t>6a</t>
  </si>
  <si>
    <t>Note: 1 and 2 are with no dcr2</t>
  </si>
  <si>
    <t>1d</t>
  </si>
  <si>
    <t>Shuffle</t>
  </si>
  <si>
    <t>/</t>
  </si>
  <si>
    <t>3IL</t>
  </si>
  <si>
    <t>0 to 0.5</t>
  </si>
  <si>
    <t>0.51 to 1</t>
  </si>
  <si>
    <t>1.01 to 1.5</t>
  </si>
  <si>
    <t>1.51 to 2</t>
  </si>
  <si>
    <t>2.01 to 3</t>
  </si>
  <si>
    <t>over 3.01</t>
  </si>
  <si>
    <t>fixed</t>
  </si>
  <si>
    <t>0 -0.5</t>
  </si>
  <si>
    <t>0.51-1</t>
  </si>
  <si>
    <t>1.01-1.5</t>
  </si>
  <si>
    <t>1.51-2</t>
  </si>
  <si>
    <t>2.01-3</t>
  </si>
  <si>
    <t>&gt; 3.01</t>
  </si>
  <si>
    <t>18hr APF</t>
  </si>
  <si>
    <t>20hr APF</t>
  </si>
  <si>
    <t>24hr APF</t>
  </si>
  <si>
    <t>18 and 20</t>
  </si>
  <si>
    <t>18 and 24</t>
  </si>
  <si>
    <t>p = 0.00055</t>
  </si>
  <si>
    <t>p = 0.0000057</t>
  </si>
  <si>
    <t>12hr</t>
  </si>
  <si>
    <t>12hr APF</t>
  </si>
  <si>
    <t>2d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</si>
</sst>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8"/>
  <c:chart>
    <c:plotArea>
      <c:layout/>
      <c:scatterChart>
        <c:scatterStyle val="smoothMarker"/>
        <c:ser>
          <c:idx val="0"/>
          <c:order val="0"/>
          <c:spPr>
            <a:ln>
              <a:solidFill>
                <a:schemeClr val="tx1"/>
              </a:solidFill>
            </a:ln>
            <a:effectLst/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Sheet1!$N$73:$Q$73</c:f>
                <c:numCache>
                  <c:formatCode>General</c:formatCode>
                  <c:ptCount val="4"/>
                  <c:pt idx="0">
                    <c:v>0.396750864841303</c:v>
                  </c:pt>
                  <c:pt idx="1">
                    <c:v>0.253107224078255</c:v>
                  </c:pt>
                  <c:pt idx="2">
                    <c:v>0.423680416881157</c:v>
                  </c:pt>
                  <c:pt idx="3">
                    <c:v>0.818042029890318</c:v>
                  </c:pt>
                </c:numCache>
              </c:numRef>
            </c:plus>
            <c:minus>
              <c:numRef>
                <c:f>Sheet1!$N$73:$Q$73</c:f>
                <c:numCache>
                  <c:formatCode>General</c:formatCode>
                  <c:ptCount val="4"/>
                  <c:pt idx="0">
                    <c:v>0.396750864841303</c:v>
                  </c:pt>
                  <c:pt idx="1">
                    <c:v>0.253107224078255</c:v>
                  </c:pt>
                  <c:pt idx="2">
                    <c:v>0.423680416881157</c:v>
                  </c:pt>
                  <c:pt idx="3">
                    <c:v>0.818042029890318</c:v>
                  </c:pt>
                </c:numCache>
              </c:numRef>
            </c:minus>
            <c:spPr>
              <a:ln w="19050">
                <a:solidFill>
                  <a:schemeClr val="tx1"/>
                </a:solidFill>
              </a:ln>
            </c:spPr>
          </c:errBars>
          <c:xVal>
            <c:numRef>
              <c:f>Sheet1!$N$71:$Q$71</c:f>
              <c:numCache>
                <c:formatCode>General</c:formatCode>
                <c:ptCount val="4"/>
                <c:pt idx="0">
                  <c:v>18.0</c:v>
                </c:pt>
                <c:pt idx="1">
                  <c:v>19.0</c:v>
                </c:pt>
                <c:pt idx="2">
                  <c:v>20.0</c:v>
                </c:pt>
                <c:pt idx="3">
                  <c:v>24.0</c:v>
                </c:pt>
              </c:numCache>
            </c:numRef>
          </c:xVal>
          <c:yVal>
            <c:numRef>
              <c:f>Sheet1!$N$72:$Q$72</c:f>
              <c:numCache>
                <c:formatCode>General</c:formatCode>
                <c:ptCount val="4"/>
                <c:pt idx="0">
                  <c:v>0.680931223250151</c:v>
                </c:pt>
                <c:pt idx="1">
                  <c:v>0.748785593911664</c:v>
                </c:pt>
                <c:pt idx="2">
                  <c:v>1.520678938061717</c:v>
                </c:pt>
                <c:pt idx="3">
                  <c:v>1.61871464514504</c:v>
                </c:pt>
              </c:numCache>
            </c:numRef>
          </c:yVal>
          <c:smooth val="1"/>
        </c:ser>
        <c:dLbls/>
        <c:axId val="540655032"/>
        <c:axId val="540671208"/>
      </c:scatterChart>
      <c:valAx>
        <c:axId val="540655032"/>
        <c:scaling>
          <c:orientation val="minMax"/>
          <c:max val="24.0"/>
          <c:min val="18.0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Hours After Pupa</a:t>
                </a:r>
                <a:r>
                  <a:rPr lang="en-US" baseline="0"/>
                  <a:t> Formation (APF)</a:t>
                </a:r>
                <a:endParaRPr lang="en-US"/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40671208"/>
        <c:crosses val="autoZero"/>
        <c:crossBetween val="midCat"/>
      </c:valAx>
      <c:valAx>
        <c:axId val="540671208"/>
        <c:scaling>
          <c:orientation val="minMax"/>
          <c:max val="2.5"/>
        </c:scaling>
        <c:axPos val="l"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#GFP:Atg8 puncta/100um^2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40655032"/>
        <c:crosses val="autoZero"/>
        <c:crossBetween val="midCat"/>
      </c:valAx>
    </c:plotArea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8"/>
  <c:chart>
    <c:plotArea>
      <c:layout/>
      <c:scatterChart>
        <c:scatterStyle val="smoothMarker"/>
        <c:ser>
          <c:idx val="0"/>
          <c:order val="0"/>
          <c:tx>
            <c:strRef>
              <c:f>Sheet1!$N$120</c:f>
              <c:strCache>
                <c:ptCount val="1"/>
                <c:pt idx="0">
                  <c:v>18hr</c:v>
                </c:pt>
              </c:strCache>
            </c:strRef>
          </c:tx>
          <c:marker>
            <c:symbol val="none"/>
          </c:marker>
          <c:xVal>
            <c:strRef>
              <c:f>Sheet1!$M$130:$M$135</c:f>
              <c:strCache>
                <c:ptCount val="6"/>
                <c:pt idx="0">
                  <c:v>0 -0.5</c:v>
                </c:pt>
                <c:pt idx="1">
                  <c:v>0.51-1</c:v>
                </c:pt>
                <c:pt idx="2">
                  <c:v>1.01-1.5</c:v>
                </c:pt>
                <c:pt idx="3">
                  <c:v>1.51-2</c:v>
                </c:pt>
                <c:pt idx="4">
                  <c:v>2.01-3</c:v>
                </c:pt>
                <c:pt idx="5">
                  <c:v>&gt; 3.01</c:v>
                </c:pt>
              </c:strCache>
            </c:strRef>
          </c:xVal>
          <c:yVal>
            <c:numRef>
              <c:f>Sheet1!$N$130:$N$135</c:f>
              <c:numCache>
                <c:formatCode>General</c:formatCode>
                <c:ptCount val="6"/>
                <c:pt idx="0">
                  <c:v>42.85714285714285</c:v>
                </c:pt>
                <c:pt idx="1">
                  <c:v>50.0</c:v>
                </c:pt>
                <c:pt idx="2">
                  <c:v>0.0</c:v>
                </c:pt>
                <c:pt idx="3">
                  <c:v>7.142857142857142</c:v>
                </c:pt>
                <c:pt idx="4">
                  <c:v>0.0</c:v>
                </c:pt>
                <c:pt idx="5">
                  <c:v>0.0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Sheet1!$O$120</c:f>
              <c:strCache>
                <c:ptCount val="1"/>
                <c:pt idx="0">
                  <c:v>19hr</c:v>
                </c:pt>
              </c:strCache>
            </c:strRef>
          </c:tx>
          <c:marker>
            <c:symbol val="none"/>
          </c:marker>
          <c:xVal>
            <c:strRef>
              <c:f>Sheet1!$M$130:$M$135</c:f>
              <c:strCache>
                <c:ptCount val="6"/>
                <c:pt idx="0">
                  <c:v>0 -0.5</c:v>
                </c:pt>
                <c:pt idx="1">
                  <c:v>0.51-1</c:v>
                </c:pt>
                <c:pt idx="2">
                  <c:v>1.01-1.5</c:v>
                </c:pt>
                <c:pt idx="3">
                  <c:v>1.51-2</c:v>
                </c:pt>
                <c:pt idx="4">
                  <c:v>2.01-3</c:v>
                </c:pt>
                <c:pt idx="5">
                  <c:v>&gt; 3.01</c:v>
                </c:pt>
              </c:strCache>
            </c:strRef>
          </c:xVal>
          <c:yVal>
            <c:numRef>
              <c:f>Sheet1!$O$130:$O$135</c:f>
              <c:numCache>
                <c:formatCode>General</c:formatCode>
                <c:ptCount val="6"/>
                <c:pt idx="0">
                  <c:v>17.64705882352941</c:v>
                </c:pt>
                <c:pt idx="1">
                  <c:v>64.70588235294117</c:v>
                </c:pt>
                <c:pt idx="2">
                  <c:v>17.64705882352941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Sheet1!$P$120</c:f>
              <c:strCache>
                <c:ptCount val="1"/>
                <c:pt idx="0">
                  <c:v>20hr</c:v>
                </c:pt>
              </c:strCache>
            </c:strRef>
          </c:tx>
          <c:marker>
            <c:symbol val="none"/>
          </c:marker>
          <c:xVal>
            <c:strRef>
              <c:f>Sheet1!$M$130:$M$135</c:f>
              <c:strCache>
                <c:ptCount val="6"/>
                <c:pt idx="0">
                  <c:v>0 -0.5</c:v>
                </c:pt>
                <c:pt idx="1">
                  <c:v>0.51-1</c:v>
                </c:pt>
                <c:pt idx="2">
                  <c:v>1.01-1.5</c:v>
                </c:pt>
                <c:pt idx="3">
                  <c:v>1.51-2</c:v>
                </c:pt>
                <c:pt idx="4">
                  <c:v>2.01-3</c:v>
                </c:pt>
                <c:pt idx="5">
                  <c:v>&gt; 3.01</c:v>
                </c:pt>
              </c:strCache>
            </c:strRef>
          </c:xVal>
          <c:yVal>
            <c:numRef>
              <c:f>Sheet1!$P$130:$P$135</c:f>
              <c:numCache>
                <c:formatCode>General</c:formatCode>
                <c:ptCount val="6"/>
                <c:pt idx="0">
                  <c:v>0.0</c:v>
                </c:pt>
                <c:pt idx="1">
                  <c:v>18.75</c:v>
                </c:pt>
                <c:pt idx="2">
                  <c:v>25.0</c:v>
                </c:pt>
                <c:pt idx="3">
                  <c:v>50.0</c:v>
                </c:pt>
                <c:pt idx="4">
                  <c:v>6.25</c:v>
                </c:pt>
                <c:pt idx="5">
                  <c:v>0.0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Sheet1!$Q$120</c:f>
              <c:strCache>
                <c:ptCount val="1"/>
                <c:pt idx="0">
                  <c:v>24hr</c:v>
                </c:pt>
              </c:strCache>
            </c:strRef>
          </c:tx>
          <c:marker>
            <c:symbol val="none"/>
          </c:marker>
          <c:xVal>
            <c:strRef>
              <c:f>Sheet1!$M$130:$M$135</c:f>
              <c:strCache>
                <c:ptCount val="6"/>
                <c:pt idx="0">
                  <c:v>0 -0.5</c:v>
                </c:pt>
                <c:pt idx="1">
                  <c:v>0.51-1</c:v>
                </c:pt>
                <c:pt idx="2">
                  <c:v>1.01-1.5</c:v>
                </c:pt>
                <c:pt idx="3">
                  <c:v>1.51-2</c:v>
                </c:pt>
                <c:pt idx="4">
                  <c:v>2.01-3</c:v>
                </c:pt>
                <c:pt idx="5">
                  <c:v>&gt; 3.01</c:v>
                </c:pt>
              </c:strCache>
            </c:strRef>
          </c:xVal>
          <c:yVal>
            <c:numRef>
              <c:f>Sheet1!$Q$130:$Q$135</c:f>
              <c:numCache>
                <c:formatCode>General</c:formatCode>
                <c:ptCount val="6"/>
                <c:pt idx="0">
                  <c:v>6.25</c:v>
                </c:pt>
                <c:pt idx="1">
                  <c:v>18.75</c:v>
                </c:pt>
                <c:pt idx="2">
                  <c:v>18.75</c:v>
                </c:pt>
                <c:pt idx="3">
                  <c:v>25.0</c:v>
                </c:pt>
                <c:pt idx="4">
                  <c:v>25.0</c:v>
                </c:pt>
                <c:pt idx="5">
                  <c:v>6.25</c:v>
                </c:pt>
              </c:numCache>
            </c:numRef>
          </c:yVal>
          <c:smooth val="1"/>
        </c:ser>
        <c:dLbls/>
        <c:axId val="540703416"/>
        <c:axId val="540706648"/>
      </c:scatterChart>
      <c:valAx>
        <c:axId val="540703416"/>
        <c:scaling>
          <c:orientation val="minMax"/>
          <c:max val="6.0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40706648"/>
        <c:crosses val="autoZero"/>
        <c:crossBetween val="midCat"/>
      </c:valAx>
      <c:valAx>
        <c:axId val="540706648"/>
        <c:scaling>
          <c:orientation val="minMax"/>
          <c:max val="70.0"/>
          <c:min val="0.0"/>
        </c:scaling>
        <c:axPos val="l"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40703416"/>
        <c:crosses val="autoZero"/>
        <c:crossBetween val="midCat"/>
      </c:valAx>
    </c:plotArea>
    <c:legend>
      <c:legendPos val="r"/>
      <c:txPr>
        <a:bodyPr/>
        <a:lstStyle/>
        <a:p>
          <a:pPr>
            <a:defRPr lang="en-US"/>
          </a:pPr>
          <a:endParaRPr lang="ja-JP"/>
        </a:p>
      </c:txPr>
    </c:legend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8"/>
  <c:chart>
    <c:plotArea>
      <c:layout/>
      <c:barChart>
        <c:barDir val="col"/>
        <c:grouping val="clustered"/>
        <c:ser>
          <c:idx val="0"/>
          <c:order val="0"/>
          <c:spPr>
            <a:pattFill prst="pct5">
              <a:fgClr>
                <a:schemeClr val="accent1"/>
              </a:fgClr>
              <a:bgClr>
                <a:prstClr val="white"/>
              </a:bgClr>
            </a:pattFill>
            <a:ln>
              <a:solidFill>
                <a:schemeClr val="tx1"/>
              </a:solidFill>
            </a:ln>
          </c:spPr>
          <c:errBars>
            <c:errBarType val="plus"/>
            <c:errValType val="cust"/>
            <c:plus>
              <c:numRef>
                <c:f>Sheet1!$S$73:$W$73</c:f>
                <c:numCache>
                  <c:formatCode>General</c:formatCode>
                  <c:ptCount val="5"/>
                  <c:pt idx="0">
                    <c:v>0.06885299</c:v>
                  </c:pt>
                  <c:pt idx="1">
                    <c:v>0.157302595444001</c:v>
                  </c:pt>
                  <c:pt idx="2">
                    <c:v>0.39675086</c:v>
                  </c:pt>
                  <c:pt idx="3">
                    <c:v>0.423680417</c:v>
                  </c:pt>
                  <c:pt idx="4">
                    <c:v>0.818042029890318</c:v>
                  </c:pt>
                </c:numCache>
              </c:numRef>
            </c:plus>
            <c:minus>
              <c:numRef>
                <c:f>Sheet1!$S$73:$W$73</c:f>
                <c:numCache>
                  <c:formatCode>General</c:formatCode>
                  <c:ptCount val="5"/>
                  <c:pt idx="0">
                    <c:v>0.06885299</c:v>
                  </c:pt>
                  <c:pt idx="1">
                    <c:v>0.157302595444001</c:v>
                  </c:pt>
                  <c:pt idx="2">
                    <c:v>0.39675086</c:v>
                  </c:pt>
                  <c:pt idx="3">
                    <c:v>0.423680417</c:v>
                  </c:pt>
                  <c:pt idx="4">
                    <c:v>0.818042029890318</c:v>
                  </c:pt>
                </c:numCache>
              </c:numRef>
            </c:minus>
          </c:errBars>
          <c:cat>
            <c:strRef>
              <c:f>Sheet1!$S$71:$W$71</c:f>
              <c:strCache>
                <c:ptCount val="5"/>
                <c:pt idx="0">
                  <c:v>3IL</c:v>
                </c:pt>
                <c:pt idx="1">
                  <c:v>12hr APF</c:v>
                </c:pt>
                <c:pt idx="2">
                  <c:v>18hr APF</c:v>
                </c:pt>
                <c:pt idx="3">
                  <c:v>20hr APF</c:v>
                </c:pt>
                <c:pt idx="4">
                  <c:v>24hr APF</c:v>
                </c:pt>
              </c:strCache>
            </c:strRef>
          </c:cat>
          <c:val>
            <c:numRef>
              <c:f>Sheet1!$S$72:$W$72</c:f>
              <c:numCache>
                <c:formatCode>General</c:formatCode>
                <c:ptCount val="5"/>
                <c:pt idx="0">
                  <c:v>0.0812321194343727</c:v>
                </c:pt>
                <c:pt idx="1">
                  <c:v>0.337034358861556</c:v>
                </c:pt>
                <c:pt idx="2">
                  <c:v>0.680931223250151</c:v>
                </c:pt>
                <c:pt idx="3">
                  <c:v>1.520678938061717</c:v>
                </c:pt>
                <c:pt idx="4">
                  <c:v>1.61871464514504</c:v>
                </c:pt>
              </c:numCache>
            </c:numRef>
          </c:val>
        </c:ser>
        <c:dLbls/>
        <c:axId val="540751816"/>
        <c:axId val="540754872"/>
      </c:barChart>
      <c:catAx>
        <c:axId val="54075181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40754872"/>
        <c:crosses val="autoZero"/>
        <c:auto val="1"/>
        <c:lblAlgn val="ctr"/>
        <c:lblOffset val="100"/>
      </c:catAx>
      <c:valAx>
        <c:axId val="540754872"/>
        <c:scaling>
          <c:orientation val="minMax"/>
          <c:max val="2.5"/>
        </c:scaling>
        <c:axPos val="l"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40751816"/>
        <c:crosses val="autoZero"/>
        <c:crossBetween val="between"/>
      </c:valAx>
    </c:plotArea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8"/>
  <c:chart>
    <c:plotArea>
      <c:layout/>
      <c:barChart>
        <c:barDir val="col"/>
        <c:grouping val="clustered"/>
        <c:ser>
          <c:idx val="0"/>
          <c:order val="0"/>
          <c:spPr>
            <a:pattFill prst="pct5">
              <a:fgClr>
                <a:schemeClr val="accent1"/>
              </a:fgClr>
              <a:bgClr>
                <a:prstClr val="white"/>
              </a:bgClr>
            </a:pattFill>
            <a:ln>
              <a:solidFill>
                <a:schemeClr val="tx1"/>
              </a:solidFill>
            </a:ln>
          </c:spPr>
          <c:errBars>
            <c:errBarType val="plus"/>
            <c:errValType val="cust"/>
            <c:plus>
              <c:numRef>
                <c:f>Sheet1!$S$73:$W$73</c:f>
                <c:numCache>
                  <c:formatCode>General</c:formatCode>
                  <c:ptCount val="5"/>
                  <c:pt idx="0">
                    <c:v>0.06885299</c:v>
                  </c:pt>
                  <c:pt idx="1">
                    <c:v>0.157302595444001</c:v>
                  </c:pt>
                  <c:pt idx="2">
                    <c:v>0.39675086</c:v>
                  </c:pt>
                  <c:pt idx="3">
                    <c:v>0.423680417</c:v>
                  </c:pt>
                  <c:pt idx="4">
                    <c:v>0.818042029890318</c:v>
                  </c:pt>
                </c:numCache>
              </c:numRef>
            </c:plus>
            <c:minus>
              <c:numRef>
                <c:f>Sheet1!$S$73:$W$73</c:f>
                <c:numCache>
                  <c:formatCode>General</c:formatCode>
                  <c:ptCount val="5"/>
                  <c:pt idx="0">
                    <c:v>0.06885299</c:v>
                  </c:pt>
                  <c:pt idx="1">
                    <c:v>0.157302595444001</c:v>
                  </c:pt>
                  <c:pt idx="2">
                    <c:v>0.39675086</c:v>
                  </c:pt>
                  <c:pt idx="3">
                    <c:v>0.423680417</c:v>
                  </c:pt>
                  <c:pt idx="4">
                    <c:v>0.818042029890318</c:v>
                  </c:pt>
                </c:numCache>
              </c:numRef>
            </c:minus>
          </c:errBars>
          <c:cat>
            <c:strRef>
              <c:f>Sheet1!$S$71:$W$71</c:f>
              <c:strCache>
                <c:ptCount val="5"/>
                <c:pt idx="0">
                  <c:v>3IL</c:v>
                </c:pt>
                <c:pt idx="1">
                  <c:v>12hr APF</c:v>
                </c:pt>
                <c:pt idx="2">
                  <c:v>18hr APF</c:v>
                </c:pt>
                <c:pt idx="3">
                  <c:v>20hr APF</c:v>
                </c:pt>
                <c:pt idx="4">
                  <c:v>24hr APF</c:v>
                </c:pt>
              </c:strCache>
            </c:strRef>
          </c:cat>
          <c:val>
            <c:numRef>
              <c:f>Sheet1!$S$72:$W$72</c:f>
              <c:numCache>
                <c:formatCode>General</c:formatCode>
                <c:ptCount val="5"/>
                <c:pt idx="0">
                  <c:v>0.0812321194343727</c:v>
                </c:pt>
                <c:pt idx="1">
                  <c:v>0.337034358861556</c:v>
                </c:pt>
                <c:pt idx="2">
                  <c:v>0.680931223250151</c:v>
                </c:pt>
                <c:pt idx="3">
                  <c:v>1.520678938061717</c:v>
                </c:pt>
                <c:pt idx="4">
                  <c:v>1.61871464514504</c:v>
                </c:pt>
              </c:numCache>
            </c:numRef>
          </c:val>
        </c:ser>
        <c:dLbls/>
        <c:axId val="540807304"/>
        <c:axId val="540810360"/>
      </c:barChart>
      <c:catAx>
        <c:axId val="5408073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40810360"/>
        <c:crosses val="autoZero"/>
        <c:auto val="1"/>
        <c:lblAlgn val="ctr"/>
        <c:lblOffset val="100"/>
      </c:catAx>
      <c:valAx>
        <c:axId val="540810360"/>
        <c:scaling>
          <c:orientation val="minMax"/>
          <c:max val="2.5"/>
        </c:scaling>
        <c:axPos val="l"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40807304"/>
        <c:crosses val="autoZero"/>
        <c:crossBetween val="between"/>
      </c:valAx>
    </c:plotArea>
    <c:plotVisOnly val="1"/>
    <c:dispBlanksAs val="gap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800100</xdr:colOff>
      <xdr:row>52</xdr:row>
      <xdr:rowOff>165100</xdr:rowOff>
    </xdr:from>
    <xdr:to>
      <xdr:col>16</xdr:col>
      <xdr:colOff>419100</xdr:colOff>
      <xdr:row>67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203200</xdr:colOff>
      <xdr:row>113</xdr:row>
      <xdr:rowOff>63500</xdr:rowOff>
    </xdr:from>
    <xdr:to>
      <xdr:col>23</xdr:col>
      <xdr:colOff>647700</xdr:colOff>
      <xdr:row>127</xdr:row>
      <xdr:rowOff>139700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101600</xdr:colOff>
      <xdr:row>51</xdr:row>
      <xdr:rowOff>0</xdr:rowOff>
    </xdr:from>
    <xdr:to>
      <xdr:col>23</xdr:col>
      <xdr:colOff>546100</xdr:colOff>
      <xdr:row>65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558800</xdr:colOff>
      <xdr:row>6</xdr:row>
      <xdr:rowOff>165100</xdr:rowOff>
    </xdr:from>
    <xdr:to>
      <xdr:col>15</xdr:col>
      <xdr:colOff>177800</xdr:colOff>
      <xdr:row>21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Z150"/>
  <sheetViews>
    <sheetView topLeftCell="E75" workbookViewId="0">
      <selection activeCell="L86" sqref="L86:Q100"/>
    </sheetView>
  </sheetViews>
  <sheetFormatPr baseColWidth="12" defaultColWidth="10.83203125" defaultRowHeight="15"/>
  <cols>
    <col min="2" max="2" width="11.6640625" customWidth="1"/>
    <col min="3" max="3" width="12.5" customWidth="1"/>
    <col min="4" max="4" width="12.83203125" customWidth="1"/>
    <col min="5" max="5" width="12.1640625" customWidth="1"/>
    <col min="6" max="6" width="16.33203125" customWidth="1"/>
    <col min="13" max="13" width="11.1640625" customWidth="1"/>
    <col min="16" max="16" width="12" customWidth="1"/>
    <col min="17" max="17" width="15.83203125" customWidth="1"/>
  </cols>
  <sheetData>
    <row r="1" spans="1:15">
      <c r="B1" s="1" t="s">
        <v>11</v>
      </c>
      <c r="C1" s="1" t="s">
        <v>13</v>
      </c>
      <c r="D1" s="1" t="s">
        <v>12</v>
      </c>
      <c r="E1" s="1" t="s">
        <v>9</v>
      </c>
      <c r="F1" s="1" t="s">
        <v>14</v>
      </c>
    </row>
    <row r="2" spans="1:15">
      <c r="A2" t="s">
        <v>10</v>
      </c>
      <c r="B2" t="s">
        <v>0</v>
      </c>
      <c r="C2">
        <v>265723</v>
      </c>
      <c r="D2">
        <f t="shared" ref="D2:D15" si="0">C2*0.0244</f>
        <v>6483.6412</v>
      </c>
      <c r="E2">
        <v>31</v>
      </c>
      <c r="F2">
        <f t="shared" ref="F2:F15" si="1">E2/D2*100</f>
        <v>0.47812639601340062</v>
      </c>
      <c r="O2" s="1"/>
    </row>
    <row r="3" spans="1:15">
      <c r="B3" t="s">
        <v>3</v>
      </c>
      <c r="C3">
        <v>185291</v>
      </c>
      <c r="D3">
        <f t="shared" si="0"/>
        <v>4521.1004000000003</v>
      </c>
      <c r="E3">
        <v>20</v>
      </c>
      <c r="F3">
        <f t="shared" si="1"/>
        <v>0.44237018049853521</v>
      </c>
    </row>
    <row r="4" spans="1:15">
      <c r="B4" t="s">
        <v>1</v>
      </c>
      <c r="C4">
        <v>250902</v>
      </c>
      <c r="D4">
        <f t="shared" si="0"/>
        <v>6122.0088000000005</v>
      </c>
      <c r="E4">
        <v>75</v>
      </c>
      <c r="F4">
        <f t="shared" si="1"/>
        <v>1.2250880789325229</v>
      </c>
    </row>
    <row r="5" spans="1:15">
      <c r="B5" t="s">
        <v>5</v>
      </c>
      <c r="C5">
        <v>158325</v>
      </c>
      <c r="D5">
        <f t="shared" si="0"/>
        <v>3863.13</v>
      </c>
      <c r="E5">
        <v>40</v>
      </c>
      <c r="F5">
        <f t="shared" si="1"/>
        <v>1.0354298198610972</v>
      </c>
    </row>
    <row r="6" spans="1:15">
      <c r="B6" t="s">
        <v>6</v>
      </c>
      <c r="C6">
        <v>236089</v>
      </c>
      <c r="D6">
        <f t="shared" si="0"/>
        <v>5760.5716000000002</v>
      </c>
      <c r="E6">
        <v>54</v>
      </c>
      <c r="F6">
        <f t="shared" si="1"/>
        <v>0.93740697537723505</v>
      </c>
    </row>
    <row r="7" spans="1:15">
      <c r="B7" t="s">
        <v>7</v>
      </c>
      <c r="C7">
        <v>263668</v>
      </c>
      <c r="D7">
        <f t="shared" si="0"/>
        <v>6433.4992000000002</v>
      </c>
      <c r="E7">
        <v>32</v>
      </c>
      <c r="F7">
        <f t="shared" si="1"/>
        <v>0.49739650235753502</v>
      </c>
    </row>
    <row r="8" spans="1:15">
      <c r="B8" t="s">
        <v>8</v>
      </c>
      <c r="C8">
        <v>258965</v>
      </c>
      <c r="D8">
        <f t="shared" si="0"/>
        <v>6318.7460000000001</v>
      </c>
      <c r="E8">
        <v>22</v>
      </c>
      <c r="F8">
        <f t="shared" si="1"/>
        <v>0.34817034899013188</v>
      </c>
    </row>
    <row r="9" spans="1:15">
      <c r="A9" s="2"/>
      <c r="B9" t="s">
        <v>15</v>
      </c>
      <c r="C9">
        <v>234130</v>
      </c>
      <c r="D9">
        <f t="shared" si="0"/>
        <v>5712.7719999999999</v>
      </c>
      <c r="E9">
        <v>31</v>
      </c>
      <c r="F9">
        <f t="shared" si="1"/>
        <v>0.5426437463284024</v>
      </c>
    </row>
    <row r="10" spans="1:15">
      <c r="A10" s="2"/>
      <c r="B10" t="s">
        <v>18</v>
      </c>
      <c r="C10">
        <v>101987</v>
      </c>
      <c r="D10">
        <f t="shared" si="0"/>
        <v>2488.4828000000002</v>
      </c>
      <c r="E10">
        <v>18</v>
      </c>
      <c r="F10">
        <f t="shared" si="1"/>
        <v>0.72333230512985658</v>
      </c>
    </row>
    <row r="11" spans="1:15">
      <c r="A11" s="2"/>
      <c r="B11" t="s">
        <v>19</v>
      </c>
      <c r="C11">
        <v>274844</v>
      </c>
      <c r="D11">
        <f t="shared" si="0"/>
        <v>6706.1936000000005</v>
      </c>
      <c r="E11">
        <v>28</v>
      </c>
      <c r="F11">
        <f t="shared" si="1"/>
        <v>0.41752448065322773</v>
      </c>
    </row>
    <row r="12" spans="1:15">
      <c r="A12" s="2"/>
      <c r="B12" t="s">
        <v>21</v>
      </c>
      <c r="C12">
        <v>229494</v>
      </c>
      <c r="D12">
        <f t="shared" si="0"/>
        <v>5599.6536000000006</v>
      </c>
      <c r="E12">
        <v>27</v>
      </c>
      <c r="F12">
        <f t="shared" si="1"/>
        <v>0.48217268296738924</v>
      </c>
    </row>
    <row r="13" spans="1:15">
      <c r="B13" t="s">
        <v>22</v>
      </c>
      <c r="C13">
        <v>405346</v>
      </c>
      <c r="D13">
        <f t="shared" si="0"/>
        <v>9890.4423999999999</v>
      </c>
      <c r="E13">
        <v>32</v>
      </c>
      <c r="F13">
        <f t="shared" si="1"/>
        <v>0.32354467783968893</v>
      </c>
    </row>
    <row r="14" spans="1:15">
      <c r="B14" t="s">
        <v>23</v>
      </c>
      <c r="C14">
        <v>311895</v>
      </c>
      <c r="D14">
        <f t="shared" si="0"/>
        <v>7610.2380000000003</v>
      </c>
      <c r="E14">
        <v>55</v>
      </c>
      <c r="F14">
        <f t="shared" si="1"/>
        <v>0.72271064321510048</v>
      </c>
    </row>
    <row r="15" spans="1:15">
      <c r="B15" t="s">
        <v>25</v>
      </c>
      <c r="C15">
        <v>198457</v>
      </c>
      <c r="D15">
        <f t="shared" si="0"/>
        <v>4842.3508000000002</v>
      </c>
      <c r="E15">
        <v>33</v>
      </c>
      <c r="F15">
        <f t="shared" si="1"/>
        <v>0.68148718180434176</v>
      </c>
    </row>
    <row r="17" spans="1:6">
      <c r="A17" s="2" t="s">
        <v>16</v>
      </c>
      <c r="B17" t="s">
        <v>0</v>
      </c>
      <c r="C17">
        <v>487543</v>
      </c>
      <c r="D17">
        <f t="shared" ref="D17:D29" si="2">C17*0.009295</f>
        <v>4531.7121849999994</v>
      </c>
      <c r="E17">
        <v>35</v>
      </c>
      <c r="F17">
        <f t="shared" ref="F17:F33" si="3">E17/D17*100</f>
        <v>0.77233501535799776</v>
      </c>
    </row>
    <row r="18" spans="1:6">
      <c r="A18" s="2"/>
      <c r="B18" t="s">
        <v>3</v>
      </c>
      <c r="C18">
        <f>872406-27710</f>
        <v>844696</v>
      </c>
      <c r="D18">
        <f t="shared" si="2"/>
        <v>7851.4493199999997</v>
      </c>
      <c r="E18">
        <v>57</v>
      </c>
      <c r="F18">
        <f t="shared" si="3"/>
        <v>0.72598061423900273</v>
      </c>
    </row>
    <row r="19" spans="1:6">
      <c r="A19" s="2"/>
      <c r="B19" t="s">
        <v>4</v>
      </c>
      <c r="C19">
        <v>296222</v>
      </c>
      <c r="D19">
        <f t="shared" si="2"/>
        <v>2753.3834899999997</v>
      </c>
      <c r="E19">
        <v>19</v>
      </c>
      <c r="F19">
        <f t="shared" si="3"/>
        <v>0.69006006860308444</v>
      </c>
    </row>
    <row r="20" spans="1:6">
      <c r="A20" s="2"/>
      <c r="B20" t="s">
        <v>1</v>
      </c>
      <c r="C20">
        <v>428357</v>
      </c>
      <c r="D20">
        <f t="shared" si="2"/>
        <v>3981.5783149999997</v>
      </c>
      <c r="E20">
        <v>21</v>
      </c>
      <c r="F20">
        <f t="shared" si="3"/>
        <v>0.5274290328758735</v>
      </c>
    </row>
    <row r="21" spans="1:6">
      <c r="A21" s="2"/>
      <c r="B21" t="s">
        <v>5</v>
      </c>
      <c r="C21">
        <v>348295</v>
      </c>
      <c r="D21">
        <f t="shared" si="2"/>
        <v>3237.4020249999999</v>
      </c>
      <c r="E21">
        <v>15</v>
      </c>
      <c r="F21">
        <f t="shared" si="3"/>
        <v>0.46333448500267738</v>
      </c>
    </row>
    <row r="22" spans="1:6">
      <c r="A22" s="2"/>
      <c r="B22" t="s">
        <v>6</v>
      </c>
      <c r="C22">
        <v>615272</v>
      </c>
      <c r="D22">
        <f t="shared" si="2"/>
        <v>5718.9532399999998</v>
      </c>
      <c r="E22">
        <v>25</v>
      </c>
      <c r="F22">
        <f t="shared" si="3"/>
        <v>0.43714293421989936</v>
      </c>
    </row>
    <row r="23" spans="1:6">
      <c r="A23" s="2"/>
      <c r="B23" t="s">
        <v>2</v>
      </c>
      <c r="C23">
        <v>691355</v>
      </c>
      <c r="D23">
        <f t="shared" si="2"/>
        <v>6426.1447249999992</v>
      </c>
      <c r="E23">
        <v>54</v>
      </c>
      <c r="F23">
        <f t="shared" si="3"/>
        <v>0.84031720900901441</v>
      </c>
    </row>
    <row r="24" spans="1:6">
      <c r="A24" s="2"/>
      <c r="B24" t="s">
        <v>7</v>
      </c>
      <c r="C24">
        <v>796398</v>
      </c>
      <c r="D24">
        <f t="shared" si="2"/>
        <v>7402.5194099999999</v>
      </c>
      <c r="E24">
        <v>62</v>
      </c>
      <c r="F24">
        <f t="shared" si="3"/>
        <v>0.83755268397195604</v>
      </c>
    </row>
    <row r="25" spans="1:6">
      <c r="A25" s="2"/>
      <c r="B25" t="s">
        <v>8</v>
      </c>
      <c r="C25">
        <v>464484</v>
      </c>
      <c r="D25">
        <f t="shared" si="2"/>
        <v>4317.37878</v>
      </c>
      <c r="E25">
        <v>30</v>
      </c>
      <c r="F25">
        <f t="shared" si="3"/>
        <v>0.69486606407974238</v>
      </c>
    </row>
    <row r="26" spans="1:6">
      <c r="A26" s="2"/>
      <c r="B26" t="s">
        <v>15</v>
      </c>
      <c r="C26">
        <v>240784</v>
      </c>
      <c r="D26">
        <f t="shared" si="2"/>
        <v>2238.0872799999997</v>
      </c>
      <c r="E26">
        <v>19</v>
      </c>
      <c r="F26">
        <f t="shared" si="3"/>
        <v>0.84893918882377117</v>
      </c>
    </row>
    <row r="27" spans="1:6">
      <c r="A27" s="2"/>
      <c r="B27" t="s">
        <v>17</v>
      </c>
      <c r="C27">
        <v>543133</v>
      </c>
      <c r="D27">
        <f t="shared" si="2"/>
        <v>5048.4212349999998</v>
      </c>
      <c r="E27">
        <v>73</v>
      </c>
      <c r="F27">
        <f t="shared" si="3"/>
        <v>1.445996611651603</v>
      </c>
    </row>
    <row r="28" spans="1:6">
      <c r="A28" s="2"/>
      <c r="B28" t="s">
        <v>18</v>
      </c>
      <c r="C28">
        <v>625628</v>
      </c>
      <c r="D28">
        <f t="shared" si="2"/>
        <v>5815.2122599999993</v>
      </c>
      <c r="E28">
        <v>71</v>
      </c>
      <c r="F28">
        <f t="shared" si="3"/>
        <v>1.2209356567837477</v>
      </c>
    </row>
    <row r="29" spans="1:6">
      <c r="A29" s="2"/>
      <c r="B29" t="s">
        <v>19</v>
      </c>
      <c r="C29">
        <v>660806</v>
      </c>
      <c r="D29">
        <f t="shared" si="2"/>
        <v>6142.1917699999995</v>
      </c>
      <c r="E29">
        <v>33</v>
      </c>
      <c r="F29">
        <f t="shared" si="3"/>
        <v>0.53726749726669643</v>
      </c>
    </row>
    <row r="30" spans="1:6">
      <c r="B30" t="s">
        <v>21</v>
      </c>
      <c r="C30">
        <v>306982</v>
      </c>
      <c r="D30">
        <f>C30*0.0244</f>
        <v>7490.3608000000004</v>
      </c>
      <c r="E30">
        <v>58</v>
      </c>
      <c r="F30">
        <f t="shared" si="3"/>
        <v>0.77432852099727956</v>
      </c>
    </row>
    <row r="31" spans="1:6">
      <c r="B31" t="s">
        <v>28</v>
      </c>
      <c r="C31">
        <v>243479</v>
      </c>
      <c r="D31">
        <f>C31*0.0244</f>
        <v>5940.8876</v>
      </c>
      <c r="E31">
        <v>60</v>
      </c>
      <c r="F31">
        <f t="shared" si="3"/>
        <v>1.0099500956725727</v>
      </c>
    </row>
    <row r="32" spans="1:6">
      <c r="B32" t="s">
        <v>26</v>
      </c>
      <c r="C32">
        <v>267730</v>
      </c>
      <c r="D32">
        <f>C32*0.0244</f>
        <v>6532.6120000000001</v>
      </c>
      <c r="E32">
        <v>43</v>
      </c>
      <c r="F32">
        <f t="shared" si="3"/>
        <v>0.65823593992724505</v>
      </c>
    </row>
    <row r="33" spans="1:6">
      <c r="B33" t="s">
        <v>27</v>
      </c>
      <c r="C33">
        <v>162866</v>
      </c>
      <c r="D33">
        <f>C33*0.0244</f>
        <v>3973.9304000000002</v>
      </c>
      <c r="E33">
        <v>24</v>
      </c>
      <c r="F33">
        <f t="shared" si="3"/>
        <v>0.60393609309312513</v>
      </c>
    </row>
    <row r="35" spans="1:6">
      <c r="A35" t="s">
        <v>20</v>
      </c>
      <c r="B35" t="s">
        <v>0</v>
      </c>
      <c r="C35">
        <v>285447</v>
      </c>
      <c r="D35">
        <f t="shared" ref="D35:D44" si="4">C35*0.0244</f>
        <v>6964.9068000000007</v>
      </c>
      <c r="E35">
        <v>115</v>
      </c>
      <c r="F35">
        <f t="shared" ref="F35:F50" si="5">E35/D35*100</f>
        <v>1.6511348005403315</v>
      </c>
    </row>
    <row r="36" spans="1:6">
      <c r="B36" t="s">
        <v>3</v>
      </c>
      <c r="C36">
        <v>211098</v>
      </c>
      <c r="D36">
        <f t="shared" si="4"/>
        <v>5150.7912000000006</v>
      </c>
      <c r="E36">
        <v>97</v>
      </c>
      <c r="F36">
        <f t="shared" si="5"/>
        <v>1.8832058267087199</v>
      </c>
    </row>
    <row r="37" spans="1:6">
      <c r="B37" t="s">
        <v>4</v>
      </c>
      <c r="C37">
        <v>176405</v>
      </c>
      <c r="D37">
        <f t="shared" si="4"/>
        <v>4304.2820000000002</v>
      </c>
      <c r="E37">
        <v>72</v>
      </c>
      <c r="F37">
        <f t="shared" si="5"/>
        <v>1.6727528540183938</v>
      </c>
    </row>
    <row r="38" spans="1:6">
      <c r="B38" t="s">
        <v>1</v>
      </c>
      <c r="C38">
        <v>258644</v>
      </c>
      <c r="D38">
        <f t="shared" si="4"/>
        <v>6310.9136000000008</v>
      </c>
      <c r="E38">
        <v>113</v>
      </c>
      <c r="F38">
        <f t="shared" si="5"/>
        <v>1.7905489943643023</v>
      </c>
    </row>
    <row r="39" spans="1:6">
      <c r="B39" t="s">
        <v>5</v>
      </c>
      <c r="C39">
        <v>181975</v>
      </c>
      <c r="D39">
        <f t="shared" si="4"/>
        <v>4440.1900000000005</v>
      </c>
      <c r="E39">
        <v>33</v>
      </c>
      <c r="F39">
        <f t="shared" si="5"/>
        <v>0.74321143915012633</v>
      </c>
    </row>
    <row r="40" spans="1:6">
      <c r="B40" t="s">
        <v>6</v>
      </c>
      <c r="C40">
        <v>159112</v>
      </c>
      <c r="D40">
        <f t="shared" si="4"/>
        <v>3882.3328000000001</v>
      </c>
      <c r="E40">
        <v>46</v>
      </c>
      <c r="F40">
        <f t="shared" si="5"/>
        <v>1.1848546317306954</v>
      </c>
    </row>
    <row r="41" spans="1:6">
      <c r="B41" t="s">
        <v>2</v>
      </c>
      <c r="C41">
        <v>185800</v>
      </c>
      <c r="D41">
        <f t="shared" si="4"/>
        <v>4533.5200000000004</v>
      </c>
      <c r="E41">
        <v>63</v>
      </c>
      <c r="F41">
        <f t="shared" si="5"/>
        <v>1.3896486615257018</v>
      </c>
    </row>
    <row r="42" spans="1:6">
      <c r="B42" t="s">
        <v>7</v>
      </c>
      <c r="C42">
        <v>261133</v>
      </c>
      <c r="D42">
        <f t="shared" si="4"/>
        <v>6371.6452000000008</v>
      </c>
      <c r="E42">
        <v>129</v>
      </c>
      <c r="F42">
        <f t="shared" si="5"/>
        <v>2.0245948409054537</v>
      </c>
    </row>
    <row r="43" spans="1:6">
      <c r="B43" t="s">
        <v>8</v>
      </c>
      <c r="C43">
        <v>284917</v>
      </c>
      <c r="D43">
        <f t="shared" si="4"/>
        <v>6951.9748000000009</v>
      </c>
      <c r="E43">
        <v>125</v>
      </c>
      <c r="F43">
        <f t="shared" si="5"/>
        <v>1.7980502460969792</v>
      </c>
    </row>
    <row r="44" spans="1:6">
      <c r="B44" t="s">
        <v>15</v>
      </c>
      <c r="C44">
        <v>267844</v>
      </c>
      <c r="D44">
        <f t="shared" si="4"/>
        <v>6535.3936000000003</v>
      </c>
      <c r="E44">
        <v>106</v>
      </c>
      <c r="F44">
        <f t="shared" si="5"/>
        <v>1.6219375065642565</v>
      </c>
    </row>
    <row r="45" spans="1:6">
      <c r="B45" t="s">
        <v>17</v>
      </c>
      <c r="C45">
        <v>786866</v>
      </c>
      <c r="D45">
        <f t="shared" ref="D45:D50" si="6">C45*0.009295</f>
        <v>7313.9194699999998</v>
      </c>
      <c r="E45">
        <v>116</v>
      </c>
      <c r="F45">
        <f t="shared" si="5"/>
        <v>1.586016915770061</v>
      </c>
    </row>
    <row r="46" spans="1:6">
      <c r="B46" t="s">
        <v>18</v>
      </c>
      <c r="C46">
        <v>733346</v>
      </c>
      <c r="D46">
        <f t="shared" si="6"/>
        <v>6816.4510699999992</v>
      </c>
      <c r="E46">
        <v>86</v>
      </c>
      <c r="F46">
        <f t="shared" si="5"/>
        <v>1.2616535953510484</v>
      </c>
    </row>
    <row r="47" spans="1:6">
      <c r="B47" t="s">
        <v>19</v>
      </c>
      <c r="C47">
        <v>599939</v>
      </c>
      <c r="D47">
        <f t="shared" si="6"/>
        <v>5576.4330049999999</v>
      </c>
      <c r="E47">
        <v>29</v>
      </c>
      <c r="F47">
        <f t="shared" si="5"/>
        <v>0.5200456989978669</v>
      </c>
    </row>
    <row r="48" spans="1:6">
      <c r="B48" t="s">
        <v>21</v>
      </c>
      <c r="C48">
        <v>355057</v>
      </c>
      <c r="D48">
        <f t="shared" si="6"/>
        <v>3300.2548149999998</v>
      </c>
      <c r="E48">
        <v>29</v>
      </c>
      <c r="F48">
        <f t="shared" si="5"/>
        <v>0.87872002695646401</v>
      </c>
    </row>
    <row r="49" spans="1:26">
      <c r="B49" t="s">
        <v>22</v>
      </c>
      <c r="C49">
        <v>622145</v>
      </c>
      <c r="D49">
        <f t="shared" si="6"/>
        <v>5782.837775</v>
      </c>
      <c r="E49">
        <v>34</v>
      </c>
      <c r="F49">
        <f t="shared" si="5"/>
        <v>0.58794663317353735</v>
      </c>
    </row>
    <row r="50" spans="1:26">
      <c r="B50" t="s">
        <v>23</v>
      </c>
      <c r="C50">
        <v>816692</v>
      </c>
      <c r="D50">
        <f t="shared" si="6"/>
        <v>7591.1521399999992</v>
      </c>
      <c r="E50">
        <v>52</v>
      </c>
      <c r="F50">
        <f t="shared" si="5"/>
        <v>0.68500800722984856</v>
      </c>
    </row>
    <row r="52" spans="1:26">
      <c r="A52" t="s">
        <v>24</v>
      </c>
      <c r="B52" t="s">
        <v>0</v>
      </c>
      <c r="C52">
        <v>328892</v>
      </c>
      <c r="D52">
        <f t="shared" ref="D52:D67" si="7">C52*0.0244</f>
        <v>8024.9648000000007</v>
      </c>
      <c r="E52">
        <v>167</v>
      </c>
      <c r="F52">
        <f t="shared" ref="F52:F67" si="8">E52/D52*100</f>
        <v>2.0810060126369647</v>
      </c>
      <c r="G52" s="1" t="s">
        <v>29</v>
      </c>
      <c r="Y52" t="s">
        <v>50</v>
      </c>
      <c r="Z52" t="s">
        <v>53</v>
      </c>
    </row>
    <row r="53" spans="1:26">
      <c r="B53" t="s">
        <v>3</v>
      </c>
      <c r="C53">
        <v>240618</v>
      </c>
      <c r="D53">
        <f t="shared" si="7"/>
        <v>5871.0792000000001</v>
      </c>
      <c r="E53">
        <v>95</v>
      </c>
      <c r="F53">
        <f t="shared" si="8"/>
        <v>1.618101149103899</v>
      </c>
      <c r="Y53" t="s">
        <v>51</v>
      </c>
      <c r="Z53" t="s">
        <v>52</v>
      </c>
    </row>
    <row r="54" spans="1:26">
      <c r="B54" t="s">
        <v>4</v>
      </c>
      <c r="C54">
        <v>288987</v>
      </c>
      <c r="D54">
        <f t="shared" si="7"/>
        <v>7051.2828000000009</v>
      </c>
      <c r="E54">
        <v>127</v>
      </c>
      <c r="F54">
        <f t="shared" si="8"/>
        <v>1.8010907178478217</v>
      </c>
    </row>
    <row r="55" spans="1:26">
      <c r="B55" t="s">
        <v>30</v>
      </c>
      <c r="C55">
        <v>384150</v>
      </c>
      <c r="D55">
        <f t="shared" si="7"/>
        <v>9373.26</v>
      </c>
      <c r="E55">
        <v>179</v>
      </c>
      <c r="F55">
        <f t="shared" si="8"/>
        <v>1.9096877713837022</v>
      </c>
    </row>
    <row r="56" spans="1:26">
      <c r="B56" t="s">
        <v>1</v>
      </c>
      <c r="C56">
        <v>209954</v>
      </c>
      <c r="D56">
        <f t="shared" si="7"/>
        <v>5122.8776000000007</v>
      </c>
      <c r="E56">
        <v>47</v>
      </c>
      <c r="F56">
        <f t="shared" si="8"/>
        <v>0.91745311268026375</v>
      </c>
    </row>
    <row r="57" spans="1:26">
      <c r="B57" t="s">
        <v>5</v>
      </c>
      <c r="C57">
        <v>306372</v>
      </c>
      <c r="D57">
        <f t="shared" si="7"/>
        <v>7475.4768000000004</v>
      </c>
      <c r="E57">
        <v>28</v>
      </c>
      <c r="F57">
        <f t="shared" si="8"/>
        <v>0.37455804825720279</v>
      </c>
    </row>
    <row r="58" spans="1:26">
      <c r="B58" t="s">
        <v>6</v>
      </c>
      <c r="C58">
        <v>494966</v>
      </c>
      <c r="D58">
        <f t="shared" si="7"/>
        <v>12077.170400000001</v>
      </c>
      <c r="E58">
        <v>209</v>
      </c>
      <c r="F58">
        <f t="shared" si="8"/>
        <v>1.7305378087569254</v>
      </c>
    </row>
    <row r="59" spans="1:26">
      <c r="B59" t="s">
        <v>2</v>
      </c>
      <c r="C59">
        <v>239171</v>
      </c>
      <c r="D59">
        <f t="shared" si="7"/>
        <v>5835.7724000000007</v>
      </c>
      <c r="E59">
        <v>107</v>
      </c>
      <c r="F59">
        <f t="shared" si="8"/>
        <v>1.8335190728137374</v>
      </c>
    </row>
    <row r="60" spans="1:26">
      <c r="B60" t="s">
        <v>7</v>
      </c>
      <c r="C60">
        <v>311894</v>
      </c>
      <c r="D60">
        <f t="shared" si="7"/>
        <v>7610.2136</v>
      </c>
      <c r="E60">
        <v>156</v>
      </c>
      <c r="F60">
        <f t="shared" si="8"/>
        <v>2.0498767603579484</v>
      </c>
    </row>
    <row r="61" spans="1:26">
      <c r="B61" t="s">
        <v>8</v>
      </c>
      <c r="C61">
        <v>228455</v>
      </c>
      <c r="D61">
        <f t="shared" si="7"/>
        <v>5574.3020000000006</v>
      </c>
      <c r="E61">
        <v>169</v>
      </c>
      <c r="F61">
        <f t="shared" si="8"/>
        <v>3.0317697175359348</v>
      </c>
    </row>
    <row r="62" spans="1:26">
      <c r="B62" t="s">
        <v>17</v>
      </c>
      <c r="C62">
        <v>344455</v>
      </c>
      <c r="D62">
        <f t="shared" si="7"/>
        <v>8404.7020000000011</v>
      </c>
      <c r="E62">
        <v>75</v>
      </c>
      <c r="F62">
        <f t="shared" si="8"/>
        <v>0.89235763504761956</v>
      </c>
    </row>
    <row r="63" spans="1:26">
      <c r="B63" t="s">
        <v>18</v>
      </c>
      <c r="C63">
        <v>299161</v>
      </c>
      <c r="D63">
        <f t="shared" si="7"/>
        <v>7299.5284000000001</v>
      </c>
      <c r="E63">
        <v>87</v>
      </c>
      <c r="F63">
        <f t="shared" si="8"/>
        <v>1.1918578191982923</v>
      </c>
    </row>
    <row r="64" spans="1:26">
      <c r="B64" t="s">
        <v>19</v>
      </c>
      <c r="C64">
        <v>207538</v>
      </c>
      <c r="D64">
        <f t="shared" si="7"/>
        <v>5063.9272000000001</v>
      </c>
      <c r="E64">
        <v>70</v>
      </c>
      <c r="F64">
        <f t="shared" si="8"/>
        <v>1.3823263493993356</v>
      </c>
    </row>
    <row r="65" spans="1:23">
      <c r="B65" t="s">
        <v>21</v>
      </c>
      <c r="C65">
        <v>187037</v>
      </c>
      <c r="D65">
        <f t="shared" si="7"/>
        <v>4563.7028</v>
      </c>
      <c r="E65">
        <v>36</v>
      </c>
      <c r="F65">
        <f t="shared" si="8"/>
        <v>0.78883313786340337</v>
      </c>
    </row>
    <row r="66" spans="1:23">
      <c r="B66" t="s">
        <v>22</v>
      </c>
      <c r="C66">
        <v>218203</v>
      </c>
      <c r="D66">
        <f t="shared" si="7"/>
        <v>5324.1532000000007</v>
      </c>
      <c r="E66">
        <v>27</v>
      </c>
      <c r="F66">
        <f t="shared" si="8"/>
        <v>0.5071228979661967</v>
      </c>
    </row>
    <row r="67" spans="1:23">
      <c r="B67" t="s">
        <v>23</v>
      </c>
      <c r="C67">
        <v>238307</v>
      </c>
      <c r="D67">
        <f t="shared" si="7"/>
        <v>5814.6908000000003</v>
      </c>
      <c r="E67">
        <v>76</v>
      </c>
      <c r="F67">
        <f t="shared" si="8"/>
        <v>1.3070342450539243</v>
      </c>
    </row>
    <row r="70" spans="1:23">
      <c r="A70" s="1" t="s">
        <v>31</v>
      </c>
      <c r="F70" s="1" t="s">
        <v>11</v>
      </c>
      <c r="G70" s="1" t="s">
        <v>13</v>
      </c>
      <c r="H70" s="1" t="s">
        <v>12</v>
      </c>
      <c r="I70" s="1" t="s">
        <v>9</v>
      </c>
      <c r="J70" s="1" t="s">
        <v>14</v>
      </c>
    </row>
    <row r="71" spans="1:23">
      <c r="A71">
        <v>1</v>
      </c>
      <c r="B71">
        <v>45</v>
      </c>
      <c r="F71" t="s">
        <v>22</v>
      </c>
      <c r="G71">
        <v>405346</v>
      </c>
      <c r="H71">
        <f t="shared" ref="H71:H84" si="9">G71*0.0244</f>
        <v>9890.4423999999999</v>
      </c>
      <c r="I71">
        <v>22</v>
      </c>
      <c r="J71">
        <f t="shared" ref="J71:J84" si="10">I71/H71*100</f>
        <v>0.22243696601478616</v>
      </c>
      <c r="M71">
        <v>0</v>
      </c>
      <c r="N71">
        <v>18</v>
      </c>
      <c r="O71">
        <v>19</v>
      </c>
      <c r="P71">
        <v>20</v>
      </c>
      <c r="Q71">
        <v>24</v>
      </c>
      <c r="S71" t="s">
        <v>33</v>
      </c>
      <c r="T71" t="s">
        <v>55</v>
      </c>
      <c r="U71" t="s">
        <v>47</v>
      </c>
      <c r="V71" t="s">
        <v>48</v>
      </c>
      <c r="W71" t="s">
        <v>49</v>
      </c>
    </row>
    <row r="72" spans="1:23">
      <c r="A72">
        <v>2</v>
      </c>
      <c r="B72">
        <v>99</v>
      </c>
      <c r="E72" s="2"/>
      <c r="F72" t="s">
        <v>21</v>
      </c>
      <c r="G72">
        <v>229494</v>
      </c>
      <c r="H72">
        <f t="shared" si="9"/>
        <v>5599.6536000000006</v>
      </c>
      <c r="I72">
        <v>16</v>
      </c>
      <c r="J72">
        <f t="shared" si="10"/>
        <v>0.2857319602769714</v>
      </c>
      <c r="M72">
        <f>AVERAGE(Q86:Q100)</f>
        <v>8.1232119434372682E-2</v>
      </c>
      <c r="N72">
        <f>AVERAGE(J71:J84)</f>
        <v>0.68093122325015154</v>
      </c>
      <c r="O72">
        <f>AVERAGE(J86:J102)</f>
        <v>0.74878559391166422</v>
      </c>
      <c r="P72">
        <f>AVERAGE(J104:J119)</f>
        <v>1.5206789380617172</v>
      </c>
      <c r="Q72">
        <f>AVERAGE(J121:J136)</f>
        <v>1.6187146451450403</v>
      </c>
      <c r="S72">
        <f>M72</f>
        <v>8.1232119434372682E-2</v>
      </c>
      <c r="T72">
        <f>AVERAGE(J138:J150)</f>
        <v>0.33703435886155647</v>
      </c>
      <c r="U72">
        <f>N72</f>
        <v>0.68093122325015154</v>
      </c>
      <c r="V72">
        <f>P72</f>
        <v>1.5206789380617172</v>
      </c>
      <c r="W72">
        <f>Q72</f>
        <v>1.6187146451450403</v>
      </c>
    </row>
    <row r="73" spans="1:23">
      <c r="A73">
        <v>3</v>
      </c>
      <c r="B73">
        <v>40</v>
      </c>
      <c r="E73" s="2"/>
      <c r="F73" t="s">
        <v>19</v>
      </c>
      <c r="G73">
        <v>274844</v>
      </c>
      <c r="H73">
        <f t="shared" si="9"/>
        <v>6706.1936000000005</v>
      </c>
      <c r="I73">
        <v>22</v>
      </c>
      <c r="J73">
        <f t="shared" si="10"/>
        <v>0.32805494908467897</v>
      </c>
      <c r="M73">
        <f>STDEV(Q86:Q100)</f>
        <v>6.8852988963098133E-2</v>
      </c>
      <c r="N73">
        <f>STDEV(J71:J84)</f>
        <v>0.3967508648413029</v>
      </c>
      <c r="O73">
        <f>STDEV(J86:J102)</f>
        <v>0.25310722407825531</v>
      </c>
      <c r="P73">
        <f>STDEV(J104:J119)</f>
        <v>0.42368041688115748</v>
      </c>
      <c r="Q73">
        <f>STDEV(J121:J136)</f>
        <v>0.81804202989031827</v>
      </c>
      <c r="S73">
        <v>6.8852990000000003E-2</v>
      </c>
      <c r="T73">
        <f>STDEV(J138:J150)</f>
        <v>0.15730259544400091</v>
      </c>
      <c r="U73">
        <v>0.39675085999999998</v>
      </c>
      <c r="V73">
        <v>0.42368041699999998</v>
      </c>
      <c r="W73">
        <f>Q73</f>
        <v>0.81804202989031827</v>
      </c>
    </row>
    <row r="74" spans="1:23">
      <c r="A74">
        <v>4</v>
      </c>
      <c r="B74">
        <v>115</v>
      </c>
      <c r="F74" t="s">
        <v>8</v>
      </c>
      <c r="G74">
        <v>258965</v>
      </c>
      <c r="H74">
        <f t="shared" si="9"/>
        <v>6318.7460000000001</v>
      </c>
      <c r="I74">
        <v>21</v>
      </c>
      <c r="J74">
        <f t="shared" si="10"/>
        <v>0.33234442403603498</v>
      </c>
    </row>
    <row r="75" spans="1:23">
      <c r="A75">
        <v>5</v>
      </c>
      <c r="B75">
        <v>43</v>
      </c>
      <c r="F75" t="s">
        <v>3</v>
      </c>
      <c r="G75">
        <v>185291</v>
      </c>
      <c r="H75">
        <f t="shared" si="9"/>
        <v>4521.1004000000003</v>
      </c>
      <c r="I75">
        <v>21</v>
      </c>
      <c r="J75">
        <f t="shared" si="10"/>
        <v>0.46448868952346201</v>
      </c>
    </row>
    <row r="76" spans="1:23">
      <c r="A76">
        <v>6</v>
      </c>
      <c r="B76">
        <v>37</v>
      </c>
      <c r="E76" t="s">
        <v>10</v>
      </c>
      <c r="F76" t="s">
        <v>0</v>
      </c>
      <c r="G76">
        <v>265723</v>
      </c>
      <c r="H76">
        <f t="shared" si="9"/>
        <v>6483.6412</v>
      </c>
      <c r="I76">
        <v>31</v>
      </c>
      <c r="J76">
        <f t="shared" si="10"/>
        <v>0.47812639601340062</v>
      </c>
    </row>
    <row r="77" spans="1:23">
      <c r="A77">
        <v>7</v>
      </c>
      <c r="B77">
        <v>54</v>
      </c>
      <c r="F77" t="s">
        <v>23</v>
      </c>
      <c r="G77">
        <v>311895</v>
      </c>
      <c r="H77">
        <f t="shared" si="9"/>
        <v>7610.2380000000003</v>
      </c>
      <c r="I77">
        <v>46</v>
      </c>
      <c r="J77">
        <f t="shared" si="10"/>
        <v>0.60444890159808395</v>
      </c>
    </row>
    <row r="78" spans="1:23">
      <c r="A78">
        <v>8</v>
      </c>
      <c r="B78">
        <v>37</v>
      </c>
      <c r="E78" s="2"/>
      <c r="F78" t="s">
        <v>15</v>
      </c>
      <c r="G78">
        <v>234130</v>
      </c>
      <c r="H78">
        <f t="shared" si="9"/>
        <v>5712.7719999999999</v>
      </c>
      <c r="I78">
        <v>38</v>
      </c>
      <c r="J78">
        <f t="shared" si="10"/>
        <v>0.66517620517675136</v>
      </c>
    </row>
    <row r="79" spans="1:23">
      <c r="A79">
        <v>9</v>
      </c>
      <c r="B79">
        <v>21</v>
      </c>
      <c r="E79" s="2"/>
      <c r="F79" t="s">
        <v>18</v>
      </c>
      <c r="G79">
        <v>101987</v>
      </c>
      <c r="H79">
        <f t="shared" si="9"/>
        <v>2488.4828000000002</v>
      </c>
      <c r="I79">
        <v>19</v>
      </c>
      <c r="J79">
        <f t="shared" si="10"/>
        <v>0.76351743319262644</v>
      </c>
    </row>
    <row r="80" spans="1:23">
      <c r="A80">
        <v>10</v>
      </c>
      <c r="B80">
        <v>76</v>
      </c>
      <c r="F80" t="s">
        <v>7</v>
      </c>
      <c r="G80">
        <v>263668</v>
      </c>
      <c r="H80">
        <f t="shared" si="9"/>
        <v>6433.4992000000002</v>
      </c>
      <c r="I80">
        <v>54</v>
      </c>
      <c r="J80">
        <f t="shared" si="10"/>
        <v>0.83935659772834037</v>
      </c>
    </row>
    <row r="81" spans="1:17">
      <c r="A81">
        <v>11</v>
      </c>
      <c r="B81">
        <v>112</v>
      </c>
      <c r="F81" t="s">
        <v>25</v>
      </c>
      <c r="G81">
        <v>198457</v>
      </c>
      <c r="H81">
        <f t="shared" si="9"/>
        <v>4842.3508000000002</v>
      </c>
      <c r="I81">
        <v>43</v>
      </c>
      <c r="J81">
        <f t="shared" si="10"/>
        <v>0.8879984490177788</v>
      </c>
    </row>
    <row r="82" spans="1:17">
      <c r="A82">
        <v>12</v>
      </c>
      <c r="B82">
        <v>106</v>
      </c>
      <c r="F82" t="s">
        <v>5</v>
      </c>
      <c r="G82">
        <v>158325</v>
      </c>
      <c r="H82">
        <f t="shared" si="9"/>
        <v>3863.13</v>
      </c>
      <c r="I82">
        <v>37</v>
      </c>
      <c r="J82">
        <f t="shared" si="10"/>
        <v>0.95777258337151472</v>
      </c>
    </row>
    <row r="83" spans="1:17">
      <c r="A83">
        <v>13</v>
      </c>
      <c r="B83">
        <v>65</v>
      </c>
      <c r="F83" t="s">
        <v>6</v>
      </c>
      <c r="G83">
        <v>236089</v>
      </c>
      <c r="H83">
        <f t="shared" si="9"/>
        <v>5760.5716000000002</v>
      </c>
      <c r="I83">
        <v>56</v>
      </c>
      <c r="J83">
        <f t="shared" si="10"/>
        <v>0.97212575224305853</v>
      </c>
    </row>
    <row r="84" spans="1:17">
      <c r="A84">
        <v>14</v>
      </c>
      <c r="B84">
        <v>139</v>
      </c>
      <c r="F84" t="s">
        <v>1</v>
      </c>
      <c r="G84">
        <v>250902</v>
      </c>
      <c r="H84">
        <f t="shared" si="9"/>
        <v>6122.0088000000005</v>
      </c>
      <c r="I84">
        <v>106</v>
      </c>
      <c r="J84">
        <f t="shared" si="10"/>
        <v>1.7314578182246323</v>
      </c>
    </row>
    <row r="85" spans="1:17">
      <c r="A85">
        <v>15</v>
      </c>
      <c r="B85">
        <v>204</v>
      </c>
      <c r="M85" s="1" t="s">
        <v>11</v>
      </c>
      <c r="N85" s="1" t="s">
        <v>13</v>
      </c>
      <c r="O85" s="1" t="s">
        <v>12</v>
      </c>
      <c r="P85" s="1" t="s">
        <v>9</v>
      </c>
      <c r="Q85" s="1" t="s">
        <v>14</v>
      </c>
    </row>
    <row r="86" spans="1:17">
      <c r="A86">
        <v>16</v>
      </c>
      <c r="B86">
        <v>21</v>
      </c>
      <c r="E86" s="2"/>
      <c r="F86" t="s">
        <v>6</v>
      </c>
      <c r="G86">
        <v>615272</v>
      </c>
      <c r="H86">
        <f>G86*0.009295</f>
        <v>5718.9532399999998</v>
      </c>
      <c r="I86">
        <v>24</v>
      </c>
      <c r="J86">
        <f t="shared" ref="J86:J102" si="11">I86/H86*100</f>
        <v>0.4196572168511033</v>
      </c>
      <c r="L86" t="s">
        <v>33</v>
      </c>
      <c r="M86" t="s">
        <v>0</v>
      </c>
      <c r="N86">
        <v>410345</v>
      </c>
      <c r="O86">
        <f t="shared" ref="O86:O100" si="12">N86*0.0244</f>
        <v>10012.418000000001</v>
      </c>
      <c r="P86">
        <v>11</v>
      </c>
      <c r="Q86">
        <f t="shared" ref="Q86:Q100" si="13">P86/O86*100</f>
        <v>0.10986357141701433</v>
      </c>
    </row>
    <row r="87" spans="1:17">
      <c r="A87">
        <v>17</v>
      </c>
      <c r="B87">
        <v>58</v>
      </c>
      <c r="E87" s="2"/>
      <c r="F87" t="s">
        <v>1</v>
      </c>
      <c r="G87">
        <v>428357</v>
      </c>
      <c r="H87">
        <f>G87*0.009295</f>
        <v>3981.5783149999997</v>
      </c>
      <c r="I87">
        <v>18</v>
      </c>
      <c r="J87">
        <f t="shared" si="11"/>
        <v>0.45208202817932019</v>
      </c>
      <c r="M87" t="s">
        <v>3</v>
      </c>
      <c r="N87">
        <v>440568</v>
      </c>
      <c r="O87">
        <f t="shared" si="12"/>
        <v>10749.859200000001</v>
      </c>
      <c r="P87">
        <v>14</v>
      </c>
      <c r="Q87">
        <f t="shared" si="13"/>
        <v>0.13023426390552165</v>
      </c>
    </row>
    <row r="88" spans="1:17">
      <c r="A88">
        <v>18</v>
      </c>
      <c r="B88">
        <v>22</v>
      </c>
      <c r="E88" s="2"/>
      <c r="F88" t="s">
        <v>5</v>
      </c>
      <c r="G88">
        <v>348295</v>
      </c>
      <c r="H88">
        <f>G88*0.009295</f>
        <v>3237.4020249999999</v>
      </c>
      <c r="I88">
        <v>15</v>
      </c>
      <c r="J88">
        <f t="shared" si="11"/>
        <v>0.46333448500267738</v>
      </c>
      <c r="M88" t="s">
        <v>4</v>
      </c>
      <c r="N88">
        <v>406660</v>
      </c>
      <c r="O88">
        <f t="shared" si="12"/>
        <v>9922.5040000000008</v>
      </c>
      <c r="P88">
        <v>26</v>
      </c>
      <c r="Q88">
        <f t="shared" si="13"/>
        <v>0.26203063259032194</v>
      </c>
    </row>
    <row r="89" spans="1:17">
      <c r="A89">
        <v>19</v>
      </c>
      <c r="B89">
        <v>38</v>
      </c>
      <c r="F89" t="s">
        <v>27</v>
      </c>
      <c r="G89">
        <v>162866</v>
      </c>
      <c r="H89">
        <f>G89*0.0244</f>
        <v>3973.9304000000002</v>
      </c>
      <c r="I89">
        <v>23</v>
      </c>
      <c r="J89">
        <f t="shared" si="11"/>
        <v>0.57877208921424494</v>
      </c>
      <c r="M89" t="s">
        <v>1</v>
      </c>
      <c r="N89">
        <v>718647</v>
      </c>
      <c r="O89">
        <f t="shared" si="12"/>
        <v>17534.986800000002</v>
      </c>
      <c r="P89">
        <v>12</v>
      </c>
      <c r="Q89">
        <f t="shared" si="13"/>
        <v>6.8434610968740497E-2</v>
      </c>
    </row>
    <row r="90" spans="1:17">
      <c r="A90">
        <v>20</v>
      </c>
      <c r="B90">
        <v>118</v>
      </c>
      <c r="E90" s="2"/>
      <c r="F90" t="s">
        <v>19</v>
      </c>
      <c r="G90">
        <v>660806</v>
      </c>
      <c r="H90">
        <f>G90*0.009295</f>
        <v>6142.1917699999995</v>
      </c>
      <c r="I90">
        <v>37</v>
      </c>
      <c r="J90">
        <f t="shared" si="11"/>
        <v>0.6023908302687202</v>
      </c>
      <c r="M90" t="s">
        <v>5</v>
      </c>
      <c r="N90">
        <v>408691</v>
      </c>
      <c r="O90">
        <f t="shared" si="12"/>
        <v>9972.0604000000003</v>
      </c>
      <c r="P90">
        <v>18</v>
      </c>
      <c r="Q90">
        <f t="shared" si="13"/>
        <v>0.18050432185509024</v>
      </c>
    </row>
    <row r="91" spans="1:17">
      <c r="A91">
        <v>21</v>
      </c>
      <c r="B91">
        <v>75</v>
      </c>
      <c r="F91" t="s">
        <v>26</v>
      </c>
      <c r="G91">
        <v>267730</v>
      </c>
      <c r="H91">
        <f>G91*0.0244</f>
        <v>6532.6120000000001</v>
      </c>
      <c r="I91">
        <v>41</v>
      </c>
      <c r="J91">
        <f t="shared" si="11"/>
        <v>0.62762031481434999</v>
      </c>
      <c r="M91" t="s">
        <v>6</v>
      </c>
      <c r="N91">
        <v>398849</v>
      </c>
      <c r="O91">
        <f t="shared" si="12"/>
        <v>9731.9156000000003</v>
      </c>
      <c r="P91">
        <v>5</v>
      </c>
      <c r="Q91">
        <f t="shared" si="13"/>
        <v>5.1377346511307598E-2</v>
      </c>
    </row>
    <row r="92" spans="1:17">
      <c r="A92">
        <v>22</v>
      </c>
      <c r="B92">
        <v>31</v>
      </c>
      <c r="F92" t="s">
        <v>21</v>
      </c>
      <c r="G92">
        <v>306982</v>
      </c>
      <c r="H92">
        <f>G92*0.0244</f>
        <v>7490.3608000000004</v>
      </c>
      <c r="I92">
        <v>48</v>
      </c>
      <c r="J92">
        <f t="shared" si="11"/>
        <v>0.64082360358395551</v>
      </c>
      <c r="L92" t="s">
        <v>40</v>
      </c>
      <c r="M92" t="s">
        <v>2</v>
      </c>
      <c r="N92">
        <v>733178</v>
      </c>
      <c r="O92">
        <f t="shared" si="12"/>
        <v>17889.5432</v>
      </c>
      <c r="P92">
        <v>11</v>
      </c>
      <c r="Q92">
        <f t="shared" si="13"/>
        <v>6.1488434204401594E-2</v>
      </c>
    </row>
    <row r="93" spans="1:17">
      <c r="A93">
        <v>23</v>
      </c>
      <c r="B93">
        <v>54</v>
      </c>
      <c r="E93" s="2"/>
      <c r="F93" t="s">
        <v>4</v>
      </c>
      <c r="G93">
        <v>296222</v>
      </c>
      <c r="H93">
        <f t="shared" ref="H93:H101" si="14">G93*0.009295</f>
        <v>2753.3834899999997</v>
      </c>
      <c r="I93">
        <v>18</v>
      </c>
      <c r="J93">
        <f t="shared" si="11"/>
        <v>0.6537411176239748</v>
      </c>
      <c r="M93" t="s">
        <v>7</v>
      </c>
      <c r="N93">
        <v>806936</v>
      </c>
      <c r="O93">
        <f t="shared" si="12"/>
        <v>19689.238400000002</v>
      </c>
      <c r="P93">
        <v>9</v>
      </c>
      <c r="Q93">
        <f t="shared" si="13"/>
        <v>4.5710249513764838E-2</v>
      </c>
    </row>
    <row r="94" spans="1:17">
      <c r="A94">
        <v>24</v>
      </c>
      <c r="B94">
        <v>65</v>
      </c>
      <c r="E94" s="2"/>
      <c r="F94" t="s">
        <v>3</v>
      </c>
      <c r="G94">
        <f>872406-27710</f>
        <v>844696</v>
      </c>
      <c r="H94">
        <f t="shared" si="14"/>
        <v>7851.4493199999997</v>
      </c>
      <c r="I94">
        <v>55</v>
      </c>
      <c r="J94">
        <f t="shared" si="11"/>
        <v>0.7005076102306167</v>
      </c>
      <c r="M94" t="s">
        <v>8</v>
      </c>
      <c r="N94">
        <v>482389</v>
      </c>
      <c r="O94">
        <f t="shared" si="12"/>
        <v>11770.2916</v>
      </c>
      <c r="P94">
        <v>13</v>
      </c>
      <c r="Q94">
        <f t="shared" si="13"/>
        <v>0.11044756104428202</v>
      </c>
    </row>
    <row r="95" spans="1:17">
      <c r="A95">
        <v>25</v>
      </c>
      <c r="B95" s="3" t="s">
        <v>32</v>
      </c>
      <c r="E95" s="2"/>
      <c r="F95" t="s">
        <v>8</v>
      </c>
      <c r="G95">
        <v>464484</v>
      </c>
      <c r="H95">
        <f t="shared" si="14"/>
        <v>4317.37878</v>
      </c>
      <c r="I95">
        <v>31</v>
      </c>
      <c r="J95">
        <f t="shared" si="11"/>
        <v>0.71802826621573379</v>
      </c>
      <c r="M95" t="s">
        <v>17</v>
      </c>
      <c r="N95">
        <v>620441</v>
      </c>
      <c r="O95">
        <f t="shared" si="12"/>
        <v>15138.760400000001</v>
      </c>
      <c r="P95">
        <v>3</v>
      </c>
      <c r="Q95">
        <f t="shared" si="13"/>
        <v>1.981668195237438E-2</v>
      </c>
    </row>
    <row r="96" spans="1:17">
      <c r="A96">
        <v>26</v>
      </c>
      <c r="B96">
        <v>136</v>
      </c>
      <c r="E96" s="2"/>
      <c r="F96" t="s">
        <v>7</v>
      </c>
      <c r="G96">
        <v>796398</v>
      </c>
      <c r="H96">
        <f t="shared" si="14"/>
        <v>7402.5194099999999</v>
      </c>
      <c r="I96">
        <v>54</v>
      </c>
      <c r="J96">
        <f t="shared" si="11"/>
        <v>0.72948136991105839</v>
      </c>
      <c r="M96" t="s">
        <v>18</v>
      </c>
      <c r="N96">
        <v>702444</v>
      </c>
      <c r="O96">
        <f t="shared" si="12"/>
        <v>17139.633600000001</v>
      </c>
      <c r="P96">
        <v>13</v>
      </c>
      <c r="Q96">
        <f t="shared" si="13"/>
        <v>7.5847595715231614E-2</v>
      </c>
    </row>
    <row r="97" spans="1:17">
      <c r="A97">
        <v>27</v>
      </c>
      <c r="B97">
        <v>195</v>
      </c>
      <c r="E97" s="2" t="s">
        <v>16</v>
      </c>
      <c r="F97" t="s">
        <v>0</v>
      </c>
      <c r="G97">
        <v>487543</v>
      </c>
      <c r="H97">
        <f t="shared" si="14"/>
        <v>4531.7121849999994</v>
      </c>
      <c r="I97">
        <v>34</v>
      </c>
      <c r="J97">
        <f t="shared" si="11"/>
        <v>0.75026830063348349</v>
      </c>
      <c r="M97" t="s">
        <v>19</v>
      </c>
      <c r="N97">
        <v>765356</v>
      </c>
      <c r="O97">
        <f t="shared" si="12"/>
        <v>18674.686400000002</v>
      </c>
      <c r="P97">
        <v>8</v>
      </c>
      <c r="Q97">
        <f t="shared" si="13"/>
        <v>4.2838738111286294E-2</v>
      </c>
    </row>
    <row r="98" spans="1:17">
      <c r="A98">
        <v>28</v>
      </c>
      <c r="B98">
        <v>48</v>
      </c>
      <c r="E98" s="2"/>
      <c r="F98" t="s">
        <v>2</v>
      </c>
      <c r="G98">
        <v>691355</v>
      </c>
      <c r="H98">
        <f t="shared" si="14"/>
        <v>6426.1447249999992</v>
      </c>
      <c r="I98">
        <v>56</v>
      </c>
      <c r="J98">
        <f t="shared" si="11"/>
        <v>0.8714400686019409</v>
      </c>
      <c r="M98" t="s">
        <v>21</v>
      </c>
      <c r="N98">
        <v>434569</v>
      </c>
      <c r="O98">
        <f t="shared" si="12"/>
        <v>10603.483600000001</v>
      </c>
      <c r="P98">
        <v>4</v>
      </c>
      <c r="Q98">
        <f t="shared" si="13"/>
        <v>3.7723451564540537E-2</v>
      </c>
    </row>
    <row r="99" spans="1:17">
      <c r="A99">
        <v>29</v>
      </c>
      <c r="B99">
        <v>26</v>
      </c>
      <c r="E99" s="2"/>
      <c r="F99" t="s">
        <v>15</v>
      </c>
      <c r="G99">
        <v>240784</v>
      </c>
      <c r="H99">
        <f t="shared" si="14"/>
        <v>2238.0872799999997</v>
      </c>
      <c r="I99">
        <v>21</v>
      </c>
      <c r="J99">
        <f t="shared" si="11"/>
        <v>0.93830120869995759</v>
      </c>
      <c r="M99" t="s">
        <v>22</v>
      </c>
      <c r="N99">
        <v>599504</v>
      </c>
      <c r="O99">
        <f t="shared" si="12"/>
        <v>14627.8976</v>
      </c>
      <c r="P99">
        <v>1</v>
      </c>
      <c r="Q99">
        <f t="shared" si="13"/>
        <v>6.8362523948759385E-3</v>
      </c>
    </row>
    <row r="100" spans="1:17">
      <c r="A100">
        <v>30</v>
      </c>
      <c r="B100" s="3" t="s">
        <v>32</v>
      </c>
      <c r="E100" s="2"/>
      <c r="F100" t="s">
        <v>18</v>
      </c>
      <c r="G100">
        <v>625628</v>
      </c>
      <c r="H100">
        <f t="shared" si="14"/>
        <v>5815.2122599999993</v>
      </c>
      <c r="I100">
        <v>66</v>
      </c>
      <c r="J100">
        <f t="shared" si="11"/>
        <v>1.134954272503202</v>
      </c>
      <c r="M100" t="s">
        <v>23</v>
      </c>
      <c r="N100">
        <v>534752</v>
      </c>
      <c r="O100">
        <f t="shared" si="12"/>
        <v>13047.9488</v>
      </c>
      <c r="P100">
        <v>2</v>
      </c>
      <c r="Q100">
        <f t="shared" si="13"/>
        <v>1.5328079766836609E-2</v>
      </c>
    </row>
    <row r="101" spans="1:17">
      <c r="A101">
        <v>31</v>
      </c>
      <c r="B101">
        <v>155</v>
      </c>
      <c r="E101" s="2"/>
      <c r="F101" t="s">
        <v>17</v>
      </c>
      <c r="G101">
        <v>543133</v>
      </c>
      <c r="H101">
        <f t="shared" si="14"/>
        <v>5048.4212349999998</v>
      </c>
      <c r="I101">
        <v>59</v>
      </c>
      <c r="J101">
        <f t="shared" si="11"/>
        <v>1.1686821929786928</v>
      </c>
    </row>
    <row r="102" spans="1:17">
      <c r="A102">
        <v>32</v>
      </c>
      <c r="B102">
        <v>56</v>
      </c>
      <c r="F102" t="s">
        <v>28</v>
      </c>
      <c r="G102">
        <v>243479</v>
      </c>
      <c r="H102">
        <f>G102*0.0244</f>
        <v>5940.8876</v>
      </c>
      <c r="I102">
        <v>76</v>
      </c>
      <c r="J102">
        <f t="shared" si="11"/>
        <v>1.2792701211852586</v>
      </c>
    </row>
    <row r="103" spans="1:17">
      <c r="A103">
        <v>33</v>
      </c>
      <c r="B103">
        <v>95</v>
      </c>
    </row>
    <row r="104" spans="1:17">
      <c r="A104">
        <v>34</v>
      </c>
      <c r="B104">
        <v>112</v>
      </c>
      <c r="F104" t="s">
        <v>19</v>
      </c>
      <c r="G104">
        <v>599939</v>
      </c>
      <c r="H104">
        <f>G104*0.009295</f>
        <v>5576.4330049999999</v>
      </c>
      <c r="I104">
        <v>39</v>
      </c>
      <c r="J104">
        <f t="shared" ref="J104:J119" si="15">I104/H104*100</f>
        <v>0.69937180210057959</v>
      </c>
    </row>
    <row r="105" spans="1:17">
      <c r="A105">
        <v>35</v>
      </c>
      <c r="B105">
        <v>39</v>
      </c>
      <c r="F105" t="s">
        <v>22</v>
      </c>
      <c r="G105">
        <v>622145</v>
      </c>
      <c r="H105">
        <f>G105*0.009295</f>
        <v>5782.837775</v>
      </c>
      <c r="I105">
        <v>45</v>
      </c>
      <c r="J105">
        <f t="shared" si="15"/>
        <v>0.77816466155321118</v>
      </c>
    </row>
    <row r="106" spans="1:17">
      <c r="A106">
        <v>36</v>
      </c>
      <c r="B106">
        <v>77</v>
      </c>
      <c r="F106" t="s">
        <v>21</v>
      </c>
      <c r="G106">
        <v>355057</v>
      </c>
      <c r="H106">
        <f>G106*0.009295</f>
        <v>3300.2548149999998</v>
      </c>
      <c r="I106">
        <v>31</v>
      </c>
      <c r="J106">
        <f t="shared" si="15"/>
        <v>0.93932140812587539</v>
      </c>
    </row>
    <row r="107" spans="1:17">
      <c r="A107">
        <v>37</v>
      </c>
      <c r="B107">
        <v>114</v>
      </c>
      <c r="F107" t="s">
        <v>23</v>
      </c>
      <c r="G107">
        <v>816692</v>
      </c>
      <c r="H107">
        <f>G107*0.009295</f>
        <v>7591.1521399999992</v>
      </c>
      <c r="I107">
        <v>99</v>
      </c>
      <c r="J107">
        <f t="shared" si="15"/>
        <v>1.3041498599183656</v>
      </c>
    </row>
    <row r="108" spans="1:17">
      <c r="A108">
        <v>38</v>
      </c>
      <c r="B108">
        <v>244</v>
      </c>
      <c r="F108" t="s">
        <v>7</v>
      </c>
      <c r="G108">
        <v>261133</v>
      </c>
      <c r="H108">
        <f>G108*0.0244</f>
        <v>6371.6452000000008</v>
      </c>
      <c r="I108">
        <v>90</v>
      </c>
      <c r="J108">
        <f t="shared" si="15"/>
        <v>1.4125080285386888</v>
      </c>
    </row>
    <row r="109" spans="1:17">
      <c r="A109">
        <v>39</v>
      </c>
      <c r="B109">
        <v>41</v>
      </c>
      <c r="F109" t="s">
        <v>5</v>
      </c>
      <c r="G109">
        <v>181975</v>
      </c>
      <c r="H109">
        <f>G109*0.0244</f>
        <v>4440.1900000000005</v>
      </c>
      <c r="I109">
        <v>65</v>
      </c>
      <c r="J109">
        <f t="shared" si="15"/>
        <v>1.4639013195381276</v>
      </c>
    </row>
    <row r="110" spans="1:17">
      <c r="A110">
        <v>40</v>
      </c>
      <c r="B110">
        <v>41</v>
      </c>
      <c r="F110" t="s">
        <v>6</v>
      </c>
      <c r="G110">
        <v>159112</v>
      </c>
      <c r="H110">
        <f>G110*0.0244</f>
        <v>3882.3328000000001</v>
      </c>
      <c r="I110">
        <v>58</v>
      </c>
      <c r="J110">
        <f t="shared" si="15"/>
        <v>1.4939471443560943</v>
      </c>
    </row>
    <row r="111" spans="1:17">
      <c r="A111">
        <v>41</v>
      </c>
      <c r="B111">
        <v>56</v>
      </c>
      <c r="F111" t="s">
        <v>15</v>
      </c>
      <c r="G111">
        <v>267844</v>
      </c>
      <c r="H111">
        <f>G111*0.0244</f>
        <v>6535.3936000000003</v>
      </c>
      <c r="I111">
        <v>102</v>
      </c>
      <c r="J111">
        <f t="shared" si="15"/>
        <v>1.5607323176373034</v>
      </c>
    </row>
    <row r="112" spans="1:17">
      <c r="A112">
        <v>42</v>
      </c>
      <c r="B112">
        <v>46</v>
      </c>
      <c r="F112" t="s">
        <v>18</v>
      </c>
      <c r="G112">
        <v>733346</v>
      </c>
      <c r="H112">
        <f>G112*0.009295</f>
        <v>6816.4510699999992</v>
      </c>
      <c r="I112">
        <v>112</v>
      </c>
      <c r="J112">
        <f t="shared" si="15"/>
        <v>1.6430837520850863</v>
      </c>
    </row>
    <row r="113" spans="1:17">
      <c r="A113">
        <v>43</v>
      </c>
      <c r="B113">
        <v>21</v>
      </c>
      <c r="F113" t="s">
        <v>8</v>
      </c>
      <c r="G113">
        <v>284917</v>
      </c>
      <c r="H113">
        <f>G113*0.0244</f>
        <v>6951.9748000000009</v>
      </c>
      <c r="I113">
        <v>115</v>
      </c>
      <c r="J113">
        <f t="shared" si="15"/>
        <v>1.654206226409221</v>
      </c>
    </row>
    <row r="114" spans="1:17">
      <c r="A114">
        <v>44</v>
      </c>
      <c r="B114">
        <v>31</v>
      </c>
      <c r="F114" t="s">
        <v>2</v>
      </c>
      <c r="G114">
        <v>185800</v>
      </c>
      <c r="H114">
        <f>G114*0.0244</f>
        <v>4533.5200000000004</v>
      </c>
      <c r="I114">
        <v>75</v>
      </c>
      <c r="J114">
        <f t="shared" si="15"/>
        <v>1.6543436446734543</v>
      </c>
    </row>
    <row r="115" spans="1:17">
      <c r="A115">
        <v>45</v>
      </c>
      <c r="B115">
        <v>31</v>
      </c>
      <c r="F115" t="s">
        <v>4</v>
      </c>
      <c r="G115">
        <v>176405</v>
      </c>
      <c r="H115">
        <f>G115*0.0244</f>
        <v>4304.2820000000002</v>
      </c>
      <c r="I115">
        <v>77</v>
      </c>
      <c r="J115">
        <f t="shared" si="15"/>
        <v>1.78891624665856</v>
      </c>
    </row>
    <row r="116" spans="1:17">
      <c r="A116">
        <v>46</v>
      </c>
      <c r="B116">
        <v>56</v>
      </c>
      <c r="F116" t="s">
        <v>17</v>
      </c>
      <c r="G116">
        <v>786866</v>
      </c>
      <c r="H116">
        <f>G116*0.009295</f>
        <v>7313.9194699999998</v>
      </c>
      <c r="I116">
        <v>136</v>
      </c>
      <c r="J116">
        <f t="shared" si="15"/>
        <v>1.8594681081442097</v>
      </c>
    </row>
    <row r="117" spans="1:17">
      <c r="A117">
        <v>47</v>
      </c>
      <c r="B117">
        <v>23</v>
      </c>
      <c r="F117" t="s">
        <v>1</v>
      </c>
      <c r="G117">
        <v>258644</v>
      </c>
      <c r="H117">
        <f>G117*0.0244</f>
        <v>6310.9136000000008</v>
      </c>
      <c r="I117">
        <v>118</v>
      </c>
      <c r="J117">
        <f t="shared" si="15"/>
        <v>1.8697768259733423</v>
      </c>
    </row>
    <row r="118" spans="1:17">
      <c r="A118">
        <v>48</v>
      </c>
      <c r="B118">
        <v>24</v>
      </c>
      <c r="E118" t="s">
        <v>20</v>
      </c>
      <c r="F118" t="s">
        <v>0</v>
      </c>
      <c r="G118">
        <v>285447</v>
      </c>
      <c r="H118">
        <f>G118*0.0244</f>
        <v>6964.9068000000007</v>
      </c>
      <c r="I118">
        <v>139</v>
      </c>
      <c r="J118">
        <f t="shared" si="15"/>
        <v>1.9957194545661399</v>
      </c>
    </row>
    <row r="119" spans="1:17">
      <c r="A119">
        <v>49</v>
      </c>
      <c r="B119" s="3" t="s">
        <v>32</v>
      </c>
      <c r="F119" t="s">
        <v>3</v>
      </c>
      <c r="G119">
        <v>211098</v>
      </c>
      <c r="H119">
        <f>G119*0.0244</f>
        <v>5150.7912000000006</v>
      </c>
      <c r="I119">
        <v>114</v>
      </c>
      <c r="J119">
        <f t="shared" si="15"/>
        <v>2.2132522087092172</v>
      </c>
    </row>
    <row r="120" spans="1:17">
      <c r="A120">
        <v>50</v>
      </c>
      <c r="B120">
        <v>114</v>
      </c>
      <c r="N120" t="s">
        <v>10</v>
      </c>
      <c r="O120" t="s">
        <v>16</v>
      </c>
      <c r="P120" t="s">
        <v>20</v>
      </c>
      <c r="Q120" t="s">
        <v>24</v>
      </c>
    </row>
    <row r="121" spans="1:17">
      <c r="A121">
        <v>51</v>
      </c>
      <c r="B121">
        <v>34</v>
      </c>
      <c r="F121" t="s">
        <v>22</v>
      </c>
      <c r="G121">
        <v>218203</v>
      </c>
      <c r="H121">
        <f t="shared" ref="H121:H136" si="16">G121*0.0244</f>
        <v>5324.1532000000007</v>
      </c>
      <c r="I121">
        <v>26</v>
      </c>
      <c r="J121">
        <f t="shared" ref="J121:J136" si="17">I121/H121*100</f>
        <v>0.48834056841189311</v>
      </c>
      <c r="M121" t="s">
        <v>34</v>
      </c>
      <c r="N121">
        <v>6</v>
      </c>
      <c r="O121">
        <v>3</v>
      </c>
      <c r="P121">
        <v>0</v>
      </c>
      <c r="Q121">
        <v>1</v>
      </c>
    </row>
    <row r="122" spans="1:17">
      <c r="A122">
        <v>52</v>
      </c>
      <c r="B122">
        <v>22</v>
      </c>
      <c r="F122" t="s">
        <v>5</v>
      </c>
      <c r="G122">
        <v>306372</v>
      </c>
      <c r="H122">
        <f t="shared" si="16"/>
        <v>7475.4768000000004</v>
      </c>
      <c r="I122">
        <v>40</v>
      </c>
      <c r="J122">
        <f t="shared" si="17"/>
        <v>0.53508292608171826</v>
      </c>
      <c r="M122" t="s">
        <v>35</v>
      </c>
      <c r="N122">
        <v>7</v>
      </c>
      <c r="O122">
        <v>11</v>
      </c>
      <c r="P122">
        <v>3</v>
      </c>
      <c r="Q122">
        <v>3</v>
      </c>
    </row>
    <row r="123" spans="1:17">
      <c r="A123">
        <v>53</v>
      </c>
      <c r="B123">
        <v>90</v>
      </c>
      <c r="F123" t="s">
        <v>21</v>
      </c>
      <c r="G123">
        <v>187037</v>
      </c>
      <c r="H123">
        <f t="shared" si="16"/>
        <v>4563.7028</v>
      </c>
      <c r="I123">
        <v>41</v>
      </c>
      <c r="J123">
        <f t="shared" si="17"/>
        <v>0.89839329589998707</v>
      </c>
      <c r="M123" t="s">
        <v>36</v>
      </c>
      <c r="N123">
        <v>0</v>
      </c>
      <c r="O123">
        <v>3</v>
      </c>
      <c r="P123">
        <v>4</v>
      </c>
      <c r="Q123">
        <v>3</v>
      </c>
    </row>
    <row r="124" spans="1:17">
      <c r="A124">
        <v>54</v>
      </c>
      <c r="B124">
        <v>77</v>
      </c>
      <c r="F124" t="s">
        <v>17</v>
      </c>
      <c r="G124">
        <v>344455</v>
      </c>
      <c r="H124">
        <f t="shared" si="16"/>
        <v>8404.7020000000011</v>
      </c>
      <c r="I124">
        <v>77</v>
      </c>
      <c r="J124">
        <f t="shared" si="17"/>
        <v>0.91615383864888955</v>
      </c>
      <c r="M124" t="s">
        <v>37</v>
      </c>
      <c r="N124">
        <v>1</v>
      </c>
      <c r="O124">
        <v>0</v>
      </c>
      <c r="P124">
        <v>8</v>
      </c>
      <c r="Q124">
        <v>4</v>
      </c>
    </row>
    <row r="125" spans="1:17">
      <c r="A125">
        <v>55</v>
      </c>
      <c r="B125">
        <v>18</v>
      </c>
      <c r="F125" t="s">
        <v>1</v>
      </c>
      <c r="G125">
        <v>209954</v>
      </c>
      <c r="H125">
        <f t="shared" si="16"/>
        <v>5122.8776000000007</v>
      </c>
      <c r="I125">
        <v>56</v>
      </c>
      <c r="J125">
        <f t="shared" si="17"/>
        <v>1.0931356236190377</v>
      </c>
      <c r="M125" t="s">
        <v>38</v>
      </c>
      <c r="N125">
        <v>0</v>
      </c>
      <c r="O125">
        <v>0</v>
      </c>
      <c r="P125">
        <v>1</v>
      </c>
      <c r="Q125">
        <v>4</v>
      </c>
    </row>
    <row r="126" spans="1:17">
      <c r="A126">
        <v>56</v>
      </c>
      <c r="B126">
        <v>210</v>
      </c>
      <c r="F126" t="s">
        <v>23</v>
      </c>
      <c r="G126">
        <v>238307</v>
      </c>
      <c r="H126">
        <f t="shared" si="16"/>
        <v>5814.6908000000003</v>
      </c>
      <c r="I126">
        <v>64</v>
      </c>
      <c r="J126">
        <f t="shared" si="17"/>
        <v>1.1006604168875154</v>
      </c>
      <c r="M126" t="s">
        <v>39</v>
      </c>
      <c r="N126">
        <v>0</v>
      </c>
      <c r="O126">
        <v>0</v>
      </c>
      <c r="P126">
        <v>0</v>
      </c>
      <c r="Q126">
        <v>1</v>
      </c>
    </row>
    <row r="127" spans="1:17">
      <c r="A127">
        <v>57</v>
      </c>
      <c r="B127">
        <v>147</v>
      </c>
      <c r="F127" t="s">
        <v>19</v>
      </c>
      <c r="G127">
        <v>207538</v>
      </c>
      <c r="H127">
        <f t="shared" si="16"/>
        <v>5063.9272000000001</v>
      </c>
      <c r="I127">
        <v>65</v>
      </c>
      <c r="J127">
        <f t="shared" si="17"/>
        <v>1.2835887530136689</v>
      </c>
    </row>
    <row r="128" spans="1:17">
      <c r="A128">
        <v>58</v>
      </c>
      <c r="B128">
        <v>16</v>
      </c>
      <c r="F128" t="s">
        <v>18</v>
      </c>
      <c r="G128">
        <v>299161</v>
      </c>
      <c r="H128">
        <f t="shared" si="16"/>
        <v>7299.5284000000001</v>
      </c>
      <c r="I128">
        <v>112</v>
      </c>
      <c r="J128">
        <f t="shared" si="17"/>
        <v>1.5343456982782615</v>
      </c>
    </row>
    <row r="129" spans="1:17">
      <c r="A129">
        <v>59</v>
      </c>
      <c r="B129">
        <v>18</v>
      </c>
      <c r="F129" t="s">
        <v>2</v>
      </c>
      <c r="G129">
        <v>239171</v>
      </c>
      <c r="H129">
        <f t="shared" si="16"/>
        <v>5835.7724000000007</v>
      </c>
      <c r="I129">
        <v>95</v>
      </c>
      <c r="J129">
        <f t="shared" si="17"/>
        <v>1.6278907655822901</v>
      </c>
      <c r="N129" t="s">
        <v>10</v>
      </c>
      <c r="O129" t="s">
        <v>16</v>
      </c>
      <c r="P129" t="s">
        <v>20</v>
      </c>
      <c r="Q129" t="s">
        <v>24</v>
      </c>
    </row>
    <row r="130" spans="1:17">
      <c r="A130">
        <v>60</v>
      </c>
      <c r="B130">
        <v>55</v>
      </c>
      <c r="F130" t="s">
        <v>7</v>
      </c>
      <c r="G130">
        <v>311894</v>
      </c>
      <c r="H130">
        <f t="shared" si="16"/>
        <v>7610.2136</v>
      </c>
      <c r="I130">
        <v>147</v>
      </c>
      <c r="J130">
        <f t="shared" si="17"/>
        <v>1.9316146395680669</v>
      </c>
      <c r="M130" t="s">
        <v>41</v>
      </c>
      <c r="N130">
        <f>N121/14*100</f>
        <v>42.857142857142854</v>
      </c>
      <c r="O130">
        <f>O121/17*100</f>
        <v>17.647058823529413</v>
      </c>
      <c r="P130">
        <f>P121/16*100</f>
        <v>0</v>
      </c>
      <c r="Q130">
        <f>Q121/16*100</f>
        <v>6.25</v>
      </c>
    </row>
    <row r="131" spans="1:17">
      <c r="A131">
        <v>61</v>
      </c>
      <c r="B131">
        <v>102</v>
      </c>
      <c r="F131" t="s">
        <v>3</v>
      </c>
      <c r="G131">
        <v>240618</v>
      </c>
      <c r="H131">
        <f t="shared" si="16"/>
        <v>5871.0792000000001</v>
      </c>
      <c r="I131">
        <v>114</v>
      </c>
      <c r="J131">
        <f t="shared" si="17"/>
        <v>1.9417213789246788</v>
      </c>
      <c r="M131" t="s">
        <v>42</v>
      </c>
      <c r="N131">
        <f t="shared" ref="N131:N135" si="18">N122/14*100</f>
        <v>50</v>
      </c>
      <c r="O131">
        <f t="shared" ref="O131:O135" si="19">O122/17*100</f>
        <v>64.705882352941174</v>
      </c>
      <c r="P131">
        <f t="shared" ref="P131:Q135" si="20">P122/16*100</f>
        <v>18.75</v>
      </c>
      <c r="Q131">
        <f t="shared" si="20"/>
        <v>18.75</v>
      </c>
    </row>
    <row r="132" spans="1:17">
      <c r="A132">
        <v>62</v>
      </c>
      <c r="B132">
        <v>59</v>
      </c>
      <c r="F132" t="s">
        <v>6</v>
      </c>
      <c r="G132">
        <v>494966</v>
      </c>
      <c r="H132">
        <f t="shared" si="16"/>
        <v>12077.170400000001</v>
      </c>
      <c r="I132">
        <v>244</v>
      </c>
      <c r="J132">
        <f t="shared" si="17"/>
        <v>2.02034079108464</v>
      </c>
      <c r="M132" t="s">
        <v>43</v>
      </c>
      <c r="N132">
        <f t="shared" si="18"/>
        <v>0</v>
      </c>
      <c r="O132">
        <f t="shared" si="19"/>
        <v>17.647058823529413</v>
      </c>
      <c r="P132">
        <f t="shared" si="20"/>
        <v>25</v>
      </c>
      <c r="Q132">
        <f t="shared" si="20"/>
        <v>18.75</v>
      </c>
    </row>
    <row r="133" spans="1:17">
      <c r="A133">
        <v>63</v>
      </c>
      <c r="B133">
        <v>64</v>
      </c>
      <c r="F133" t="s">
        <v>4</v>
      </c>
      <c r="G133">
        <v>288987</v>
      </c>
      <c r="H133">
        <f t="shared" si="16"/>
        <v>7051.2828000000009</v>
      </c>
      <c r="I133">
        <v>155</v>
      </c>
      <c r="J133">
        <f t="shared" si="17"/>
        <v>2.1981815847749004</v>
      </c>
      <c r="M133" t="s">
        <v>44</v>
      </c>
      <c r="N133">
        <f t="shared" si="18"/>
        <v>7.1428571428571423</v>
      </c>
      <c r="O133">
        <f t="shared" si="19"/>
        <v>0</v>
      </c>
      <c r="P133">
        <f t="shared" si="20"/>
        <v>50</v>
      </c>
      <c r="Q133">
        <f t="shared" si="20"/>
        <v>25</v>
      </c>
    </row>
    <row r="134" spans="1:17">
      <c r="A134">
        <v>64</v>
      </c>
      <c r="B134">
        <v>19</v>
      </c>
      <c r="F134" t="s">
        <v>30</v>
      </c>
      <c r="G134">
        <v>384150</v>
      </c>
      <c r="H134">
        <f t="shared" si="16"/>
        <v>9373.26</v>
      </c>
      <c r="I134">
        <v>210</v>
      </c>
      <c r="J134">
        <f t="shared" si="17"/>
        <v>2.2404158211764105</v>
      </c>
      <c r="M134" t="s">
        <v>45</v>
      </c>
      <c r="N134">
        <f t="shared" si="18"/>
        <v>0</v>
      </c>
      <c r="O134">
        <f t="shared" si="19"/>
        <v>0</v>
      </c>
      <c r="P134">
        <f t="shared" si="20"/>
        <v>6.25</v>
      </c>
      <c r="Q134">
        <f t="shared" si="20"/>
        <v>25</v>
      </c>
    </row>
    <row r="135" spans="1:17">
      <c r="A135">
        <v>65</v>
      </c>
      <c r="B135">
        <v>66</v>
      </c>
      <c r="E135" t="s">
        <v>24</v>
      </c>
      <c r="F135" t="s">
        <v>0</v>
      </c>
      <c r="G135">
        <v>328892</v>
      </c>
      <c r="H135">
        <f t="shared" si="16"/>
        <v>8024.9648000000007</v>
      </c>
      <c r="I135">
        <v>195</v>
      </c>
      <c r="J135">
        <f t="shared" si="17"/>
        <v>2.4299172003844802</v>
      </c>
      <c r="M135" t="s">
        <v>46</v>
      </c>
      <c r="N135">
        <f t="shared" si="18"/>
        <v>0</v>
      </c>
      <c r="O135">
        <f t="shared" si="19"/>
        <v>0</v>
      </c>
      <c r="P135">
        <f t="shared" si="20"/>
        <v>0</v>
      </c>
      <c r="Q135">
        <f t="shared" si="20"/>
        <v>6.25</v>
      </c>
    </row>
    <row r="136" spans="1:17">
      <c r="A136">
        <v>66</v>
      </c>
      <c r="B136" s="3" t="s">
        <v>32</v>
      </c>
      <c r="F136" t="s">
        <v>8</v>
      </c>
      <c r="G136">
        <v>228455</v>
      </c>
      <c r="H136">
        <f t="shared" si="16"/>
        <v>5574.3020000000006</v>
      </c>
      <c r="I136">
        <v>204</v>
      </c>
      <c r="J136">
        <f t="shared" si="17"/>
        <v>3.6596510199842056</v>
      </c>
    </row>
    <row r="138" spans="1:17">
      <c r="E138" t="s">
        <v>54</v>
      </c>
      <c r="F138" t="s">
        <v>0</v>
      </c>
      <c r="G138">
        <v>357485</v>
      </c>
      <c r="H138">
        <f t="shared" ref="H138:H150" si="21">G138*0.0244</f>
        <v>8722.634</v>
      </c>
      <c r="I138">
        <v>13</v>
      </c>
      <c r="J138">
        <f t="shared" ref="J138:J150" si="22">I138/H138*100</f>
        <v>0.14903754989605203</v>
      </c>
    </row>
    <row r="139" spans="1:17">
      <c r="F139" t="s">
        <v>3</v>
      </c>
      <c r="G139">
        <v>461316</v>
      </c>
      <c r="H139">
        <f t="shared" si="21"/>
        <v>11256.110400000001</v>
      </c>
      <c r="I139">
        <v>25</v>
      </c>
      <c r="J139">
        <f t="shared" si="22"/>
        <v>0.22210158848477529</v>
      </c>
    </row>
    <row r="140" spans="1:17">
      <c r="F140" t="s">
        <v>4</v>
      </c>
      <c r="G140">
        <v>391556</v>
      </c>
      <c r="H140">
        <f t="shared" si="21"/>
        <v>9553.9664000000012</v>
      </c>
      <c r="I140">
        <v>13</v>
      </c>
      <c r="J140">
        <f t="shared" si="22"/>
        <v>0.13606914087535413</v>
      </c>
    </row>
    <row r="141" spans="1:17">
      <c r="F141" t="s">
        <v>1</v>
      </c>
      <c r="G141">
        <v>520018</v>
      </c>
      <c r="H141">
        <f t="shared" si="21"/>
        <v>12688.439200000001</v>
      </c>
      <c r="I141">
        <v>25</v>
      </c>
      <c r="J141">
        <f t="shared" si="22"/>
        <v>0.19702974972682219</v>
      </c>
    </row>
    <row r="142" spans="1:17">
      <c r="F142" t="s">
        <v>5</v>
      </c>
      <c r="G142">
        <v>472606</v>
      </c>
      <c r="H142">
        <f t="shared" si="21"/>
        <v>11531.5864</v>
      </c>
      <c r="I142">
        <v>40</v>
      </c>
      <c r="J142">
        <f t="shared" si="22"/>
        <v>0.34687334953324372</v>
      </c>
    </row>
    <row r="143" spans="1:17">
      <c r="F143" t="s">
        <v>6</v>
      </c>
      <c r="G143">
        <v>403697</v>
      </c>
      <c r="H143">
        <f t="shared" si="21"/>
        <v>9850.2067999999999</v>
      </c>
      <c r="I143">
        <v>47</v>
      </c>
      <c r="J143">
        <f t="shared" si="22"/>
        <v>0.4771473427339617</v>
      </c>
    </row>
    <row r="144" spans="1:17">
      <c r="F144" t="s">
        <v>56</v>
      </c>
      <c r="G144">
        <v>454681</v>
      </c>
      <c r="H144">
        <f t="shared" si="21"/>
        <v>11094.216400000001</v>
      </c>
      <c r="I144">
        <v>57</v>
      </c>
      <c r="J144">
        <f t="shared" si="22"/>
        <v>0.51378121667069698</v>
      </c>
    </row>
    <row r="145" spans="6:10">
      <c r="F145" s="1" t="s">
        <v>18</v>
      </c>
      <c r="G145">
        <v>460700</v>
      </c>
      <c r="H145">
        <f t="shared" si="21"/>
        <v>11241.08</v>
      </c>
      <c r="I145">
        <v>60</v>
      </c>
      <c r="J145">
        <f t="shared" si="22"/>
        <v>0.53375654296562258</v>
      </c>
    </row>
    <row r="146" spans="6:10">
      <c r="F146" t="s">
        <v>8</v>
      </c>
      <c r="G146">
        <v>382155</v>
      </c>
      <c r="H146">
        <f t="shared" si="21"/>
        <v>9324.5820000000003</v>
      </c>
      <c r="I146">
        <v>24</v>
      </c>
      <c r="J146">
        <f t="shared" si="22"/>
        <v>0.25738419159164455</v>
      </c>
    </row>
    <row r="147" spans="6:10">
      <c r="F147" t="s">
        <v>2</v>
      </c>
      <c r="G147">
        <v>434955</v>
      </c>
      <c r="H147">
        <f t="shared" si="21"/>
        <v>10612.902</v>
      </c>
      <c r="I147">
        <v>33</v>
      </c>
      <c r="J147">
        <f t="shared" si="22"/>
        <v>0.31094228515442807</v>
      </c>
    </row>
    <row r="148" spans="6:10">
      <c r="F148" t="s">
        <v>17</v>
      </c>
      <c r="G148">
        <v>508275</v>
      </c>
      <c r="H148">
        <f t="shared" si="21"/>
        <v>12401.910000000002</v>
      </c>
      <c r="I148">
        <v>53</v>
      </c>
      <c r="J148">
        <f t="shared" si="22"/>
        <v>0.42735352860970605</v>
      </c>
    </row>
    <row r="149" spans="6:10">
      <c r="F149" t="s">
        <v>19</v>
      </c>
      <c r="G149">
        <v>287973</v>
      </c>
      <c r="H149">
        <f t="shared" si="21"/>
        <v>7026.5412000000006</v>
      </c>
      <c r="I149">
        <v>42</v>
      </c>
      <c r="J149">
        <f t="shared" si="22"/>
        <v>0.59773363315652372</v>
      </c>
    </row>
    <row r="150" spans="6:10">
      <c r="F150" t="s">
        <v>7</v>
      </c>
      <c r="G150">
        <v>617931</v>
      </c>
      <c r="H150">
        <f t="shared" si="21"/>
        <v>15077.5164</v>
      </c>
      <c r="I150">
        <v>32</v>
      </c>
      <c r="J150">
        <f t="shared" si="22"/>
        <v>0.21223654580140267</v>
      </c>
    </row>
  </sheetData>
  <phoneticPr fontId="4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97"/>
  <sheetViews>
    <sheetView tabSelected="1" workbookViewId="0">
      <selection activeCell="P31" sqref="P31"/>
    </sheetView>
  </sheetViews>
  <sheetFormatPr baseColWidth="12" defaultColWidth="10.83203125" defaultRowHeight="15"/>
  <sheetData>
    <row r="1" spans="1:6">
      <c r="B1" s="1" t="s">
        <v>11</v>
      </c>
      <c r="C1" s="1" t="s">
        <v>13</v>
      </c>
      <c r="D1" s="1" t="s">
        <v>12</v>
      </c>
      <c r="E1" s="1" t="s">
        <v>9</v>
      </c>
      <c r="F1" s="1" t="s">
        <v>14</v>
      </c>
    </row>
    <row r="2" spans="1:6">
      <c r="B2" t="s">
        <v>22</v>
      </c>
      <c r="C2">
        <v>405346</v>
      </c>
      <c r="D2">
        <f t="shared" ref="D2:D15" si="0">C2*0.0244</f>
        <v>9890.4423999999999</v>
      </c>
      <c r="E2">
        <v>22</v>
      </c>
      <c r="F2">
        <f t="shared" ref="F2:F15" si="1">E2/D2*100</f>
        <v>0.22243696601478616</v>
      </c>
    </row>
    <row r="3" spans="1:6">
      <c r="A3" s="2"/>
      <c r="B3" t="s">
        <v>21</v>
      </c>
      <c r="C3">
        <v>229494</v>
      </c>
      <c r="D3">
        <f t="shared" si="0"/>
        <v>5599.6536000000006</v>
      </c>
      <c r="E3">
        <v>16</v>
      </c>
      <c r="F3">
        <f t="shared" si="1"/>
        <v>0.2857319602769714</v>
      </c>
    </row>
    <row r="4" spans="1:6">
      <c r="A4" s="2"/>
      <c r="B4" t="s">
        <v>19</v>
      </c>
      <c r="C4">
        <v>274844</v>
      </c>
      <c r="D4">
        <f t="shared" si="0"/>
        <v>6706.1936000000005</v>
      </c>
      <c r="E4">
        <v>22</v>
      </c>
      <c r="F4">
        <f t="shared" si="1"/>
        <v>0.32805494908467897</v>
      </c>
    </row>
    <row r="5" spans="1:6">
      <c r="B5" t="s">
        <v>8</v>
      </c>
      <c r="C5">
        <v>258965</v>
      </c>
      <c r="D5">
        <f t="shared" si="0"/>
        <v>6318.7460000000001</v>
      </c>
      <c r="E5">
        <v>21</v>
      </c>
      <c r="F5">
        <f t="shared" si="1"/>
        <v>0.33234442403603498</v>
      </c>
    </row>
    <row r="6" spans="1:6">
      <c r="B6" t="s">
        <v>3</v>
      </c>
      <c r="C6">
        <v>185291</v>
      </c>
      <c r="D6">
        <f t="shared" si="0"/>
        <v>4521.1004000000003</v>
      </c>
      <c r="E6">
        <v>21</v>
      </c>
      <c r="F6">
        <f t="shared" si="1"/>
        <v>0.46448868952346201</v>
      </c>
    </row>
    <row r="7" spans="1:6">
      <c r="A7" t="s">
        <v>10</v>
      </c>
      <c r="B7" t="s">
        <v>0</v>
      </c>
      <c r="C7">
        <v>265723</v>
      </c>
      <c r="D7">
        <f t="shared" si="0"/>
        <v>6483.6412</v>
      </c>
      <c r="E7">
        <v>31</v>
      </c>
      <c r="F7">
        <f t="shared" si="1"/>
        <v>0.47812639601340062</v>
      </c>
    </row>
    <row r="8" spans="1:6">
      <c r="B8" t="s">
        <v>23</v>
      </c>
      <c r="C8">
        <v>311895</v>
      </c>
      <c r="D8">
        <f t="shared" si="0"/>
        <v>7610.2380000000003</v>
      </c>
      <c r="E8">
        <v>46</v>
      </c>
      <c r="F8">
        <f t="shared" si="1"/>
        <v>0.60444890159808395</v>
      </c>
    </row>
    <row r="9" spans="1:6">
      <c r="A9" s="2"/>
      <c r="B9" t="s">
        <v>15</v>
      </c>
      <c r="C9">
        <v>234130</v>
      </c>
      <c r="D9">
        <f t="shared" si="0"/>
        <v>5712.7719999999999</v>
      </c>
      <c r="E9">
        <v>38</v>
      </c>
      <c r="F9">
        <f t="shared" si="1"/>
        <v>0.66517620517675136</v>
      </c>
    </row>
    <row r="10" spans="1:6">
      <c r="A10" s="2"/>
      <c r="B10" t="s">
        <v>18</v>
      </c>
      <c r="C10">
        <v>101987</v>
      </c>
      <c r="D10">
        <f t="shared" si="0"/>
        <v>2488.4828000000002</v>
      </c>
      <c r="E10">
        <v>19</v>
      </c>
      <c r="F10">
        <f t="shared" si="1"/>
        <v>0.76351743319262644</v>
      </c>
    </row>
    <row r="11" spans="1:6">
      <c r="B11" t="s">
        <v>7</v>
      </c>
      <c r="C11">
        <v>263668</v>
      </c>
      <c r="D11">
        <f t="shared" si="0"/>
        <v>6433.4992000000002</v>
      </c>
      <c r="E11">
        <v>54</v>
      </c>
      <c r="F11">
        <f t="shared" si="1"/>
        <v>0.83935659772834037</v>
      </c>
    </row>
    <row r="12" spans="1:6">
      <c r="B12" t="s">
        <v>25</v>
      </c>
      <c r="C12">
        <v>198457</v>
      </c>
      <c r="D12">
        <f t="shared" si="0"/>
        <v>4842.3508000000002</v>
      </c>
      <c r="E12">
        <v>43</v>
      </c>
      <c r="F12">
        <f t="shared" si="1"/>
        <v>0.8879984490177788</v>
      </c>
    </row>
    <row r="13" spans="1:6">
      <c r="B13" t="s">
        <v>5</v>
      </c>
      <c r="C13">
        <v>158325</v>
      </c>
      <c r="D13">
        <f t="shared" si="0"/>
        <v>3863.13</v>
      </c>
      <c r="E13">
        <v>37</v>
      </c>
      <c r="F13">
        <f t="shared" si="1"/>
        <v>0.95777258337151472</v>
      </c>
    </row>
    <row r="14" spans="1:6">
      <c r="B14" t="s">
        <v>6</v>
      </c>
      <c r="C14">
        <v>236089</v>
      </c>
      <c r="D14">
        <f t="shared" si="0"/>
        <v>5760.5716000000002</v>
      </c>
      <c r="E14">
        <v>56</v>
      </c>
      <c r="F14">
        <f t="shared" si="1"/>
        <v>0.97212575224305853</v>
      </c>
    </row>
    <row r="15" spans="1:6">
      <c r="B15" t="s">
        <v>1</v>
      </c>
      <c r="C15">
        <v>250902</v>
      </c>
      <c r="D15">
        <f t="shared" si="0"/>
        <v>6122.0088000000005</v>
      </c>
      <c r="E15">
        <v>106</v>
      </c>
      <c r="F15">
        <f t="shared" si="1"/>
        <v>1.7314578182246323</v>
      </c>
    </row>
    <row r="17" spans="1:14">
      <c r="A17" s="2"/>
      <c r="B17" t="s">
        <v>6</v>
      </c>
      <c r="C17">
        <v>615272</v>
      </c>
      <c r="D17">
        <f>C17*0.009295</f>
        <v>5718.9532399999998</v>
      </c>
      <c r="E17">
        <v>24</v>
      </c>
      <c r="F17">
        <f t="shared" ref="F17:F33" si="2">E17/D17*100</f>
        <v>0.4196572168511033</v>
      </c>
    </row>
    <row r="18" spans="1:14">
      <c r="A18" s="2"/>
      <c r="B18" t="s">
        <v>1</v>
      </c>
      <c r="C18">
        <v>428357</v>
      </c>
      <c r="D18">
        <f>C18*0.009295</f>
        <v>3981.5783149999997</v>
      </c>
      <c r="E18">
        <v>18</v>
      </c>
      <c r="F18">
        <f t="shared" si="2"/>
        <v>0.45208202817932019</v>
      </c>
    </row>
    <row r="19" spans="1:14">
      <c r="A19" s="2"/>
      <c r="B19" t="s">
        <v>5</v>
      </c>
      <c r="C19">
        <v>348295</v>
      </c>
      <c r="D19">
        <f>C19*0.009295</f>
        <v>3237.4020249999999</v>
      </c>
      <c r="E19">
        <v>15</v>
      </c>
      <c r="F19">
        <f t="shared" si="2"/>
        <v>0.46333448500267738</v>
      </c>
    </row>
    <row r="20" spans="1:14">
      <c r="B20" t="s">
        <v>27</v>
      </c>
      <c r="C20">
        <v>162866</v>
      </c>
      <c r="D20">
        <f>C20*0.0244</f>
        <v>3973.9304000000002</v>
      </c>
      <c r="E20">
        <v>23</v>
      </c>
      <c r="F20">
        <f t="shared" si="2"/>
        <v>0.57877208921424494</v>
      </c>
    </row>
    <row r="21" spans="1:14">
      <c r="A21" s="2"/>
      <c r="B21" t="s">
        <v>19</v>
      </c>
      <c r="C21">
        <v>660806</v>
      </c>
      <c r="D21">
        <f>C21*0.009295</f>
        <v>6142.1917699999995</v>
      </c>
      <c r="E21">
        <v>37</v>
      </c>
      <c r="F21">
        <f t="shared" si="2"/>
        <v>0.6023908302687202</v>
      </c>
    </row>
    <row r="22" spans="1:14">
      <c r="B22" t="s">
        <v>26</v>
      </c>
      <c r="C22">
        <v>267730</v>
      </c>
      <c r="D22">
        <f>C22*0.0244</f>
        <v>6532.6120000000001</v>
      </c>
      <c r="E22">
        <v>41</v>
      </c>
      <c r="F22">
        <f t="shared" si="2"/>
        <v>0.62762031481434999</v>
      </c>
    </row>
    <row r="23" spans="1:14">
      <c r="B23" t="s">
        <v>21</v>
      </c>
      <c r="C23">
        <v>306982</v>
      </c>
      <c r="D23">
        <f>C23*0.0244</f>
        <v>7490.3608000000004</v>
      </c>
      <c r="E23">
        <v>48</v>
      </c>
      <c r="F23">
        <f t="shared" si="2"/>
        <v>0.64082360358395551</v>
      </c>
    </row>
    <row r="24" spans="1:14">
      <c r="A24" s="2"/>
      <c r="B24" t="s">
        <v>4</v>
      </c>
      <c r="C24">
        <v>296222</v>
      </c>
      <c r="D24">
        <f t="shared" ref="D24:D32" si="3">C24*0.009295</f>
        <v>2753.3834899999997</v>
      </c>
      <c r="E24">
        <v>18</v>
      </c>
      <c r="F24">
        <f t="shared" si="2"/>
        <v>0.6537411176239748</v>
      </c>
    </row>
    <row r="25" spans="1:14">
      <c r="A25" s="2"/>
      <c r="B25" t="s">
        <v>3</v>
      </c>
      <c r="C25">
        <f>872406-27710</f>
        <v>844696</v>
      </c>
      <c r="D25">
        <f t="shared" si="3"/>
        <v>7851.4493199999997</v>
      </c>
      <c r="E25">
        <v>55</v>
      </c>
      <c r="F25">
        <f t="shared" si="2"/>
        <v>0.7005076102306167</v>
      </c>
      <c r="J25" t="s">
        <v>33</v>
      </c>
      <c r="K25" t="s">
        <v>55</v>
      </c>
      <c r="L25" t="s">
        <v>47</v>
      </c>
      <c r="M25" t="s">
        <v>48</v>
      </c>
      <c r="N25" t="s">
        <v>49</v>
      </c>
    </row>
    <row r="26" spans="1:14">
      <c r="A26" s="2"/>
      <c r="B26" t="s">
        <v>8</v>
      </c>
      <c r="C26">
        <v>464484</v>
      </c>
      <c r="D26">
        <f t="shared" si="3"/>
        <v>4317.37878</v>
      </c>
      <c r="E26">
        <v>31</v>
      </c>
      <c r="F26">
        <f t="shared" si="2"/>
        <v>0.71802826621573379</v>
      </c>
      <c r="J26">
        <f>AVERAGE(F83:F97)</f>
        <v>8.1232119434372682E-2</v>
      </c>
      <c r="K26">
        <f>AVERAGE(F69:F81)</f>
        <v>0.33703435886155647</v>
      </c>
      <c r="L26">
        <f>AVERAGE(F2:F15)</f>
        <v>0.68093122325015154</v>
      </c>
      <c r="M26">
        <f>AVERAGE(F35:F50)</f>
        <v>1.5206789380617172</v>
      </c>
      <c r="N26">
        <f>AVERAGE(F52:F67)</f>
        <v>1.6187146451450403</v>
      </c>
    </row>
    <row r="27" spans="1:14">
      <c r="A27" s="2"/>
      <c r="B27" t="s">
        <v>7</v>
      </c>
      <c r="C27">
        <v>796398</v>
      </c>
      <c r="D27">
        <f t="shared" si="3"/>
        <v>7402.5194099999999</v>
      </c>
      <c r="E27">
        <v>54</v>
      </c>
      <c r="F27">
        <f t="shared" si="2"/>
        <v>0.72948136991105839</v>
      </c>
      <c r="J27">
        <f>STDEV(F83:F97)</f>
        <v>6.8852988963098133E-2</v>
      </c>
      <c r="K27">
        <f>STDEV(F69:F81)</f>
        <v>0.15730259544400091</v>
      </c>
      <c r="L27">
        <f>STDEV(F2:F15)</f>
        <v>0.3967508648413029</v>
      </c>
      <c r="M27">
        <f>STDEV(F35:F50)</f>
        <v>0.42368041688115748</v>
      </c>
      <c r="N27">
        <f>STDEV(F52:F67)</f>
        <v>0.81804202989031827</v>
      </c>
    </row>
    <row r="28" spans="1:14">
      <c r="A28" s="2" t="s">
        <v>16</v>
      </c>
      <c r="B28" t="s">
        <v>0</v>
      </c>
      <c r="C28">
        <v>487543</v>
      </c>
      <c r="D28">
        <f t="shared" si="3"/>
        <v>4531.7121849999994</v>
      </c>
      <c r="E28">
        <v>34</v>
      </c>
      <c r="F28">
        <f t="shared" si="2"/>
        <v>0.75026830063348349</v>
      </c>
    </row>
    <row r="29" spans="1:14">
      <c r="A29" s="2"/>
      <c r="B29" t="s">
        <v>2</v>
      </c>
      <c r="C29">
        <v>691355</v>
      </c>
      <c r="D29">
        <f t="shared" si="3"/>
        <v>6426.1447249999992</v>
      </c>
      <c r="E29">
        <v>56</v>
      </c>
      <c r="F29">
        <f t="shared" si="2"/>
        <v>0.8714400686019409</v>
      </c>
    </row>
    <row r="30" spans="1:14">
      <c r="A30" s="2"/>
      <c r="B30" t="s">
        <v>15</v>
      </c>
      <c r="C30">
        <v>240784</v>
      </c>
      <c r="D30">
        <f t="shared" si="3"/>
        <v>2238.0872799999997</v>
      </c>
      <c r="E30">
        <v>21</v>
      </c>
      <c r="F30">
        <f t="shared" si="2"/>
        <v>0.93830120869995759</v>
      </c>
    </row>
    <row r="31" spans="1:14">
      <c r="A31" s="2"/>
      <c r="B31" t="s">
        <v>18</v>
      </c>
      <c r="C31">
        <v>625628</v>
      </c>
      <c r="D31">
        <f t="shared" si="3"/>
        <v>5815.2122599999993</v>
      </c>
      <c r="E31">
        <v>66</v>
      </c>
      <c r="F31">
        <f t="shared" si="2"/>
        <v>1.134954272503202</v>
      </c>
    </row>
    <row r="32" spans="1:14">
      <c r="A32" s="2"/>
      <c r="B32" t="s">
        <v>17</v>
      </c>
      <c r="C32">
        <v>543133</v>
      </c>
      <c r="D32">
        <f t="shared" si="3"/>
        <v>5048.4212349999998</v>
      </c>
      <c r="E32">
        <v>59</v>
      </c>
      <c r="F32">
        <f t="shared" si="2"/>
        <v>1.1686821929786928</v>
      </c>
    </row>
    <row r="33" spans="2:6">
      <c r="B33" t="s">
        <v>28</v>
      </c>
      <c r="C33">
        <v>243479</v>
      </c>
      <c r="D33">
        <f>C33*0.0244</f>
        <v>5940.8876</v>
      </c>
      <c r="E33">
        <v>76</v>
      </c>
      <c r="F33">
        <f t="shared" si="2"/>
        <v>1.2792701211852586</v>
      </c>
    </row>
    <row r="35" spans="2:6">
      <c r="B35" t="s">
        <v>19</v>
      </c>
      <c r="C35">
        <v>599939</v>
      </c>
      <c r="D35">
        <f>C35*0.009295</f>
        <v>5576.4330049999999</v>
      </c>
      <c r="E35">
        <v>39</v>
      </c>
      <c r="F35">
        <f t="shared" ref="F35:F50" si="4">E35/D35*100</f>
        <v>0.69937180210057959</v>
      </c>
    </row>
    <row r="36" spans="2:6">
      <c r="B36" t="s">
        <v>22</v>
      </c>
      <c r="C36">
        <v>622145</v>
      </c>
      <c r="D36">
        <f>C36*0.009295</f>
        <v>5782.837775</v>
      </c>
      <c r="E36">
        <v>45</v>
      </c>
      <c r="F36">
        <f t="shared" si="4"/>
        <v>0.77816466155321118</v>
      </c>
    </row>
    <row r="37" spans="2:6">
      <c r="B37" t="s">
        <v>21</v>
      </c>
      <c r="C37">
        <v>355057</v>
      </c>
      <c r="D37">
        <f>C37*0.009295</f>
        <v>3300.2548149999998</v>
      </c>
      <c r="E37">
        <v>31</v>
      </c>
      <c r="F37">
        <f t="shared" si="4"/>
        <v>0.93932140812587539</v>
      </c>
    </row>
    <row r="38" spans="2:6">
      <c r="B38" t="s">
        <v>23</v>
      </c>
      <c r="C38">
        <v>816692</v>
      </c>
      <c r="D38">
        <f>C38*0.009295</f>
        <v>7591.1521399999992</v>
      </c>
      <c r="E38">
        <v>99</v>
      </c>
      <c r="F38">
        <f t="shared" si="4"/>
        <v>1.3041498599183656</v>
      </c>
    </row>
    <row r="39" spans="2:6">
      <c r="B39" t="s">
        <v>7</v>
      </c>
      <c r="C39">
        <v>261133</v>
      </c>
      <c r="D39">
        <f>C39*0.0244</f>
        <v>6371.6452000000008</v>
      </c>
      <c r="E39">
        <v>90</v>
      </c>
      <c r="F39">
        <f t="shared" si="4"/>
        <v>1.4125080285386888</v>
      </c>
    </row>
    <row r="40" spans="2:6">
      <c r="B40" t="s">
        <v>5</v>
      </c>
      <c r="C40">
        <v>181975</v>
      </c>
      <c r="D40">
        <f>C40*0.0244</f>
        <v>4440.1900000000005</v>
      </c>
      <c r="E40">
        <v>65</v>
      </c>
      <c r="F40">
        <f t="shared" si="4"/>
        <v>1.4639013195381276</v>
      </c>
    </row>
    <row r="41" spans="2:6">
      <c r="B41" t="s">
        <v>6</v>
      </c>
      <c r="C41">
        <v>159112</v>
      </c>
      <c r="D41">
        <f>C41*0.0244</f>
        <v>3882.3328000000001</v>
      </c>
      <c r="E41">
        <v>58</v>
      </c>
      <c r="F41">
        <f t="shared" si="4"/>
        <v>1.4939471443560943</v>
      </c>
    </row>
    <row r="42" spans="2:6">
      <c r="B42" t="s">
        <v>15</v>
      </c>
      <c r="C42">
        <v>267844</v>
      </c>
      <c r="D42">
        <f>C42*0.0244</f>
        <v>6535.3936000000003</v>
      </c>
      <c r="E42">
        <v>102</v>
      </c>
      <c r="F42">
        <f t="shared" si="4"/>
        <v>1.5607323176373034</v>
      </c>
    </row>
    <row r="43" spans="2:6">
      <c r="B43" t="s">
        <v>18</v>
      </c>
      <c r="C43">
        <v>733346</v>
      </c>
      <c r="D43">
        <f>C43*0.009295</f>
        <v>6816.4510699999992</v>
      </c>
      <c r="E43">
        <v>112</v>
      </c>
      <c r="F43">
        <f t="shared" si="4"/>
        <v>1.6430837520850863</v>
      </c>
    </row>
    <row r="44" spans="2:6">
      <c r="B44" t="s">
        <v>8</v>
      </c>
      <c r="C44">
        <v>284917</v>
      </c>
      <c r="D44">
        <f>C44*0.0244</f>
        <v>6951.9748000000009</v>
      </c>
      <c r="E44">
        <v>115</v>
      </c>
      <c r="F44">
        <f t="shared" si="4"/>
        <v>1.654206226409221</v>
      </c>
    </row>
    <row r="45" spans="2:6">
      <c r="B45" t="s">
        <v>2</v>
      </c>
      <c r="C45">
        <v>185800</v>
      </c>
      <c r="D45">
        <f>C45*0.0244</f>
        <v>4533.5200000000004</v>
      </c>
      <c r="E45">
        <v>75</v>
      </c>
      <c r="F45">
        <f t="shared" si="4"/>
        <v>1.6543436446734543</v>
      </c>
    </row>
    <row r="46" spans="2:6">
      <c r="B46" t="s">
        <v>4</v>
      </c>
      <c r="C46">
        <v>176405</v>
      </c>
      <c r="D46">
        <f>C46*0.0244</f>
        <v>4304.2820000000002</v>
      </c>
      <c r="E46">
        <v>77</v>
      </c>
      <c r="F46">
        <f t="shared" si="4"/>
        <v>1.78891624665856</v>
      </c>
    </row>
    <row r="47" spans="2:6">
      <c r="B47" t="s">
        <v>17</v>
      </c>
      <c r="C47">
        <v>786866</v>
      </c>
      <c r="D47">
        <f>C47*0.009295</f>
        <v>7313.9194699999998</v>
      </c>
      <c r="E47">
        <v>136</v>
      </c>
      <c r="F47">
        <f t="shared" si="4"/>
        <v>1.8594681081442097</v>
      </c>
    </row>
    <row r="48" spans="2:6">
      <c r="B48" t="s">
        <v>1</v>
      </c>
      <c r="C48">
        <v>258644</v>
      </c>
      <c r="D48">
        <f>C48*0.0244</f>
        <v>6310.9136000000008</v>
      </c>
      <c r="E48">
        <v>118</v>
      </c>
      <c r="F48">
        <f t="shared" si="4"/>
        <v>1.8697768259733423</v>
      </c>
    </row>
    <row r="49" spans="1:6">
      <c r="A49" t="s">
        <v>20</v>
      </c>
      <c r="B49" t="s">
        <v>0</v>
      </c>
      <c r="C49">
        <v>285447</v>
      </c>
      <c r="D49">
        <f>C49*0.0244</f>
        <v>6964.9068000000007</v>
      </c>
      <c r="E49">
        <v>139</v>
      </c>
      <c r="F49">
        <f t="shared" si="4"/>
        <v>1.9957194545661399</v>
      </c>
    </row>
    <row r="50" spans="1:6">
      <c r="B50" t="s">
        <v>3</v>
      </c>
      <c r="C50">
        <v>211098</v>
      </c>
      <c r="D50">
        <f>C50*0.0244</f>
        <v>5150.7912000000006</v>
      </c>
      <c r="E50">
        <v>114</v>
      </c>
      <c r="F50">
        <f t="shared" si="4"/>
        <v>2.2132522087092172</v>
      </c>
    </row>
    <row r="52" spans="1:6">
      <c r="B52" t="s">
        <v>22</v>
      </c>
      <c r="C52">
        <v>218203</v>
      </c>
      <c r="D52">
        <f t="shared" ref="D52:D67" si="5">C52*0.0244</f>
        <v>5324.1532000000007</v>
      </c>
      <c r="E52">
        <v>26</v>
      </c>
      <c r="F52">
        <f t="shared" ref="F52:F67" si="6">E52/D52*100</f>
        <v>0.48834056841189311</v>
      </c>
    </row>
    <row r="53" spans="1:6">
      <c r="B53" t="s">
        <v>5</v>
      </c>
      <c r="C53">
        <v>306372</v>
      </c>
      <c r="D53">
        <f t="shared" si="5"/>
        <v>7475.4768000000004</v>
      </c>
      <c r="E53">
        <v>40</v>
      </c>
      <c r="F53">
        <f t="shared" si="6"/>
        <v>0.53508292608171826</v>
      </c>
    </row>
    <row r="54" spans="1:6">
      <c r="B54" t="s">
        <v>21</v>
      </c>
      <c r="C54">
        <v>187037</v>
      </c>
      <c r="D54">
        <f t="shared" si="5"/>
        <v>4563.7028</v>
      </c>
      <c r="E54">
        <v>41</v>
      </c>
      <c r="F54">
        <f t="shared" si="6"/>
        <v>0.89839329589998707</v>
      </c>
    </row>
    <row r="55" spans="1:6">
      <c r="B55" t="s">
        <v>17</v>
      </c>
      <c r="C55">
        <v>344455</v>
      </c>
      <c r="D55">
        <f t="shared" si="5"/>
        <v>8404.7020000000011</v>
      </c>
      <c r="E55">
        <v>77</v>
      </c>
      <c r="F55">
        <f t="shared" si="6"/>
        <v>0.91615383864888955</v>
      </c>
    </row>
    <row r="56" spans="1:6">
      <c r="B56" t="s">
        <v>1</v>
      </c>
      <c r="C56">
        <v>209954</v>
      </c>
      <c r="D56">
        <f t="shared" si="5"/>
        <v>5122.8776000000007</v>
      </c>
      <c r="E56">
        <v>56</v>
      </c>
      <c r="F56">
        <f t="shared" si="6"/>
        <v>1.0931356236190377</v>
      </c>
    </row>
    <row r="57" spans="1:6">
      <c r="B57" t="s">
        <v>23</v>
      </c>
      <c r="C57">
        <v>238307</v>
      </c>
      <c r="D57">
        <f t="shared" si="5"/>
        <v>5814.6908000000003</v>
      </c>
      <c r="E57">
        <v>64</v>
      </c>
      <c r="F57">
        <f t="shared" si="6"/>
        <v>1.1006604168875154</v>
      </c>
    </row>
    <row r="58" spans="1:6">
      <c r="B58" t="s">
        <v>19</v>
      </c>
      <c r="C58">
        <v>207538</v>
      </c>
      <c r="D58">
        <f t="shared" si="5"/>
        <v>5063.9272000000001</v>
      </c>
      <c r="E58">
        <v>65</v>
      </c>
      <c r="F58">
        <f t="shared" si="6"/>
        <v>1.2835887530136689</v>
      </c>
    </row>
    <row r="59" spans="1:6">
      <c r="B59" t="s">
        <v>18</v>
      </c>
      <c r="C59">
        <v>299161</v>
      </c>
      <c r="D59">
        <f t="shared" si="5"/>
        <v>7299.5284000000001</v>
      </c>
      <c r="E59">
        <v>112</v>
      </c>
      <c r="F59">
        <f t="shared" si="6"/>
        <v>1.5343456982782615</v>
      </c>
    </row>
    <row r="60" spans="1:6">
      <c r="B60" t="s">
        <v>2</v>
      </c>
      <c r="C60">
        <v>239171</v>
      </c>
      <c r="D60">
        <f t="shared" si="5"/>
        <v>5835.7724000000007</v>
      </c>
      <c r="E60">
        <v>95</v>
      </c>
      <c r="F60">
        <f t="shared" si="6"/>
        <v>1.6278907655822901</v>
      </c>
    </row>
    <row r="61" spans="1:6">
      <c r="B61" t="s">
        <v>7</v>
      </c>
      <c r="C61">
        <v>311894</v>
      </c>
      <c r="D61">
        <f t="shared" si="5"/>
        <v>7610.2136</v>
      </c>
      <c r="E61">
        <v>147</v>
      </c>
      <c r="F61">
        <f t="shared" si="6"/>
        <v>1.9316146395680669</v>
      </c>
    </row>
    <row r="62" spans="1:6">
      <c r="B62" t="s">
        <v>3</v>
      </c>
      <c r="C62">
        <v>240618</v>
      </c>
      <c r="D62">
        <f t="shared" si="5"/>
        <v>5871.0792000000001</v>
      </c>
      <c r="E62">
        <v>114</v>
      </c>
      <c r="F62">
        <f t="shared" si="6"/>
        <v>1.9417213789246788</v>
      </c>
    </row>
    <row r="63" spans="1:6">
      <c r="B63" t="s">
        <v>6</v>
      </c>
      <c r="C63">
        <v>494966</v>
      </c>
      <c r="D63">
        <f t="shared" si="5"/>
        <v>12077.170400000001</v>
      </c>
      <c r="E63">
        <v>244</v>
      </c>
      <c r="F63">
        <f t="shared" si="6"/>
        <v>2.02034079108464</v>
      </c>
    </row>
    <row r="64" spans="1:6">
      <c r="B64" t="s">
        <v>4</v>
      </c>
      <c r="C64">
        <v>288987</v>
      </c>
      <c r="D64">
        <f t="shared" si="5"/>
        <v>7051.2828000000009</v>
      </c>
      <c r="E64">
        <v>155</v>
      </c>
      <c r="F64">
        <f t="shared" si="6"/>
        <v>2.1981815847749004</v>
      </c>
    </row>
    <row r="65" spans="1:6">
      <c r="B65" t="s">
        <v>30</v>
      </c>
      <c r="C65">
        <v>384150</v>
      </c>
      <c r="D65">
        <f t="shared" si="5"/>
        <v>9373.26</v>
      </c>
      <c r="E65">
        <v>210</v>
      </c>
      <c r="F65">
        <f t="shared" si="6"/>
        <v>2.2404158211764105</v>
      </c>
    </row>
    <row r="66" spans="1:6">
      <c r="A66" t="s">
        <v>24</v>
      </c>
      <c r="B66" t="s">
        <v>0</v>
      </c>
      <c r="C66">
        <v>328892</v>
      </c>
      <c r="D66">
        <f t="shared" si="5"/>
        <v>8024.9648000000007</v>
      </c>
      <c r="E66">
        <v>195</v>
      </c>
      <c r="F66">
        <f t="shared" si="6"/>
        <v>2.4299172003844802</v>
      </c>
    </row>
    <row r="67" spans="1:6">
      <c r="B67" t="s">
        <v>8</v>
      </c>
      <c r="C67">
        <v>228455</v>
      </c>
      <c r="D67">
        <f t="shared" si="5"/>
        <v>5574.3020000000006</v>
      </c>
      <c r="E67">
        <v>204</v>
      </c>
      <c r="F67">
        <f t="shared" si="6"/>
        <v>3.6596510199842056</v>
      </c>
    </row>
    <row r="69" spans="1:6">
      <c r="A69" t="s">
        <v>54</v>
      </c>
      <c r="B69" t="s">
        <v>0</v>
      </c>
      <c r="C69">
        <v>357485</v>
      </c>
      <c r="D69">
        <f t="shared" ref="D69:D81" si="7">C69*0.0244</f>
        <v>8722.634</v>
      </c>
      <c r="E69">
        <v>13</v>
      </c>
      <c r="F69">
        <f t="shared" ref="F69:F81" si="8">E69/D69*100</f>
        <v>0.14903754989605203</v>
      </c>
    </row>
    <row r="70" spans="1:6">
      <c r="B70" t="s">
        <v>3</v>
      </c>
      <c r="C70">
        <v>461316</v>
      </c>
      <c r="D70">
        <f t="shared" si="7"/>
        <v>11256.110400000001</v>
      </c>
      <c r="E70">
        <v>25</v>
      </c>
      <c r="F70">
        <f t="shared" si="8"/>
        <v>0.22210158848477529</v>
      </c>
    </row>
    <row r="71" spans="1:6">
      <c r="B71" t="s">
        <v>4</v>
      </c>
      <c r="C71">
        <v>391556</v>
      </c>
      <c r="D71">
        <f t="shared" si="7"/>
        <v>9553.9664000000012</v>
      </c>
      <c r="E71">
        <v>13</v>
      </c>
      <c r="F71">
        <f t="shared" si="8"/>
        <v>0.13606914087535413</v>
      </c>
    </row>
    <row r="72" spans="1:6">
      <c r="B72" t="s">
        <v>1</v>
      </c>
      <c r="C72">
        <v>520018</v>
      </c>
      <c r="D72">
        <f t="shared" si="7"/>
        <v>12688.439200000001</v>
      </c>
      <c r="E72">
        <v>25</v>
      </c>
      <c r="F72">
        <f t="shared" si="8"/>
        <v>0.19702974972682219</v>
      </c>
    </row>
    <row r="73" spans="1:6">
      <c r="B73" t="s">
        <v>5</v>
      </c>
      <c r="C73">
        <v>472606</v>
      </c>
      <c r="D73">
        <f t="shared" si="7"/>
        <v>11531.5864</v>
      </c>
      <c r="E73">
        <v>40</v>
      </c>
      <c r="F73">
        <f t="shared" si="8"/>
        <v>0.34687334953324372</v>
      </c>
    </row>
    <row r="74" spans="1:6">
      <c r="B74" t="s">
        <v>6</v>
      </c>
      <c r="C74">
        <v>403697</v>
      </c>
      <c r="D74">
        <f t="shared" si="7"/>
        <v>9850.2067999999999</v>
      </c>
      <c r="E74">
        <v>47</v>
      </c>
      <c r="F74">
        <f t="shared" si="8"/>
        <v>0.4771473427339617</v>
      </c>
    </row>
    <row r="75" spans="1:6">
      <c r="B75" t="s">
        <v>56</v>
      </c>
      <c r="C75">
        <v>454681</v>
      </c>
      <c r="D75">
        <f t="shared" si="7"/>
        <v>11094.216400000001</v>
      </c>
      <c r="E75">
        <v>57</v>
      </c>
      <c r="F75">
        <f t="shared" si="8"/>
        <v>0.51378121667069698</v>
      </c>
    </row>
    <row r="76" spans="1:6">
      <c r="B76" s="1" t="s">
        <v>18</v>
      </c>
      <c r="C76">
        <v>460700</v>
      </c>
      <c r="D76">
        <f t="shared" si="7"/>
        <v>11241.08</v>
      </c>
      <c r="E76">
        <v>60</v>
      </c>
      <c r="F76">
        <f t="shared" si="8"/>
        <v>0.53375654296562258</v>
      </c>
    </row>
    <row r="77" spans="1:6">
      <c r="B77" t="s">
        <v>8</v>
      </c>
      <c r="C77">
        <v>382155</v>
      </c>
      <c r="D77">
        <f t="shared" si="7"/>
        <v>9324.5820000000003</v>
      </c>
      <c r="E77">
        <v>24</v>
      </c>
      <c r="F77">
        <f t="shared" si="8"/>
        <v>0.25738419159164455</v>
      </c>
    </row>
    <row r="78" spans="1:6">
      <c r="B78" t="s">
        <v>2</v>
      </c>
      <c r="C78">
        <v>434955</v>
      </c>
      <c r="D78">
        <f t="shared" si="7"/>
        <v>10612.902</v>
      </c>
      <c r="E78">
        <v>33</v>
      </c>
      <c r="F78">
        <f t="shared" si="8"/>
        <v>0.31094228515442807</v>
      </c>
    </row>
    <row r="79" spans="1:6">
      <c r="B79" t="s">
        <v>17</v>
      </c>
      <c r="C79">
        <v>508275</v>
      </c>
      <c r="D79">
        <f t="shared" si="7"/>
        <v>12401.910000000002</v>
      </c>
      <c r="E79">
        <v>53</v>
      </c>
      <c r="F79">
        <f t="shared" si="8"/>
        <v>0.42735352860970605</v>
      </c>
    </row>
    <row r="80" spans="1:6">
      <c r="B80" t="s">
        <v>19</v>
      </c>
      <c r="C80">
        <v>287973</v>
      </c>
      <c r="D80">
        <f t="shared" si="7"/>
        <v>7026.5412000000006</v>
      </c>
      <c r="E80">
        <v>42</v>
      </c>
      <c r="F80">
        <f t="shared" si="8"/>
        <v>0.59773363315652372</v>
      </c>
    </row>
    <row r="81" spans="1:6">
      <c r="B81" t="s">
        <v>7</v>
      </c>
      <c r="C81">
        <v>617931</v>
      </c>
      <c r="D81">
        <f t="shared" si="7"/>
        <v>15077.5164</v>
      </c>
      <c r="E81">
        <v>32</v>
      </c>
      <c r="F81">
        <f t="shared" si="8"/>
        <v>0.21223654580140267</v>
      </c>
    </row>
    <row r="83" spans="1:6">
      <c r="A83" t="s">
        <v>33</v>
      </c>
      <c r="B83" t="s">
        <v>0</v>
      </c>
      <c r="C83">
        <v>410345</v>
      </c>
      <c r="D83">
        <f t="shared" ref="D83:D97" si="9">C83*0.0244</f>
        <v>10012.418000000001</v>
      </c>
      <c r="E83">
        <v>11</v>
      </c>
      <c r="F83">
        <f t="shared" ref="F83:F97" si="10">E83/D83*100</f>
        <v>0.10986357141701433</v>
      </c>
    </row>
    <row r="84" spans="1:6">
      <c r="B84" t="s">
        <v>3</v>
      </c>
      <c r="C84">
        <v>440568</v>
      </c>
      <c r="D84">
        <f t="shared" si="9"/>
        <v>10749.859200000001</v>
      </c>
      <c r="E84">
        <v>14</v>
      </c>
      <c r="F84">
        <f t="shared" si="10"/>
        <v>0.13023426390552165</v>
      </c>
    </row>
    <row r="85" spans="1:6">
      <c r="B85" t="s">
        <v>4</v>
      </c>
      <c r="C85">
        <v>406660</v>
      </c>
      <c r="D85">
        <f t="shared" si="9"/>
        <v>9922.5040000000008</v>
      </c>
      <c r="E85">
        <v>26</v>
      </c>
      <c r="F85">
        <f t="shared" si="10"/>
        <v>0.26203063259032194</v>
      </c>
    </row>
    <row r="86" spans="1:6">
      <c r="B86" t="s">
        <v>1</v>
      </c>
      <c r="C86">
        <v>718647</v>
      </c>
      <c r="D86">
        <f t="shared" si="9"/>
        <v>17534.986800000002</v>
      </c>
      <c r="E86">
        <v>12</v>
      </c>
      <c r="F86">
        <f t="shared" si="10"/>
        <v>6.8434610968740497E-2</v>
      </c>
    </row>
    <row r="87" spans="1:6">
      <c r="B87" t="s">
        <v>5</v>
      </c>
      <c r="C87">
        <v>408691</v>
      </c>
      <c r="D87">
        <f t="shared" si="9"/>
        <v>9972.0604000000003</v>
      </c>
      <c r="E87">
        <v>18</v>
      </c>
      <c r="F87">
        <f t="shared" si="10"/>
        <v>0.18050432185509024</v>
      </c>
    </row>
    <row r="88" spans="1:6">
      <c r="B88" t="s">
        <v>6</v>
      </c>
      <c r="C88">
        <v>398849</v>
      </c>
      <c r="D88">
        <f t="shared" si="9"/>
        <v>9731.9156000000003</v>
      </c>
      <c r="E88">
        <v>5</v>
      </c>
      <c r="F88">
        <f t="shared" si="10"/>
        <v>5.1377346511307598E-2</v>
      </c>
    </row>
    <row r="89" spans="1:6">
      <c r="A89" t="s">
        <v>40</v>
      </c>
      <c r="B89" t="s">
        <v>2</v>
      </c>
      <c r="C89">
        <v>733178</v>
      </c>
      <c r="D89">
        <f t="shared" si="9"/>
        <v>17889.5432</v>
      </c>
      <c r="E89">
        <v>11</v>
      </c>
      <c r="F89">
        <f t="shared" si="10"/>
        <v>6.1488434204401594E-2</v>
      </c>
    </row>
    <row r="90" spans="1:6">
      <c r="B90" t="s">
        <v>7</v>
      </c>
      <c r="C90">
        <v>806936</v>
      </c>
      <c r="D90">
        <f t="shared" si="9"/>
        <v>19689.238400000002</v>
      </c>
      <c r="E90">
        <v>9</v>
      </c>
      <c r="F90">
        <f t="shared" si="10"/>
        <v>4.5710249513764838E-2</v>
      </c>
    </row>
    <row r="91" spans="1:6">
      <c r="B91" t="s">
        <v>8</v>
      </c>
      <c r="C91">
        <v>482389</v>
      </c>
      <c r="D91">
        <f t="shared" si="9"/>
        <v>11770.2916</v>
      </c>
      <c r="E91">
        <v>13</v>
      </c>
      <c r="F91">
        <f t="shared" si="10"/>
        <v>0.11044756104428202</v>
      </c>
    </row>
    <row r="92" spans="1:6">
      <c r="B92" t="s">
        <v>17</v>
      </c>
      <c r="C92">
        <v>620441</v>
      </c>
      <c r="D92">
        <f t="shared" si="9"/>
        <v>15138.760400000001</v>
      </c>
      <c r="E92">
        <v>3</v>
      </c>
      <c r="F92">
        <f t="shared" si="10"/>
        <v>1.981668195237438E-2</v>
      </c>
    </row>
    <row r="93" spans="1:6">
      <c r="B93" t="s">
        <v>18</v>
      </c>
      <c r="C93">
        <v>702444</v>
      </c>
      <c r="D93">
        <f t="shared" si="9"/>
        <v>17139.633600000001</v>
      </c>
      <c r="E93">
        <v>13</v>
      </c>
      <c r="F93">
        <f t="shared" si="10"/>
        <v>7.5847595715231614E-2</v>
      </c>
    </row>
    <row r="94" spans="1:6">
      <c r="B94" t="s">
        <v>19</v>
      </c>
      <c r="C94">
        <v>765356</v>
      </c>
      <c r="D94">
        <f t="shared" si="9"/>
        <v>18674.686400000002</v>
      </c>
      <c r="E94">
        <v>8</v>
      </c>
      <c r="F94">
        <f t="shared" si="10"/>
        <v>4.2838738111286294E-2</v>
      </c>
    </row>
    <row r="95" spans="1:6">
      <c r="B95" t="s">
        <v>21</v>
      </c>
      <c r="C95">
        <v>434569</v>
      </c>
      <c r="D95">
        <f t="shared" si="9"/>
        <v>10603.483600000001</v>
      </c>
      <c r="E95">
        <v>4</v>
      </c>
      <c r="F95">
        <f t="shared" si="10"/>
        <v>3.7723451564540537E-2</v>
      </c>
    </row>
    <row r="96" spans="1:6">
      <c r="B96" t="s">
        <v>22</v>
      </c>
      <c r="C96">
        <v>599504</v>
      </c>
      <c r="D96">
        <f t="shared" si="9"/>
        <v>14627.8976</v>
      </c>
      <c r="E96">
        <v>1</v>
      </c>
      <c r="F96">
        <f t="shared" si="10"/>
        <v>6.8362523948759385E-3</v>
      </c>
    </row>
    <row r="97" spans="2:6">
      <c r="B97" t="s">
        <v>23</v>
      </c>
      <c r="C97">
        <v>534752</v>
      </c>
      <c r="D97">
        <f t="shared" si="9"/>
        <v>13047.9488</v>
      </c>
      <c r="E97">
        <v>2</v>
      </c>
      <c r="F97">
        <f t="shared" si="10"/>
        <v>1.5328079766836609E-2</v>
      </c>
    </row>
  </sheetData>
  <sheetCalcPr fullCalcOnLoad="1"/>
  <phoneticPr fontId="4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Humphrey</dc:creator>
  <cp:lastModifiedBy>藤田 尚信</cp:lastModifiedBy>
  <dcterms:created xsi:type="dcterms:W3CDTF">2016-08-23T22:05:37Z</dcterms:created>
  <dcterms:modified xsi:type="dcterms:W3CDTF">2016-10-11T05:02:35Z</dcterms:modified>
</cp:coreProperties>
</file>