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80" yWindow="140" windowWidth="29600" windowHeight="18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1" i="1"/>
  <c r="B19"/>
  <c r="C35"/>
  <c r="C36"/>
  <c r="B35"/>
  <c r="B36"/>
  <c r="C13"/>
  <c r="C14"/>
  <c r="B13"/>
  <c r="B14"/>
  <c r="B17"/>
  <c r="C40"/>
  <c r="B40"/>
  <c r="C39"/>
  <c r="B39"/>
  <c r="B18"/>
  <c r="C18"/>
  <c r="C17"/>
</calcChain>
</file>

<file path=xl/sharedStrings.xml><?xml version="1.0" encoding="utf-8"?>
<sst xmlns="http://schemas.openxmlformats.org/spreadsheetml/2006/main" count="17" uniqueCount="11">
  <si>
    <t>LC3</t>
    <phoneticPr fontId="1"/>
  </si>
  <si>
    <t>Lamp1</t>
    <phoneticPr fontId="1"/>
  </si>
  <si>
    <t>Average</t>
    <phoneticPr fontId="1"/>
  </si>
  <si>
    <t>SD</t>
    <phoneticPr fontId="1"/>
  </si>
  <si>
    <t>GFP:LC3</t>
    <phoneticPr fontId="1"/>
  </si>
  <si>
    <t>Colocalization with mSt:Rab2B</t>
    <phoneticPr fontId="1"/>
  </si>
  <si>
    <t>Colocalization with mSt:Rab2A</t>
    <phoneticPr fontId="1"/>
  </si>
  <si>
    <t>GFP:LC3</t>
    <phoneticPr fontId="1"/>
  </si>
  <si>
    <t>p-value</t>
    <phoneticPr fontId="1"/>
  </si>
  <si>
    <t>p-value</t>
    <phoneticPr fontId="1"/>
  </si>
  <si>
    <t>Twenty randomly selected mSt:Rab2 puncta were counted per cell</t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</si>
</sst>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/>
      <c:barChart>
        <c:barDir val="col"/>
        <c:grouping val="clustered"/>
        <c:ser>
          <c:idx val="0"/>
          <c:order val="0"/>
          <c:spPr>
            <a:effectLst/>
          </c:spPr>
          <c:errBars>
            <c:errBarType val="both"/>
            <c:errValType val="cust"/>
            <c:plus>
              <c:numRef>
                <c:f>Sheet1!$B$18:$C$18</c:f>
                <c:numCache>
                  <c:formatCode>General</c:formatCode>
                  <c:ptCount val="2"/>
                  <c:pt idx="0">
                    <c:v>13.3437459341654</c:v>
                  </c:pt>
                  <c:pt idx="1">
                    <c:v>8.819171036881968</c:v>
                  </c:pt>
                </c:numCache>
              </c:numRef>
            </c:plus>
            <c:minus>
              <c:numRef>
                <c:f>Sheet1!$B$18:$C$18</c:f>
                <c:numCache>
                  <c:formatCode>General</c:formatCode>
                  <c:ptCount val="2"/>
                  <c:pt idx="0">
                    <c:v>13.3437459341654</c:v>
                  </c:pt>
                  <c:pt idx="1">
                    <c:v>8.819171036881968</c:v>
                  </c:pt>
                </c:numCache>
              </c:numRef>
            </c:minus>
          </c:errBars>
          <c:cat>
            <c:strRef>
              <c:f>Sheet1!$B$16:$C$16</c:f>
              <c:strCache>
                <c:ptCount val="2"/>
                <c:pt idx="0">
                  <c:v>LC3</c:v>
                </c:pt>
                <c:pt idx="1">
                  <c:v>Lamp1</c:v>
                </c:pt>
              </c:strCache>
            </c:strRef>
          </c:cat>
          <c:val>
            <c:numRef>
              <c:f>Sheet1!$B$17:$C$17</c:f>
              <c:numCache>
                <c:formatCode>General</c:formatCode>
                <c:ptCount val="2"/>
                <c:pt idx="0">
                  <c:v>73.5</c:v>
                </c:pt>
                <c:pt idx="1">
                  <c:v>20.0</c:v>
                </c:pt>
              </c:numCache>
            </c:numRef>
          </c:val>
        </c:ser>
        <c:axId val="566120520"/>
        <c:axId val="566027832"/>
      </c:barChart>
      <c:catAx>
        <c:axId val="566120520"/>
        <c:scaling>
          <c:orientation val="minMax"/>
        </c:scaling>
        <c:axPos val="b"/>
        <c:tickLblPos val="nextTo"/>
        <c:crossAx val="566027832"/>
        <c:crosses val="autoZero"/>
        <c:auto val="1"/>
        <c:lblAlgn val="ctr"/>
        <c:lblOffset val="100"/>
      </c:catAx>
      <c:valAx>
        <c:axId val="566027832"/>
        <c:scaling>
          <c:orientation val="minMax"/>
          <c:max val="100.0"/>
        </c:scaling>
        <c:axPos val="l"/>
        <c:numFmt formatCode="General" sourceLinked="1"/>
        <c:tickLblPos val="nextTo"/>
        <c:crossAx val="566120520"/>
        <c:crosses val="autoZero"/>
        <c:crossBetween val="between"/>
        <c:majorUnit val="20.0"/>
      </c:valAx>
      <c:spPr>
        <a:noFill/>
        <a:ln w="25400">
          <a:noFill/>
        </a:ln>
      </c:spPr>
    </c:plotArea>
    <c:plotVisOnly val="1"/>
  </c:chart>
  <c:printSettings>
    <c:headerFooter/>
    <c:pageMargins b="0.984" l="0.787" r="0.787" t="0.984" header="0.512" footer="0.51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/>
      <c:barChart>
        <c:barDir val="col"/>
        <c:grouping val="stacked"/>
        <c:ser>
          <c:idx val="0"/>
          <c:order val="0"/>
          <c:spPr>
            <a:effectLst/>
          </c:spPr>
          <c:errBars>
            <c:errBarType val="both"/>
            <c:errValType val="cust"/>
            <c:plus>
              <c:numRef>
                <c:f>Sheet1!$B$40:$C$40</c:f>
                <c:numCache>
                  <c:formatCode>General</c:formatCode>
                  <c:ptCount val="2"/>
                  <c:pt idx="0">
                    <c:v>9.66091783079296</c:v>
                  </c:pt>
                  <c:pt idx="1">
                    <c:v>7.472170590486631</c:v>
                  </c:pt>
                </c:numCache>
              </c:numRef>
            </c:plus>
            <c:minus>
              <c:numRef>
                <c:f>Sheet1!$B$40:$C$40</c:f>
                <c:numCache>
                  <c:formatCode>General</c:formatCode>
                  <c:ptCount val="2"/>
                  <c:pt idx="0">
                    <c:v>9.66091783079296</c:v>
                  </c:pt>
                  <c:pt idx="1">
                    <c:v>7.472170590486631</c:v>
                  </c:pt>
                </c:numCache>
              </c:numRef>
            </c:minus>
          </c:errBars>
          <c:cat>
            <c:strRef>
              <c:f>Sheet1!$B$38:$C$38</c:f>
              <c:strCache>
                <c:ptCount val="2"/>
                <c:pt idx="0">
                  <c:v>LC3</c:v>
                </c:pt>
                <c:pt idx="1">
                  <c:v>Lamp1</c:v>
                </c:pt>
              </c:strCache>
            </c:strRef>
          </c:cat>
          <c:val>
            <c:numRef>
              <c:f>Sheet1!$B$39:$C$39</c:f>
              <c:numCache>
                <c:formatCode>General</c:formatCode>
                <c:ptCount val="2"/>
                <c:pt idx="0">
                  <c:v>61.0</c:v>
                </c:pt>
                <c:pt idx="1">
                  <c:v>16.5</c:v>
                </c:pt>
              </c:numCache>
            </c:numRef>
          </c:val>
        </c:ser>
        <c:overlap val="100"/>
        <c:axId val="565989848"/>
        <c:axId val="566074504"/>
      </c:barChart>
      <c:catAx>
        <c:axId val="565989848"/>
        <c:scaling>
          <c:orientation val="minMax"/>
        </c:scaling>
        <c:axPos val="b"/>
        <c:tickLblPos val="nextTo"/>
        <c:crossAx val="566074504"/>
        <c:crosses val="autoZero"/>
        <c:auto val="1"/>
        <c:lblAlgn val="ctr"/>
        <c:lblOffset val="100"/>
      </c:catAx>
      <c:valAx>
        <c:axId val="566074504"/>
        <c:scaling>
          <c:orientation val="minMax"/>
          <c:max val="80.0"/>
        </c:scaling>
        <c:axPos val="l"/>
        <c:numFmt formatCode="General" sourceLinked="1"/>
        <c:tickLblPos val="nextTo"/>
        <c:crossAx val="565989848"/>
        <c:crosses val="autoZero"/>
        <c:crossBetween val="between"/>
        <c:majorUnit val="20.0"/>
      </c:valAx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2</xdr:row>
      <xdr:rowOff>63500</xdr:rowOff>
    </xdr:from>
    <xdr:to>
      <xdr:col>6</xdr:col>
      <xdr:colOff>355600</xdr:colOff>
      <xdr:row>17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22</xdr:row>
      <xdr:rowOff>139700</xdr:rowOff>
    </xdr:from>
    <xdr:to>
      <xdr:col>6</xdr:col>
      <xdr:colOff>482600</xdr:colOff>
      <xdr:row>37</xdr:row>
      <xdr:rowOff>76200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41"/>
  <sheetViews>
    <sheetView tabSelected="1" workbookViewId="0">
      <selection activeCell="H3" sqref="H3"/>
    </sheetView>
  </sheetViews>
  <sheetFormatPr baseColWidth="12" defaultRowHeight="17"/>
  <sheetData>
    <row r="1" spans="1:5">
      <c r="A1" t="s">
        <v>5</v>
      </c>
      <c r="E1" t="s">
        <v>10</v>
      </c>
    </row>
    <row r="2" spans="1:5">
      <c r="A2" s="1"/>
      <c r="B2" s="1" t="s">
        <v>4</v>
      </c>
      <c r="C2" s="1" t="s">
        <v>1</v>
      </c>
    </row>
    <row r="3" spans="1:5">
      <c r="A3">
        <v>1</v>
      </c>
      <c r="B3">
        <v>70</v>
      </c>
      <c r="C3">
        <v>20</v>
      </c>
    </row>
    <row r="4" spans="1:5">
      <c r="A4">
        <v>2</v>
      </c>
      <c r="B4">
        <v>50</v>
      </c>
      <c r="C4">
        <v>15</v>
      </c>
    </row>
    <row r="5" spans="1:5">
      <c r="A5">
        <v>3</v>
      </c>
      <c r="B5">
        <v>80</v>
      </c>
      <c r="C5">
        <v>10</v>
      </c>
    </row>
    <row r="6" spans="1:5">
      <c r="A6">
        <v>4</v>
      </c>
      <c r="B6">
        <v>95</v>
      </c>
      <c r="C6">
        <v>25</v>
      </c>
    </row>
    <row r="7" spans="1:5">
      <c r="A7">
        <v>5</v>
      </c>
      <c r="B7">
        <v>75</v>
      </c>
      <c r="C7">
        <v>10</v>
      </c>
    </row>
    <row r="8" spans="1:5">
      <c r="A8">
        <v>6</v>
      </c>
      <c r="B8">
        <v>85</v>
      </c>
      <c r="C8">
        <v>40</v>
      </c>
    </row>
    <row r="9" spans="1:5">
      <c r="A9">
        <v>7</v>
      </c>
      <c r="B9">
        <v>75</v>
      </c>
      <c r="C9">
        <v>20</v>
      </c>
    </row>
    <row r="10" spans="1:5">
      <c r="A10">
        <v>8</v>
      </c>
      <c r="B10">
        <v>80</v>
      </c>
      <c r="C10">
        <v>25</v>
      </c>
    </row>
    <row r="11" spans="1:5">
      <c r="A11">
        <v>9</v>
      </c>
      <c r="B11">
        <v>55</v>
      </c>
      <c r="C11">
        <v>15</v>
      </c>
    </row>
    <row r="12" spans="1:5">
      <c r="A12">
        <v>10</v>
      </c>
      <c r="B12">
        <v>70</v>
      </c>
      <c r="C12">
        <v>20</v>
      </c>
    </row>
    <row r="13" spans="1:5">
      <c r="A13" s="2" t="s">
        <v>2</v>
      </c>
      <c r="B13" s="2">
        <f>AVERAGE(B3:B12)</f>
        <v>73.5</v>
      </c>
      <c r="C13" s="2">
        <f>AVERAGE(C3:C12)</f>
        <v>20</v>
      </c>
    </row>
    <row r="14" spans="1:5">
      <c r="A14" t="s">
        <v>3</v>
      </c>
      <c r="B14">
        <f>STDEV(B3:B12)</f>
        <v>13.343745934165396</v>
      </c>
      <c r="C14">
        <f>STDEV(C3:C12)</f>
        <v>8.8191710368819685</v>
      </c>
    </row>
    <row r="16" spans="1:5">
      <c r="B16" t="s">
        <v>0</v>
      </c>
      <c r="C16" t="s">
        <v>1</v>
      </c>
    </row>
    <row r="17" spans="1:3">
      <c r="B17">
        <f>B13</f>
        <v>73.5</v>
      </c>
      <c r="C17">
        <f>C13</f>
        <v>20</v>
      </c>
    </row>
    <row r="18" spans="1:3">
      <c r="B18">
        <f>B14</f>
        <v>13.343745934165396</v>
      </c>
      <c r="C18">
        <f>C14</f>
        <v>8.8191710368819685</v>
      </c>
    </row>
    <row r="19" spans="1:3">
      <c r="A19" t="s">
        <v>8</v>
      </c>
      <c r="B19">
        <f>TTEST(B3:B12,C3:C12,2,3)</f>
        <v>1.6089303414143723E-8</v>
      </c>
    </row>
    <row r="23" spans="1:3">
      <c r="A23" t="s">
        <v>6</v>
      </c>
    </row>
    <row r="24" spans="1:3">
      <c r="A24" s="1"/>
      <c r="B24" s="1" t="s">
        <v>7</v>
      </c>
      <c r="C24" s="1" t="s">
        <v>1</v>
      </c>
    </row>
    <row r="25" spans="1:3">
      <c r="A25">
        <v>1</v>
      </c>
      <c r="B25">
        <v>60</v>
      </c>
      <c r="C25">
        <v>15</v>
      </c>
    </row>
    <row r="26" spans="1:3">
      <c r="A26">
        <v>2</v>
      </c>
      <c r="B26">
        <v>55</v>
      </c>
      <c r="C26">
        <v>20</v>
      </c>
    </row>
    <row r="27" spans="1:3">
      <c r="A27">
        <v>3</v>
      </c>
      <c r="B27">
        <v>55</v>
      </c>
      <c r="C27">
        <v>15</v>
      </c>
    </row>
    <row r="28" spans="1:3">
      <c r="A28">
        <v>4</v>
      </c>
      <c r="B28">
        <v>75</v>
      </c>
      <c r="C28">
        <v>5</v>
      </c>
    </row>
    <row r="29" spans="1:3">
      <c r="A29">
        <v>5</v>
      </c>
      <c r="B29">
        <v>70</v>
      </c>
      <c r="C29">
        <v>25</v>
      </c>
    </row>
    <row r="30" spans="1:3">
      <c r="A30">
        <v>6</v>
      </c>
      <c r="B30">
        <v>65</v>
      </c>
      <c r="C30">
        <v>30</v>
      </c>
    </row>
    <row r="31" spans="1:3">
      <c r="A31">
        <v>7</v>
      </c>
      <c r="B31">
        <v>45</v>
      </c>
      <c r="C31">
        <v>10</v>
      </c>
    </row>
    <row r="32" spans="1:3">
      <c r="A32">
        <v>8</v>
      </c>
      <c r="B32">
        <v>70</v>
      </c>
      <c r="C32">
        <v>20</v>
      </c>
    </row>
    <row r="33" spans="1:3">
      <c r="A33">
        <v>9</v>
      </c>
      <c r="B33">
        <v>65</v>
      </c>
      <c r="C33">
        <v>15</v>
      </c>
    </row>
    <row r="34" spans="1:3">
      <c r="A34">
        <v>10</v>
      </c>
      <c r="B34">
        <v>50</v>
      </c>
      <c r="C34">
        <v>10</v>
      </c>
    </row>
    <row r="35" spans="1:3">
      <c r="A35" s="2" t="s">
        <v>2</v>
      </c>
      <c r="B35" s="2">
        <f>AVERAGE(B25:B34)</f>
        <v>61</v>
      </c>
      <c r="C35" s="2">
        <f>AVERAGE(C25:C34)</f>
        <v>16.5</v>
      </c>
    </row>
    <row r="36" spans="1:3">
      <c r="A36" t="s">
        <v>3</v>
      </c>
      <c r="B36">
        <f>STDEV(B25:B34)</f>
        <v>9.6609178307929593</v>
      </c>
      <c r="C36">
        <f>STDEV(C25:C34)</f>
        <v>7.4721705904866313</v>
      </c>
    </row>
    <row r="38" spans="1:3">
      <c r="B38" t="s">
        <v>0</v>
      </c>
      <c r="C38" t="s">
        <v>1</v>
      </c>
    </row>
    <row r="39" spans="1:3">
      <c r="B39">
        <f>B35</f>
        <v>61</v>
      </c>
      <c r="C39">
        <f>C35</f>
        <v>16.5</v>
      </c>
    </row>
    <row r="40" spans="1:3">
      <c r="B40">
        <f>B36</f>
        <v>9.6609178307929593</v>
      </c>
      <c r="C40">
        <f>C36</f>
        <v>7.4721705904866313</v>
      </c>
    </row>
    <row r="41" spans="1:3">
      <c r="A41" t="s">
        <v>9</v>
      </c>
      <c r="B41">
        <f>TTEST(B25:B34,C25:C34,2,3)</f>
        <v>1.9592702566988751E-9</v>
      </c>
    </row>
  </sheetData>
  <phoneticPr fontId="1"/>
  <pageMargins left="0.78700000000000003" right="0.78700000000000003" top="0.98399999999999999" bottom="0.98399999999999999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2015-08-05T02:47:38Z</dcterms:created>
  <dcterms:modified xsi:type="dcterms:W3CDTF">2016-11-24T00:47:26Z</dcterms:modified>
</cp:coreProperties>
</file>