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29600" windowHeight="18540" tabRatio="500"/>
  </bookViews>
  <sheets>
    <sheet name="Sheet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37" i="1"/>
  <c r="D37"/>
  <c r="C37"/>
  <c r="J19"/>
  <c r="J24"/>
  <c r="J30"/>
  <c r="E36"/>
  <c r="J9"/>
  <c r="J15"/>
  <c r="D36"/>
  <c r="C36"/>
  <c r="D5"/>
  <c r="D15"/>
  <c r="B36"/>
  <c r="J29"/>
  <c r="E35"/>
  <c r="J14"/>
  <c r="D35"/>
  <c r="C35"/>
  <c r="D14"/>
  <c r="B35"/>
  <c r="J21"/>
  <c r="J20"/>
  <c r="J22"/>
  <c r="J23"/>
  <c r="J25"/>
  <c r="J26"/>
  <c r="J27"/>
  <c r="J28"/>
  <c r="J6"/>
  <c r="J5"/>
  <c r="J7"/>
  <c r="J8"/>
  <c r="J10"/>
  <c r="J11"/>
  <c r="J12"/>
  <c r="J13"/>
  <c r="J4"/>
  <c r="D30"/>
  <c r="D29"/>
  <c r="D20"/>
  <c r="D21"/>
  <c r="D22"/>
  <c r="D23"/>
  <c r="D24"/>
  <c r="D25"/>
  <c r="D26"/>
  <c r="D27"/>
  <c r="D28"/>
  <c r="D19"/>
  <c r="D6"/>
  <c r="D7"/>
  <c r="D8"/>
  <c r="D9"/>
  <c r="D10"/>
  <c r="D11"/>
  <c r="D12"/>
  <c r="D13"/>
  <c r="D4"/>
</calcChain>
</file>

<file path=xl/sharedStrings.xml><?xml version="1.0" encoding="utf-8"?>
<sst xmlns="http://schemas.openxmlformats.org/spreadsheetml/2006/main" count="32" uniqueCount="16">
  <si>
    <t>Colocalization between YFP:Rab2 and mCh:Atg8</t>
    <phoneticPr fontId="1"/>
  </si>
  <si>
    <t>LacZ</t>
  </si>
  <si>
    <t>Rab7 RNAi</t>
  </si>
  <si>
    <t>Stx17 RNAi</t>
    <phoneticPr fontId="1"/>
  </si>
  <si>
    <t>YFP:Rab2 (+)</t>
    <phoneticPr fontId="1"/>
  </si>
  <si>
    <t># of mCh:Atg8</t>
    <phoneticPr fontId="1"/>
  </si>
  <si>
    <t>% of Rab2(+) in total Atg8</t>
    <phoneticPr fontId="1"/>
  </si>
  <si>
    <t>Control (LacZ)</t>
    <phoneticPr fontId="1"/>
  </si>
  <si>
    <t>Rab7 RNAi</t>
    <phoneticPr fontId="1"/>
  </si>
  <si>
    <t>Average</t>
    <phoneticPr fontId="1"/>
  </si>
  <si>
    <t>SD</t>
    <phoneticPr fontId="1"/>
  </si>
  <si>
    <t>Stx17 RNAi</t>
    <phoneticPr fontId="1"/>
  </si>
  <si>
    <t>Vps39 RNAi</t>
    <phoneticPr fontId="1"/>
  </si>
  <si>
    <t>Vps39 RNAi</t>
    <phoneticPr fontId="1"/>
  </si>
  <si>
    <t>SD</t>
    <phoneticPr fontId="1"/>
  </si>
  <si>
    <t>p-value</t>
    <phoneticPr fontId="1"/>
  </si>
</sst>
</file>

<file path=xl/styles.xml><?xml version="1.0" encoding="utf-8"?>
<styleSheet xmlns="http://schemas.openxmlformats.org/spreadsheetml/2006/main">
  <fonts count="2">
    <font>
      <sz val="11"/>
      <name val="ＭＳ Ｐゴシック"/>
      <charset val="128"/>
    </font>
    <font>
      <sz val="6"/>
      <name val="ＭＳ Ｐゴシック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2" xfId="0" applyBorder="1"/>
    <xf numFmtId="0" fontId="0" fillId="0" borderId="1" xfId="0" applyBorder="1"/>
    <xf numFmtId="0" fontId="0" fillId="0" borderId="0" xfId="0" applyBorder="1"/>
    <xf numFmtId="0" fontId="0" fillId="0" borderId="0" xfId="0" applyFill="1" applyBorder="1"/>
  </cellXfs>
  <cellStyles count="1">
    <cellStyle name="標準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ja-JP"/>
  <c:style val="18"/>
  <c:chart>
    <c:plotArea>
      <c:layout>
        <c:manualLayout>
          <c:layoutTarget val="inner"/>
          <c:xMode val="edge"/>
          <c:yMode val="edge"/>
          <c:x val="0.0942600878525199"/>
          <c:y val="0.0989119683481701"/>
          <c:w val="0.51627403677656"/>
          <c:h val="0.732468924507582"/>
        </c:manualLayout>
      </c:layout>
      <c:barChart>
        <c:barDir val="col"/>
        <c:grouping val="clustered"/>
        <c:ser>
          <c:idx val="0"/>
          <c:order val="0"/>
          <c:spPr>
            <a:solidFill>
              <a:schemeClr val="tx1">
                <a:lumMod val="75000"/>
                <a:lumOff val="25000"/>
              </a:schemeClr>
            </a:solidFill>
            <a:effectLst/>
          </c:spPr>
          <c:errBars>
            <c:errBarType val="both"/>
            <c:errValType val="cust"/>
            <c:plus>
              <c:numRef>
                <c:f>Sheet1!$B$36:$E$36</c:f>
                <c:numCache>
                  <c:formatCode>General</c:formatCode>
                  <c:ptCount val="4"/>
                  <c:pt idx="0">
                    <c:v>7.926977958165774</c:v>
                  </c:pt>
                  <c:pt idx="1">
                    <c:v>8.369288067593442</c:v>
                  </c:pt>
                  <c:pt idx="2">
                    <c:v>6.869670941241166</c:v>
                  </c:pt>
                  <c:pt idx="3">
                    <c:v>10.04200249341859</c:v>
                  </c:pt>
                </c:numCache>
              </c:numRef>
            </c:plus>
            <c:minus>
              <c:numRef>
                <c:f>Sheet1!$B$36:$E$36</c:f>
                <c:numCache>
                  <c:formatCode>General</c:formatCode>
                  <c:ptCount val="4"/>
                  <c:pt idx="0">
                    <c:v>7.926977958165774</c:v>
                  </c:pt>
                  <c:pt idx="1">
                    <c:v>8.369288067593442</c:v>
                  </c:pt>
                  <c:pt idx="2">
                    <c:v>6.869670941241166</c:v>
                  </c:pt>
                  <c:pt idx="3">
                    <c:v>10.04200249341859</c:v>
                  </c:pt>
                </c:numCache>
              </c:numRef>
            </c:minus>
          </c:errBars>
          <c:cat>
            <c:strRef>
              <c:f>Sheet1!$B$34:$E$34</c:f>
              <c:strCache>
                <c:ptCount val="4"/>
                <c:pt idx="0">
                  <c:v>LacZ</c:v>
                </c:pt>
                <c:pt idx="1">
                  <c:v>Rab7 RNAi</c:v>
                </c:pt>
                <c:pt idx="2">
                  <c:v>Stx17 RNAi</c:v>
                </c:pt>
                <c:pt idx="3">
                  <c:v>Vps39 RNAi</c:v>
                </c:pt>
              </c:strCache>
            </c:strRef>
          </c:cat>
          <c:val>
            <c:numRef>
              <c:f>Sheet1!$B$35:$E$35</c:f>
              <c:numCache>
                <c:formatCode>General</c:formatCode>
                <c:ptCount val="4"/>
                <c:pt idx="0">
                  <c:v>12.31434919750137</c:v>
                </c:pt>
                <c:pt idx="1">
                  <c:v>27.3624203061843</c:v>
                </c:pt>
                <c:pt idx="2">
                  <c:v>25.11536550680276</c:v>
                </c:pt>
                <c:pt idx="3">
                  <c:v>32.10619254261455</c:v>
                </c:pt>
              </c:numCache>
            </c:numRef>
          </c:val>
        </c:ser>
        <c:axId val="70841512"/>
        <c:axId val="71005880"/>
      </c:barChart>
      <c:catAx>
        <c:axId val="70841512"/>
        <c:scaling>
          <c:orientation val="minMax"/>
        </c:scaling>
        <c:axPos val="b"/>
        <c:tickLblPos val="nextTo"/>
        <c:crossAx val="71005880"/>
        <c:crosses val="autoZero"/>
        <c:auto val="1"/>
        <c:lblAlgn val="ctr"/>
        <c:lblOffset val="100"/>
      </c:catAx>
      <c:valAx>
        <c:axId val="71005880"/>
        <c:scaling>
          <c:orientation val="minMax"/>
        </c:scaling>
        <c:axPos val="l"/>
        <c:numFmt formatCode="General" sourceLinked="1"/>
        <c:tickLblPos val="nextTo"/>
        <c:crossAx val="70841512"/>
        <c:crosses val="autoZero"/>
        <c:crossBetween val="between"/>
      </c:valAx>
    </c:plotArea>
    <c:plotVisOnly val="1"/>
  </c:chart>
  <c:printSettings>
    <c:headerFooter/>
    <c:pageMargins b="0.984" l="0.787" r="0.787" t="0.984" header="0.512" footer="0.51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142240</xdr:colOff>
      <xdr:row>31</xdr:row>
      <xdr:rowOff>48767</xdr:rowOff>
    </xdr:from>
    <xdr:to>
      <xdr:col>9</xdr:col>
      <xdr:colOff>762000</xdr:colOff>
      <xdr:row>41</xdr:row>
      <xdr:rowOff>184822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K37"/>
  <sheetViews>
    <sheetView tabSelected="1" topLeftCell="A25" zoomScale="125" workbookViewId="0">
      <selection activeCell="E38" sqref="E38"/>
    </sheetView>
  </sheetViews>
  <sheetFormatPr baseColWidth="12" defaultRowHeight="17"/>
  <sheetData>
    <row r="1" spans="1:11">
      <c r="A1" t="s">
        <v>0</v>
      </c>
    </row>
    <row r="2" spans="1:11">
      <c r="A2" t="s">
        <v>7</v>
      </c>
      <c r="G2" t="s">
        <v>11</v>
      </c>
    </row>
    <row r="3" spans="1:11" ht="18" thickBot="1">
      <c r="A3" s="2"/>
      <c r="B3" s="2" t="s">
        <v>4</v>
      </c>
      <c r="C3" s="2" t="s">
        <v>5</v>
      </c>
      <c r="D3" s="2" t="s">
        <v>6</v>
      </c>
      <c r="E3" s="2"/>
      <c r="G3" s="2"/>
      <c r="H3" s="2" t="s">
        <v>4</v>
      </c>
      <c r="I3" s="2" t="s">
        <v>5</v>
      </c>
      <c r="J3" s="2" t="s">
        <v>6</v>
      </c>
      <c r="K3" s="2"/>
    </row>
    <row r="4" spans="1:11">
      <c r="A4">
        <v>1</v>
      </c>
      <c r="B4">
        <v>4</v>
      </c>
      <c r="C4">
        <v>23</v>
      </c>
      <c r="D4">
        <f>(B4/C4)*100</f>
        <v>17.391304347826086</v>
      </c>
      <c r="G4">
        <v>1</v>
      </c>
      <c r="H4">
        <v>18</v>
      </c>
      <c r="I4">
        <v>68</v>
      </c>
      <c r="J4">
        <f>(H4/I4)*100</f>
        <v>26.47058823529412</v>
      </c>
    </row>
    <row r="5" spans="1:11">
      <c r="A5">
        <v>2</v>
      </c>
      <c r="B5">
        <v>5</v>
      </c>
      <c r="C5">
        <v>27</v>
      </c>
      <c r="D5">
        <f t="shared" ref="D5:D13" si="0">(B5/C5)*100</f>
        <v>18.518518518518519</v>
      </c>
      <c r="G5">
        <v>2</v>
      </c>
      <c r="H5">
        <v>21</v>
      </c>
      <c r="I5">
        <v>63</v>
      </c>
      <c r="J5">
        <f t="shared" ref="J5:J13" si="1">(H5/I5)*100</f>
        <v>33.333333333333329</v>
      </c>
    </row>
    <row r="6" spans="1:11">
      <c r="A6">
        <v>3</v>
      </c>
      <c r="B6">
        <v>1</v>
      </c>
      <c r="C6">
        <v>32</v>
      </c>
      <c r="D6">
        <f t="shared" si="0"/>
        <v>3.125</v>
      </c>
      <c r="G6">
        <v>3</v>
      </c>
      <c r="H6">
        <v>21</v>
      </c>
      <c r="I6">
        <v>81</v>
      </c>
      <c r="J6">
        <f t="shared" si="1"/>
        <v>25.925925925925924</v>
      </c>
    </row>
    <row r="7" spans="1:11">
      <c r="A7">
        <v>4</v>
      </c>
      <c r="B7">
        <v>4</v>
      </c>
      <c r="C7">
        <v>45</v>
      </c>
      <c r="D7">
        <f t="shared" si="0"/>
        <v>8.8888888888888893</v>
      </c>
      <c r="G7">
        <v>4</v>
      </c>
      <c r="H7">
        <v>15</v>
      </c>
      <c r="I7">
        <v>72</v>
      </c>
      <c r="J7">
        <f t="shared" si="1"/>
        <v>20.833333333333336</v>
      </c>
    </row>
    <row r="8" spans="1:11">
      <c r="A8">
        <v>5</v>
      </c>
      <c r="B8">
        <v>3</v>
      </c>
      <c r="C8">
        <v>28</v>
      </c>
      <c r="D8">
        <f t="shared" si="0"/>
        <v>10.714285714285714</v>
      </c>
      <c r="G8">
        <v>5</v>
      </c>
      <c r="H8">
        <v>32</v>
      </c>
      <c r="I8">
        <v>88</v>
      </c>
      <c r="J8">
        <f t="shared" si="1"/>
        <v>36.363636363636367</v>
      </c>
    </row>
    <row r="9" spans="1:11">
      <c r="A9">
        <v>6</v>
      </c>
      <c r="B9">
        <v>4</v>
      </c>
      <c r="C9">
        <v>24</v>
      </c>
      <c r="D9">
        <f t="shared" si="0"/>
        <v>16.666666666666664</v>
      </c>
      <c r="G9">
        <v>6</v>
      </c>
      <c r="H9">
        <v>16</v>
      </c>
      <c r="I9">
        <v>64</v>
      </c>
      <c r="J9">
        <f t="shared" si="1"/>
        <v>25</v>
      </c>
    </row>
    <row r="10" spans="1:11">
      <c r="A10">
        <v>7</v>
      </c>
      <c r="B10">
        <v>4</v>
      </c>
      <c r="C10">
        <v>20</v>
      </c>
      <c r="D10">
        <f t="shared" si="0"/>
        <v>20</v>
      </c>
      <c r="G10">
        <v>7</v>
      </c>
      <c r="H10">
        <v>26</v>
      </c>
      <c r="I10">
        <v>103</v>
      </c>
      <c r="J10">
        <f t="shared" si="1"/>
        <v>25.242718446601941</v>
      </c>
    </row>
    <row r="11" spans="1:11">
      <c r="A11">
        <v>8</v>
      </c>
      <c r="B11">
        <v>0</v>
      </c>
      <c r="C11">
        <v>35</v>
      </c>
      <c r="D11">
        <f t="shared" si="0"/>
        <v>0</v>
      </c>
      <c r="G11">
        <v>8</v>
      </c>
      <c r="H11">
        <v>21</v>
      </c>
      <c r="I11">
        <v>91</v>
      </c>
      <c r="J11">
        <f t="shared" si="1"/>
        <v>23.076923076923077</v>
      </c>
    </row>
    <row r="12" spans="1:11">
      <c r="A12">
        <v>9</v>
      </c>
      <c r="B12">
        <v>1</v>
      </c>
      <c r="C12">
        <v>21</v>
      </c>
      <c r="D12">
        <f t="shared" si="0"/>
        <v>4.7619047619047619</v>
      </c>
      <c r="G12">
        <v>9</v>
      </c>
      <c r="H12">
        <v>20</v>
      </c>
      <c r="I12">
        <v>83</v>
      </c>
      <c r="J12">
        <f t="shared" si="1"/>
        <v>24.096385542168676</v>
      </c>
    </row>
    <row r="13" spans="1:11">
      <c r="A13" s="1">
        <v>10</v>
      </c>
      <c r="B13" s="1">
        <v>6</v>
      </c>
      <c r="C13" s="1">
        <v>26</v>
      </c>
      <c r="D13" s="1">
        <f t="shared" si="0"/>
        <v>23.076923076923077</v>
      </c>
      <c r="E13" s="1"/>
      <c r="G13" s="1">
        <v>10</v>
      </c>
      <c r="H13" s="1">
        <v>8</v>
      </c>
      <c r="I13" s="1">
        <v>74</v>
      </c>
      <c r="J13">
        <f t="shared" si="1"/>
        <v>10.810810810810811</v>
      </c>
      <c r="K13" s="1"/>
    </row>
    <row r="14" spans="1:11">
      <c r="A14" s="3"/>
      <c r="B14" s="3"/>
      <c r="C14" s="3" t="s">
        <v>9</v>
      </c>
      <c r="D14" s="3">
        <f>AVERAGE(D4:D13)</f>
        <v>12.314349197501372</v>
      </c>
      <c r="E14" s="3"/>
      <c r="G14" s="3"/>
      <c r="H14" s="3"/>
      <c r="I14" s="3" t="s">
        <v>9</v>
      </c>
      <c r="J14" s="3">
        <f>AVERAGE(J4:J13)</f>
        <v>25.115365506802757</v>
      </c>
      <c r="K14" s="3"/>
    </row>
    <row r="15" spans="1:11">
      <c r="C15" t="s">
        <v>10</v>
      </c>
      <c r="D15" s="4">
        <f>STDEV(D4:D13)</f>
        <v>7.9269779581657742</v>
      </c>
      <c r="I15" t="s">
        <v>10</v>
      </c>
      <c r="J15" s="4">
        <f>STDEV(J4:J13)</f>
        <v>6.8696709412411661</v>
      </c>
    </row>
    <row r="17" spans="1:11">
      <c r="A17" t="s">
        <v>8</v>
      </c>
      <c r="G17" t="s">
        <v>12</v>
      </c>
    </row>
    <row r="18" spans="1:11" ht="18" thickBot="1">
      <c r="A18" s="2"/>
      <c r="B18" s="2" t="s">
        <v>4</v>
      </c>
      <c r="C18" s="2" t="s">
        <v>5</v>
      </c>
      <c r="D18" s="2" t="s">
        <v>6</v>
      </c>
      <c r="E18" s="2"/>
      <c r="G18" s="2"/>
      <c r="H18" s="2" t="s">
        <v>4</v>
      </c>
      <c r="I18" s="2" t="s">
        <v>5</v>
      </c>
      <c r="J18" s="2" t="s">
        <v>6</v>
      </c>
      <c r="K18" s="2"/>
    </row>
    <row r="19" spans="1:11" ht="18" thickTop="1">
      <c r="A19">
        <v>1</v>
      </c>
      <c r="B19">
        <v>19</v>
      </c>
      <c r="C19">
        <v>90</v>
      </c>
      <c r="D19">
        <f>(B19/C19)*100</f>
        <v>21.111111111111111</v>
      </c>
      <c r="G19">
        <v>1</v>
      </c>
      <c r="H19">
        <v>13</v>
      </c>
      <c r="I19">
        <v>35</v>
      </c>
      <c r="J19">
        <f>(H19/I19)*100</f>
        <v>37.142857142857146</v>
      </c>
    </row>
    <row r="20" spans="1:11">
      <c r="A20">
        <v>2</v>
      </c>
      <c r="B20">
        <v>38</v>
      </c>
      <c r="C20">
        <v>87</v>
      </c>
      <c r="D20">
        <f t="shared" ref="D20:D28" si="2">(B20/C20)*100</f>
        <v>43.678160919540232</v>
      </c>
      <c r="G20">
        <v>2</v>
      </c>
      <c r="H20">
        <v>15</v>
      </c>
      <c r="I20">
        <v>52</v>
      </c>
      <c r="J20">
        <f t="shared" ref="J20:J28" si="3">(H20/I20)*100</f>
        <v>28.846153846153843</v>
      </c>
    </row>
    <row r="21" spans="1:11">
      <c r="A21">
        <v>3</v>
      </c>
      <c r="B21">
        <v>19</v>
      </c>
      <c r="C21">
        <v>72</v>
      </c>
      <c r="D21">
        <f t="shared" si="2"/>
        <v>26.388888888888889</v>
      </c>
      <c r="G21">
        <v>3</v>
      </c>
      <c r="H21">
        <v>8</v>
      </c>
      <c r="I21">
        <v>46</v>
      </c>
      <c r="J21">
        <f t="shared" si="3"/>
        <v>17.391304347826086</v>
      </c>
    </row>
    <row r="22" spans="1:11">
      <c r="A22">
        <v>4</v>
      </c>
      <c r="B22">
        <v>23</v>
      </c>
      <c r="C22">
        <v>96</v>
      </c>
      <c r="D22">
        <f t="shared" si="2"/>
        <v>23.958333333333336</v>
      </c>
      <c r="G22">
        <v>4</v>
      </c>
      <c r="H22">
        <v>13</v>
      </c>
      <c r="I22">
        <v>38</v>
      </c>
      <c r="J22">
        <f t="shared" si="3"/>
        <v>34.210526315789473</v>
      </c>
    </row>
    <row r="23" spans="1:11">
      <c r="A23">
        <v>5</v>
      </c>
      <c r="B23">
        <v>24</v>
      </c>
      <c r="C23">
        <v>75</v>
      </c>
      <c r="D23">
        <f t="shared" si="2"/>
        <v>32</v>
      </c>
      <c r="G23">
        <v>5</v>
      </c>
      <c r="H23">
        <v>12</v>
      </c>
      <c r="I23">
        <v>57</v>
      </c>
      <c r="J23">
        <f t="shared" si="3"/>
        <v>21.052631578947366</v>
      </c>
    </row>
    <row r="24" spans="1:11">
      <c r="A24">
        <v>6</v>
      </c>
      <c r="B24">
        <v>25</v>
      </c>
      <c r="C24">
        <v>80</v>
      </c>
      <c r="D24">
        <f t="shared" si="2"/>
        <v>31.25</v>
      </c>
      <c r="G24">
        <v>6</v>
      </c>
      <c r="H24">
        <v>19</v>
      </c>
      <c r="I24">
        <v>38</v>
      </c>
      <c r="J24">
        <f t="shared" si="3"/>
        <v>50</v>
      </c>
    </row>
    <row r="25" spans="1:11">
      <c r="A25">
        <v>7</v>
      </c>
      <c r="B25">
        <v>16</v>
      </c>
      <c r="C25">
        <v>83</v>
      </c>
      <c r="D25">
        <f t="shared" si="2"/>
        <v>19.277108433734941</v>
      </c>
      <c r="G25">
        <v>7</v>
      </c>
      <c r="H25">
        <v>12</v>
      </c>
      <c r="I25">
        <v>39</v>
      </c>
      <c r="J25">
        <f t="shared" si="3"/>
        <v>30.76923076923077</v>
      </c>
    </row>
    <row r="26" spans="1:11">
      <c r="A26">
        <v>8</v>
      </c>
      <c r="B26">
        <v>7</v>
      </c>
      <c r="C26">
        <v>50</v>
      </c>
      <c r="D26">
        <f t="shared" si="2"/>
        <v>14.000000000000002</v>
      </c>
      <c r="G26">
        <v>8</v>
      </c>
      <c r="H26">
        <v>19</v>
      </c>
      <c r="I26">
        <v>42</v>
      </c>
      <c r="J26">
        <f t="shared" si="3"/>
        <v>45.238095238095241</v>
      </c>
    </row>
    <row r="27" spans="1:11">
      <c r="A27">
        <v>9</v>
      </c>
      <c r="B27">
        <v>24</v>
      </c>
      <c r="C27">
        <v>82</v>
      </c>
      <c r="D27">
        <f t="shared" si="2"/>
        <v>29.268292682926827</v>
      </c>
      <c r="G27">
        <v>9</v>
      </c>
      <c r="H27">
        <v>18</v>
      </c>
      <c r="I27">
        <v>67</v>
      </c>
      <c r="J27">
        <f t="shared" si="3"/>
        <v>26.865671641791046</v>
      </c>
    </row>
    <row r="28" spans="1:11">
      <c r="A28" s="1">
        <v>10</v>
      </c>
      <c r="B28" s="1">
        <v>17</v>
      </c>
      <c r="C28" s="1">
        <v>52</v>
      </c>
      <c r="D28" s="1">
        <f t="shared" si="2"/>
        <v>32.692307692307693</v>
      </c>
      <c r="E28" s="1"/>
      <c r="G28" s="1">
        <v>10</v>
      </c>
      <c r="H28" s="1">
        <v>13</v>
      </c>
      <c r="I28" s="1">
        <v>44</v>
      </c>
      <c r="J28">
        <f t="shared" si="3"/>
        <v>29.545454545454547</v>
      </c>
      <c r="K28" s="1"/>
    </row>
    <row r="29" spans="1:11">
      <c r="A29" s="3"/>
      <c r="B29" s="3"/>
      <c r="C29" s="3" t="s">
        <v>9</v>
      </c>
      <c r="D29" s="3">
        <f>AVERAGE(D19:D28)</f>
        <v>27.362420306184305</v>
      </c>
      <c r="E29" s="3"/>
      <c r="G29" s="3"/>
      <c r="H29" s="3"/>
      <c r="I29" s="3" t="s">
        <v>9</v>
      </c>
      <c r="J29" s="3">
        <f>AVERAGE(J19:J28)</f>
        <v>32.106192542614551</v>
      </c>
      <c r="K29" s="3"/>
    </row>
    <row r="30" spans="1:11">
      <c r="C30" t="s">
        <v>10</v>
      </c>
      <c r="D30" s="4">
        <f>STDEV(D19:D28)</f>
        <v>8.3692880675934429</v>
      </c>
      <c r="I30" t="s">
        <v>10</v>
      </c>
      <c r="J30" s="4">
        <f>STDEV(J19:J28)</f>
        <v>10.042002493418586</v>
      </c>
    </row>
    <row r="34" spans="1:5">
      <c r="B34" t="s">
        <v>1</v>
      </c>
      <c r="C34" t="s">
        <v>2</v>
      </c>
      <c r="D34" t="s">
        <v>3</v>
      </c>
      <c r="E34" t="s">
        <v>13</v>
      </c>
    </row>
    <row r="35" spans="1:5">
      <c r="A35" t="s">
        <v>9</v>
      </c>
      <c r="B35">
        <f>D14</f>
        <v>12.314349197501372</v>
      </c>
      <c r="C35">
        <f>D29</f>
        <v>27.362420306184305</v>
      </c>
      <c r="D35">
        <f>J14</f>
        <v>25.115365506802757</v>
      </c>
      <c r="E35">
        <f>J29</f>
        <v>32.106192542614551</v>
      </c>
    </row>
    <row r="36" spans="1:5">
      <c r="A36" t="s">
        <v>14</v>
      </c>
      <c r="B36">
        <f>D15</f>
        <v>7.9269779581657742</v>
      </c>
      <c r="C36">
        <f>D30</f>
        <v>8.3692880675934429</v>
      </c>
      <c r="D36">
        <f>J15</f>
        <v>6.8696709412411661</v>
      </c>
      <c r="E36">
        <f>J30</f>
        <v>10.042002493418586</v>
      </c>
    </row>
    <row r="37" spans="1:5">
      <c r="A37" t="s">
        <v>15</v>
      </c>
      <c r="C37">
        <f>TTEST(D4:D13,D19:D28,2,3)</f>
        <v>6.3496802213924624E-4</v>
      </c>
      <c r="D37">
        <f>TTEST(D4:D13,J4:J13,2,3)</f>
        <v>1.1862563409226073E-3</v>
      </c>
      <c r="E37">
        <f>TTEST(D4:D13,J19:J28,2,3)</f>
        <v>1.3566849804161284E-4</v>
      </c>
    </row>
  </sheetData>
  <phoneticPr fontId="1"/>
  <pageMargins left="0.78700000000000003" right="0.78700000000000003" top="0.98399999999999999" bottom="0.98399999999999999" header="0.51200000000000001" footer="0.51200000000000001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大阪大学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藤田 尚信</dc:creator>
  <cp:lastModifiedBy>藤田 尚信</cp:lastModifiedBy>
  <dcterms:created xsi:type="dcterms:W3CDTF">2016-09-30T14:30:41Z</dcterms:created>
  <dcterms:modified xsi:type="dcterms:W3CDTF">2016-11-16T07:26:02Z</dcterms:modified>
</cp:coreProperties>
</file>