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autoCompressPictures="0"/>
  <bookViews>
    <workbookView xWindow="720" yWindow="720" windowWidth="20600" windowHeight="11500" activeTab="2"/>
  </bookViews>
  <sheets>
    <sheet name="panel A" sheetId="1" r:id="rId1"/>
    <sheet name="panel B" sheetId="2" r:id="rId2"/>
    <sheet name="panel C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3" l="1"/>
  <c r="G4" i="3"/>
  <c r="G5" i="3"/>
  <c r="G6" i="3"/>
  <c r="G7" i="3"/>
  <c r="F8" i="3"/>
  <c r="G8" i="3"/>
  <c r="F9" i="3"/>
  <c r="G9" i="3"/>
  <c r="F10" i="3"/>
  <c r="G10" i="3"/>
  <c r="G11" i="3"/>
  <c r="G12" i="3"/>
  <c r="O3" i="3"/>
  <c r="O4" i="3"/>
  <c r="O5" i="3"/>
  <c r="O6" i="3"/>
  <c r="O7" i="3"/>
  <c r="O8" i="3"/>
  <c r="O9" i="3"/>
  <c r="O10" i="3"/>
  <c r="O11" i="3"/>
  <c r="O12" i="3"/>
  <c r="C20" i="3"/>
  <c r="B19" i="3"/>
  <c r="B20" i="3"/>
  <c r="G3" i="2"/>
  <c r="G4" i="2"/>
  <c r="G5" i="2"/>
  <c r="G6" i="2"/>
  <c r="G7" i="2"/>
  <c r="G8" i="2"/>
  <c r="G9" i="2"/>
  <c r="G10" i="2"/>
  <c r="G11" i="2"/>
  <c r="G12" i="2"/>
  <c r="O3" i="2"/>
  <c r="O4" i="2"/>
  <c r="O5" i="2"/>
  <c r="O6" i="2"/>
  <c r="O7" i="2"/>
  <c r="O8" i="2"/>
  <c r="O9" i="2"/>
  <c r="O10" i="2"/>
  <c r="O11" i="2"/>
  <c r="O12" i="2"/>
  <c r="C20" i="2"/>
  <c r="C11" i="3"/>
  <c r="C10" i="3"/>
  <c r="C9" i="3"/>
  <c r="C8" i="3"/>
  <c r="C7" i="3"/>
  <c r="C6" i="3"/>
  <c r="C5" i="3"/>
  <c r="C4" i="3"/>
  <c r="C3" i="3"/>
  <c r="K4" i="3"/>
  <c r="K5" i="3"/>
  <c r="K6" i="3"/>
  <c r="K7" i="3"/>
  <c r="K8" i="3"/>
  <c r="K9" i="3"/>
  <c r="K10" i="3"/>
  <c r="K11" i="3"/>
  <c r="K12" i="3"/>
  <c r="K3" i="3"/>
  <c r="G15" i="3"/>
  <c r="G16" i="3"/>
  <c r="C15" i="3"/>
  <c r="C16" i="3"/>
  <c r="F15" i="3"/>
  <c r="F16" i="3"/>
  <c r="J15" i="3"/>
  <c r="J16" i="3"/>
  <c r="K15" i="3"/>
  <c r="K16" i="3"/>
  <c r="N15" i="3"/>
  <c r="N16" i="3"/>
  <c r="C14" i="3"/>
  <c r="F14" i="3"/>
  <c r="J14" i="3"/>
  <c r="K14" i="3"/>
  <c r="N14" i="3"/>
  <c r="B15" i="3"/>
  <c r="B16" i="3"/>
  <c r="B14" i="3"/>
  <c r="G14" i="3"/>
  <c r="O15" i="3"/>
  <c r="O16" i="3"/>
  <c r="O14" i="3"/>
  <c r="C10" i="2"/>
  <c r="C11" i="2"/>
  <c r="C12" i="2"/>
  <c r="C9" i="2"/>
  <c r="C8" i="2"/>
  <c r="C7" i="2"/>
  <c r="C6" i="2"/>
  <c r="C5" i="2"/>
  <c r="C4" i="2"/>
  <c r="C3" i="2"/>
  <c r="F14" i="2"/>
  <c r="N14" i="2"/>
  <c r="J15" i="2"/>
  <c r="J16" i="2"/>
  <c r="K3" i="2"/>
  <c r="K4" i="2"/>
  <c r="K5" i="2"/>
  <c r="K6" i="2"/>
  <c r="K7" i="2"/>
  <c r="K8" i="2"/>
  <c r="K9" i="2"/>
  <c r="K10" i="2"/>
  <c r="K11" i="2"/>
  <c r="K12" i="2"/>
  <c r="K15" i="2"/>
  <c r="K16" i="2"/>
  <c r="C15" i="2"/>
  <c r="C16" i="2"/>
  <c r="F15" i="2"/>
  <c r="F16" i="2"/>
  <c r="B15" i="2"/>
  <c r="B16" i="2"/>
  <c r="C14" i="2"/>
  <c r="J14" i="2"/>
  <c r="K14" i="2"/>
  <c r="B14" i="2"/>
  <c r="G15" i="2"/>
  <c r="G16" i="2"/>
  <c r="G14" i="2"/>
  <c r="N15" i="2"/>
  <c r="N16" i="2"/>
  <c r="O15" i="2"/>
  <c r="O16" i="2"/>
  <c r="O14" i="2"/>
  <c r="K4" i="1"/>
  <c r="K5" i="1"/>
  <c r="K6" i="1"/>
  <c r="K7" i="1"/>
  <c r="K8" i="1"/>
  <c r="K9" i="1"/>
  <c r="K10" i="1"/>
  <c r="K11" i="1"/>
  <c r="K12" i="1"/>
  <c r="K3" i="1"/>
  <c r="K14" i="1"/>
  <c r="J15" i="1"/>
  <c r="J16" i="1"/>
  <c r="K15" i="1"/>
  <c r="K16" i="1"/>
  <c r="N15" i="1"/>
  <c r="N16" i="1"/>
  <c r="J14" i="1"/>
  <c r="O4" i="1"/>
  <c r="O5" i="1"/>
  <c r="O6" i="1"/>
  <c r="O7" i="1"/>
  <c r="O8" i="1"/>
  <c r="O9" i="1"/>
  <c r="O10" i="1"/>
  <c r="O11" i="1"/>
  <c r="O12" i="1"/>
  <c r="O3" i="1"/>
  <c r="O15" i="1"/>
  <c r="O16" i="1"/>
  <c r="N14" i="1"/>
  <c r="C12" i="1"/>
  <c r="C11" i="1"/>
  <c r="C10" i="1"/>
  <c r="C9" i="1"/>
  <c r="C8" i="1"/>
  <c r="O14" i="1"/>
  <c r="F14" i="1"/>
  <c r="G11" i="1"/>
  <c r="G12" i="1"/>
  <c r="G8" i="1"/>
  <c r="G9" i="1"/>
  <c r="G10" i="1"/>
  <c r="B15" i="1"/>
  <c r="B16" i="1"/>
  <c r="B14" i="1"/>
  <c r="G7" i="1"/>
  <c r="G5" i="1"/>
  <c r="G4" i="1"/>
  <c r="G3" i="1"/>
  <c r="F15" i="1"/>
  <c r="F16" i="1"/>
  <c r="G6" i="1"/>
  <c r="G15" i="1"/>
  <c r="G16" i="1"/>
  <c r="G14" i="1"/>
  <c r="C7" i="1"/>
  <c r="C6" i="1"/>
  <c r="C5" i="1"/>
  <c r="C4" i="1"/>
  <c r="C3" i="1"/>
  <c r="C15" i="1"/>
  <c r="C16" i="1"/>
  <c r="C14" i="1"/>
  <c r="B19" i="1"/>
  <c r="C19" i="2"/>
  <c r="C19" i="3"/>
</calcChain>
</file>

<file path=xl/sharedStrings.xml><?xml version="1.0" encoding="utf-8"?>
<sst xmlns="http://schemas.openxmlformats.org/spreadsheetml/2006/main" count="45" uniqueCount="13">
  <si>
    <t>dCR</t>
  </si>
  <si>
    <t>dCR/d51-90</t>
  </si>
  <si>
    <t>time (s)</t>
  </si>
  <si>
    <t>% of time</t>
  </si>
  <si>
    <t>average</t>
  </si>
  <si>
    <t>STEDV</t>
  </si>
  <si>
    <t>SEM</t>
  </si>
  <si>
    <t>dCR+100B3</t>
  </si>
  <si>
    <t>dCR/d51-90+100B3</t>
  </si>
  <si>
    <t>dCR+POM11</t>
  </si>
  <si>
    <t>dCR/d51-90+POM11</t>
  </si>
  <si>
    <t>dCR+cu</t>
  </si>
  <si>
    <t>dCR/d51-90+cu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</si>
</sst>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B19" sqref="B19"/>
    </sheetView>
  </sheetViews>
  <sheetFormatPr baseColWidth="10" defaultColWidth="8.83203125" defaultRowHeight="14" x14ac:dyDescent="0"/>
  <cols>
    <col min="2" max="2" width="22.33203125" customWidth="1"/>
    <col min="7" max="7" width="12" bestFit="1" customWidth="1"/>
  </cols>
  <sheetData>
    <row r="1" spans="1:15">
      <c r="B1" s="1" t="s">
        <v>0</v>
      </c>
      <c r="F1" s="1" t="s">
        <v>1</v>
      </c>
      <c r="J1" s="1" t="s">
        <v>7</v>
      </c>
      <c r="N1" s="1" t="s">
        <v>8</v>
      </c>
    </row>
    <row r="2" spans="1:15">
      <c r="B2" t="s">
        <v>2</v>
      </c>
      <c r="C2" t="s">
        <v>3</v>
      </c>
      <c r="F2" t="s">
        <v>2</v>
      </c>
      <c r="G2" t="s">
        <v>3</v>
      </c>
      <c r="J2" t="s">
        <v>2</v>
      </c>
      <c r="K2" t="s">
        <v>3</v>
      </c>
      <c r="N2" t="s">
        <v>2</v>
      </c>
      <c r="O2" t="s">
        <v>3</v>
      </c>
    </row>
    <row r="3" spans="1:15">
      <c r="B3">
        <v>41.01</v>
      </c>
      <c r="C3">
        <f t="shared" ref="C3:C8" si="0">B3/300</f>
        <v>0.13669999999999999</v>
      </c>
      <c r="F3">
        <v>297.63</v>
      </c>
      <c r="G3">
        <f>F3/300</f>
        <v>0.99209999999999998</v>
      </c>
      <c r="J3">
        <v>0</v>
      </c>
      <c r="K3">
        <f>J3/300</f>
        <v>0</v>
      </c>
      <c r="N3">
        <v>76.680000000000007</v>
      </c>
      <c r="O3">
        <f>N3/300</f>
        <v>0.25560000000000005</v>
      </c>
    </row>
    <row r="4" spans="1:15">
      <c r="B4">
        <v>299.76</v>
      </c>
      <c r="C4">
        <f t="shared" si="0"/>
        <v>0.99919999999999998</v>
      </c>
      <c r="F4">
        <v>295.05</v>
      </c>
      <c r="G4">
        <f>F4/300</f>
        <v>0.98350000000000004</v>
      </c>
      <c r="J4">
        <v>0</v>
      </c>
      <c r="K4">
        <f t="shared" ref="K4:K12" si="1">J4/300</f>
        <v>0</v>
      </c>
      <c r="N4">
        <v>0</v>
      </c>
      <c r="O4">
        <f t="shared" ref="O4:O12" si="2">N4/300</f>
        <v>0</v>
      </c>
    </row>
    <row r="5" spans="1:15">
      <c r="B5">
        <v>295.99</v>
      </c>
      <c r="C5">
        <f t="shared" si="0"/>
        <v>0.98663333333333336</v>
      </c>
      <c r="F5">
        <v>290.12</v>
      </c>
      <c r="G5">
        <f>F5/300</f>
        <v>0.96706666666666663</v>
      </c>
      <c r="J5">
        <v>0</v>
      </c>
      <c r="K5">
        <f t="shared" si="1"/>
        <v>0</v>
      </c>
      <c r="N5">
        <v>115.78</v>
      </c>
      <c r="O5">
        <f t="shared" si="2"/>
        <v>0.38593333333333335</v>
      </c>
    </row>
    <row r="6" spans="1:15">
      <c r="B6">
        <v>119.69</v>
      </c>
      <c r="C6">
        <f t="shared" si="0"/>
        <v>0.39896666666666664</v>
      </c>
      <c r="F6">
        <v>290.57</v>
      </c>
      <c r="G6">
        <f>F6/300</f>
        <v>0.96856666666666669</v>
      </c>
      <c r="J6">
        <v>25.33</v>
      </c>
      <c r="K6">
        <f t="shared" si="1"/>
        <v>8.4433333333333332E-2</v>
      </c>
      <c r="N6">
        <v>0</v>
      </c>
      <c r="O6">
        <f t="shared" si="2"/>
        <v>0</v>
      </c>
    </row>
    <row r="7" spans="1:15">
      <c r="B7">
        <v>31.58</v>
      </c>
      <c r="C7">
        <f t="shared" si="0"/>
        <v>0.10526666666666666</v>
      </c>
      <c r="F7">
        <v>269.73</v>
      </c>
      <c r="G7">
        <f>F7/300</f>
        <v>0.89910000000000001</v>
      </c>
      <c r="J7">
        <v>0</v>
      </c>
      <c r="K7">
        <f t="shared" si="1"/>
        <v>0</v>
      </c>
      <c r="N7">
        <v>85.67</v>
      </c>
      <c r="O7">
        <f t="shared" si="2"/>
        <v>0.28556666666666669</v>
      </c>
    </row>
    <row r="8" spans="1:15">
      <c r="B8">
        <v>236.71</v>
      </c>
      <c r="C8">
        <f t="shared" si="0"/>
        <v>0.78903333333333336</v>
      </c>
      <c r="F8">
        <v>172.26999999999998</v>
      </c>
      <c r="G8">
        <f t="shared" ref="G8:G12" si="3">F8/300</f>
        <v>0.57423333333333326</v>
      </c>
      <c r="J8">
        <v>0</v>
      </c>
      <c r="K8">
        <f t="shared" si="1"/>
        <v>0</v>
      </c>
      <c r="N8">
        <v>0</v>
      </c>
      <c r="O8">
        <f t="shared" si="2"/>
        <v>0</v>
      </c>
    </row>
    <row r="9" spans="1:15">
      <c r="B9">
        <v>275.7</v>
      </c>
      <c r="C9">
        <f t="shared" ref="C9:C12" si="4">B9/300</f>
        <v>0.91899999999999993</v>
      </c>
      <c r="F9">
        <v>127.27</v>
      </c>
      <c r="G9">
        <f t="shared" si="3"/>
        <v>0.4242333333333333</v>
      </c>
      <c r="J9">
        <v>0</v>
      </c>
      <c r="K9">
        <f t="shared" si="1"/>
        <v>0</v>
      </c>
      <c r="N9">
        <v>0</v>
      </c>
      <c r="O9">
        <f t="shared" si="2"/>
        <v>0</v>
      </c>
    </row>
    <row r="10" spans="1:15">
      <c r="B10">
        <v>297.22000000000003</v>
      </c>
      <c r="C10">
        <f t="shared" si="4"/>
        <v>0.99073333333333347</v>
      </c>
      <c r="F10">
        <v>205.72999999999996</v>
      </c>
      <c r="G10">
        <f t="shared" si="3"/>
        <v>0.68576666666666652</v>
      </c>
      <c r="J10">
        <v>0</v>
      </c>
      <c r="K10">
        <f t="shared" si="1"/>
        <v>0</v>
      </c>
      <c r="N10">
        <v>0</v>
      </c>
      <c r="O10">
        <f t="shared" si="2"/>
        <v>0</v>
      </c>
    </row>
    <row r="11" spans="1:15">
      <c r="B11">
        <v>108.96</v>
      </c>
      <c r="C11">
        <f t="shared" si="4"/>
        <v>0.36319999999999997</v>
      </c>
      <c r="F11">
        <v>256.79000000000002</v>
      </c>
      <c r="G11">
        <f t="shared" si="3"/>
        <v>0.85596666666666676</v>
      </c>
      <c r="J11">
        <v>0</v>
      </c>
      <c r="K11">
        <f t="shared" si="1"/>
        <v>0</v>
      </c>
      <c r="N11">
        <v>0</v>
      </c>
      <c r="O11">
        <f t="shared" si="2"/>
        <v>0</v>
      </c>
    </row>
    <row r="12" spans="1:15">
      <c r="B12">
        <v>279.75</v>
      </c>
      <c r="C12">
        <f t="shared" si="4"/>
        <v>0.9325</v>
      </c>
      <c r="F12">
        <v>233.47</v>
      </c>
      <c r="G12">
        <f t="shared" si="3"/>
        <v>0.77823333333333333</v>
      </c>
      <c r="J12">
        <v>0</v>
      </c>
      <c r="K12">
        <f t="shared" si="1"/>
        <v>0</v>
      </c>
      <c r="N12">
        <v>0</v>
      </c>
      <c r="O12">
        <f t="shared" si="2"/>
        <v>0</v>
      </c>
    </row>
    <row r="14" spans="1:15">
      <c r="A14" t="s">
        <v>4</v>
      </c>
      <c r="B14">
        <f>AVERAGE(B3:B12)</f>
        <v>198.637</v>
      </c>
      <c r="C14">
        <f t="shared" ref="C14:O14" si="5">AVERAGE(C3:C12)</f>
        <v>0.66212333333333329</v>
      </c>
      <c r="F14">
        <f t="shared" si="5"/>
        <v>243.863</v>
      </c>
      <c r="G14">
        <f t="shared" si="5"/>
        <v>0.81287666666666658</v>
      </c>
      <c r="J14">
        <f>AVERAGE(J3:J13)</f>
        <v>2.5329999999999999</v>
      </c>
      <c r="K14">
        <f t="shared" si="5"/>
        <v>8.4433333333333339E-3</v>
      </c>
      <c r="N14">
        <f t="shared" si="5"/>
        <v>27.812999999999999</v>
      </c>
      <c r="O14">
        <f t="shared" si="5"/>
        <v>9.2710000000000001E-2</v>
      </c>
    </row>
    <row r="15" spans="1:15">
      <c r="A15" t="s">
        <v>5</v>
      </c>
      <c r="B15">
        <f>STDEV(B3:B12)</f>
        <v>110.76429389072591</v>
      </c>
      <c r="C15">
        <f t="shared" ref="C15:O15" si="6">STDEV(C3:C12)</f>
        <v>0.3692143129690868</v>
      </c>
      <c r="F15">
        <f t="shared" si="6"/>
        <v>58.642123284660428</v>
      </c>
      <c r="G15">
        <f t="shared" si="6"/>
        <v>0.19547374428220232</v>
      </c>
      <c r="J15">
        <f t="shared" si="6"/>
        <v>8.0100493132065047</v>
      </c>
      <c r="K15">
        <f t="shared" si="6"/>
        <v>2.6700164377355014E-2</v>
      </c>
      <c r="N15">
        <f t="shared" si="6"/>
        <v>45.811873776226285</v>
      </c>
      <c r="O15">
        <f t="shared" si="6"/>
        <v>0.1527062459207543</v>
      </c>
    </row>
    <row r="16" spans="1:15">
      <c r="A16" t="s">
        <v>6</v>
      </c>
      <c r="B16">
        <f>B15/SQRT(10)</f>
        <v>35.026745211496745</v>
      </c>
      <c r="C16">
        <f t="shared" ref="C16:G16" si="7">C15/SQRT(10)</f>
        <v>0.11675581737165594</v>
      </c>
      <c r="F16">
        <f t="shared" si="7"/>
        <v>18.54426764079216</v>
      </c>
      <c r="G16">
        <f t="shared" si="7"/>
        <v>6.1814225469307482E-2</v>
      </c>
      <c r="J16">
        <f t="shared" ref="J16" si="8">J15/SQRT(10)</f>
        <v>2.5329999999999999</v>
      </c>
      <c r="K16">
        <f t="shared" ref="K16" si="9">K15/SQRT(10)</f>
        <v>8.4433333333333322E-3</v>
      </c>
      <c r="N16">
        <f t="shared" ref="N16" si="10">N15/SQRT(10)</f>
        <v>14.486986501301399</v>
      </c>
      <c r="O16">
        <f t="shared" ref="O16" si="11">O15/SQRT(10)</f>
        <v>4.8289955004337998E-2</v>
      </c>
    </row>
    <row r="19" spans="2:2">
      <c r="B19">
        <f>TTEST(G3:G12,O3:O12,2,2)</f>
        <v>3.2708450535768544E-8</v>
      </c>
    </row>
    <row r="22" spans="2:2">
      <c r="B22">
        <v>2.67047545816923E-5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activeCell="C19" sqref="C19:C20"/>
    </sheetView>
  </sheetViews>
  <sheetFormatPr baseColWidth="10" defaultColWidth="8.83203125" defaultRowHeight="14" x14ac:dyDescent="0"/>
  <cols>
    <col min="3" max="3" width="12" bestFit="1" customWidth="1"/>
    <col min="6" max="6" width="9.5" customWidth="1"/>
  </cols>
  <sheetData>
    <row r="1" spans="1:15">
      <c r="B1" s="1" t="s">
        <v>0</v>
      </c>
      <c r="F1" s="1" t="s">
        <v>1</v>
      </c>
      <c r="J1" s="1" t="s">
        <v>9</v>
      </c>
      <c r="N1" s="1" t="s">
        <v>10</v>
      </c>
    </row>
    <row r="2" spans="1:15">
      <c r="B2" t="s">
        <v>2</v>
      </c>
      <c r="C2" t="s">
        <v>3</v>
      </c>
      <c r="F2" t="s">
        <v>2</v>
      </c>
      <c r="G2" t="s">
        <v>3</v>
      </c>
      <c r="J2" t="s">
        <v>2</v>
      </c>
      <c r="K2" t="s">
        <v>3</v>
      </c>
      <c r="N2" t="s">
        <v>2</v>
      </c>
      <c r="O2" t="s">
        <v>3</v>
      </c>
    </row>
    <row r="3" spans="1:15">
      <c r="B3">
        <v>144.94999999999999</v>
      </c>
      <c r="C3">
        <f>B3/300</f>
        <v>0.48316666666666663</v>
      </c>
      <c r="F3">
        <v>240.8</v>
      </c>
      <c r="G3">
        <f>F3/300</f>
        <v>0.80266666666666675</v>
      </c>
      <c r="J3">
        <v>0</v>
      </c>
      <c r="K3">
        <f>J3/300</f>
        <v>0</v>
      </c>
      <c r="N3">
        <v>80.360000000000014</v>
      </c>
      <c r="O3">
        <f t="shared" ref="O3:O12" si="0">N3/300</f>
        <v>0.2678666666666667</v>
      </c>
    </row>
    <row r="4" spans="1:15">
      <c r="B4">
        <v>118.53999999999996</v>
      </c>
      <c r="C4">
        <f t="shared" ref="C4:C12" si="1">B4/300</f>
        <v>0.39513333333333323</v>
      </c>
      <c r="F4">
        <v>267.48</v>
      </c>
      <c r="G4">
        <f>F4/300</f>
        <v>0.89160000000000006</v>
      </c>
      <c r="J4">
        <v>0</v>
      </c>
      <c r="K4">
        <f t="shared" ref="K4:K12" si="2">J4/300</f>
        <v>0</v>
      </c>
      <c r="N4">
        <v>236.14</v>
      </c>
      <c r="O4">
        <f t="shared" si="0"/>
        <v>0.78713333333333324</v>
      </c>
    </row>
    <row r="5" spans="1:15">
      <c r="B5">
        <v>292.93</v>
      </c>
      <c r="C5">
        <f t="shared" si="1"/>
        <v>0.97643333333333338</v>
      </c>
      <c r="F5">
        <v>93.76</v>
      </c>
      <c r="G5">
        <f>F5/300</f>
        <v>0.31253333333333333</v>
      </c>
      <c r="J5">
        <v>0</v>
      </c>
      <c r="K5">
        <f t="shared" si="2"/>
        <v>0</v>
      </c>
      <c r="N5">
        <v>258.33999999999997</v>
      </c>
      <c r="O5">
        <f t="shared" si="0"/>
        <v>0.8611333333333332</v>
      </c>
    </row>
    <row r="6" spans="1:15">
      <c r="B6">
        <v>147.69</v>
      </c>
      <c r="C6">
        <f t="shared" si="1"/>
        <v>0.49230000000000002</v>
      </c>
      <c r="F6">
        <v>203.34</v>
      </c>
      <c r="G6">
        <f>F6/300</f>
        <v>0.67779999999999996</v>
      </c>
      <c r="J6">
        <v>0</v>
      </c>
      <c r="K6">
        <f t="shared" si="2"/>
        <v>0</v>
      </c>
      <c r="N6">
        <v>50.43</v>
      </c>
      <c r="O6">
        <f t="shared" si="0"/>
        <v>0.1681</v>
      </c>
    </row>
    <row r="7" spans="1:15">
      <c r="B7">
        <v>261.24</v>
      </c>
      <c r="C7">
        <f t="shared" si="1"/>
        <v>0.87080000000000002</v>
      </c>
      <c r="F7">
        <v>24.51</v>
      </c>
      <c r="G7">
        <f>F7/300</f>
        <v>8.1700000000000009E-2</v>
      </c>
      <c r="J7">
        <v>0</v>
      </c>
      <c r="K7">
        <f t="shared" si="2"/>
        <v>0</v>
      </c>
      <c r="N7">
        <v>82.95</v>
      </c>
      <c r="O7">
        <f t="shared" si="0"/>
        <v>0.27650000000000002</v>
      </c>
    </row>
    <row r="8" spans="1:15">
      <c r="B8">
        <v>289.56</v>
      </c>
      <c r="C8">
        <f t="shared" si="1"/>
        <v>0.96520000000000006</v>
      </c>
      <c r="F8">
        <v>259.63</v>
      </c>
      <c r="G8">
        <f t="shared" ref="G8:G12" si="3">F8/300</f>
        <v>0.86543333333333328</v>
      </c>
      <c r="J8">
        <v>0</v>
      </c>
      <c r="K8">
        <f t="shared" si="2"/>
        <v>0</v>
      </c>
      <c r="N8">
        <v>111.70999999999998</v>
      </c>
      <c r="O8">
        <f t="shared" si="0"/>
        <v>0.37236666666666662</v>
      </c>
    </row>
    <row r="9" spans="1:15">
      <c r="B9">
        <v>238.66</v>
      </c>
      <c r="C9">
        <f t="shared" si="1"/>
        <v>0.79553333333333331</v>
      </c>
      <c r="F9">
        <v>96.33</v>
      </c>
      <c r="G9">
        <f t="shared" si="3"/>
        <v>0.3211</v>
      </c>
      <c r="J9">
        <v>0</v>
      </c>
      <c r="K9">
        <f t="shared" si="2"/>
        <v>0</v>
      </c>
      <c r="N9">
        <v>106.52</v>
      </c>
      <c r="O9">
        <f t="shared" si="0"/>
        <v>0.35506666666666664</v>
      </c>
    </row>
    <row r="10" spans="1:15">
      <c r="B10">
        <v>37.53</v>
      </c>
      <c r="C10">
        <f t="shared" si="1"/>
        <v>0.12510000000000002</v>
      </c>
      <c r="F10">
        <v>279.54000000000002</v>
      </c>
      <c r="G10">
        <f t="shared" si="3"/>
        <v>0.93180000000000007</v>
      </c>
      <c r="J10">
        <v>0</v>
      </c>
      <c r="K10">
        <f t="shared" si="2"/>
        <v>0</v>
      </c>
      <c r="N10">
        <v>0</v>
      </c>
      <c r="O10">
        <f t="shared" si="0"/>
        <v>0</v>
      </c>
    </row>
    <row r="11" spans="1:15">
      <c r="B11">
        <v>109.76</v>
      </c>
      <c r="C11">
        <f t="shared" si="1"/>
        <v>0.36586666666666667</v>
      </c>
      <c r="F11">
        <v>76.42</v>
      </c>
      <c r="G11">
        <f t="shared" si="3"/>
        <v>0.25473333333333331</v>
      </c>
      <c r="J11">
        <v>0</v>
      </c>
      <c r="K11">
        <f t="shared" si="2"/>
        <v>0</v>
      </c>
      <c r="N11">
        <v>91.95</v>
      </c>
      <c r="O11">
        <f t="shared" si="0"/>
        <v>0.30649999999999999</v>
      </c>
    </row>
    <row r="12" spans="1:15">
      <c r="B12">
        <v>213.82</v>
      </c>
      <c r="C12">
        <f t="shared" si="1"/>
        <v>0.71273333333333333</v>
      </c>
      <c r="F12">
        <v>37.96</v>
      </c>
      <c r="G12">
        <f t="shared" si="3"/>
        <v>0.12653333333333333</v>
      </c>
      <c r="J12">
        <v>0</v>
      </c>
      <c r="K12">
        <f t="shared" si="2"/>
        <v>0</v>
      </c>
      <c r="N12">
        <v>99.6</v>
      </c>
      <c r="O12">
        <f t="shared" si="0"/>
        <v>0.33199999999999996</v>
      </c>
    </row>
    <row r="14" spans="1:15">
      <c r="A14" t="s">
        <v>4</v>
      </c>
      <c r="B14">
        <f>AVERAGE(B3:B12)</f>
        <v>185.46799999999999</v>
      </c>
      <c r="C14">
        <f t="shared" ref="C14:O14" si="4">AVERAGE(C3:C12)</f>
        <v>0.61822666666666659</v>
      </c>
      <c r="F14">
        <f>AVERAGE(F3:F12)</f>
        <v>157.977</v>
      </c>
      <c r="G14">
        <f t="shared" si="4"/>
        <v>0.52659</v>
      </c>
      <c r="J14">
        <f t="shared" si="4"/>
        <v>0</v>
      </c>
      <c r="K14">
        <f t="shared" si="4"/>
        <v>0</v>
      </c>
      <c r="N14">
        <f t="shared" si="4"/>
        <v>111.79999999999998</v>
      </c>
      <c r="O14">
        <f t="shared" si="4"/>
        <v>0.37266666666666665</v>
      </c>
    </row>
    <row r="15" spans="1:15">
      <c r="A15" t="s">
        <v>5</v>
      </c>
      <c r="B15">
        <f>STDEV(B3:B12)</f>
        <v>86.231885414979928</v>
      </c>
      <c r="C15">
        <f t="shared" ref="C15:O15" si="5">STDEV(C3:C12)</f>
        <v>0.28743961804993312</v>
      </c>
      <c r="F15">
        <f t="shared" si="5"/>
        <v>101.55047667156582</v>
      </c>
      <c r="G15">
        <f t="shared" si="5"/>
        <v>0.33850158890521914</v>
      </c>
      <c r="J15">
        <f t="shared" si="5"/>
        <v>0</v>
      </c>
      <c r="K15">
        <f t="shared" si="5"/>
        <v>0</v>
      </c>
      <c r="N15">
        <f t="shared" si="5"/>
        <v>78.592810810602231</v>
      </c>
      <c r="O15">
        <f t="shared" si="5"/>
        <v>0.26197603603534064</v>
      </c>
    </row>
    <row r="16" spans="1:15">
      <c r="A16" t="s">
        <v>6</v>
      </c>
      <c r="B16">
        <f>B15/SQRT(10)</f>
        <v>27.26891648419905</v>
      </c>
      <c r="C16">
        <f t="shared" ref="C16:O16" si="6">C15/SQRT(10)</f>
        <v>9.0896388280663515E-2</v>
      </c>
      <c r="F16">
        <f t="shared" si="6"/>
        <v>32.113080375794276</v>
      </c>
      <c r="G16">
        <f t="shared" si="6"/>
        <v>0.1070436012526475</v>
      </c>
      <c r="J16">
        <f t="shared" si="6"/>
        <v>0</v>
      </c>
      <c r="K16">
        <f t="shared" si="6"/>
        <v>0</v>
      </c>
      <c r="N16">
        <f t="shared" si="6"/>
        <v>24.853228987620732</v>
      </c>
      <c r="O16">
        <f t="shared" si="6"/>
        <v>8.2844096625402402E-2</v>
      </c>
    </row>
    <row r="19" spans="3:3">
      <c r="C19">
        <f>TTEST(K3:K12,C3:C12,2,2)</f>
        <v>2.2779384860666677E-6</v>
      </c>
    </row>
    <row r="20" spans="3:3">
      <c r="C20">
        <f>TTEST(G3:G13,O3:O13,2,2)</f>
        <v>0.27038065676570322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tabSelected="1" workbookViewId="0">
      <selection activeCell="E22" sqref="E22"/>
    </sheetView>
  </sheetViews>
  <sheetFormatPr baseColWidth="10" defaultColWidth="8.83203125" defaultRowHeight="14" x14ac:dyDescent="0"/>
  <sheetData>
    <row r="1" spans="1:15">
      <c r="B1" s="1" t="s">
        <v>0</v>
      </c>
      <c r="F1" s="1" t="s">
        <v>1</v>
      </c>
      <c r="J1" s="1" t="s">
        <v>11</v>
      </c>
      <c r="N1" s="1" t="s">
        <v>12</v>
      </c>
    </row>
    <row r="2" spans="1:15">
      <c r="B2" t="s">
        <v>2</v>
      </c>
      <c r="C2" t="s">
        <v>3</v>
      </c>
      <c r="F2" t="s">
        <v>2</v>
      </c>
      <c r="G2" t="s">
        <v>3</v>
      </c>
      <c r="J2" t="s">
        <v>2</v>
      </c>
      <c r="K2" t="s">
        <v>3</v>
      </c>
      <c r="N2" t="s">
        <v>2</v>
      </c>
      <c r="O2" t="s">
        <v>3</v>
      </c>
    </row>
    <row r="3" spans="1:15">
      <c r="B3">
        <v>214.89</v>
      </c>
      <c r="C3">
        <f>B3/300</f>
        <v>0.71629999999999994</v>
      </c>
      <c r="F3">
        <v>297.63</v>
      </c>
      <c r="G3">
        <f t="shared" ref="G3:G8" si="0">F3/300</f>
        <v>0.99209999999999998</v>
      </c>
      <c r="J3">
        <v>0</v>
      </c>
      <c r="K3">
        <f>J3/300</f>
        <v>0</v>
      </c>
      <c r="N3">
        <v>276.83999999999997</v>
      </c>
      <c r="O3">
        <f t="shared" ref="O3:O8" si="1">N3/300</f>
        <v>0.92279999999999995</v>
      </c>
    </row>
    <row r="4" spans="1:15">
      <c r="B4">
        <v>116.42000000000002</v>
      </c>
      <c r="C4">
        <f>B4/300</f>
        <v>0.38806666666666673</v>
      </c>
      <c r="F4">
        <v>295.05</v>
      </c>
      <c r="G4">
        <f t="shared" si="0"/>
        <v>0.98350000000000004</v>
      </c>
      <c r="J4">
        <v>153.56</v>
      </c>
      <c r="K4">
        <f t="shared" ref="K4:K12" si="2">J4/300</f>
        <v>0.51186666666666669</v>
      </c>
      <c r="N4">
        <v>283.97000000000003</v>
      </c>
      <c r="O4">
        <f t="shared" si="1"/>
        <v>0.94656666666666678</v>
      </c>
    </row>
    <row r="5" spans="1:15">
      <c r="B5">
        <v>126.51</v>
      </c>
      <c r="C5">
        <f>B5/300</f>
        <v>0.42170000000000002</v>
      </c>
      <c r="F5">
        <v>290.12</v>
      </c>
      <c r="G5">
        <f t="shared" si="0"/>
        <v>0.96706666666666663</v>
      </c>
      <c r="J5">
        <v>0</v>
      </c>
      <c r="K5">
        <f t="shared" si="2"/>
        <v>0</v>
      </c>
      <c r="N5">
        <v>202.08</v>
      </c>
      <c r="O5">
        <f t="shared" si="1"/>
        <v>0.67360000000000009</v>
      </c>
    </row>
    <row r="6" spans="1:15">
      <c r="B6">
        <v>155.91999999999999</v>
      </c>
      <c r="C6">
        <f t="shared" ref="C6:C11" si="3">B6/300</f>
        <v>0.51973333333333327</v>
      </c>
      <c r="F6">
        <v>290.57</v>
      </c>
      <c r="G6">
        <f t="shared" si="0"/>
        <v>0.96856666666666669</v>
      </c>
      <c r="J6">
        <v>106.59</v>
      </c>
      <c r="K6">
        <f t="shared" si="2"/>
        <v>0.3553</v>
      </c>
      <c r="N6">
        <v>299.10000000000002</v>
      </c>
      <c r="O6">
        <f t="shared" si="1"/>
        <v>0.99700000000000011</v>
      </c>
    </row>
    <row r="7" spans="1:15">
      <c r="B7">
        <v>177.22</v>
      </c>
      <c r="C7">
        <f t="shared" si="3"/>
        <v>0.59073333333333333</v>
      </c>
      <c r="F7">
        <v>299.73</v>
      </c>
      <c r="G7">
        <f t="shared" si="0"/>
        <v>0.9991000000000001</v>
      </c>
      <c r="J7">
        <v>0</v>
      </c>
      <c r="K7">
        <f t="shared" si="2"/>
        <v>0</v>
      </c>
      <c r="N7">
        <v>251.64</v>
      </c>
      <c r="O7">
        <f t="shared" si="1"/>
        <v>0.83879999999999999</v>
      </c>
    </row>
    <row r="8" spans="1:15">
      <c r="B8">
        <v>88.96</v>
      </c>
      <c r="C8">
        <f t="shared" si="3"/>
        <v>0.29653333333333332</v>
      </c>
      <c r="F8">
        <f>300-27.55</f>
        <v>272.45</v>
      </c>
      <c r="G8">
        <f t="shared" si="0"/>
        <v>0.90816666666666668</v>
      </c>
      <c r="J8">
        <v>3.17</v>
      </c>
      <c r="K8">
        <f t="shared" si="2"/>
        <v>1.0566666666666667E-2</v>
      </c>
      <c r="N8">
        <v>268.04000000000002</v>
      </c>
      <c r="O8">
        <f t="shared" si="1"/>
        <v>0.89346666666666674</v>
      </c>
    </row>
    <row r="9" spans="1:15">
      <c r="B9">
        <v>199.75</v>
      </c>
      <c r="C9">
        <f t="shared" si="3"/>
        <v>0.66583333333333339</v>
      </c>
      <c r="F9">
        <f>193.09+300-244.14</f>
        <v>248.95000000000005</v>
      </c>
      <c r="G9">
        <f t="shared" ref="G9" si="4">F9/300</f>
        <v>0.82983333333333353</v>
      </c>
      <c r="J9">
        <v>149.24</v>
      </c>
      <c r="K9">
        <f t="shared" si="2"/>
        <v>0.49746666666666672</v>
      </c>
      <c r="N9">
        <v>271.97000000000003</v>
      </c>
      <c r="O9">
        <f t="shared" ref="O9:O12" si="5">N9/300</f>
        <v>0.90656666666666674</v>
      </c>
    </row>
    <row r="10" spans="1:15">
      <c r="B10">
        <v>156.88999999999999</v>
      </c>
      <c r="C10">
        <f t="shared" si="3"/>
        <v>0.52296666666666658</v>
      </c>
      <c r="F10">
        <f>300-2.02</f>
        <v>297.98</v>
      </c>
      <c r="G10">
        <f>F10/300</f>
        <v>0.99326666666666674</v>
      </c>
      <c r="J10">
        <v>0</v>
      </c>
      <c r="K10">
        <f t="shared" si="2"/>
        <v>0</v>
      </c>
      <c r="N10">
        <v>299.29000000000002</v>
      </c>
      <c r="O10">
        <f t="shared" si="5"/>
        <v>0.99763333333333337</v>
      </c>
    </row>
    <row r="11" spans="1:15">
      <c r="B11">
        <v>145.86000000000001</v>
      </c>
      <c r="C11">
        <f t="shared" si="3"/>
        <v>0.48620000000000002</v>
      </c>
      <c r="F11">
        <v>279.45</v>
      </c>
      <c r="G11">
        <f>F11/300</f>
        <v>0.93149999999999999</v>
      </c>
      <c r="J11">
        <v>0</v>
      </c>
      <c r="K11">
        <f t="shared" si="2"/>
        <v>0</v>
      </c>
      <c r="N11">
        <v>253.49</v>
      </c>
      <c r="O11">
        <f t="shared" si="5"/>
        <v>0.84496666666666664</v>
      </c>
    </row>
    <row r="12" spans="1:15">
      <c r="F12">
        <v>159.75</v>
      </c>
      <c r="G12">
        <f>F12/300</f>
        <v>0.53249999999999997</v>
      </c>
      <c r="J12">
        <v>0</v>
      </c>
      <c r="K12">
        <f t="shared" si="2"/>
        <v>0</v>
      </c>
      <c r="N12">
        <v>293.07</v>
      </c>
      <c r="O12">
        <f t="shared" si="5"/>
        <v>0.97689999999999999</v>
      </c>
    </row>
    <row r="14" spans="1:15">
      <c r="A14" t="s">
        <v>4</v>
      </c>
      <c r="B14">
        <f>AVERAGE(B3:B12)</f>
        <v>153.60222222222222</v>
      </c>
      <c r="C14">
        <f t="shared" ref="C14:O14" si="6">AVERAGE(C3:C12)</f>
        <v>0.51200740740740747</v>
      </c>
      <c r="F14">
        <f t="shared" si="6"/>
        <v>273.16800000000001</v>
      </c>
      <c r="G14">
        <f t="shared" si="6"/>
        <v>0.91056000000000004</v>
      </c>
      <c r="J14">
        <f t="shared" si="6"/>
        <v>41.256</v>
      </c>
      <c r="K14">
        <f t="shared" si="6"/>
        <v>0.13752</v>
      </c>
      <c r="N14">
        <f t="shared" si="6"/>
        <v>269.94900000000001</v>
      </c>
      <c r="O14">
        <f t="shared" si="6"/>
        <v>0.89983000000000002</v>
      </c>
    </row>
    <row r="15" spans="1:15">
      <c r="A15" t="s">
        <v>5</v>
      </c>
      <c r="B15">
        <f>STDEV(B3:B12)</f>
        <v>40.023204449974287</v>
      </c>
      <c r="C15">
        <f t="shared" ref="C15:O15" si="7">STDEV(C3:C12)</f>
        <v>0.13341068149991392</v>
      </c>
      <c r="F15">
        <f t="shared" si="7"/>
        <v>42.789821946605599</v>
      </c>
      <c r="G15">
        <f t="shared" si="7"/>
        <v>0.14263273982201827</v>
      </c>
      <c r="J15">
        <f t="shared" si="7"/>
        <v>66.836577510621638</v>
      </c>
      <c r="K15">
        <f t="shared" si="7"/>
        <v>0.22278859170207213</v>
      </c>
      <c r="N15">
        <f t="shared" si="7"/>
        <v>29.267688080125907</v>
      </c>
      <c r="O15">
        <f t="shared" si="7"/>
        <v>9.7558960267086076E-2</v>
      </c>
    </row>
    <row r="16" spans="1:15">
      <c r="A16" t="s">
        <v>6</v>
      </c>
      <c r="B16">
        <f>B15/SQRT(10)</f>
        <v>12.656448532050534</v>
      </c>
      <c r="C16">
        <f t="shared" ref="C16:O16" si="8">C15/SQRT(10)</f>
        <v>4.2188161773501667E-2</v>
      </c>
      <c r="F16">
        <f t="shared" si="8"/>
        <v>13.531329802433351</v>
      </c>
      <c r="G16">
        <f t="shared" si="8"/>
        <v>4.5104432674777713E-2</v>
      </c>
      <c r="J16">
        <f t="shared" si="8"/>
        <v>21.135581594395109</v>
      </c>
      <c r="K16">
        <f t="shared" si="8"/>
        <v>7.04519386479837E-2</v>
      </c>
      <c r="N16">
        <f t="shared" si="8"/>
        <v>9.2552556180558518</v>
      </c>
      <c r="O16">
        <f t="shared" si="8"/>
        <v>3.0850852060186083E-2</v>
      </c>
    </row>
    <row r="19" spans="2:3">
      <c r="B19">
        <f>TTEST(J3:J12,B3:B12,2,2)</f>
        <v>4.0978351078702221E-4</v>
      </c>
      <c r="C19">
        <f>TTEST(K3:K12,C3:C12,2,2)</f>
        <v>4.0978351078702172E-4</v>
      </c>
    </row>
    <row r="20" spans="2:3">
      <c r="B20">
        <f>TTEST(F3:F13,N3:N13,2,2)</f>
        <v>0.84653237949764837</v>
      </c>
      <c r="C20">
        <f>TTEST(G3:G13,O3:O13,2,2)</f>
        <v>0.84653237949764049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A</vt:lpstr>
      <vt:lpstr>panel B</vt:lpstr>
      <vt:lpstr>panel 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 Wu</dc:creator>
  <cp:lastModifiedBy>Bei Wu</cp:lastModifiedBy>
  <dcterms:created xsi:type="dcterms:W3CDTF">2016-11-30T18:46:22Z</dcterms:created>
  <dcterms:modified xsi:type="dcterms:W3CDTF">2016-12-02T02:52:49Z</dcterms:modified>
</cp:coreProperties>
</file>