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Volumes/Wu Lab/Wu Lab Data/Tao/elife/"/>
    </mc:Choice>
  </mc:AlternateContent>
  <bookViews>
    <workbookView xWindow="2340" yWindow="2140" windowWidth="38680" windowHeight="23380" tabRatio="500"/>
  </bookViews>
  <sheets>
    <sheet name="Hair bundle orientaiti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" i="1" l="1"/>
  <c r="S6" i="1"/>
  <c r="O7" i="1"/>
  <c r="S7" i="1"/>
  <c r="S8" i="1"/>
  <c r="O9" i="1"/>
  <c r="S9" i="1"/>
  <c r="O10" i="1"/>
  <c r="S10" i="1"/>
  <c r="O11" i="1"/>
  <c r="S11" i="1"/>
  <c r="O12" i="1"/>
  <c r="S12" i="1"/>
  <c r="S13" i="1"/>
  <c r="O14" i="1"/>
  <c r="S14" i="1"/>
  <c r="O15" i="1"/>
  <c r="S15" i="1"/>
  <c r="O16" i="1"/>
  <c r="S16" i="1"/>
  <c r="S17" i="1"/>
  <c r="O18" i="1"/>
  <c r="S18" i="1"/>
  <c r="O19" i="1"/>
  <c r="S19" i="1"/>
  <c r="O20" i="1"/>
  <c r="S20" i="1"/>
  <c r="O21" i="1"/>
  <c r="S21" i="1"/>
  <c r="O22" i="1"/>
  <c r="S22" i="1"/>
  <c r="O23" i="1"/>
  <c r="S23" i="1"/>
  <c r="O24" i="1"/>
  <c r="S24" i="1"/>
  <c r="O25" i="1"/>
  <c r="S25" i="1"/>
  <c r="S26" i="1"/>
  <c r="O27" i="1"/>
  <c r="S27" i="1"/>
  <c r="O28" i="1"/>
  <c r="S28" i="1"/>
  <c r="S29" i="1"/>
  <c r="N30" i="1"/>
  <c r="O30" i="1"/>
  <c r="S30" i="1"/>
  <c r="O31" i="1"/>
  <c r="S3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5" i="1"/>
  <c r="V72" i="1"/>
  <c r="V73" i="1"/>
  <c r="V74" i="1"/>
  <c r="V75" i="1"/>
  <c r="V77" i="1"/>
  <c r="V88" i="1"/>
  <c r="V87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103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102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8" i="1"/>
  <c r="U72" i="1"/>
  <c r="U73" i="1"/>
  <c r="U74" i="1"/>
  <c r="U75" i="1"/>
  <c r="U77" i="1"/>
  <c r="U88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8" i="1"/>
  <c r="T87" i="1"/>
  <c r="U87" i="1"/>
  <c r="S87" i="1"/>
  <c r="Q86" i="1"/>
  <c r="O86" i="1"/>
  <c r="P86" i="1"/>
  <c r="N86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3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03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3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102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102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102" i="1"/>
  <c r="D101" i="1"/>
  <c r="E101" i="1"/>
  <c r="F101" i="1"/>
  <c r="C101" i="1"/>
  <c r="T60" i="1"/>
  <c r="T61" i="1"/>
  <c r="T62" i="1"/>
  <c r="T63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44" i="1"/>
  <c r="Q60" i="1"/>
  <c r="Q61" i="1"/>
  <c r="Q62" i="1"/>
  <c r="Q63" i="1"/>
  <c r="S60" i="1"/>
  <c r="S61" i="1"/>
  <c r="S62" i="1"/>
  <c r="S6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C26" i="1"/>
  <c r="I26" i="1"/>
  <c r="I27" i="1"/>
  <c r="I28" i="1"/>
  <c r="I29" i="1"/>
  <c r="I30" i="1"/>
  <c r="I31" i="1"/>
  <c r="I32" i="1"/>
  <c r="I33" i="1"/>
  <c r="I34" i="1"/>
  <c r="D6" i="1"/>
  <c r="J6" i="1"/>
  <c r="D7" i="1"/>
  <c r="J7" i="1"/>
  <c r="D8" i="1"/>
  <c r="J8" i="1"/>
  <c r="D9" i="1"/>
  <c r="J9" i="1"/>
  <c r="D10" i="1"/>
  <c r="J10" i="1"/>
  <c r="D11" i="1"/>
  <c r="J11" i="1"/>
  <c r="J12" i="1"/>
  <c r="D13" i="1"/>
  <c r="J13" i="1"/>
  <c r="D14" i="1"/>
  <c r="J14" i="1"/>
  <c r="J15" i="1"/>
  <c r="D16" i="1"/>
  <c r="J16" i="1"/>
  <c r="D17" i="1"/>
  <c r="J17" i="1"/>
  <c r="D18" i="1"/>
  <c r="J18" i="1"/>
  <c r="J19" i="1"/>
  <c r="D20" i="1"/>
  <c r="J20" i="1"/>
  <c r="D21" i="1"/>
  <c r="J21" i="1"/>
  <c r="D22" i="1"/>
  <c r="J22" i="1"/>
  <c r="D23" i="1"/>
  <c r="J23" i="1"/>
  <c r="D24" i="1"/>
  <c r="J24" i="1"/>
  <c r="J25" i="1"/>
  <c r="D26" i="1"/>
  <c r="J26" i="1"/>
  <c r="D27" i="1"/>
  <c r="J27" i="1"/>
  <c r="D28" i="1"/>
  <c r="J28" i="1"/>
  <c r="J29" i="1"/>
  <c r="D30" i="1"/>
  <c r="J30" i="1"/>
  <c r="D31" i="1"/>
  <c r="J31" i="1"/>
  <c r="J32" i="1"/>
  <c r="J33" i="1"/>
  <c r="D34" i="1"/>
  <c r="J3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K38" i="1"/>
  <c r="I38" i="1"/>
  <c r="I104" i="1"/>
  <c r="T89" i="1"/>
</calcChain>
</file>

<file path=xl/sharedStrings.xml><?xml version="1.0" encoding="utf-8"?>
<sst xmlns="http://schemas.openxmlformats.org/spreadsheetml/2006/main" count="102" uniqueCount="33">
  <si>
    <t>SEM</t>
  </si>
  <si>
    <t>Wildtype</t>
  </si>
  <si>
    <t>Fish #</t>
  </si>
  <si>
    <t>Emx2 +ve HC#
 (A-&gt;P)</t>
  </si>
  <si>
    <t>Emx2 +ve HC#
 (P-&gt;A)</t>
  </si>
  <si>
    <t>% Emx2 +ve HC 
(A-&gt;P)</t>
  </si>
  <si>
    <t>% Emx2 +ve HC 
(P-&gt;A)</t>
  </si>
  <si>
    <t>Emx2 +ve HC# 
(D-&gt;V)</t>
  </si>
  <si>
    <t>Emx2 +ve HC# 
(V-&gt;D)</t>
  </si>
  <si>
    <t>% Emx2 +ve HC 
(D-&gt;V)</t>
  </si>
  <si>
    <t>% Emx2 +ve HC 
(V-&gt;D)</t>
  </si>
  <si>
    <t>HC#
A-&gt;P</t>
  </si>
  <si>
    <t>HC#
P-&gt;A</t>
  </si>
  <si>
    <t>% HC
A-&gt;P</t>
  </si>
  <si>
    <t>HC#
D-&gt;V</t>
  </si>
  <si>
    <t>HC#
V-&gt;D</t>
  </si>
  <si>
    <t>% HC
D-&gt;V</t>
  </si>
  <si>
    <t>% HC
P-&gt;A</t>
  </si>
  <si>
    <t>% HC
V-&gt;D</t>
  </si>
  <si>
    <t>Total HC#
per neuromast</t>
  </si>
  <si>
    <t>Anterior-Posterior oriented neuromasts</t>
  </si>
  <si>
    <t>Dorsal-Ventral orientated neuromasts</t>
  </si>
  <si>
    <t>AVG</t>
  </si>
  <si>
    <t>SUM</t>
  </si>
  <si>
    <t>A-&gt;P
vs
P-&gt;A</t>
  </si>
  <si>
    <t>A-&gt;P vs P-&gt;A</t>
  </si>
  <si>
    <t>D-&gt;V vs V-&gt;D</t>
  </si>
  <si>
    <t>t-test, P value</t>
  </si>
  <si>
    <r>
      <rPr>
        <b/>
        <i/>
        <sz val="14"/>
        <color theme="1"/>
        <rFont val="Calibri"/>
        <scheme val="minor"/>
      </rPr>
      <t>emx2</t>
    </r>
    <r>
      <rPr>
        <b/>
        <sz val="14"/>
        <color theme="1"/>
        <rFont val="Calibri"/>
        <family val="2"/>
        <scheme val="minor"/>
      </rPr>
      <t xml:space="preserve"> GOF</t>
    </r>
  </si>
  <si>
    <r>
      <rPr>
        <b/>
        <i/>
        <sz val="14"/>
        <color theme="1"/>
        <rFont val="Calibri"/>
        <scheme val="minor"/>
      </rPr>
      <t>emx2</t>
    </r>
    <r>
      <rPr>
        <b/>
        <sz val="14"/>
        <color theme="1"/>
        <rFont val="Calibri"/>
        <family val="2"/>
        <scheme val="minor"/>
      </rPr>
      <t xml:space="preserve"> LOF</t>
    </r>
  </si>
  <si>
    <t>Emx2 +ve HC 
(A-&gt;P vs P-&gt;A)</t>
  </si>
  <si>
    <t>Emx2 +ve HC 
(D-&gt;V vs V-&gt;D)</t>
  </si>
  <si>
    <t xml:space="preserve">Quantification of stereocilia orientation in neuromasts of emx2 gain and loss of function mutants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</si>
</sst>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0" xfId="0" applyBorder="1"/>
    <xf numFmtId="2" fontId="0" fillId="0" borderId="0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2" fontId="0" fillId="0" borderId="0" xfId="0" applyNumberFormat="1" applyFont="1" applyFill="1" applyBorder="1"/>
    <xf numFmtId="0" fontId="0" fillId="0" borderId="4" xfId="0" applyFill="1" applyBorder="1"/>
    <xf numFmtId="0" fontId="1" fillId="0" borderId="0" xfId="0" applyFont="1" applyFill="1" applyBorder="1"/>
    <xf numFmtId="0" fontId="0" fillId="0" borderId="2" xfId="0" applyBorder="1"/>
    <xf numFmtId="2" fontId="0" fillId="0" borderId="4" xfId="0" applyNumberFormat="1" applyFont="1" applyBorder="1"/>
    <xf numFmtId="0" fontId="4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0" fontId="0" fillId="0" borderId="0" xfId="0" applyFont="1" applyFill="1" applyBorder="1"/>
    <xf numFmtId="0" fontId="0" fillId="0" borderId="1" xfId="0" applyFill="1" applyBorder="1"/>
    <xf numFmtId="0" fontId="0" fillId="0" borderId="0" xfId="0" applyFont="1" applyBorder="1" applyAlignment="1">
      <alignment horizontal="right"/>
    </xf>
    <xf numFmtId="0" fontId="0" fillId="0" borderId="2" xfId="0" applyFill="1" applyBorder="1"/>
    <xf numFmtId="0" fontId="0" fillId="0" borderId="3" xfId="0" applyFill="1" applyBorder="1"/>
    <xf numFmtId="0" fontId="0" fillId="0" borderId="5" xfId="0" applyFill="1" applyBorder="1"/>
    <xf numFmtId="2" fontId="0" fillId="0" borderId="4" xfId="0" applyNumberFormat="1" applyFill="1" applyBorder="1"/>
    <xf numFmtId="0" fontId="0" fillId="0" borderId="1" xfId="0" applyFont="1" applyFill="1" applyBorder="1"/>
    <xf numFmtId="0" fontId="0" fillId="0" borderId="3" xfId="0" applyFont="1" applyFill="1" applyBorder="1"/>
    <xf numFmtId="2" fontId="0" fillId="0" borderId="2" xfId="0" applyNumberFormat="1" applyFont="1" applyBorder="1"/>
    <xf numFmtId="0" fontId="0" fillId="0" borderId="4" xfId="0" applyFont="1" applyBorder="1" applyAlignment="1">
      <alignment horizontal="right"/>
    </xf>
    <xf numFmtId="2" fontId="0" fillId="0" borderId="4" xfId="0" applyNumberFormat="1" applyFont="1" applyFill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49" fontId="0" fillId="0" borderId="0" xfId="0" applyNumberFormat="1" applyFill="1" applyBorder="1"/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2" fillId="0" borderId="0" xfId="0" applyNumberFormat="1" applyFont="1" applyBorder="1" applyAlignment="1">
      <alignment horizontal="left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2" fontId="0" fillId="0" borderId="5" xfId="0" applyNumberFormat="1" applyFont="1" applyFill="1" applyBorder="1"/>
    <xf numFmtId="0" fontId="0" fillId="0" borderId="2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Font="1" applyBorder="1" applyAlignment="1">
      <alignment horizontal="right"/>
    </xf>
    <xf numFmtId="2" fontId="0" fillId="0" borderId="2" xfId="0" applyNumberFormat="1" applyBorder="1"/>
    <xf numFmtId="0" fontId="7" fillId="0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wrapText="1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4" xfId="0" applyBorder="1" applyAlignment="1">
      <alignment horizontal="right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34"/>
  <sheetViews>
    <sheetView tabSelected="1" workbookViewId="0">
      <selection activeCell="Y4" sqref="Y4"/>
    </sheetView>
  </sheetViews>
  <sheetFormatPr baseColWidth="10" defaultRowHeight="16" x14ac:dyDescent="0.2"/>
  <cols>
    <col min="1" max="1" width="10.83203125" style="2"/>
    <col min="2" max="2" width="7.83203125" style="2" customWidth="1"/>
    <col min="3" max="3" width="14.1640625" style="2" customWidth="1"/>
    <col min="4" max="5" width="6.83203125" style="2" customWidth="1"/>
    <col min="6" max="6" width="13.1640625" style="2" customWidth="1"/>
    <col min="7" max="7" width="14.5" style="2" customWidth="1"/>
    <col min="8" max="8" width="9.1640625" style="2" customWidth="1"/>
    <col min="9" max="9" width="8.5" style="2" customWidth="1"/>
    <col min="10" max="10" width="13.83203125" style="2" customWidth="1"/>
    <col min="11" max="11" width="14.5" style="2" customWidth="1"/>
    <col min="12" max="12" width="1.33203125" style="2" customWidth="1"/>
    <col min="13" max="13" width="7" style="2" customWidth="1"/>
    <col min="14" max="14" width="13.33203125" style="2" customWidth="1"/>
    <col min="15" max="15" width="7.1640625" style="2" customWidth="1"/>
    <col min="16" max="16" width="7" style="2" customWidth="1"/>
    <col min="17" max="17" width="14.1640625" style="2" customWidth="1"/>
    <col min="18" max="18" width="14.6640625" style="2" customWidth="1"/>
    <col min="19" max="19" width="8.1640625" style="2" customWidth="1"/>
    <col min="20" max="20" width="9.33203125" style="2" customWidth="1"/>
    <col min="21" max="21" width="15" style="2" customWidth="1"/>
    <col min="22" max="22" width="14.6640625" style="2" customWidth="1"/>
    <col min="23" max="25" width="10.83203125" style="2"/>
    <col min="26" max="26" width="13.6640625" style="2" customWidth="1"/>
    <col min="27" max="16384" width="10.83203125" style="2"/>
  </cols>
  <sheetData>
    <row r="1" spans="2:22" s="7" customFormat="1" ht="34" customHeight="1" x14ac:dyDescent="0.2">
      <c r="B1" s="65" t="s">
        <v>32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29"/>
    </row>
    <row r="2" spans="2:22" s="7" customFormat="1" ht="16" customHeight="1" x14ac:dyDescent="0.3">
      <c r="B2" s="13"/>
      <c r="C2" s="13"/>
      <c r="D2" s="13"/>
      <c r="E2" s="13"/>
      <c r="F2" s="13"/>
      <c r="G2" s="13"/>
      <c r="H2" s="13"/>
      <c r="P2" s="32"/>
    </row>
    <row r="3" spans="2:22" s="7" customFormat="1" ht="27" customHeight="1" x14ac:dyDescent="0.2">
      <c r="C3" s="51" t="s">
        <v>1</v>
      </c>
      <c r="H3" s="8"/>
      <c r="P3" s="32"/>
    </row>
    <row r="4" spans="2:22" s="50" customFormat="1" ht="27" customHeight="1" x14ac:dyDescent="0.25"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3"/>
      <c r="M4" s="61" t="s">
        <v>21</v>
      </c>
      <c r="N4" s="62"/>
      <c r="O4" s="62"/>
      <c r="P4" s="62"/>
      <c r="Q4" s="62"/>
      <c r="R4" s="62"/>
      <c r="S4" s="62"/>
      <c r="T4" s="62"/>
      <c r="U4" s="62"/>
      <c r="V4" s="63"/>
    </row>
    <row r="5" spans="2:22" s="58" customFormat="1" ht="35" customHeight="1" x14ac:dyDescent="0.2">
      <c r="B5" s="56" t="s">
        <v>2</v>
      </c>
      <c r="C5" s="52" t="s">
        <v>19</v>
      </c>
      <c r="D5" s="52" t="s">
        <v>11</v>
      </c>
      <c r="E5" s="52" t="s">
        <v>12</v>
      </c>
      <c r="F5" s="52" t="s">
        <v>3</v>
      </c>
      <c r="G5" s="52" t="s">
        <v>4</v>
      </c>
      <c r="H5" s="53" t="s">
        <v>13</v>
      </c>
      <c r="I5" s="53" t="s">
        <v>17</v>
      </c>
      <c r="J5" s="52" t="s">
        <v>5</v>
      </c>
      <c r="K5" s="57" t="s">
        <v>6</v>
      </c>
      <c r="M5" s="56" t="s">
        <v>2</v>
      </c>
      <c r="N5" s="52" t="s">
        <v>19</v>
      </c>
      <c r="O5" s="52" t="s">
        <v>14</v>
      </c>
      <c r="P5" s="52" t="s">
        <v>15</v>
      </c>
      <c r="Q5" s="52" t="s">
        <v>7</v>
      </c>
      <c r="R5" s="52" t="s">
        <v>8</v>
      </c>
      <c r="S5" s="53" t="s">
        <v>16</v>
      </c>
      <c r="T5" s="53" t="s">
        <v>18</v>
      </c>
      <c r="U5" s="52" t="s">
        <v>9</v>
      </c>
      <c r="V5" s="57" t="s">
        <v>10</v>
      </c>
    </row>
    <row r="6" spans="2:22" x14ac:dyDescent="0.2">
      <c r="B6" s="1">
        <v>1</v>
      </c>
      <c r="C6" s="2">
        <v>8</v>
      </c>
      <c r="D6" s="2">
        <f t="shared" ref="D6:D11" si="0">C6/2</f>
        <v>4</v>
      </c>
      <c r="E6" s="2">
        <v>4</v>
      </c>
      <c r="F6" s="2">
        <v>4</v>
      </c>
      <c r="G6" s="2">
        <v>0</v>
      </c>
      <c r="H6" s="1">
        <f t="shared" ref="H6:H34" si="1">D6/C6%</f>
        <v>50</v>
      </c>
      <c r="I6" s="3">
        <f t="shared" ref="I6:I34" si="2">E6/C6%</f>
        <v>50</v>
      </c>
      <c r="J6" s="2">
        <f t="shared" ref="J6:K34" si="3">F6/D6%</f>
        <v>100</v>
      </c>
      <c r="K6" s="11">
        <f t="shared" si="3"/>
        <v>0</v>
      </c>
      <c r="M6" s="1">
        <v>1</v>
      </c>
      <c r="N6" s="2">
        <v>2</v>
      </c>
      <c r="O6" s="2">
        <f>N6/2</f>
        <v>1</v>
      </c>
      <c r="P6" s="2">
        <v>1</v>
      </c>
      <c r="Q6" s="2">
        <v>1</v>
      </c>
      <c r="R6" s="2">
        <v>0</v>
      </c>
      <c r="S6" s="1">
        <f t="shared" ref="S6:S31" si="4">O6/N6%</f>
        <v>50</v>
      </c>
      <c r="T6" s="3">
        <f t="shared" ref="T6:T31" si="5">P6/N6%</f>
        <v>50</v>
      </c>
      <c r="U6" s="2">
        <f t="shared" ref="U6:V31" si="6">Q6/O6%</f>
        <v>100</v>
      </c>
      <c r="V6" s="11">
        <f t="shared" si="6"/>
        <v>0</v>
      </c>
    </row>
    <row r="7" spans="2:22" x14ac:dyDescent="0.2">
      <c r="B7" s="1">
        <v>2</v>
      </c>
      <c r="C7" s="2">
        <v>8</v>
      </c>
      <c r="D7" s="2">
        <f t="shared" si="0"/>
        <v>4</v>
      </c>
      <c r="E7" s="2">
        <v>4</v>
      </c>
      <c r="F7" s="2">
        <v>4</v>
      </c>
      <c r="G7" s="2">
        <v>0</v>
      </c>
      <c r="H7" s="1">
        <f t="shared" si="1"/>
        <v>50</v>
      </c>
      <c r="I7" s="3">
        <f t="shared" si="2"/>
        <v>50</v>
      </c>
      <c r="J7" s="2">
        <f t="shared" si="3"/>
        <v>100</v>
      </c>
      <c r="K7" s="11">
        <f t="shared" si="3"/>
        <v>0</v>
      </c>
      <c r="M7" s="1">
        <v>2</v>
      </c>
      <c r="N7" s="2">
        <v>16</v>
      </c>
      <c r="O7" s="2">
        <f>N7/2</f>
        <v>8</v>
      </c>
      <c r="P7" s="2">
        <v>8</v>
      </c>
      <c r="Q7" s="2">
        <v>8</v>
      </c>
      <c r="R7" s="2">
        <v>0</v>
      </c>
      <c r="S7" s="1">
        <f t="shared" si="4"/>
        <v>50</v>
      </c>
      <c r="T7" s="3">
        <f t="shared" si="5"/>
        <v>50</v>
      </c>
      <c r="U7" s="2">
        <f t="shared" si="6"/>
        <v>100</v>
      </c>
      <c r="V7" s="11">
        <f t="shared" si="6"/>
        <v>0</v>
      </c>
    </row>
    <row r="8" spans="2:22" x14ac:dyDescent="0.2">
      <c r="B8" s="1">
        <v>3</v>
      </c>
      <c r="C8" s="2">
        <v>4</v>
      </c>
      <c r="D8" s="2">
        <f t="shared" si="0"/>
        <v>2</v>
      </c>
      <c r="E8" s="2">
        <v>2</v>
      </c>
      <c r="F8" s="2">
        <v>2</v>
      </c>
      <c r="G8" s="2">
        <v>0</v>
      </c>
      <c r="H8" s="1">
        <f t="shared" si="1"/>
        <v>50</v>
      </c>
      <c r="I8" s="3">
        <f t="shared" si="2"/>
        <v>50</v>
      </c>
      <c r="J8" s="2">
        <f t="shared" si="3"/>
        <v>100</v>
      </c>
      <c r="K8" s="11">
        <f t="shared" si="3"/>
        <v>0</v>
      </c>
      <c r="M8" s="1">
        <v>3</v>
      </c>
      <c r="N8" s="2">
        <v>10</v>
      </c>
      <c r="O8" s="2">
        <v>4</v>
      </c>
      <c r="P8" s="2">
        <v>6</v>
      </c>
      <c r="Q8" s="2">
        <v>4</v>
      </c>
      <c r="R8" s="2">
        <v>0</v>
      </c>
      <c r="S8" s="1">
        <f t="shared" si="4"/>
        <v>40</v>
      </c>
      <c r="T8" s="3">
        <f t="shared" si="5"/>
        <v>60</v>
      </c>
      <c r="U8" s="2">
        <f t="shared" si="6"/>
        <v>100</v>
      </c>
      <c r="V8" s="11">
        <f t="shared" si="6"/>
        <v>0</v>
      </c>
    </row>
    <row r="9" spans="2:22" x14ac:dyDescent="0.2">
      <c r="B9" s="1">
        <v>4</v>
      </c>
      <c r="C9" s="2">
        <v>4</v>
      </c>
      <c r="D9" s="2">
        <f t="shared" si="0"/>
        <v>2</v>
      </c>
      <c r="E9" s="2">
        <v>2</v>
      </c>
      <c r="F9" s="2">
        <v>2</v>
      </c>
      <c r="G9" s="2">
        <v>0</v>
      </c>
      <c r="H9" s="1">
        <f t="shared" si="1"/>
        <v>50</v>
      </c>
      <c r="I9" s="3">
        <f t="shared" si="2"/>
        <v>50</v>
      </c>
      <c r="J9" s="2">
        <f t="shared" si="3"/>
        <v>100</v>
      </c>
      <c r="K9" s="11">
        <f t="shared" si="3"/>
        <v>0</v>
      </c>
      <c r="M9" s="1">
        <v>3</v>
      </c>
      <c r="N9" s="2">
        <v>14</v>
      </c>
      <c r="O9" s="2">
        <f>N9/2</f>
        <v>7</v>
      </c>
      <c r="P9" s="2">
        <v>7</v>
      </c>
      <c r="Q9" s="2">
        <v>7</v>
      </c>
      <c r="R9" s="2">
        <v>0</v>
      </c>
      <c r="S9" s="1">
        <f t="shared" si="4"/>
        <v>49.999999999999993</v>
      </c>
      <c r="T9" s="3">
        <f t="shared" si="5"/>
        <v>49.999999999999993</v>
      </c>
      <c r="U9" s="2">
        <f t="shared" si="6"/>
        <v>99.999999999999986</v>
      </c>
      <c r="V9" s="11">
        <f t="shared" si="6"/>
        <v>0</v>
      </c>
    </row>
    <row r="10" spans="2:22" x14ac:dyDescent="0.2">
      <c r="B10" s="1">
        <v>5</v>
      </c>
      <c r="C10" s="2">
        <v>14</v>
      </c>
      <c r="D10" s="2">
        <f t="shared" si="0"/>
        <v>7</v>
      </c>
      <c r="E10" s="2">
        <v>7</v>
      </c>
      <c r="F10" s="2">
        <v>7</v>
      </c>
      <c r="G10" s="2">
        <v>0</v>
      </c>
      <c r="H10" s="1">
        <f t="shared" si="1"/>
        <v>49.999999999999993</v>
      </c>
      <c r="I10" s="3">
        <f t="shared" si="2"/>
        <v>49.999999999999993</v>
      </c>
      <c r="J10" s="2">
        <f t="shared" si="3"/>
        <v>99.999999999999986</v>
      </c>
      <c r="K10" s="11">
        <f t="shared" si="3"/>
        <v>0</v>
      </c>
      <c r="M10" s="1">
        <v>4</v>
      </c>
      <c r="N10" s="2">
        <v>10</v>
      </c>
      <c r="O10" s="2">
        <f>N10/2</f>
        <v>5</v>
      </c>
      <c r="P10" s="2">
        <v>5</v>
      </c>
      <c r="Q10" s="2">
        <v>5</v>
      </c>
      <c r="R10" s="2">
        <v>0</v>
      </c>
      <c r="S10" s="1">
        <f t="shared" si="4"/>
        <v>50</v>
      </c>
      <c r="T10" s="3">
        <f t="shared" si="5"/>
        <v>50</v>
      </c>
      <c r="U10" s="2">
        <f t="shared" si="6"/>
        <v>100</v>
      </c>
      <c r="V10" s="11">
        <f t="shared" si="6"/>
        <v>0</v>
      </c>
    </row>
    <row r="11" spans="2:22" x14ac:dyDescent="0.2">
      <c r="B11" s="1">
        <v>6</v>
      </c>
      <c r="C11" s="2">
        <v>16</v>
      </c>
      <c r="D11" s="2">
        <f t="shared" si="0"/>
        <v>8</v>
      </c>
      <c r="E11" s="2">
        <v>8</v>
      </c>
      <c r="F11" s="2">
        <v>8</v>
      </c>
      <c r="G11" s="2">
        <v>0</v>
      </c>
      <c r="H11" s="1">
        <f t="shared" si="1"/>
        <v>50</v>
      </c>
      <c r="I11" s="3">
        <f t="shared" si="2"/>
        <v>50</v>
      </c>
      <c r="J11" s="2">
        <f t="shared" si="3"/>
        <v>100</v>
      </c>
      <c r="K11" s="11">
        <f t="shared" si="3"/>
        <v>0</v>
      </c>
      <c r="M11" s="1">
        <v>6</v>
      </c>
      <c r="N11" s="2">
        <v>4</v>
      </c>
      <c r="O11" s="2">
        <f>N11/2</f>
        <v>2</v>
      </c>
      <c r="P11" s="2">
        <v>2</v>
      </c>
      <c r="Q11" s="2">
        <v>2</v>
      </c>
      <c r="R11" s="2">
        <v>0</v>
      </c>
      <c r="S11" s="1">
        <f t="shared" si="4"/>
        <v>50</v>
      </c>
      <c r="T11" s="3">
        <f t="shared" si="5"/>
        <v>50</v>
      </c>
      <c r="U11" s="2">
        <f t="shared" si="6"/>
        <v>100</v>
      </c>
      <c r="V11" s="11">
        <f t="shared" si="6"/>
        <v>0</v>
      </c>
    </row>
    <row r="12" spans="2:22" x14ac:dyDescent="0.2">
      <c r="B12" s="1">
        <v>3</v>
      </c>
      <c r="C12" s="2">
        <v>11</v>
      </c>
      <c r="D12" s="2">
        <v>5</v>
      </c>
      <c r="E12" s="2">
        <v>6</v>
      </c>
      <c r="F12" s="2">
        <v>5</v>
      </c>
      <c r="G12" s="2">
        <v>0</v>
      </c>
      <c r="H12" s="1">
        <f t="shared" si="1"/>
        <v>45.454545454545453</v>
      </c>
      <c r="I12" s="3">
        <f t="shared" si="2"/>
        <v>54.545454545454547</v>
      </c>
      <c r="J12" s="2">
        <f t="shared" si="3"/>
        <v>100</v>
      </c>
      <c r="K12" s="11">
        <f t="shared" si="3"/>
        <v>0</v>
      </c>
      <c r="M12" s="1">
        <v>7</v>
      </c>
      <c r="N12" s="2">
        <v>4</v>
      </c>
      <c r="O12" s="2">
        <f>N12/2</f>
        <v>2</v>
      </c>
      <c r="P12" s="2">
        <v>2</v>
      </c>
      <c r="Q12" s="2">
        <v>2</v>
      </c>
      <c r="R12" s="2">
        <v>0</v>
      </c>
      <c r="S12" s="1">
        <f t="shared" si="4"/>
        <v>50</v>
      </c>
      <c r="T12" s="3">
        <f t="shared" si="5"/>
        <v>50</v>
      </c>
      <c r="U12" s="2">
        <f t="shared" si="6"/>
        <v>100</v>
      </c>
      <c r="V12" s="11">
        <f t="shared" si="6"/>
        <v>0</v>
      </c>
    </row>
    <row r="13" spans="2:22" x14ac:dyDescent="0.2">
      <c r="B13" s="1">
        <v>2</v>
      </c>
      <c r="C13" s="2">
        <v>4</v>
      </c>
      <c r="D13" s="2">
        <f>C13/2</f>
        <v>2</v>
      </c>
      <c r="E13" s="2">
        <v>2</v>
      </c>
      <c r="F13" s="2">
        <v>2</v>
      </c>
      <c r="G13" s="2">
        <v>0</v>
      </c>
      <c r="H13" s="1">
        <f t="shared" si="1"/>
        <v>50</v>
      </c>
      <c r="I13" s="3">
        <f t="shared" si="2"/>
        <v>50</v>
      </c>
      <c r="J13" s="2">
        <f t="shared" si="3"/>
        <v>100</v>
      </c>
      <c r="K13" s="11">
        <f t="shared" si="3"/>
        <v>0</v>
      </c>
      <c r="M13" s="1">
        <v>8</v>
      </c>
      <c r="N13" s="2">
        <v>10</v>
      </c>
      <c r="O13" s="2">
        <v>4</v>
      </c>
      <c r="P13" s="2">
        <v>6</v>
      </c>
      <c r="Q13" s="2">
        <v>4</v>
      </c>
      <c r="R13" s="2">
        <v>0</v>
      </c>
      <c r="S13" s="1">
        <f t="shared" si="4"/>
        <v>40</v>
      </c>
      <c r="T13" s="3">
        <f t="shared" si="5"/>
        <v>60</v>
      </c>
      <c r="U13" s="2">
        <f t="shared" si="6"/>
        <v>100</v>
      </c>
      <c r="V13" s="11">
        <f t="shared" si="6"/>
        <v>0</v>
      </c>
    </row>
    <row r="14" spans="2:22" x14ac:dyDescent="0.2">
      <c r="B14" s="1">
        <v>4</v>
      </c>
      <c r="C14" s="2">
        <v>6</v>
      </c>
      <c r="D14" s="2">
        <f>C14/2</f>
        <v>3</v>
      </c>
      <c r="E14" s="2">
        <v>3</v>
      </c>
      <c r="F14" s="2">
        <v>3</v>
      </c>
      <c r="G14" s="2">
        <v>0</v>
      </c>
      <c r="H14" s="1">
        <f t="shared" si="1"/>
        <v>50</v>
      </c>
      <c r="I14" s="3">
        <f t="shared" si="2"/>
        <v>50</v>
      </c>
      <c r="J14" s="2">
        <f t="shared" si="3"/>
        <v>100</v>
      </c>
      <c r="K14" s="11">
        <f t="shared" si="3"/>
        <v>0</v>
      </c>
      <c r="M14" s="1">
        <v>9</v>
      </c>
      <c r="N14" s="2">
        <v>10</v>
      </c>
      <c r="O14" s="2">
        <f>N14/2</f>
        <v>5</v>
      </c>
      <c r="P14" s="2">
        <v>5</v>
      </c>
      <c r="Q14" s="2">
        <v>5</v>
      </c>
      <c r="R14" s="2">
        <v>0</v>
      </c>
      <c r="S14" s="1">
        <f t="shared" si="4"/>
        <v>50</v>
      </c>
      <c r="T14" s="3">
        <f t="shared" si="5"/>
        <v>50</v>
      </c>
      <c r="U14" s="2">
        <f t="shared" si="6"/>
        <v>100</v>
      </c>
      <c r="V14" s="11">
        <f t="shared" si="6"/>
        <v>0</v>
      </c>
    </row>
    <row r="15" spans="2:22" x14ac:dyDescent="0.2">
      <c r="B15" s="1">
        <v>7</v>
      </c>
      <c r="C15" s="2">
        <v>15</v>
      </c>
      <c r="D15" s="2">
        <v>7</v>
      </c>
      <c r="E15" s="2">
        <v>8</v>
      </c>
      <c r="F15" s="2">
        <v>7</v>
      </c>
      <c r="G15" s="2">
        <v>0</v>
      </c>
      <c r="H15" s="1">
        <f t="shared" si="1"/>
        <v>46.666666666666671</v>
      </c>
      <c r="I15" s="3">
        <f t="shared" si="2"/>
        <v>53.333333333333336</v>
      </c>
      <c r="J15" s="2">
        <f t="shared" si="3"/>
        <v>99.999999999999986</v>
      </c>
      <c r="K15" s="11">
        <f t="shared" si="3"/>
        <v>0</v>
      </c>
      <c r="M15" s="1">
        <v>10</v>
      </c>
      <c r="N15" s="2">
        <v>12</v>
      </c>
      <c r="O15" s="2">
        <f>N15/2</f>
        <v>6</v>
      </c>
      <c r="P15" s="2">
        <v>6</v>
      </c>
      <c r="Q15" s="2">
        <v>6</v>
      </c>
      <c r="R15" s="2">
        <v>0</v>
      </c>
      <c r="S15" s="1">
        <f t="shared" si="4"/>
        <v>50</v>
      </c>
      <c r="T15" s="3">
        <f t="shared" si="5"/>
        <v>50</v>
      </c>
      <c r="U15" s="2">
        <f t="shared" si="6"/>
        <v>100</v>
      </c>
      <c r="V15" s="11">
        <f t="shared" si="6"/>
        <v>0</v>
      </c>
    </row>
    <row r="16" spans="2:22" x14ac:dyDescent="0.2">
      <c r="B16" s="1">
        <v>8</v>
      </c>
      <c r="C16" s="2">
        <v>2</v>
      </c>
      <c r="D16" s="2">
        <f>C16/2</f>
        <v>1</v>
      </c>
      <c r="E16" s="2">
        <v>1</v>
      </c>
      <c r="F16" s="2">
        <v>1</v>
      </c>
      <c r="G16" s="2">
        <v>0</v>
      </c>
      <c r="H16" s="1">
        <f t="shared" si="1"/>
        <v>50</v>
      </c>
      <c r="I16" s="3">
        <f t="shared" si="2"/>
        <v>50</v>
      </c>
      <c r="J16" s="2">
        <f t="shared" si="3"/>
        <v>100</v>
      </c>
      <c r="K16" s="11">
        <f t="shared" si="3"/>
        <v>0</v>
      </c>
      <c r="M16" s="1">
        <v>12</v>
      </c>
      <c r="N16" s="2">
        <v>8</v>
      </c>
      <c r="O16" s="2">
        <f>N16/2</f>
        <v>4</v>
      </c>
      <c r="P16" s="2">
        <v>4</v>
      </c>
      <c r="Q16" s="2">
        <v>4</v>
      </c>
      <c r="R16" s="2">
        <v>0</v>
      </c>
      <c r="S16" s="1">
        <f t="shared" si="4"/>
        <v>50</v>
      </c>
      <c r="T16" s="3">
        <f t="shared" si="5"/>
        <v>50</v>
      </c>
      <c r="U16" s="2">
        <f t="shared" si="6"/>
        <v>100</v>
      </c>
      <c r="V16" s="11">
        <f t="shared" si="6"/>
        <v>0</v>
      </c>
    </row>
    <row r="17" spans="2:22" x14ac:dyDescent="0.2">
      <c r="B17" s="1">
        <v>9</v>
      </c>
      <c r="C17" s="2">
        <v>18</v>
      </c>
      <c r="D17" s="2">
        <f>C17/2</f>
        <v>9</v>
      </c>
      <c r="E17" s="2">
        <v>9</v>
      </c>
      <c r="F17" s="2">
        <v>9</v>
      </c>
      <c r="G17" s="2">
        <v>0</v>
      </c>
      <c r="H17" s="1">
        <f t="shared" si="1"/>
        <v>50</v>
      </c>
      <c r="I17" s="3">
        <f t="shared" si="2"/>
        <v>50</v>
      </c>
      <c r="J17" s="2">
        <f t="shared" si="3"/>
        <v>100</v>
      </c>
      <c r="K17" s="11">
        <f t="shared" si="3"/>
        <v>0</v>
      </c>
      <c r="M17" s="1">
        <v>13</v>
      </c>
      <c r="N17" s="2">
        <v>10</v>
      </c>
      <c r="O17" s="2">
        <v>4</v>
      </c>
      <c r="P17" s="2">
        <v>6</v>
      </c>
      <c r="Q17" s="2">
        <v>4</v>
      </c>
      <c r="R17" s="2">
        <v>0</v>
      </c>
      <c r="S17" s="1">
        <f t="shared" si="4"/>
        <v>40</v>
      </c>
      <c r="T17" s="3">
        <f t="shared" si="5"/>
        <v>60</v>
      </c>
      <c r="U17" s="2">
        <f t="shared" si="6"/>
        <v>100</v>
      </c>
      <c r="V17" s="11">
        <f t="shared" si="6"/>
        <v>0</v>
      </c>
    </row>
    <row r="18" spans="2:22" x14ac:dyDescent="0.2">
      <c r="B18" s="1">
        <v>11</v>
      </c>
      <c r="C18" s="2">
        <v>12</v>
      </c>
      <c r="D18" s="2">
        <f>C18/2</f>
        <v>6</v>
      </c>
      <c r="E18" s="2">
        <v>6</v>
      </c>
      <c r="F18" s="2">
        <v>6</v>
      </c>
      <c r="G18" s="2">
        <v>0</v>
      </c>
      <c r="H18" s="1">
        <f t="shared" si="1"/>
        <v>50</v>
      </c>
      <c r="I18" s="3">
        <f t="shared" si="2"/>
        <v>50</v>
      </c>
      <c r="J18" s="2">
        <f t="shared" si="3"/>
        <v>100</v>
      </c>
      <c r="K18" s="11">
        <f t="shared" si="3"/>
        <v>0</v>
      </c>
      <c r="M18" s="1">
        <v>16</v>
      </c>
      <c r="N18" s="2">
        <v>8</v>
      </c>
      <c r="O18" s="2">
        <f t="shared" ref="O18:O25" si="7">N18/2</f>
        <v>4</v>
      </c>
      <c r="P18" s="2">
        <v>4</v>
      </c>
      <c r="Q18" s="2">
        <v>4</v>
      </c>
      <c r="R18" s="2">
        <v>0</v>
      </c>
      <c r="S18" s="1">
        <f t="shared" si="4"/>
        <v>50</v>
      </c>
      <c r="T18" s="3">
        <f t="shared" si="5"/>
        <v>50</v>
      </c>
      <c r="U18" s="2">
        <f t="shared" si="6"/>
        <v>100</v>
      </c>
      <c r="V18" s="11">
        <f t="shared" si="6"/>
        <v>0</v>
      </c>
    </row>
    <row r="19" spans="2:22" x14ac:dyDescent="0.2">
      <c r="B19" s="1">
        <v>12</v>
      </c>
      <c r="C19" s="2">
        <v>17</v>
      </c>
      <c r="D19" s="2">
        <v>8</v>
      </c>
      <c r="E19" s="2">
        <v>9</v>
      </c>
      <c r="F19" s="2">
        <v>8</v>
      </c>
      <c r="G19" s="2">
        <v>0</v>
      </c>
      <c r="H19" s="1">
        <f t="shared" si="1"/>
        <v>47.058823529411761</v>
      </c>
      <c r="I19" s="3">
        <f t="shared" si="2"/>
        <v>52.941176470588232</v>
      </c>
      <c r="J19" s="2">
        <f t="shared" si="3"/>
        <v>100</v>
      </c>
      <c r="K19" s="11">
        <f t="shared" si="3"/>
        <v>0</v>
      </c>
      <c r="M19" s="1">
        <v>5</v>
      </c>
      <c r="N19" s="2">
        <v>8</v>
      </c>
      <c r="O19" s="2">
        <f t="shared" si="7"/>
        <v>4</v>
      </c>
      <c r="P19" s="2">
        <v>4</v>
      </c>
      <c r="Q19" s="2">
        <v>4</v>
      </c>
      <c r="R19" s="2">
        <v>0</v>
      </c>
      <c r="S19" s="1">
        <f t="shared" si="4"/>
        <v>50</v>
      </c>
      <c r="T19" s="3">
        <f t="shared" si="5"/>
        <v>50</v>
      </c>
      <c r="U19" s="2">
        <f t="shared" si="6"/>
        <v>100</v>
      </c>
      <c r="V19" s="11">
        <f t="shared" si="6"/>
        <v>0</v>
      </c>
    </row>
    <row r="20" spans="2:22" x14ac:dyDescent="0.2">
      <c r="B20" s="1">
        <v>15</v>
      </c>
      <c r="C20" s="2">
        <v>14</v>
      </c>
      <c r="D20" s="2">
        <f>C20/2</f>
        <v>7</v>
      </c>
      <c r="E20" s="2">
        <v>7</v>
      </c>
      <c r="F20" s="2">
        <v>7</v>
      </c>
      <c r="G20" s="2">
        <v>0</v>
      </c>
      <c r="H20" s="1">
        <f t="shared" si="1"/>
        <v>49.999999999999993</v>
      </c>
      <c r="I20" s="3">
        <f t="shared" si="2"/>
        <v>49.999999999999993</v>
      </c>
      <c r="J20" s="2">
        <f t="shared" si="3"/>
        <v>99.999999999999986</v>
      </c>
      <c r="K20" s="11">
        <f t="shared" si="3"/>
        <v>0</v>
      </c>
      <c r="M20" s="1">
        <v>7</v>
      </c>
      <c r="N20" s="2">
        <v>14</v>
      </c>
      <c r="O20" s="2">
        <f t="shared" si="7"/>
        <v>7</v>
      </c>
      <c r="P20" s="2">
        <v>7</v>
      </c>
      <c r="Q20" s="2">
        <v>7</v>
      </c>
      <c r="R20" s="2">
        <v>0</v>
      </c>
      <c r="S20" s="1">
        <f t="shared" si="4"/>
        <v>49.999999999999993</v>
      </c>
      <c r="T20" s="3">
        <f t="shared" si="5"/>
        <v>49.999999999999993</v>
      </c>
      <c r="U20" s="2">
        <f t="shared" si="6"/>
        <v>99.999999999999986</v>
      </c>
      <c r="V20" s="11">
        <f t="shared" si="6"/>
        <v>0</v>
      </c>
    </row>
    <row r="21" spans="2:22" x14ac:dyDescent="0.2">
      <c r="B21" s="1">
        <v>13</v>
      </c>
      <c r="C21" s="2">
        <v>14</v>
      </c>
      <c r="D21" s="2">
        <f>C21/2</f>
        <v>7</v>
      </c>
      <c r="E21" s="2">
        <v>7</v>
      </c>
      <c r="F21" s="2">
        <v>7</v>
      </c>
      <c r="G21" s="2">
        <v>0</v>
      </c>
      <c r="H21" s="1">
        <f t="shared" si="1"/>
        <v>49.999999999999993</v>
      </c>
      <c r="I21" s="3">
        <f t="shared" si="2"/>
        <v>49.999999999999993</v>
      </c>
      <c r="J21" s="2">
        <f t="shared" si="3"/>
        <v>99.999999999999986</v>
      </c>
      <c r="K21" s="11">
        <f t="shared" si="3"/>
        <v>0</v>
      </c>
      <c r="M21" s="1">
        <v>15</v>
      </c>
      <c r="N21" s="2">
        <v>8</v>
      </c>
      <c r="O21" s="2">
        <f t="shared" si="7"/>
        <v>4</v>
      </c>
      <c r="P21" s="2">
        <v>4</v>
      </c>
      <c r="Q21" s="2">
        <v>4</v>
      </c>
      <c r="R21" s="2">
        <v>0</v>
      </c>
      <c r="S21" s="1">
        <f t="shared" si="4"/>
        <v>50</v>
      </c>
      <c r="T21" s="3">
        <f t="shared" si="5"/>
        <v>50</v>
      </c>
      <c r="U21" s="2">
        <f t="shared" si="6"/>
        <v>100</v>
      </c>
      <c r="V21" s="11">
        <f t="shared" si="6"/>
        <v>0</v>
      </c>
    </row>
    <row r="22" spans="2:22" x14ac:dyDescent="0.2">
      <c r="B22" s="1">
        <v>14</v>
      </c>
      <c r="C22" s="2">
        <v>10</v>
      </c>
      <c r="D22" s="2">
        <f>C22/2</f>
        <v>5</v>
      </c>
      <c r="E22" s="2">
        <v>5</v>
      </c>
      <c r="F22" s="2">
        <v>5</v>
      </c>
      <c r="G22" s="2">
        <v>0</v>
      </c>
      <c r="H22" s="1">
        <f t="shared" si="1"/>
        <v>50</v>
      </c>
      <c r="I22" s="3">
        <f t="shared" si="2"/>
        <v>50</v>
      </c>
      <c r="J22" s="2">
        <f t="shared" si="3"/>
        <v>100</v>
      </c>
      <c r="K22" s="11">
        <f t="shared" si="3"/>
        <v>0</v>
      </c>
      <c r="M22" s="1">
        <v>16</v>
      </c>
      <c r="N22" s="2">
        <v>4</v>
      </c>
      <c r="O22" s="2">
        <f t="shared" si="7"/>
        <v>2</v>
      </c>
      <c r="P22" s="2">
        <v>2</v>
      </c>
      <c r="Q22" s="2">
        <v>2</v>
      </c>
      <c r="R22" s="2">
        <v>0</v>
      </c>
      <c r="S22" s="1">
        <f t="shared" si="4"/>
        <v>50</v>
      </c>
      <c r="T22" s="3">
        <f t="shared" si="5"/>
        <v>50</v>
      </c>
      <c r="U22" s="2">
        <f t="shared" si="6"/>
        <v>100</v>
      </c>
      <c r="V22" s="11">
        <f t="shared" si="6"/>
        <v>0</v>
      </c>
    </row>
    <row r="23" spans="2:22" x14ac:dyDescent="0.2">
      <c r="B23" s="1">
        <v>17</v>
      </c>
      <c r="C23" s="2">
        <v>20</v>
      </c>
      <c r="D23" s="2">
        <f>C23/2</f>
        <v>10</v>
      </c>
      <c r="E23" s="2">
        <v>10</v>
      </c>
      <c r="F23" s="2">
        <v>10</v>
      </c>
      <c r="G23" s="2">
        <v>0</v>
      </c>
      <c r="H23" s="1">
        <f t="shared" si="1"/>
        <v>50</v>
      </c>
      <c r="I23" s="3">
        <f t="shared" si="2"/>
        <v>50</v>
      </c>
      <c r="J23" s="2">
        <f t="shared" si="3"/>
        <v>100</v>
      </c>
      <c r="K23" s="11">
        <f t="shared" si="3"/>
        <v>0</v>
      </c>
      <c r="M23" s="1">
        <v>19</v>
      </c>
      <c r="N23" s="2">
        <v>14</v>
      </c>
      <c r="O23" s="2">
        <f t="shared" si="7"/>
        <v>7</v>
      </c>
      <c r="P23" s="2">
        <v>7</v>
      </c>
      <c r="Q23" s="2">
        <v>7</v>
      </c>
      <c r="R23" s="2">
        <v>0</v>
      </c>
      <c r="S23" s="1">
        <f t="shared" si="4"/>
        <v>49.999999999999993</v>
      </c>
      <c r="T23" s="3">
        <f t="shared" si="5"/>
        <v>49.999999999999993</v>
      </c>
      <c r="U23" s="2">
        <f t="shared" si="6"/>
        <v>99.999999999999986</v>
      </c>
      <c r="V23" s="11">
        <f t="shared" si="6"/>
        <v>0</v>
      </c>
    </row>
    <row r="24" spans="2:22" x14ac:dyDescent="0.2">
      <c r="B24" s="1">
        <v>18</v>
      </c>
      <c r="C24" s="2">
        <v>4</v>
      </c>
      <c r="D24" s="2">
        <f>C24/2</f>
        <v>2</v>
      </c>
      <c r="E24" s="2">
        <v>2</v>
      </c>
      <c r="F24" s="2">
        <v>2</v>
      </c>
      <c r="G24" s="2">
        <v>0</v>
      </c>
      <c r="H24" s="1">
        <f t="shared" si="1"/>
        <v>50</v>
      </c>
      <c r="I24" s="3">
        <f t="shared" si="2"/>
        <v>50</v>
      </c>
      <c r="J24" s="2">
        <f t="shared" si="3"/>
        <v>100</v>
      </c>
      <c r="K24" s="11">
        <f t="shared" si="3"/>
        <v>0</v>
      </c>
      <c r="M24" s="1">
        <v>10</v>
      </c>
      <c r="N24" s="2">
        <v>8</v>
      </c>
      <c r="O24" s="2">
        <f t="shared" si="7"/>
        <v>4</v>
      </c>
      <c r="P24" s="2">
        <v>4</v>
      </c>
      <c r="Q24" s="2">
        <v>4</v>
      </c>
      <c r="R24" s="2">
        <v>0</v>
      </c>
      <c r="S24" s="1">
        <f t="shared" si="4"/>
        <v>50</v>
      </c>
      <c r="T24" s="3">
        <f t="shared" si="5"/>
        <v>50</v>
      </c>
      <c r="U24" s="2">
        <f t="shared" si="6"/>
        <v>100</v>
      </c>
      <c r="V24" s="11">
        <f t="shared" si="6"/>
        <v>0</v>
      </c>
    </row>
    <row r="25" spans="2:22" x14ac:dyDescent="0.2">
      <c r="B25" s="1">
        <v>10</v>
      </c>
      <c r="C25" s="2">
        <v>16</v>
      </c>
      <c r="D25" s="2">
        <v>9</v>
      </c>
      <c r="E25" s="2">
        <v>7</v>
      </c>
      <c r="F25" s="2">
        <v>9</v>
      </c>
      <c r="G25" s="2">
        <v>0</v>
      </c>
      <c r="H25" s="1">
        <f t="shared" si="1"/>
        <v>56.25</v>
      </c>
      <c r="I25" s="3">
        <f t="shared" si="2"/>
        <v>43.75</v>
      </c>
      <c r="J25" s="2">
        <f t="shared" si="3"/>
        <v>100</v>
      </c>
      <c r="K25" s="11">
        <f t="shared" si="3"/>
        <v>0</v>
      </c>
      <c r="M25" s="1">
        <v>20</v>
      </c>
      <c r="N25" s="2">
        <v>8</v>
      </c>
      <c r="O25" s="2">
        <f t="shared" si="7"/>
        <v>4</v>
      </c>
      <c r="P25" s="2">
        <v>4</v>
      </c>
      <c r="Q25" s="2">
        <v>4</v>
      </c>
      <c r="R25" s="2">
        <v>0</v>
      </c>
      <c r="S25" s="1">
        <f t="shared" si="4"/>
        <v>50</v>
      </c>
      <c r="T25" s="3">
        <f t="shared" si="5"/>
        <v>50</v>
      </c>
      <c r="U25" s="2">
        <f t="shared" si="6"/>
        <v>100</v>
      </c>
      <c r="V25" s="11">
        <f t="shared" si="6"/>
        <v>0</v>
      </c>
    </row>
    <row r="26" spans="2:22" x14ac:dyDescent="0.2">
      <c r="B26" s="1">
        <v>21</v>
      </c>
      <c r="C26" s="2">
        <f>16+2</f>
        <v>18</v>
      </c>
      <c r="D26" s="2">
        <f>C26/2</f>
        <v>9</v>
      </c>
      <c r="E26" s="2">
        <v>9</v>
      </c>
      <c r="F26" s="2">
        <v>9</v>
      </c>
      <c r="G26" s="2">
        <v>0</v>
      </c>
      <c r="H26" s="1">
        <f t="shared" si="1"/>
        <v>50</v>
      </c>
      <c r="I26" s="3">
        <f t="shared" si="2"/>
        <v>50</v>
      </c>
      <c r="J26" s="2">
        <f t="shared" si="3"/>
        <v>100</v>
      </c>
      <c r="K26" s="11">
        <f t="shared" si="3"/>
        <v>0</v>
      </c>
      <c r="M26" s="1">
        <v>20</v>
      </c>
      <c r="N26" s="2">
        <v>10</v>
      </c>
      <c r="O26" s="2">
        <v>6</v>
      </c>
      <c r="P26" s="2">
        <v>4</v>
      </c>
      <c r="Q26" s="2">
        <v>6</v>
      </c>
      <c r="R26" s="2">
        <v>0</v>
      </c>
      <c r="S26" s="1">
        <f t="shared" si="4"/>
        <v>60</v>
      </c>
      <c r="T26" s="3">
        <f t="shared" si="5"/>
        <v>40</v>
      </c>
      <c r="U26" s="2">
        <f t="shared" si="6"/>
        <v>100</v>
      </c>
      <c r="V26" s="11">
        <f t="shared" si="6"/>
        <v>0</v>
      </c>
    </row>
    <row r="27" spans="2:22" x14ac:dyDescent="0.2">
      <c r="B27" s="1">
        <v>22</v>
      </c>
      <c r="C27" s="2">
        <v>14</v>
      </c>
      <c r="D27" s="2">
        <f>C27/2</f>
        <v>7</v>
      </c>
      <c r="E27" s="2">
        <v>7</v>
      </c>
      <c r="F27" s="2">
        <v>7</v>
      </c>
      <c r="G27" s="2">
        <v>0</v>
      </c>
      <c r="H27" s="1">
        <f t="shared" si="1"/>
        <v>49.999999999999993</v>
      </c>
      <c r="I27" s="3">
        <f t="shared" si="2"/>
        <v>49.999999999999993</v>
      </c>
      <c r="J27" s="2">
        <f t="shared" si="3"/>
        <v>99.999999999999986</v>
      </c>
      <c r="K27" s="11">
        <f t="shared" si="3"/>
        <v>0</v>
      </c>
      <c r="M27" s="1">
        <v>22</v>
      </c>
      <c r="N27" s="2">
        <v>8</v>
      </c>
      <c r="O27" s="2">
        <f>N27/2</f>
        <v>4</v>
      </c>
      <c r="P27" s="2">
        <v>4</v>
      </c>
      <c r="Q27" s="2">
        <v>4</v>
      </c>
      <c r="R27" s="2">
        <v>0</v>
      </c>
      <c r="S27" s="1">
        <f t="shared" si="4"/>
        <v>50</v>
      </c>
      <c r="T27" s="3">
        <f t="shared" si="5"/>
        <v>50</v>
      </c>
      <c r="U27" s="2">
        <f t="shared" si="6"/>
        <v>100</v>
      </c>
      <c r="V27" s="11">
        <f t="shared" si="6"/>
        <v>0</v>
      </c>
    </row>
    <row r="28" spans="2:22" x14ac:dyDescent="0.2">
      <c r="B28" s="1">
        <v>23</v>
      </c>
      <c r="C28" s="2">
        <v>16</v>
      </c>
      <c r="D28" s="2">
        <f>C28/2</f>
        <v>8</v>
      </c>
      <c r="E28" s="2">
        <v>8</v>
      </c>
      <c r="F28" s="2">
        <v>8</v>
      </c>
      <c r="G28" s="2">
        <v>0</v>
      </c>
      <c r="H28" s="1">
        <f t="shared" si="1"/>
        <v>50</v>
      </c>
      <c r="I28" s="3">
        <f t="shared" si="2"/>
        <v>50</v>
      </c>
      <c r="J28" s="2">
        <f t="shared" si="3"/>
        <v>100</v>
      </c>
      <c r="K28" s="11">
        <f t="shared" si="3"/>
        <v>0</v>
      </c>
      <c r="M28" s="1">
        <v>23</v>
      </c>
      <c r="N28" s="2">
        <v>12</v>
      </c>
      <c r="O28" s="2">
        <f>N28/2</f>
        <v>6</v>
      </c>
      <c r="P28" s="2">
        <v>6</v>
      </c>
      <c r="Q28" s="2">
        <v>6</v>
      </c>
      <c r="R28" s="2">
        <v>0</v>
      </c>
      <c r="S28" s="1">
        <f t="shared" si="4"/>
        <v>50</v>
      </c>
      <c r="T28" s="3">
        <f t="shared" si="5"/>
        <v>50</v>
      </c>
      <c r="U28" s="2">
        <f t="shared" si="6"/>
        <v>100</v>
      </c>
      <c r="V28" s="11">
        <f t="shared" si="6"/>
        <v>0</v>
      </c>
    </row>
    <row r="29" spans="2:22" x14ac:dyDescent="0.2">
      <c r="B29" s="1">
        <v>24</v>
      </c>
      <c r="C29" s="2">
        <v>14</v>
      </c>
      <c r="D29" s="2">
        <v>8</v>
      </c>
      <c r="E29" s="2">
        <v>6</v>
      </c>
      <c r="F29" s="2">
        <v>8</v>
      </c>
      <c r="G29" s="2">
        <v>0</v>
      </c>
      <c r="H29" s="1">
        <f t="shared" si="1"/>
        <v>57.142857142857139</v>
      </c>
      <c r="I29" s="3">
        <f t="shared" si="2"/>
        <v>42.857142857142854</v>
      </c>
      <c r="J29" s="2">
        <f t="shared" si="3"/>
        <v>100</v>
      </c>
      <c r="K29" s="11">
        <f t="shared" si="3"/>
        <v>0</v>
      </c>
      <c r="M29" s="1">
        <v>24</v>
      </c>
      <c r="N29" s="2">
        <v>15</v>
      </c>
      <c r="O29" s="2">
        <v>7</v>
      </c>
      <c r="P29" s="2">
        <v>8</v>
      </c>
      <c r="Q29" s="2">
        <v>7</v>
      </c>
      <c r="R29" s="2">
        <v>0</v>
      </c>
      <c r="S29" s="1">
        <f t="shared" si="4"/>
        <v>46.666666666666671</v>
      </c>
      <c r="T29" s="3">
        <f t="shared" si="5"/>
        <v>53.333333333333336</v>
      </c>
      <c r="U29" s="2">
        <f t="shared" si="6"/>
        <v>99.999999999999986</v>
      </c>
      <c r="V29" s="11">
        <f t="shared" si="6"/>
        <v>0</v>
      </c>
    </row>
    <row r="30" spans="2:22" x14ac:dyDescent="0.2">
      <c r="B30" s="1">
        <v>14</v>
      </c>
      <c r="C30" s="2">
        <v>12</v>
      </c>
      <c r="D30" s="2">
        <f>C30/2</f>
        <v>6</v>
      </c>
      <c r="E30" s="2">
        <v>6</v>
      </c>
      <c r="F30" s="2">
        <v>6</v>
      </c>
      <c r="G30" s="2">
        <v>0</v>
      </c>
      <c r="H30" s="1">
        <f t="shared" si="1"/>
        <v>50</v>
      </c>
      <c r="I30" s="3">
        <f t="shared" si="2"/>
        <v>50</v>
      </c>
      <c r="J30" s="2">
        <f t="shared" si="3"/>
        <v>100</v>
      </c>
      <c r="K30" s="11">
        <f t="shared" si="3"/>
        <v>0</v>
      </c>
      <c r="M30" s="1">
        <v>25</v>
      </c>
      <c r="N30" s="2">
        <f>8+2</f>
        <v>10</v>
      </c>
      <c r="O30" s="2">
        <f>N30/2</f>
        <v>5</v>
      </c>
      <c r="P30" s="2">
        <v>5</v>
      </c>
      <c r="Q30" s="2">
        <v>5</v>
      </c>
      <c r="R30" s="2">
        <v>0</v>
      </c>
      <c r="S30" s="1">
        <f t="shared" si="4"/>
        <v>50</v>
      </c>
      <c r="T30" s="3">
        <f t="shared" si="5"/>
        <v>50</v>
      </c>
      <c r="U30" s="2">
        <f t="shared" si="6"/>
        <v>100</v>
      </c>
      <c r="V30" s="11">
        <f t="shared" si="6"/>
        <v>0</v>
      </c>
    </row>
    <row r="31" spans="2:22" x14ac:dyDescent="0.2">
      <c r="B31" s="1">
        <v>15</v>
      </c>
      <c r="C31" s="2">
        <v>8</v>
      </c>
      <c r="D31" s="2">
        <f>C31/2</f>
        <v>4</v>
      </c>
      <c r="E31" s="2">
        <v>4</v>
      </c>
      <c r="F31" s="2">
        <v>4</v>
      </c>
      <c r="G31" s="2">
        <v>0</v>
      </c>
      <c r="H31" s="1">
        <f t="shared" si="1"/>
        <v>50</v>
      </c>
      <c r="I31" s="3">
        <f t="shared" si="2"/>
        <v>50</v>
      </c>
      <c r="J31" s="2">
        <f t="shared" si="3"/>
        <v>100</v>
      </c>
      <c r="K31" s="11">
        <f t="shared" si="3"/>
        <v>0</v>
      </c>
      <c r="M31" s="4">
        <v>26</v>
      </c>
      <c r="N31" s="5">
        <v>4</v>
      </c>
      <c r="O31" s="5">
        <f>N31/2</f>
        <v>2</v>
      </c>
      <c r="P31" s="5">
        <v>2</v>
      </c>
      <c r="Q31" s="5">
        <v>2</v>
      </c>
      <c r="R31" s="5">
        <v>0</v>
      </c>
      <c r="S31" s="4">
        <f t="shared" si="4"/>
        <v>50</v>
      </c>
      <c r="T31" s="12">
        <f t="shared" si="5"/>
        <v>50</v>
      </c>
      <c r="U31" s="5">
        <f t="shared" si="6"/>
        <v>100</v>
      </c>
      <c r="V31" s="6">
        <f t="shared" si="6"/>
        <v>0</v>
      </c>
    </row>
    <row r="32" spans="2:22" x14ac:dyDescent="0.2">
      <c r="B32" s="1">
        <v>26</v>
      </c>
      <c r="C32" s="2">
        <v>19</v>
      </c>
      <c r="D32" s="2">
        <v>10</v>
      </c>
      <c r="E32" s="2">
        <v>9</v>
      </c>
      <c r="F32" s="2">
        <v>10</v>
      </c>
      <c r="G32" s="2">
        <v>0</v>
      </c>
      <c r="H32" s="1">
        <f t="shared" si="1"/>
        <v>52.631578947368418</v>
      </c>
      <c r="I32" s="3">
        <f t="shared" si="2"/>
        <v>47.368421052631575</v>
      </c>
      <c r="J32" s="2">
        <f t="shared" si="3"/>
        <v>100</v>
      </c>
      <c r="K32" s="11">
        <f t="shared" si="3"/>
        <v>0</v>
      </c>
      <c r="M32" s="1" t="s">
        <v>23</v>
      </c>
      <c r="N32" s="2">
        <v>241</v>
      </c>
      <c r="O32" s="2">
        <v>118</v>
      </c>
      <c r="P32" s="2">
        <v>123</v>
      </c>
      <c r="Q32" s="2">
        <v>118</v>
      </c>
      <c r="R32" s="2">
        <v>118</v>
      </c>
      <c r="S32" s="1"/>
      <c r="U32" s="31"/>
      <c r="V32" s="49"/>
    </row>
    <row r="33" spans="2:26" x14ac:dyDescent="0.2">
      <c r="B33" s="1">
        <v>23</v>
      </c>
      <c r="C33" s="2">
        <v>17</v>
      </c>
      <c r="D33" s="2">
        <v>9</v>
      </c>
      <c r="E33" s="2">
        <v>8</v>
      </c>
      <c r="F33" s="2">
        <v>9</v>
      </c>
      <c r="G33" s="2">
        <v>0</v>
      </c>
      <c r="H33" s="1">
        <f t="shared" si="1"/>
        <v>52.941176470588232</v>
      </c>
      <c r="I33" s="3">
        <f t="shared" si="2"/>
        <v>47.058823529411761</v>
      </c>
      <c r="J33" s="2">
        <f t="shared" si="3"/>
        <v>100</v>
      </c>
      <c r="K33" s="11">
        <f t="shared" si="3"/>
        <v>0</v>
      </c>
      <c r="M33" s="1" t="s">
        <v>22</v>
      </c>
      <c r="S33" s="1">
        <v>49.102564102564102</v>
      </c>
      <c r="T33" s="2">
        <v>50.897435897435898</v>
      </c>
      <c r="U33" s="2">
        <v>100</v>
      </c>
      <c r="V33" s="11">
        <v>100</v>
      </c>
    </row>
    <row r="34" spans="2:26" x14ac:dyDescent="0.2">
      <c r="B34" s="4">
        <v>12</v>
      </c>
      <c r="C34" s="5">
        <v>18</v>
      </c>
      <c r="D34" s="5">
        <f>C34/2</f>
        <v>9</v>
      </c>
      <c r="E34" s="5">
        <v>9</v>
      </c>
      <c r="F34" s="5">
        <v>9</v>
      </c>
      <c r="G34" s="5">
        <v>0</v>
      </c>
      <c r="H34" s="4">
        <f t="shared" si="1"/>
        <v>50</v>
      </c>
      <c r="I34" s="12">
        <f t="shared" si="2"/>
        <v>50</v>
      </c>
      <c r="J34" s="5">
        <f t="shared" si="3"/>
        <v>100</v>
      </c>
      <c r="K34" s="6">
        <f t="shared" si="3"/>
        <v>0</v>
      </c>
      <c r="M34" s="1" t="s">
        <v>0</v>
      </c>
      <c r="S34" s="1">
        <v>0.77476640665323726</v>
      </c>
      <c r="T34" s="2">
        <v>0.77476640665323726</v>
      </c>
      <c r="U34" s="2">
        <v>1.1147911615022624E-15</v>
      </c>
      <c r="V34" s="11">
        <v>1.1147911615022624E-15</v>
      </c>
    </row>
    <row r="35" spans="2:26" ht="34" customHeight="1" x14ac:dyDescent="0.2">
      <c r="B35" s="1" t="s">
        <v>23</v>
      </c>
      <c r="C35" s="2">
        <v>353</v>
      </c>
      <c r="D35" s="2">
        <v>178</v>
      </c>
      <c r="E35" s="2">
        <v>175</v>
      </c>
      <c r="F35" s="2">
        <v>178</v>
      </c>
      <c r="G35" s="2">
        <v>178</v>
      </c>
      <c r="H35" s="1"/>
      <c r="J35" s="3"/>
      <c r="K35" s="24"/>
      <c r="M35" s="4" t="s">
        <v>27</v>
      </c>
      <c r="N35" s="5"/>
      <c r="O35" s="5"/>
      <c r="P35" s="5"/>
      <c r="Q35" s="5"/>
      <c r="R35" s="64" t="s">
        <v>26</v>
      </c>
      <c r="S35" s="64"/>
      <c r="T35" s="5">
        <f>TTEST(S3:S31,T3:T31,2,2)</f>
        <v>0.10767384014838421</v>
      </c>
      <c r="U35" s="54" t="s">
        <v>31</v>
      </c>
      <c r="V35" s="6">
        <f>TTEST(U3:U31,V3:V31,2,2)</f>
        <v>0</v>
      </c>
    </row>
    <row r="36" spans="2:26" x14ac:dyDescent="0.2">
      <c r="B36" s="1" t="s">
        <v>22</v>
      </c>
      <c r="H36" s="1">
        <v>50.280884421084053</v>
      </c>
      <c r="I36" s="2">
        <v>49.71911557891594</v>
      </c>
      <c r="J36" s="2">
        <v>100</v>
      </c>
      <c r="K36" s="11">
        <v>100</v>
      </c>
    </row>
    <row r="37" spans="2:26" x14ac:dyDescent="0.2">
      <c r="B37" s="1" t="s">
        <v>0</v>
      </c>
      <c r="H37" s="1">
        <v>0.4208152954106521</v>
      </c>
      <c r="I37" s="2">
        <v>0.42081529541065227</v>
      </c>
      <c r="J37" s="2">
        <v>1.1151343325621079E-15</v>
      </c>
      <c r="K37" s="11">
        <v>1.1151343325621079E-15</v>
      </c>
    </row>
    <row r="38" spans="2:26" ht="29" customHeight="1" x14ac:dyDescent="0.2">
      <c r="B38" s="4" t="s">
        <v>27</v>
      </c>
      <c r="C38" s="5"/>
      <c r="D38" s="5"/>
      <c r="E38" s="5"/>
      <c r="F38" s="5"/>
      <c r="G38" s="64" t="s">
        <v>25</v>
      </c>
      <c r="H38" s="64"/>
      <c r="I38" s="5">
        <f>TTEST(H6:H34,I6:I34,2,2)</f>
        <v>0.34924776553530057</v>
      </c>
      <c r="J38" s="54" t="s">
        <v>30</v>
      </c>
      <c r="K38" s="6">
        <f>TTEST(J6:J34,K6:K34,2,2)</f>
        <v>0</v>
      </c>
    </row>
    <row r="41" spans="2:26" ht="31" customHeight="1" x14ac:dyDescent="0.2">
      <c r="C41" s="51" t="s">
        <v>29</v>
      </c>
      <c r="Y41" s="15"/>
      <c r="Z41" s="15"/>
    </row>
    <row r="42" spans="2:26" s="7" customFormat="1" ht="21" x14ac:dyDescent="0.25">
      <c r="B42" s="61" t="s">
        <v>20</v>
      </c>
      <c r="C42" s="62"/>
      <c r="D42" s="62"/>
      <c r="E42" s="62"/>
      <c r="F42" s="62"/>
      <c r="G42" s="62"/>
      <c r="H42" s="62"/>
      <c r="I42" s="62"/>
      <c r="J42" s="62"/>
      <c r="K42" s="63"/>
      <c r="L42" s="50"/>
      <c r="M42" s="61" t="s">
        <v>21</v>
      </c>
      <c r="N42" s="62"/>
      <c r="O42" s="62"/>
      <c r="P42" s="62"/>
      <c r="Q42" s="62"/>
      <c r="R42" s="62"/>
      <c r="S42" s="62"/>
      <c r="T42" s="62"/>
      <c r="U42" s="62"/>
      <c r="V42" s="63"/>
    </row>
    <row r="43" spans="2:26" s="10" customFormat="1" ht="32" x14ac:dyDescent="0.2">
      <c r="B43" s="56" t="s">
        <v>2</v>
      </c>
      <c r="C43" s="52" t="s">
        <v>19</v>
      </c>
      <c r="D43" s="52" t="s">
        <v>11</v>
      </c>
      <c r="E43" s="52" t="s">
        <v>12</v>
      </c>
      <c r="F43" s="52" t="s">
        <v>3</v>
      </c>
      <c r="G43" s="52" t="s">
        <v>4</v>
      </c>
      <c r="H43" s="53" t="s">
        <v>13</v>
      </c>
      <c r="I43" s="53" t="s">
        <v>17</v>
      </c>
      <c r="J43" s="52" t="s">
        <v>5</v>
      </c>
      <c r="K43" s="57" t="s">
        <v>6</v>
      </c>
      <c r="L43" s="58"/>
      <c r="M43" s="56" t="s">
        <v>2</v>
      </c>
      <c r="N43" s="52" t="s">
        <v>19</v>
      </c>
      <c r="O43" s="52" t="s">
        <v>14</v>
      </c>
      <c r="P43" s="52" t="s">
        <v>15</v>
      </c>
      <c r="Q43" s="52" t="s">
        <v>7</v>
      </c>
      <c r="R43" s="52" t="s">
        <v>8</v>
      </c>
      <c r="S43" s="53" t="s">
        <v>16</v>
      </c>
      <c r="T43" s="53" t="s">
        <v>18</v>
      </c>
      <c r="U43" s="52" t="s">
        <v>9</v>
      </c>
      <c r="V43" s="57" t="s">
        <v>10</v>
      </c>
    </row>
    <row r="44" spans="2:26" ht="16" customHeight="1" x14ac:dyDescent="0.2">
      <c r="B44" s="16">
        <v>1</v>
      </c>
      <c r="C44" s="2">
        <v>21</v>
      </c>
      <c r="D44" s="2">
        <v>0</v>
      </c>
      <c r="E44" s="2">
        <v>21</v>
      </c>
      <c r="F44" s="7">
        <f t="shared" ref="F44:F59" si="8">D44/C44%</f>
        <v>0</v>
      </c>
      <c r="G44" s="7">
        <v>0</v>
      </c>
      <c r="H44" s="22">
        <v>0</v>
      </c>
      <c r="I44" s="14">
        <v>100</v>
      </c>
      <c r="J44" s="2">
        <v>0</v>
      </c>
      <c r="K44" s="11">
        <v>0</v>
      </c>
      <c r="M44" s="16">
        <v>1</v>
      </c>
      <c r="N44" s="2">
        <v>19</v>
      </c>
      <c r="O44" s="7">
        <v>0</v>
      </c>
      <c r="P44" s="2">
        <v>19</v>
      </c>
      <c r="Q44" s="2">
        <f>O44/N44*100</f>
        <v>0</v>
      </c>
      <c r="R44" s="2">
        <v>0</v>
      </c>
      <c r="S44" s="1">
        <v>0</v>
      </c>
      <c r="T44" s="2">
        <v>100</v>
      </c>
      <c r="U44" s="2">
        <v>0</v>
      </c>
      <c r="V44" s="11">
        <v>0</v>
      </c>
    </row>
    <row r="45" spans="2:26" ht="16" customHeight="1" x14ac:dyDescent="0.2">
      <c r="B45" s="16">
        <v>1</v>
      </c>
      <c r="C45" s="2">
        <v>24</v>
      </c>
      <c r="D45" s="2">
        <v>0</v>
      </c>
      <c r="E45" s="2">
        <v>24</v>
      </c>
      <c r="F45" s="7">
        <f t="shared" si="8"/>
        <v>0</v>
      </c>
      <c r="G45" s="7">
        <v>0</v>
      </c>
      <c r="H45" s="22">
        <v>0</v>
      </c>
      <c r="I45" s="14">
        <v>100</v>
      </c>
      <c r="J45" s="2">
        <v>0</v>
      </c>
      <c r="K45" s="11">
        <v>0</v>
      </c>
      <c r="M45" s="16">
        <v>2</v>
      </c>
      <c r="N45" s="2">
        <v>14</v>
      </c>
      <c r="O45" s="7">
        <v>0</v>
      </c>
      <c r="P45" s="2">
        <v>14</v>
      </c>
      <c r="Q45" s="2">
        <f t="shared" ref="Q45:Q59" si="9">O45/N45*100</f>
        <v>0</v>
      </c>
      <c r="R45" s="2">
        <v>0</v>
      </c>
      <c r="S45" s="1">
        <v>0</v>
      </c>
      <c r="T45" s="2">
        <v>100</v>
      </c>
      <c r="U45" s="2">
        <v>0</v>
      </c>
      <c r="V45" s="11">
        <v>0</v>
      </c>
    </row>
    <row r="46" spans="2:26" ht="16" customHeight="1" x14ac:dyDescent="0.2">
      <c r="B46" s="16">
        <v>3</v>
      </c>
      <c r="C46" s="2">
        <v>18</v>
      </c>
      <c r="D46" s="2">
        <v>0</v>
      </c>
      <c r="E46" s="2">
        <v>18</v>
      </c>
      <c r="F46" s="7">
        <f t="shared" si="8"/>
        <v>0</v>
      </c>
      <c r="G46" s="7">
        <v>0</v>
      </c>
      <c r="H46" s="22">
        <v>0</v>
      </c>
      <c r="I46" s="14">
        <v>100</v>
      </c>
      <c r="J46" s="2">
        <v>0</v>
      </c>
      <c r="K46" s="11">
        <v>0</v>
      </c>
      <c r="M46" s="16">
        <v>2</v>
      </c>
      <c r="N46" s="2">
        <v>9</v>
      </c>
      <c r="O46" s="7">
        <v>0</v>
      </c>
      <c r="P46" s="2">
        <v>9</v>
      </c>
      <c r="Q46" s="2">
        <f t="shared" si="9"/>
        <v>0</v>
      </c>
      <c r="R46" s="2">
        <v>0</v>
      </c>
      <c r="S46" s="1">
        <v>0</v>
      </c>
      <c r="T46" s="2">
        <v>100</v>
      </c>
      <c r="U46" s="2">
        <v>0</v>
      </c>
      <c r="V46" s="11">
        <v>0</v>
      </c>
    </row>
    <row r="47" spans="2:26" ht="16" customHeight="1" x14ac:dyDescent="0.2">
      <c r="B47" s="16">
        <v>4</v>
      </c>
      <c r="C47" s="2">
        <v>19</v>
      </c>
      <c r="D47" s="2">
        <v>0</v>
      </c>
      <c r="E47" s="2">
        <v>19</v>
      </c>
      <c r="F47" s="7">
        <f t="shared" si="8"/>
        <v>0</v>
      </c>
      <c r="G47" s="7">
        <v>0</v>
      </c>
      <c r="H47" s="22">
        <v>0</v>
      </c>
      <c r="I47" s="14">
        <v>100</v>
      </c>
      <c r="J47" s="2">
        <v>0</v>
      </c>
      <c r="K47" s="11">
        <v>0</v>
      </c>
      <c r="M47" s="16">
        <v>3</v>
      </c>
      <c r="N47" s="2">
        <v>6</v>
      </c>
      <c r="O47" s="7">
        <v>0</v>
      </c>
      <c r="P47" s="2">
        <v>6</v>
      </c>
      <c r="Q47" s="2">
        <f t="shared" si="9"/>
        <v>0</v>
      </c>
      <c r="R47" s="2">
        <v>0</v>
      </c>
      <c r="S47" s="1">
        <v>0</v>
      </c>
      <c r="T47" s="2">
        <v>100</v>
      </c>
      <c r="U47" s="2">
        <v>0</v>
      </c>
      <c r="V47" s="11">
        <v>0</v>
      </c>
    </row>
    <row r="48" spans="2:26" ht="16" customHeight="1" x14ac:dyDescent="0.2">
      <c r="B48" s="16">
        <v>5</v>
      </c>
      <c r="C48" s="2">
        <v>9</v>
      </c>
      <c r="D48" s="2">
        <v>0</v>
      </c>
      <c r="E48" s="2">
        <v>9</v>
      </c>
      <c r="F48" s="7">
        <f t="shared" si="8"/>
        <v>0</v>
      </c>
      <c r="G48" s="7">
        <v>0</v>
      </c>
      <c r="H48" s="22">
        <v>0</v>
      </c>
      <c r="I48" s="14">
        <v>100</v>
      </c>
      <c r="J48" s="2">
        <v>0</v>
      </c>
      <c r="K48" s="11">
        <v>0</v>
      </c>
      <c r="M48" s="16">
        <v>4</v>
      </c>
      <c r="N48" s="2">
        <v>21</v>
      </c>
      <c r="O48" s="7">
        <v>0</v>
      </c>
      <c r="P48" s="2">
        <v>21</v>
      </c>
      <c r="Q48" s="2">
        <f t="shared" si="9"/>
        <v>0</v>
      </c>
      <c r="R48" s="2">
        <v>0</v>
      </c>
      <c r="S48" s="1">
        <v>0</v>
      </c>
      <c r="T48" s="2">
        <v>100</v>
      </c>
      <c r="U48" s="2">
        <v>0</v>
      </c>
      <c r="V48" s="11">
        <v>0</v>
      </c>
    </row>
    <row r="49" spans="2:25" ht="16" customHeight="1" x14ac:dyDescent="0.2">
      <c r="B49" s="16">
        <v>6</v>
      </c>
      <c r="C49" s="2">
        <v>15</v>
      </c>
      <c r="D49" s="2">
        <v>0</v>
      </c>
      <c r="E49" s="2">
        <v>15</v>
      </c>
      <c r="F49" s="7">
        <f t="shared" si="8"/>
        <v>0</v>
      </c>
      <c r="G49" s="7">
        <v>0</v>
      </c>
      <c r="H49" s="22">
        <v>0</v>
      </c>
      <c r="I49" s="14">
        <v>100</v>
      </c>
      <c r="J49" s="2">
        <v>0</v>
      </c>
      <c r="K49" s="11">
        <v>0</v>
      </c>
      <c r="M49" s="16">
        <v>5</v>
      </c>
      <c r="N49" s="2">
        <v>12</v>
      </c>
      <c r="O49" s="7">
        <v>0</v>
      </c>
      <c r="P49" s="2">
        <v>12</v>
      </c>
      <c r="Q49" s="2">
        <f t="shared" si="9"/>
        <v>0</v>
      </c>
      <c r="R49" s="2">
        <v>0</v>
      </c>
      <c r="S49" s="1">
        <v>0</v>
      </c>
      <c r="T49" s="2">
        <v>100</v>
      </c>
      <c r="U49" s="2">
        <v>0</v>
      </c>
      <c r="V49" s="11">
        <v>0</v>
      </c>
    </row>
    <row r="50" spans="2:25" ht="16" customHeight="1" x14ac:dyDescent="0.2">
      <c r="B50" s="16">
        <v>7</v>
      </c>
      <c r="C50" s="2">
        <v>20</v>
      </c>
      <c r="D50" s="2">
        <v>0</v>
      </c>
      <c r="E50" s="2">
        <v>20</v>
      </c>
      <c r="F50" s="7">
        <f t="shared" si="8"/>
        <v>0</v>
      </c>
      <c r="G50" s="7">
        <v>0</v>
      </c>
      <c r="H50" s="22">
        <v>0</v>
      </c>
      <c r="I50" s="14">
        <v>100</v>
      </c>
      <c r="J50" s="2">
        <v>0</v>
      </c>
      <c r="K50" s="11">
        <v>0</v>
      </c>
      <c r="M50" s="16">
        <v>6</v>
      </c>
      <c r="N50" s="2">
        <v>21</v>
      </c>
      <c r="O50" s="7">
        <v>0</v>
      </c>
      <c r="P50" s="2">
        <v>21</v>
      </c>
      <c r="Q50" s="2">
        <f t="shared" si="9"/>
        <v>0</v>
      </c>
      <c r="R50" s="2">
        <v>0</v>
      </c>
      <c r="S50" s="1">
        <v>0</v>
      </c>
      <c r="T50" s="2">
        <v>100</v>
      </c>
      <c r="U50" s="2">
        <v>0</v>
      </c>
      <c r="V50" s="11">
        <v>0</v>
      </c>
    </row>
    <row r="51" spans="2:25" ht="16" customHeight="1" x14ac:dyDescent="0.2">
      <c r="B51" s="16">
        <v>8</v>
      </c>
      <c r="C51" s="2">
        <v>23</v>
      </c>
      <c r="D51" s="2">
        <v>0</v>
      </c>
      <c r="E51" s="2">
        <v>23</v>
      </c>
      <c r="F51" s="7">
        <f t="shared" si="8"/>
        <v>0</v>
      </c>
      <c r="G51" s="7">
        <v>0</v>
      </c>
      <c r="H51" s="22">
        <v>0</v>
      </c>
      <c r="I51" s="14">
        <v>100</v>
      </c>
      <c r="J51" s="2">
        <v>0</v>
      </c>
      <c r="K51" s="11">
        <v>0</v>
      </c>
      <c r="M51" s="16">
        <v>7</v>
      </c>
      <c r="N51" s="2">
        <v>24</v>
      </c>
      <c r="O51" s="7">
        <v>0</v>
      </c>
      <c r="P51" s="2">
        <v>24</v>
      </c>
      <c r="Q51" s="2">
        <f t="shared" si="9"/>
        <v>0</v>
      </c>
      <c r="R51" s="2">
        <v>0</v>
      </c>
      <c r="S51" s="1">
        <v>0</v>
      </c>
      <c r="T51" s="2">
        <v>100</v>
      </c>
      <c r="U51" s="2">
        <v>0</v>
      </c>
      <c r="V51" s="11">
        <v>0</v>
      </c>
    </row>
    <row r="52" spans="2:25" ht="16" customHeight="1" x14ac:dyDescent="0.2">
      <c r="B52" s="16">
        <v>9</v>
      </c>
      <c r="C52" s="2">
        <v>22</v>
      </c>
      <c r="D52" s="2">
        <v>0</v>
      </c>
      <c r="E52" s="2">
        <v>22</v>
      </c>
      <c r="F52" s="7">
        <f t="shared" si="8"/>
        <v>0</v>
      </c>
      <c r="G52" s="7">
        <v>0</v>
      </c>
      <c r="H52" s="22">
        <v>0</v>
      </c>
      <c r="I52" s="14">
        <v>100</v>
      </c>
      <c r="J52" s="2">
        <v>0</v>
      </c>
      <c r="K52" s="11">
        <v>0</v>
      </c>
      <c r="M52" s="16">
        <v>8</v>
      </c>
      <c r="N52" s="2">
        <v>15</v>
      </c>
      <c r="O52" s="7">
        <v>0</v>
      </c>
      <c r="P52" s="2">
        <v>15</v>
      </c>
      <c r="Q52" s="2">
        <f t="shared" si="9"/>
        <v>0</v>
      </c>
      <c r="R52" s="2">
        <v>0</v>
      </c>
      <c r="S52" s="1">
        <v>0</v>
      </c>
      <c r="T52" s="2">
        <v>100</v>
      </c>
      <c r="U52" s="2">
        <v>0</v>
      </c>
      <c r="V52" s="11">
        <v>0</v>
      </c>
    </row>
    <row r="53" spans="2:25" ht="16" customHeight="1" x14ac:dyDescent="0.2">
      <c r="B53" s="16">
        <v>10</v>
      </c>
      <c r="C53" s="2">
        <v>16</v>
      </c>
      <c r="D53" s="2">
        <v>0</v>
      </c>
      <c r="E53" s="2">
        <v>16</v>
      </c>
      <c r="F53" s="7">
        <f t="shared" si="8"/>
        <v>0</v>
      </c>
      <c r="G53" s="7">
        <v>0</v>
      </c>
      <c r="H53" s="22">
        <v>0</v>
      </c>
      <c r="I53" s="14">
        <v>100</v>
      </c>
      <c r="J53" s="2">
        <v>0</v>
      </c>
      <c r="K53" s="11">
        <v>0</v>
      </c>
      <c r="M53" s="16">
        <v>9</v>
      </c>
      <c r="N53" s="2">
        <v>12</v>
      </c>
      <c r="O53" s="7">
        <v>0</v>
      </c>
      <c r="P53" s="2">
        <v>12</v>
      </c>
      <c r="Q53" s="2">
        <f t="shared" si="9"/>
        <v>0</v>
      </c>
      <c r="R53" s="2">
        <v>0</v>
      </c>
      <c r="S53" s="1">
        <v>0</v>
      </c>
      <c r="T53" s="2">
        <v>100</v>
      </c>
      <c r="U53" s="2">
        <v>0</v>
      </c>
      <c r="V53" s="11">
        <v>0</v>
      </c>
    </row>
    <row r="54" spans="2:25" ht="16" customHeight="1" x14ac:dyDescent="0.2">
      <c r="B54" s="16">
        <v>11</v>
      </c>
      <c r="C54" s="2">
        <v>20</v>
      </c>
      <c r="D54" s="2">
        <v>0</v>
      </c>
      <c r="E54" s="2">
        <v>20</v>
      </c>
      <c r="F54" s="7">
        <f t="shared" si="8"/>
        <v>0</v>
      </c>
      <c r="G54" s="7">
        <v>0</v>
      </c>
      <c r="H54" s="22">
        <v>0</v>
      </c>
      <c r="I54" s="14">
        <v>100</v>
      </c>
      <c r="J54" s="2">
        <v>0</v>
      </c>
      <c r="K54" s="11">
        <v>0</v>
      </c>
      <c r="M54" s="16">
        <v>10</v>
      </c>
      <c r="N54" s="2">
        <v>12</v>
      </c>
      <c r="O54" s="7">
        <v>0</v>
      </c>
      <c r="P54" s="2">
        <v>12</v>
      </c>
      <c r="Q54" s="2">
        <f t="shared" si="9"/>
        <v>0</v>
      </c>
      <c r="R54" s="2">
        <v>0</v>
      </c>
      <c r="S54" s="1">
        <v>0</v>
      </c>
      <c r="T54" s="2">
        <v>100</v>
      </c>
      <c r="U54" s="2">
        <v>0</v>
      </c>
      <c r="V54" s="11">
        <v>0</v>
      </c>
    </row>
    <row r="55" spans="2:25" ht="16" customHeight="1" x14ac:dyDescent="0.2">
      <c r="B55" s="16">
        <v>12</v>
      </c>
      <c r="C55" s="2">
        <v>18</v>
      </c>
      <c r="D55" s="2">
        <v>0</v>
      </c>
      <c r="E55" s="2">
        <v>18</v>
      </c>
      <c r="F55" s="7">
        <f t="shared" si="8"/>
        <v>0</v>
      </c>
      <c r="G55" s="7">
        <v>0</v>
      </c>
      <c r="H55" s="22">
        <v>0</v>
      </c>
      <c r="I55" s="14">
        <v>100</v>
      </c>
      <c r="J55" s="2">
        <v>0</v>
      </c>
      <c r="K55" s="11">
        <v>0</v>
      </c>
      <c r="M55" s="16">
        <v>11</v>
      </c>
      <c r="N55" s="2">
        <v>26</v>
      </c>
      <c r="O55" s="7">
        <v>0</v>
      </c>
      <c r="P55" s="2">
        <v>26</v>
      </c>
      <c r="Q55" s="2">
        <f t="shared" si="9"/>
        <v>0</v>
      </c>
      <c r="R55" s="2">
        <v>0</v>
      </c>
      <c r="S55" s="1">
        <v>0</v>
      </c>
      <c r="T55" s="2">
        <v>100</v>
      </c>
      <c r="U55" s="2">
        <v>0</v>
      </c>
      <c r="V55" s="11">
        <v>0</v>
      </c>
    </row>
    <row r="56" spans="2:25" ht="16" customHeight="1" x14ac:dyDescent="0.2">
      <c r="B56" s="16">
        <v>13</v>
      </c>
      <c r="C56" s="2">
        <v>22</v>
      </c>
      <c r="D56" s="2">
        <v>0</v>
      </c>
      <c r="E56" s="2">
        <v>22</v>
      </c>
      <c r="F56" s="7">
        <f t="shared" si="8"/>
        <v>0</v>
      </c>
      <c r="G56" s="7">
        <v>0</v>
      </c>
      <c r="H56" s="22">
        <v>0</v>
      </c>
      <c r="I56" s="14">
        <v>100</v>
      </c>
      <c r="J56" s="2">
        <v>0</v>
      </c>
      <c r="K56" s="11">
        <v>0</v>
      </c>
      <c r="M56" s="16">
        <v>12</v>
      </c>
      <c r="N56" s="2">
        <v>27</v>
      </c>
      <c r="O56" s="7">
        <v>0</v>
      </c>
      <c r="P56" s="2">
        <v>27</v>
      </c>
      <c r="Q56" s="2">
        <f t="shared" si="9"/>
        <v>0</v>
      </c>
      <c r="R56" s="2">
        <v>0</v>
      </c>
      <c r="S56" s="1">
        <v>0</v>
      </c>
      <c r="T56" s="2">
        <v>100</v>
      </c>
      <c r="U56" s="2">
        <v>0</v>
      </c>
      <c r="V56" s="11">
        <v>0</v>
      </c>
    </row>
    <row r="57" spans="2:25" ht="16" customHeight="1" x14ac:dyDescent="0.2">
      <c r="B57" s="16">
        <v>14</v>
      </c>
      <c r="C57" s="2">
        <v>21</v>
      </c>
      <c r="D57" s="2">
        <v>0</v>
      </c>
      <c r="E57" s="2">
        <v>21</v>
      </c>
      <c r="F57" s="7">
        <f t="shared" si="8"/>
        <v>0</v>
      </c>
      <c r="G57" s="7">
        <v>0</v>
      </c>
      <c r="H57" s="22">
        <v>0</v>
      </c>
      <c r="I57" s="14">
        <v>100</v>
      </c>
      <c r="J57" s="2">
        <v>0</v>
      </c>
      <c r="K57" s="11">
        <v>0</v>
      </c>
      <c r="M57" s="16">
        <v>13</v>
      </c>
      <c r="N57" s="2">
        <v>15</v>
      </c>
      <c r="O57" s="7">
        <v>0</v>
      </c>
      <c r="P57" s="2">
        <v>15</v>
      </c>
      <c r="Q57" s="2">
        <f t="shared" si="9"/>
        <v>0</v>
      </c>
      <c r="R57" s="2">
        <v>0</v>
      </c>
      <c r="S57" s="1">
        <v>0</v>
      </c>
      <c r="T57" s="2">
        <v>100</v>
      </c>
      <c r="U57" s="2">
        <v>0</v>
      </c>
      <c r="V57" s="11">
        <v>0</v>
      </c>
    </row>
    <row r="58" spans="2:25" ht="16" customHeight="1" x14ac:dyDescent="0.3">
      <c r="B58" s="16">
        <v>15</v>
      </c>
      <c r="C58" s="2">
        <v>21</v>
      </c>
      <c r="D58" s="2">
        <v>0</v>
      </c>
      <c r="E58" s="2">
        <v>21</v>
      </c>
      <c r="F58" s="7">
        <f t="shared" si="8"/>
        <v>0</v>
      </c>
      <c r="G58" s="7">
        <v>0</v>
      </c>
      <c r="H58" s="22">
        <v>0</v>
      </c>
      <c r="I58" s="14">
        <v>100</v>
      </c>
      <c r="J58" s="17">
        <v>0</v>
      </c>
      <c r="K58" s="46">
        <v>0</v>
      </c>
      <c r="L58" s="33"/>
      <c r="M58" s="16">
        <v>14</v>
      </c>
      <c r="N58" s="2">
        <v>8</v>
      </c>
      <c r="O58" s="7">
        <v>0</v>
      </c>
      <c r="P58" s="2">
        <v>8</v>
      </c>
      <c r="Q58" s="2">
        <f t="shared" si="9"/>
        <v>0</v>
      </c>
      <c r="R58" s="2">
        <v>0</v>
      </c>
      <c r="S58" s="1">
        <v>0</v>
      </c>
      <c r="T58" s="2">
        <v>100</v>
      </c>
      <c r="U58" s="2">
        <v>0</v>
      </c>
      <c r="V58" s="11">
        <v>0</v>
      </c>
    </row>
    <row r="59" spans="2:25" ht="16" customHeight="1" x14ac:dyDescent="0.3">
      <c r="B59" s="19">
        <v>16</v>
      </c>
      <c r="C59" s="5">
        <v>20</v>
      </c>
      <c r="D59" s="5">
        <v>0</v>
      </c>
      <c r="E59" s="5">
        <v>20</v>
      </c>
      <c r="F59" s="9">
        <f t="shared" si="8"/>
        <v>0</v>
      </c>
      <c r="G59" s="9">
        <v>0</v>
      </c>
      <c r="H59" s="23">
        <v>0</v>
      </c>
      <c r="I59" s="21">
        <v>100</v>
      </c>
      <c r="J59" s="25">
        <v>0</v>
      </c>
      <c r="K59" s="48">
        <v>0</v>
      </c>
      <c r="L59" s="33"/>
      <c r="M59" s="16">
        <v>15</v>
      </c>
      <c r="N59" s="2">
        <v>16</v>
      </c>
      <c r="O59" s="7">
        <v>0</v>
      </c>
      <c r="P59" s="2">
        <v>16</v>
      </c>
      <c r="Q59" s="2">
        <f t="shared" si="9"/>
        <v>0</v>
      </c>
      <c r="R59" s="2">
        <v>0</v>
      </c>
      <c r="S59" s="1">
        <v>0</v>
      </c>
      <c r="T59" s="2">
        <v>100</v>
      </c>
      <c r="U59" s="2">
        <v>0</v>
      </c>
      <c r="V59" s="11">
        <v>0</v>
      </c>
    </row>
    <row r="60" spans="2:25" ht="16" customHeight="1" x14ac:dyDescent="0.2">
      <c r="B60" s="1" t="s">
        <v>23</v>
      </c>
      <c r="C60" s="2">
        <v>309</v>
      </c>
      <c r="D60" s="2">
        <v>0</v>
      </c>
      <c r="E60" s="2">
        <v>309</v>
      </c>
      <c r="F60" s="2">
        <v>0</v>
      </c>
      <c r="G60" s="2">
        <v>0</v>
      </c>
      <c r="H60" s="22"/>
      <c r="I60" s="14"/>
      <c r="J60" s="3"/>
      <c r="K60" s="24"/>
      <c r="M60" s="16">
        <v>16</v>
      </c>
      <c r="N60" s="2">
        <v>14</v>
      </c>
      <c r="O60" s="7">
        <v>0</v>
      </c>
      <c r="P60" s="2">
        <v>14</v>
      </c>
      <c r="Q60" s="2">
        <f>U60/T60*100</f>
        <v>0</v>
      </c>
      <c r="R60" s="2">
        <v>0</v>
      </c>
      <c r="S60" s="1">
        <f>O60/N60*100</f>
        <v>0</v>
      </c>
      <c r="T60" s="2">
        <f>P60/N60*100</f>
        <v>100</v>
      </c>
      <c r="U60" s="7">
        <v>0</v>
      </c>
      <c r="V60" s="18">
        <v>0</v>
      </c>
    </row>
    <row r="61" spans="2:25" ht="16" customHeight="1" x14ac:dyDescent="0.2">
      <c r="B61" s="1" t="s">
        <v>22</v>
      </c>
      <c r="H61" s="1">
        <v>0</v>
      </c>
      <c r="I61" s="2">
        <v>100</v>
      </c>
      <c r="J61" s="2">
        <v>0</v>
      </c>
      <c r="K61" s="11">
        <v>0</v>
      </c>
      <c r="M61" s="16">
        <v>16</v>
      </c>
      <c r="N61" s="2">
        <v>26</v>
      </c>
      <c r="O61" s="7">
        <v>0</v>
      </c>
      <c r="P61" s="2">
        <v>26</v>
      </c>
      <c r="Q61" s="2">
        <f>U61/T61*100</f>
        <v>0</v>
      </c>
      <c r="R61" s="2">
        <v>0</v>
      </c>
      <c r="S61" s="1">
        <f>O61/N61*100</f>
        <v>0</v>
      </c>
      <c r="T61" s="2">
        <f>P61/N61*100</f>
        <v>100</v>
      </c>
      <c r="U61" s="7">
        <v>0</v>
      </c>
      <c r="V61" s="18">
        <v>0</v>
      </c>
    </row>
    <row r="62" spans="2:25" ht="16" customHeight="1" x14ac:dyDescent="0.2">
      <c r="B62" s="1" t="s">
        <v>0</v>
      </c>
      <c r="H62" s="1">
        <v>0</v>
      </c>
      <c r="I62" s="2">
        <v>0</v>
      </c>
      <c r="J62" s="2">
        <v>0</v>
      </c>
      <c r="K62" s="11">
        <v>0</v>
      </c>
      <c r="M62" s="16">
        <v>17</v>
      </c>
      <c r="N62" s="2">
        <v>18</v>
      </c>
      <c r="O62" s="7">
        <v>0</v>
      </c>
      <c r="P62" s="2">
        <v>18</v>
      </c>
      <c r="Q62" s="2">
        <f>U62/T62*100</f>
        <v>0</v>
      </c>
      <c r="R62" s="2">
        <v>0</v>
      </c>
      <c r="S62" s="1">
        <f>O62/N62*100</f>
        <v>0</v>
      </c>
      <c r="T62" s="2">
        <f>P62/N62*100</f>
        <v>100</v>
      </c>
      <c r="U62" s="7">
        <v>0</v>
      </c>
      <c r="V62" s="18">
        <v>0</v>
      </c>
    </row>
    <row r="63" spans="2:25" ht="16" customHeight="1" x14ac:dyDescent="0.2">
      <c r="B63" s="4" t="s">
        <v>27</v>
      </c>
      <c r="C63" s="5"/>
      <c r="D63" s="5"/>
      <c r="E63" s="5"/>
      <c r="F63" s="5"/>
      <c r="G63" s="60" t="s">
        <v>24</v>
      </c>
      <c r="H63" s="60"/>
      <c r="I63" s="5">
        <v>0</v>
      </c>
      <c r="J63" s="47"/>
      <c r="K63" s="6"/>
      <c r="M63" s="19">
        <v>18</v>
      </c>
      <c r="N63" s="5">
        <v>10</v>
      </c>
      <c r="O63" s="9">
        <v>0</v>
      </c>
      <c r="P63" s="5">
        <v>10</v>
      </c>
      <c r="Q63" s="5">
        <f>U63/T63*100</f>
        <v>0</v>
      </c>
      <c r="R63" s="5">
        <v>0</v>
      </c>
      <c r="S63" s="4">
        <f>O63/N63*100</f>
        <v>0</v>
      </c>
      <c r="T63" s="5">
        <f>P63/N63*100</f>
        <v>100</v>
      </c>
      <c r="U63" s="9">
        <v>0</v>
      </c>
      <c r="V63" s="20">
        <v>0</v>
      </c>
      <c r="Y63" s="7"/>
    </row>
    <row r="64" spans="2:25" x14ac:dyDescent="0.2">
      <c r="M64" s="1" t="s">
        <v>23</v>
      </c>
      <c r="N64" s="2">
        <v>325</v>
      </c>
      <c r="O64" s="2">
        <v>0</v>
      </c>
      <c r="P64" s="2">
        <v>325</v>
      </c>
      <c r="Q64" s="2">
        <v>0</v>
      </c>
      <c r="R64" s="2">
        <v>0</v>
      </c>
      <c r="S64" s="1"/>
      <c r="U64" s="3"/>
      <c r="V64" s="24"/>
    </row>
    <row r="65" spans="2:26" x14ac:dyDescent="0.2">
      <c r="M65" s="1" t="s">
        <v>22</v>
      </c>
      <c r="S65" s="1">
        <v>0</v>
      </c>
      <c r="T65" s="2">
        <v>100</v>
      </c>
      <c r="U65" s="2">
        <v>0</v>
      </c>
      <c r="V65" s="11">
        <v>0</v>
      </c>
      <c r="X65" s="7"/>
      <c r="Y65" s="7"/>
      <c r="Z65" s="7"/>
    </row>
    <row r="66" spans="2:26" x14ac:dyDescent="0.2">
      <c r="B66" s="10"/>
      <c r="M66" s="1" t="s">
        <v>0</v>
      </c>
      <c r="S66" s="1">
        <v>0</v>
      </c>
      <c r="T66" s="2">
        <v>0</v>
      </c>
      <c r="U66" s="2">
        <v>0</v>
      </c>
      <c r="V66" s="11">
        <v>0</v>
      </c>
      <c r="X66" s="7"/>
      <c r="Y66" s="15"/>
      <c r="Z66" s="15"/>
    </row>
    <row r="67" spans="2:26" ht="16" customHeight="1" x14ac:dyDescent="0.2">
      <c r="B67" s="10"/>
      <c r="M67" s="4" t="s">
        <v>27</v>
      </c>
      <c r="N67" s="5"/>
      <c r="O67" s="5"/>
      <c r="P67" s="5"/>
      <c r="Q67" s="5"/>
      <c r="R67" s="64" t="s">
        <v>26</v>
      </c>
      <c r="S67" s="64"/>
      <c r="T67" s="55">
        <v>0</v>
      </c>
      <c r="U67" s="5"/>
      <c r="V67" s="6"/>
      <c r="X67" s="7"/>
      <c r="Y67" s="15"/>
      <c r="Z67" s="15"/>
    </row>
    <row r="68" spans="2:26" x14ac:dyDescent="0.2">
      <c r="B68" s="10"/>
      <c r="X68" s="7"/>
      <c r="Y68" s="15"/>
      <c r="Z68" s="15"/>
    </row>
    <row r="69" spans="2:26" ht="27" customHeight="1" x14ac:dyDescent="0.2">
      <c r="C69" s="51" t="s">
        <v>28</v>
      </c>
      <c r="X69" s="7"/>
      <c r="Y69" s="15"/>
      <c r="Z69" s="15"/>
    </row>
    <row r="70" spans="2:26" s="7" customFormat="1" ht="21" x14ac:dyDescent="0.25">
      <c r="B70" s="61" t="s">
        <v>20</v>
      </c>
      <c r="C70" s="62"/>
      <c r="D70" s="62"/>
      <c r="E70" s="62"/>
      <c r="F70" s="62"/>
      <c r="G70" s="62"/>
      <c r="H70" s="62"/>
      <c r="I70" s="62"/>
      <c r="J70" s="62"/>
      <c r="K70" s="63"/>
      <c r="L70" s="50"/>
      <c r="M70" s="61" t="s">
        <v>21</v>
      </c>
      <c r="N70" s="62"/>
      <c r="O70" s="62"/>
      <c r="P70" s="62"/>
      <c r="Q70" s="62"/>
      <c r="R70" s="62"/>
      <c r="S70" s="62"/>
      <c r="T70" s="62"/>
      <c r="U70" s="62"/>
      <c r="V70" s="63"/>
    </row>
    <row r="71" spans="2:26" s="10" customFormat="1" ht="32" x14ac:dyDescent="0.2">
      <c r="B71" s="56" t="s">
        <v>2</v>
      </c>
      <c r="C71" s="52" t="s">
        <v>19</v>
      </c>
      <c r="D71" s="52" t="s">
        <v>11</v>
      </c>
      <c r="E71" s="52" t="s">
        <v>12</v>
      </c>
      <c r="F71" s="52" t="s">
        <v>3</v>
      </c>
      <c r="G71" s="52" t="s">
        <v>4</v>
      </c>
      <c r="H71" s="53" t="s">
        <v>13</v>
      </c>
      <c r="I71" s="53" t="s">
        <v>17</v>
      </c>
      <c r="J71" s="52" t="s">
        <v>5</v>
      </c>
      <c r="K71" s="57" t="s">
        <v>6</v>
      </c>
      <c r="L71" s="58"/>
      <c r="M71" s="56" t="s">
        <v>2</v>
      </c>
      <c r="N71" s="52" t="s">
        <v>19</v>
      </c>
      <c r="O71" s="52" t="s">
        <v>14</v>
      </c>
      <c r="P71" s="52" t="s">
        <v>15</v>
      </c>
      <c r="Q71" s="52" t="s">
        <v>7</v>
      </c>
      <c r="R71" s="52" t="s">
        <v>8</v>
      </c>
      <c r="S71" s="53" t="s">
        <v>16</v>
      </c>
      <c r="T71" s="53" t="s">
        <v>18</v>
      </c>
      <c r="U71" s="52" t="s">
        <v>9</v>
      </c>
      <c r="V71" s="57" t="s">
        <v>10</v>
      </c>
    </row>
    <row r="72" spans="2:26" x14ac:dyDescent="0.2">
      <c r="B72" s="16">
        <v>1</v>
      </c>
      <c r="C72" s="16">
        <v>12</v>
      </c>
      <c r="D72" s="7">
        <v>12</v>
      </c>
      <c r="E72" s="7">
        <v>0</v>
      </c>
      <c r="F72" s="7">
        <v>12</v>
      </c>
      <c r="G72" s="18">
        <v>0</v>
      </c>
      <c r="H72" s="16">
        <f t="shared" ref="H72:H100" si="10">D72/C72%</f>
        <v>100</v>
      </c>
      <c r="I72" s="8">
        <f t="shared" ref="I72:I100" si="11">E72/C72%</f>
        <v>0</v>
      </c>
      <c r="J72" s="7">
        <f t="shared" ref="J72:K98" si="12">F72/C72%</f>
        <v>100</v>
      </c>
      <c r="K72" s="18">
        <f t="shared" si="12"/>
        <v>0</v>
      </c>
      <c r="L72" s="7"/>
      <c r="M72" s="16">
        <v>16</v>
      </c>
      <c r="N72" s="2">
        <v>10</v>
      </c>
      <c r="O72" s="2">
        <v>10</v>
      </c>
      <c r="P72" s="7">
        <v>0</v>
      </c>
      <c r="Q72" s="2">
        <v>6</v>
      </c>
      <c r="R72" s="2">
        <v>0</v>
      </c>
      <c r="S72" s="16">
        <f t="shared" ref="S72:S85" si="13">O72/N72%</f>
        <v>100</v>
      </c>
      <c r="T72" s="8">
        <f t="shared" ref="T72:T85" si="14">P72/N72%</f>
        <v>0</v>
      </c>
      <c r="U72" s="7">
        <f t="shared" ref="U72:V75" si="15">Q72/N73%</f>
        <v>100</v>
      </c>
      <c r="V72" s="18">
        <f t="shared" si="15"/>
        <v>0</v>
      </c>
      <c r="X72" s="7"/>
      <c r="Y72" s="7"/>
      <c r="Z72" s="7"/>
    </row>
    <row r="73" spans="2:26" x14ac:dyDescent="0.2">
      <c r="B73" s="16">
        <v>5</v>
      </c>
      <c r="C73" s="16">
        <v>4</v>
      </c>
      <c r="D73" s="7">
        <v>4</v>
      </c>
      <c r="E73" s="7">
        <v>0</v>
      </c>
      <c r="F73" s="7">
        <v>4</v>
      </c>
      <c r="G73" s="18">
        <v>0</v>
      </c>
      <c r="H73" s="16">
        <f t="shared" si="10"/>
        <v>100</v>
      </c>
      <c r="I73" s="8">
        <f t="shared" si="11"/>
        <v>0</v>
      </c>
      <c r="J73" s="7">
        <f t="shared" si="12"/>
        <v>100</v>
      </c>
      <c r="K73" s="18">
        <f t="shared" si="12"/>
        <v>0</v>
      </c>
      <c r="L73" s="7"/>
      <c r="M73" s="16">
        <v>17</v>
      </c>
      <c r="N73" s="2">
        <v>6</v>
      </c>
      <c r="O73" s="2">
        <v>6</v>
      </c>
      <c r="P73" s="7">
        <v>0</v>
      </c>
      <c r="Q73" s="2">
        <v>9</v>
      </c>
      <c r="R73" s="2">
        <v>0</v>
      </c>
      <c r="S73" s="16">
        <f t="shared" si="13"/>
        <v>100</v>
      </c>
      <c r="T73" s="8">
        <f t="shared" si="14"/>
        <v>0</v>
      </c>
      <c r="U73" s="7">
        <f t="shared" si="15"/>
        <v>100</v>
      </c>
      <c r="V73" s="18">
        <f t="shared" si="15"/>
        <v>0</v>
      </c>
      <c r="X73" s="7"/>
      <c r="Y73" s="7"/>
      <c r="Z73" s="7"/>
    </row>
    <row r="74" spans="2:26" x14ac:dyDescent="0.2">
      <c r="B74" s="16">
        <v>6</v>
      </c>
      <c r="C74" s="16">
        <v>2</v>
      </c>
      <c r="D74" s="7">
        <v>2</v>
      </c>
      <c r="E74" s="7">
        <v>0</v>
      </c>
      <c r="F74" s="7">
        <v>2</v>
      </c>
      <c r="G74" s="18">
        <v>0</v>
      </c>
      <c r="H74" s="16">
        <f t="shared" si="10"/>
        <v>100</v>
      </c>
      <c r="I74" s="8">
        <f t="shared" si="11"/>
        <v>0</v>
      </c>
      <c r="J74" s="7">
        <f t="shared" si="12"/>
        <v>100</v>
      </c>
      <c r="K74" s="18">
        <f t="shared" si="12"/>
        <v>0</v>
      </c>
      <c r="L74" s="7"/>
      <c r="M74" s="16">
        <v>18</v>
      </c>
      <c r="N74" s="2">
        <v>9</v>
      </c>
      <c r="O74" s="2">
        <v>9</v>
      </c>
      <c r="P74" s="7">
        <v>0</v>
      </c>
      <c r="Q74" s="2">
        <v>11</v>
      </c>
      <c r="R74" s="2">
        <v>0</v>
      </c>
      <c r="S74" s="16">
        <f t="shared" si="13"/>
        <v>100</v>
      </c>
      <c r="T74" s="8">
        <f t="shared" si="14"/>
        <v>0</v>
      </c>
      <c r="U74" s="7">
        <f t="shared" si="15"/>
        <v>100</v>
      </c>
      <c r="V74" s="18">
        <f t="shared" si="15"/>
        <v>0</v>
      </c>
      <c r="X74" s="7"/>
      <c r="Y74" s="7"/>
      <c r="Z74" s="7"/>
    </row>
    <row r="75" spans="2:26" x14ac:dyDescent="0.2">
      <c r="B75" s="16">
        <v>7</v>
      </c>
      <c r="C75" s="16">
        <v>4</v>
      </c>
      <c r="D75" s="7">
        <v>4</v>
      </c>
      <c r="E75" s="7">
        <v>0</v>
      </c>
      <c r="F75" s="7">
        <v>4</v>
      </c>
      <c r="G75" s="18">
        <v>0</v>
      </c>
      <c r="H75" s="16">
        <f t="shared" si="10"/>
        <v>100</v>
      </c>
      <c r="I75" s="8">
        <f t="shared" si="11"/>
        <v>0</v>
      </c>
      <c r="J75" s="7">
        <f t="shared" si="12"/>
        <v>100</v>
      </c>
      <c r="K75" s="18">
        <f t="shared" si="12"/>
        <v>0</v>
      </c>
      <c r="L75" s="7"/>
      <c r="M75" s="16">
        <v>19</v>
      </c>
      <c r="N75" s="2">
        <v>11</v>
      </c>
      <c r="O75" s="2">
        <v>11</v>
      </c>
      <c r="P75" s="7">
        <v>0</v>
      </c>
      <c r="Q75" s="2">
        <v>16</v>
      </c>
      <c r="R75" s="2">
        <v>0</v>
      </c>
      <c r="S75" s="16">
        <f t="shared" si="13"/>
        <v>100</v>
      </c>
      <c r="T75" s="8">
        <f t="shared" si="14"/>
        <v>0</v>
      </c>
      <c r="U75" s="7">
        <f t="shared" si="15"/>
        <v>100</v>
      </c>
      <c r="V75" s="18">
        <f t="shared" si="15"/>
        <v>0</v>
      </c>
      <c r="X75" s="7"/>
      <c r="Y75" s="7"/>
      <c r="Z75" s="7"/>
    </row>
    <row r="76" spans="2:26" x14ac:dyDescent="0.2">
      <c r="B76" s="16">
        <v>7</v>
      </c>
      <c r="C76" s="16">
        <v>3</v>
      </c>
      <c r="D76" s="7">
        <v>3</v>
      </c>
      <c r="E76" s="7">
        <v>0</v>
      </c>
      <c r="F76" s="7">
        <v>3</v>
      </c>
      <c r="G76" s="18">
        <v>0</v>
      </c>
      <c r="H76" s="16">
        <f t="shared" si="10"/>
        <v>100</v>
      </c>
      <c r="I76" s="8">
        <f t="shared" si="11"/>
        <v>0</v>
      </c>
      <c r="J76" s="7">
        <f t="shared" si="12"/>
        <v>100</v>
      </c>
      <c r="K76" s="18">
        <f t="shared" si="12"/>
        <v>0</v>
      </c>
      <c r="L76" s="7"/>
      <c r="M76" s="16">
        <v>19</v>
      </c>
      <c r="N76" s="2">
        <v>16</v>
      </c>
      <c r="O76" s="2">
        <v>16</v>
      </c>
      <c r="P76" s="7">
        <v>0</v>
      </c>
      <c r="Q76" s="2">
        <v>14</v>
      </c>
      <c r="R76" s="2">
        <v>0</v>
      </c>
      <c r="S76" s="16">
        <f t="shared" si="13"/>
        <v>100</v>
      </c>
      <c r="T76" s="8">
        <f t="shared" si="14"/>
        <v>0</v>
      </c>
      <c r="U76" s="7">
        <v>100</v>
      </c>
      <c r="V76" s="18">
        <v>100</v>
      </c>
      <c r="X76" s="7"/>
      <c r="Y76" s="7"/>
      <c r="Z76" s="7"/>
    </row>
    <row r="77" spans="2:26" x14ac:dyDescent="0.2">
      <c r="B77" s="16">
        <v>8</v>
      </c>
      <c r="C77" s="16">
        <v>6</v>
      </c>
      <c r="D77" s="7">
        <v>6</v>
      </c>
      <c r="E77" s="7">
        <v>0</v>
      </c>
      <c r="F77" s="7">
        <v>6</v>
      </c>
      <c r="G77" s="18">
        <v>0</v>
      </c>
      <c r="H77" s="16">
        <f t="shared" si="10"/>
        <v>100</v>
      </c>
      <c r="I77" s="8">
        <f t="shared" si="11"/>
        <v>0</v>
      </c>
      <c r="J77" s="7">
        <f t="shared" si="12"/>
        <v>100</v>
      </c>
      <c r="K77" s="18">
        <f t="shared" si="12"/>
        <v>0</v>
      </c>
      <c r="L77" s="7"/>
      <c r="M77" s="16">
        <v>19</v>
      </c>
      <c r="N77" s="2">
        <v>12</v>
      </c>
      <c r="O77" s="2">
        <v>12</v>
      </c>
      <c r="P77" s="7">
        <v>0</v>
      </c>
      <c r="Q77" s="2">
        <v>14</v>
      </c>
      <c r="R77" s="2">
        <v>0</v>
      </c>
      <c r="S77" s="16">
        <f t="shared" si="13"/>
        <v>100</v>
      </c>
      <c r="T77" s="8">
        <f t="shared" si="14"/>
        <v>0</v>
      </c>
      <c r="U77" s="7">
        <f>Q77/N78%</f>
        <v>99.999999999999986</v>
      </c>
      <c r="V77" s="18">
        <f>R77/O78%</f>
        <v>0</v>
      </c>
      <c r="X77" s="7"/>
      <c r="Y77" s="7"/>
      <c r="Z77" s="7"/>
    </row>
    <row r="78" spans="2:26" x14ac:dyDescent="0.2">
      <c r="B78" s="16">
        <v>9</v>
      </c>
      <c r="C78" s="16">
        <v>8</v>
      </c>
      <c r="D78" s="7">
        <v>8</v>
      </c>
      <c r="E78" s="7">
        <v>0</v>
      </c>
      <c r="F78" s="7">
        <v>8</v>
      </c>
      <c r="G78" s="18">
        <v>0</v>
      </c>
      <c r="H78" s="16">
        <f t="shared" si="10"/>
        <v>100</v>
      </c>
      <c r="I78" s="8">
        <f t="shared" si="11"/>
        <v>0</v>
      </c>
      <c r="J78" s="7">
        <f t="shared" si="12"/>
        <v>100</v>
      </c>
      <c r="K78" s="18">
        <f t="shared" si="12"/>
        <v>0</v>
      </c>
      <c r="L78" s="7"/>
      <c r="M78" s="16">
        <v>20</v>
      </c>
      <c r="N78" s="2">
        <v>14</v>
      </c>
      <c r="O78" s="2">
        <v>14</v>
      </c>
      <c r="P78" s="7">
        <v>0</v>
      </c>
      <c r="Q78" s="2">
        <v>10</v>
      </c>
      <c r="R78" s="2">
        <v>0</v>
      </c>
      <c r="S78" s="16">
        <f t="shared" si="13"/>
        <v>99.999999999999986</v>
      </c>
      <c r="T78" s="8">
        <f t="shared" si="14"/>
        <v>0</v>
      </c>
      <c r="U78" s="7">
        <v>100</v>
      </c>
      <c r="V78" s="18">
        <v>100</v>
      </c>
      <c r="X78" s="7"/>
      <c r="Y78" s="7"/>
      <c r="Z78" s="7"/>
    </row>
    <row r="79" spans="2:26" x14ac:dyDescent="0.2">
      <c r="B79" s="16">
        <v>9</v>
      </c>
      <c r="C79" s="16">
        <v>14</v>
      </c>
      <c r="D79" s="7">
        <v>14</v>
      </c>
      <c r="E79" s="7">
        <v>0</v>
      </c>
      <c r="F79" s="7">
        <v>14</v>
      </c>
      <c r="G79" s="18">
        <v>0</v>
      </c>
      <c r="H79" s="16">
        <f t="shared" si="10"/>
        <v>99.999999999999986</v>
      </c>
      <c r="I79" s="8">
        <f t="shared" si="11"/>
        <v>0</v>
      </c>
      <c r="J79" s="7">
        <f t="shared" si="12"/>
        <v>99.999999999999986</v>
      </c>
      <c r="K79" s="18">
        <f t="shared" si="12"/>
        <v>0</v>
      </c>
      <c r="L79" s="7"/>
      <c r="M79" s="16">
        <v>21</v>
      </c>
      <c r="N79" s="2">
        <v>8</v>
      </c>
      <c r="O79" s="2">
        <v>8</v>
      </c>
      <c r="P79" s="7">
        <v>0</v>
      </c>
      <c r="Q79" s="2">
        <v>14</v>
      </c>
      <c r="R79" s="2">
        <v>0</v>
      </c>
      <c r="S79" s="16">
        <f t="shared" si="13"/>
        <v>100</v>
      </c>
      <c r="T79" s="8">
        <f t="shared" si="14"/>
        <v>0</v>
      </c>
      <c r="U79" s="7">
        <v>100</v>
      </c>
      <c r="V79" s="18">
        <v>100</v>
      </c>
      <c r="X79" s="7"/>
      <c r="Y79" s="7"/>
      <c r="Z79" s="7"/>
    </row>
    <row r="80" spans="2:26" x14ac:dyDescent="0.2">
      <c r="B80" s="16">
        <v>9</v>
      </c>
      <c r="C80" s="16">
        <v>9</v>
      </c>
      <c r="D80" s="7">
        <v>9</v>
      </c>
      <c r="E80" s="7">
        <v>0</v>
      </c>
      <c r="F80" s="7">
        <v>9</v>
      </c>
      <c r="G80" s="18">
        <v>0</v>
      </c>
      <c r="H80" s="16">
        <f t="shared" si="10"/>
        <v>100</v>
      </c>
      <c r="I80" s="8">
        <f t="shared" si="11"/>
        <v>0</v>
      </c>
      <c r="J80" s="7">
        <f t="shared" si="12"/>
        <v>100</v>
      </c>
      <c r="K80" s="18">
        <f t="shared" si="12"/>
        <v>0</v>
      </c>
      <c r="L80" s="7"/>
      <c r="M80" s="16">
        <v>21</v>
      </c>
      <c r="N80" s="2">
        <v>14</v>
      </c>
      <c r="O80" s="2">
        <v>14</v>
      </c>
      <c r="P80" s="7">
        <v>0</v>
      </c>
      <c r="Q80" s="2">
        <v>15</v>
      </c>
      <c r="R80" s="2">
        <v>0</v>
      </c>
      <c r="S80" s="16">
        <f t="shared" si="13"/>
        <v>99.999999999999986</v>
      </c>
      <c r="T80" s="8">
        <f t="shared" si="14"/>
        <v>0</v>
      </c>
      <c r="U80" s="7">
        <v>100</v>
      </c>
      <c r="V80" s="18">
        <v>100</v>
      </c>
      <c r="X80" s="7"/>
      <c r="Y80" s="7"/>
      <c r="Z80" s="7"/>
    </row>
    <row r="81" spans="2:26" x14ac:dyDescent="0.2">
      <c r="B81" s="16">
        <v>9</v>
      </c>
      <c r="C81" s="16">
        <v>7</v>
      </c>
      <c r="D81" s="7">
        <v>7</v>
      </c>
      <c r="E81" s="7">
        <v>0</v>
      </c>
      <c r="F81" s="7">
        <v>7</v>
      </c>
      <c r="G81" s="18">
        <v>0</v>
      </c>
      <c r="H81" s="16">
        <f t="shared" si="10"/>
        <v>99.999999999999986</v>
      </c>
      <c r="I81" s="8">
        <f t="shared" si="11"/>
        <v>0</v>
      </c>
      <c r="J81" s="7">
        <f t="shared" si="12"/>
        <v>99.999999999999986</v>
      </c>
      <c r="K81" s="18">
        <f t="shared" si="12"/>
        <v>0</v>
      </c>
      <c r="L81" s="7"/>
      <c r="M81" s="16">
        <v>21</v>
      </c>
      <c r="N81" s="2">
        <v>14</v>
      </c>
      <c r="O81" s="2">
        <v>14</v>
      </c>
      <c r="P81" s="7">
        <v>0</v>
      </c>
      <c r="Q81" s="2">
        <v>10</v>
      </c>
      <c r="R81" s="2">
        <v>0</v>
      </c>
      <c r="S81" s="16">
        <f t="shared" si="13"/>
        <v>99.999999999999986</v>
      </c>
      <c r="T81" s="8">
        <f t="shared" si="14"/>
        <v>0</v>
      </c>
      <c r="U81" s="7">
        <v>100</v>
      </c>
      <c r="V81" s="18">
        <v>100</v>
      </c>
      <c r="X81" s="7"/>
      <c r="Y81" s="7"/>
      <c r="Z81" s="7"/>
    </row>
    <row r="82" spans="2:26" x14ac:dyDescent="0.2">
      <c r="B82" s="16">
        <v>9</v>
      </c>
      <c r="C82" s="16">
        <v>6</v>
      </c>
      <c r="D82" s="7">
        <v>6</v>
      </c>
      <c r="E82" s="7">
        <v>0</v>
      </c>
      <c r="F82" s="7">
        <v>6</v>
      </c>
      <c r="G82" s="18">
        <v>0</v>
      </c>
      <c r="H82" s="16">
        <f t="shared" si="10"/>
        <v>100</v>
      </c>
      <c r="I82" s="8">
        <f t="shared" si="11"/>
        <v>0</v>
      </c>
      <c r="J82" s="7">
        <f t="shared" si="12"/>
        <v>100</v>
      </c>
      <c r="K82" s="18">
        <f t="shared" si="12"/>
        <v>0</v>
      </c>
      <c r="L82" s="7"/>
      <c r="M82" s="16">
        <v>22</v>
      </c>
      <c r="N82" s="2">
        <v>8</v>
      </c>
      <c r="O82" s="2">
        <v>8</v>
      </c>
      <c r="P82" s="7">
        <v>0</v>
      </c>
      <c r="Q82" s="2">
        <v>9</v>
      </c>
      <c r="R82" s="2">
        <v>0</v>
      </c>
      <c r="S82" s="16">
        <f t="shared" si="13"/>
        <v>100</v>
      </c>
      <c r="T82" s="8">
        <f t="shared" si="14"/>
        <v>0</v>
      </c>
      <c r="U82" s="7">
        <v>100</v>
      </c>
      <c r="V82" s="18">
        <v>100</v>
      </c>
      <c r="X82" s="7"/>
      <c r="Y82" s="7"/>
      <c r="Z82" s="7"/>
    </row>
    <row r="83" spans="2:26" x14ac:dyDescent="0.2">
      <c r="B83" s="16">
        <v>10</v>
      </c>
      <c r="C83" s="16">
        <v>10</v>
      </c>
      <c r="D83" s="7">
        <v>10</v>
      </c>
      <c r="E83" s="7">
        <v>0</v>
      </c>
      <c r="F83" s="7">
        <v>10</v>
      </c>
      <c r="G83" s="18">
        <v>0</v>
      </c>
      <c r="H83" s="16">
        <f t="shared" si="10"/>
        <v>100</v>
      </c>
      <c r="I83" s="8">
        <f t="shared" si="11"/>
        <v>0</v>
      </c>
      <c r="J83" s="7">
        <f t="shared" si="12"/>
        <v>100</v>
      </c>
      <c r="K83" s="18">
        <f t="shared" si="12"/>
        <v>0</v>
      </c>
      <c r="L83" s="7"/>
      <c r="M83" s="16">
        <v>22</v>
      </c>
      <c r="N83" s="2">
        <v>8</v>
      </c>
      <c r="O83" s="2">
        <v>8</v>
      </c>
      <c r="P83" s="7">
        <v>0</v>
      </c>
      <c r="Q83" s="2">
        <v>14</v>
      </c>
      <c r="R83" s="2">
        <v>0</v>
      </c>
      <c r="S83" s="16">
        <f t="shared" si="13"/>
        <v>100</v>
      </c>
      <c r="T83" s="8">
        <f t="shared" si="14"/>
        <v>0</v>
      </c>
      <c r="U83" s="7">
        <v>100</v>
      </c>
      <c r="V83" s="18">
        <v>100</v>
      </c>
      <c r="X83" s="7"/>
      <c r="Y83" s="7"/>
      <c r="Z83" s="7"/>
    </row>
    <row r="84" spans="2:26" x14ac:dyDescent="0.2">
      <c r="B84" s="16">
        <v>10</v>
      </c>
      <c r="C84" s="16">
        <v>10</v>
      </c>
      <c r="D84" s="7">
        <v>10</v>
      </c>
      <c r="E84" s="7">
        <v>0</v>
      </c>
      <c r="F84" s="7">
        <v>10</v>
      </c>
      <c r="G84" s="18">
        <v>0</v>
      </c>
      <c r="H84" s="16">
        <f t="shared" si="10"/>
        <v>100</v>
      </c>
      <c r="I84" s="8">
        <f t="shared" si="11"/>
        <v>0</v>
      </c>
      <c r="J84" s="7">
        <f t="shared" si="12"/>
        <v>100</v>
      </c>
      <c r="K84" s="18">
        <f t="shared" si="12"/>
        <v>0</v>
      </c>
      <c r="L84" s="7"/>
      <c r="M84" s="16">
        <v>22</v>
      </c>
      <c r="N84" s="2">
        <v>14</v>
      </c>
      <c r="O84" s="2">
        <v>14</v>
      </c>
      <c r="P84" s="7">
        <v>0</v>
      </c>
      <c r="Q84" s="2">
        <v>8</v>
      </c>
      <c r="R84" s="2">
        <v>0</v>
      </c>
      <c r="S84" s="16">
        <f t="shared" si="13"/>
        <v>99.999999999999986</v>
      </c>
      <c r="T84" s="8">
        <f t="shared" si="14"/>
        <v>0</v>
      </c>
      <c r="U84" s="7">
        <v>100</v>
      </c>
      <c r="V84" s="18">
        <v>100</v>
      </c>
      <c r="X84" s="7"/>
      <c r="Y84" s="7"/>
      <c r="Z84" s="7"/>
    </row>
    <row r="85" spans="2:26" x14ac:dyDescent="0.2">
      <c r="B85" s="16">
        <v>11</v>
      </c>
      <c r="C85" s="16">
        <v>12</v>
      </c>
      <c r="D85" s="7">
        <v>12</v>
      </c>
      <c r="E85" s="7">
        <v>0</v>
      </c>
      <c r="F85" s="7">
        <v>12</v>
      </c>
      <c r="G85" s="18">
        <v>0</v>
      </c>
      <c r="H85" s="16">
        <f t="shared" si="10"/>
        <v>100</v>
      </c>
      <c r="I85" s="8">
        <f t="shared" si="11"/>
        <v>0</v>
      </c>
      <c r="J85" s="7">
        <f t="shared" si="12"/>
        <v>100</v>
      </c>
      <c r="K85" s="18">
        <f t="shared" si="12"/>
        <v>0</v>
      </c>
      <c r="L85" s="7"/>
      <c r="M85" s="19">
        <v>23</v>
      </c>
      <c r="N85" s="5">
        <v>8</v>
      </c>
      <c r="O85" s="5">
        <v>6</v>
      </c>
      <c r="P85" s="9">
        <v>2</v>
      </c>
      <c r="Q85" s="5">
        <v>8</v>
      </c>
      <c r="R85" s="5">
        <v>0</v>
      </c>
      <c r="S85" s="19">
        <f t="shared" si="13"/>
        <v>75</v>
      </c>
      <c r="T85" s="26">
        <f t="shared" si="14"/>
        <v>25</v>
      </c>
      <c r="U85" s="9">
        <v>100</v>
      </c>
      <c r="V85" s="20">
        <v>100</v>
      </c>
      <c r="X85" s="7"/>
      <c r="Y85" s="7"/>
      <c r="Z85" s="7"/>
    </row>
    <row r="86" spans="2:26" x14ac:dyDescent="0.2">
      <c r="B86" s="16">
        <v>11</v>
      </c>
      <c r="C86" s="16">
        <v>13</v>
      </c>
      <c r="D86" s="7">
        <v>13</v>
      </c>
      <c r="E86" s="7">
        <v>0</v>
      </c>
      <c r="F86" s="7">
        <v>13</v>
      </c>
      <c r="G86" s="18">
        <v>0</v>
      </c>
      <c r="H86" s="16">
        <f t="shared" si="10"/>
        <v>100</v>
      </c>
      <c r="I86" s="8">
        <f t="shared" si="11"/>
        <v>0</v>
      </c>
      <c r="J86" s="7">
        <f t="shared" si="12"/>
        <v>100</v>
      </c>
      <c r="K86" s="18">
        <f t="shared" si="12"/>
        <v>0</v>
      </c>
      <c r="L86" s="7"/>
      <c r="M86" s="1" t="s">
        <v>23</v>
      </c>
      <c r="N86" s="2">
        <f>SUM(N72:N85)</f>
        <v>152</v>
      </c>
      <c r="O86" s="2">
        <f t="shared" ref="O86:P86" si="16">SUM(O72:O85)</f>
        <v>150</v>
      </c>
      <c r="P86" s="2">
        <f t="shared" si="16"/>
        <v>2</v>
      </c>
      <c r="Q86" s="2">
        <f>SUM(Q72:Q85)</f>
        <v>158</v>
      </c>
      <c r="R86" s="2">
        <v>0</v>
      </c>
      <c r="S86" s="1"/>
      <c r="U86" s="3"/>
      <c r="V86" s="24"/>
      <c r="X86" s="7"/>
      <c r="Y86" s="7"/>
      <c r="Z86" s="7"/>
    </row>
    <row r="87" spans="2:26" x14ac:dyDescent="0.2">
      <c r="B87" s="16">
        <v>11</v>
      </c>
      <c r="C87" s="16">
        <v>8</v>
      </c>
      <c r="D87" s="7">
        <v>8</v>
      </c>
      <c r="E87" s="7">
        <v>0</v>
      </c>
      <c r="F87" s="7">
        <v>8</v>
      </c>
      <c r="G87" s="18">
        <v>0</v>
      </c>
      <c r="H87" s="16">
        <f t="shared" si="10"/>
        <v>100</v>
      </c>
      <c r="I87" s="8">
        <f t="shared" si="11"/>
        <v>0</v>
      </c>
      <c r="J87" s="7">
        <f t="shared" si="12"/>
        <v>100</v>
      </c>
      <c r="K87" s="18">
        <f t="shared" si="12"/>
        <v>0</v>
      </c>
      <c r="L87" s="7"/>
      <c r="M87" s="1" t="s">
        <v>22</v>
      </c>
      <c r="S87" s="1">
        <f>AVERAGE(S72:S85)</f>
        <v>98.214285714285708</v>
      </c>
      <c r="T87" s="2">
        <f t="shared" ref="T87:U87" si="17">AVERAGE(T72:T85)</f>
        <v>1.7857142857142858</v>
      </c>
      <c r="U87" s="2">
        <f t="shared" si="17"/>
        <v>100</v>
      </c>
      <c r="V87" s="11">
        <f t="shared" ref="V87" si="18">AVERAGE(V72:V85)</f>
        <v>64.285714285714292</v>
      </c>
      <c r="X87" s="7"/>
      <c r="Y87" s="7"/>
      <c r="Z87" s="7"/>
    </row>
    <row r="88" spans="2:26" x14ac:dyDescent="0.2">
      <c r="B88" s="16">
        <v>11</v>
      </c>
      <c r="C88" s="16">
        <v>8</v>
      </c>
      <c r="D88" s="7">
        <v>8</v>
      </c>
      <c r="E88" s="7">
        <v>0</v>
      </c>
      <c r="F88" s="7">
        <v>8</v>
      </c>
      <c r="G88" s="18">
        <v>0</v>
      </c>
      <c r="H88" s="16">
        <f t="shared" si="10"/>
        <v>100</v>
      </c>
      <c r="I88" s="8">
        <f t="shared" si="11"/>
        <v>0</v>
      </c>
      <c r="J88" s="7">
        <f t="shared" si="12"/>
        <v>100</v>
      </c>
      <c r="K88" s="18">
        <f t="shared" si="12"/>
        <v>0</v>
      </c>
      <c r="L88" s="7"/>
      <c r="M88" s="1" t="s">
        <v>0</v>
      </c>
      <c r="S88" s="1">
        <f>STDEV(S72:S85)/SQRT(14)</f>
        <v>1.7857142857142854</v>
      </c>
      <c r="T88" s="2">
        <f t="shared" ref="T88:U88" si="19">STDEV(T72:T85)/SQRT(14)</f>
        <v>1.7857142857142858</v>
      </c>
      <c r="U88" s="2">
        <f t="shared" si="19"/>
        <v>1.0533786346813673E-15</v>
      </c>
      <c r="V88" s="11">
        <f t="shared" ref="V88" si="20">STDEV(V72:V85)/SQRT(14)</f>
        <v>13.289435848843764</v>
      </c>
    </row>
    <row r="89" spans="2:26" x14ac:dyDescent="0.2">
      <c r="B89" s="16">
        <v>12</v>
      </c>
      <c r="C89" s="16">
        <v>11</v>
      </c>
      <c r="D89" s="7">
        <v>11</v>
      </c>
      <c r="E89" s="7">
        <v>0</v>
      </c>
      <c r="F89" s="7">
        <v>11</v>
      </c>
      <c r="G89" s="18">
        <v>0</v>
      </c>
      <c r="H89" s="16">
        <f t="shared" si="10"/>
        <v>100</v>
      </c>
      <c r="I89" s="8">
        <f t="shared" si="11"/>
        <v>0</v>
      </c>
      <c r="J89" s="7">
        <f t="shared" si="12"/>
        <v>100</v>
      </c>
      <c r="K89" s="18">
        <f t="shared" si="12"/>
        <v>0</v>
      </c>
      <c r="L89" s="7"/>
      <c r="M89" s="4" t="s">
        <v>27</v>
      </c>
      <c r="N89" s="5"/>
      <c r="O89" s="5"/>
      <c r="P89" s="5"/>
      <c r="Q89" s="5"/>
      <c r="R89" s="60" t="s">
        <v>26</v>
      </c>
      <c r="S89" s="60"/>
      <c r="T89" s="5">
        <f>TTEST(S72:S85,T72:T85,2,2)</f>
        <v>2.2900940431266715E-24</v>
      </c>
      <c r="U89" s="26"/>
      <c r="V89" s="45"/>
    </row>
    <row r="90" spans="2:26" x14ac:dyDescent="0.2">
      <c r="B90" s="16">
        <v>12</v>
      </c>
      <c r="C90" s="16">
        <v>12</v>
      </c>
      <c r="D90" s="7">
        <v>12</v>
      </c>
      <c r="E90" s="7">
        <v>0</v>
      </c>
      <c r="F90" s="7">
        <v>12</v>
      </c>
      <c r="G90" s="18">
        <v>0</v>
      </c>
      <c r="H90" s="16">
        <f t="shared" si="10"/>
        <v>100</v>
      </c>
      <c r="I90" s="8">
        <f t="shared" si="11"/>
        <v>0</v>
      </c>
      <c r="J90" s="7">
        <f t="shared" si="12"/>
        <v>100</v>
      </c>
      <c r="K90" s="18">
        <f t="shared" si="12"/>
        <v>0</v>
      </c>
      <c r="L90" s="7"/>
      <c r="M90" s="7"/>
      <c r="N90" s="7"/>
      <c r="O90" s="7"/>
      <c r="P90" s="7"/>
      <c r="S90" s="7"/>
      <c r="T90" s="7"/>
      <c r="U90" s="8"/>
      <c r="V90" s="8"/>
    </row>
    <row r="91" spans="2:26" x14ac:dyDescent="0.2">
      <c r="B91" s="16">
        <v>12</v>
      </c>
      <c r="C91" s="16">
        <v>17</v>
      </c>
      <c r="D91" s="7">
        <v>17</v>
      </c>
      <c r="E91" s="7">
        <v>0</v>
      </c>
      <c r="F91" s="7">
        <v>17</v>
      </c>
      <c r="G91" s="18">
        <v>0</v>
      </c>
      <c r="H91" s="16">
        <f t="shared" si="10"/>
        <v>99.999999999999986</v>
      </c>
      <c r="I91" s="8">
        <f t="shared" si="11"/>
        <v>0</v>
      </c>
      <c r="J91" s="7">
        <f t="shared" si="12"/>
        <v>99.999999999999986</v>
      </c>
      <c r="K91" s="18">
        <f t="shared" si="12"/>
        <v>0</v>
      </c>
      <c r="L91" s="7"/>
      <c r="M91" s="7"/>
      <c r="N91" s="7"/>
      <c r="O91" s="7"/>
      <c r="P91" s="7"/>
      <c r="S91" s="7"/>
      <c r="T91" s="7"/>
      <c r="U91" s="8"/>
      <c r="V91" s="8"/>
    </row>
    <row r="92" spans="2:26" x14ac:dyDescent="0.2">
      <c r="B92" s="16">
        <v>12</v>
      </c>
      <c r="C92" s="16">
        <v>14</v>
      </c>
      <c r="D92" s="7">
        <v>14</v>
      </c>
      <c r="E92" s="7">
        <v>0</v>
      </c>
      <c r="F92" s="7">
        <v>14</v>
      </c>
      <c r="G92" s="18">
        <v>0</v>
      </c>
      <c r="H92" s="16">
        <f t="shared" si="10"/>
        <v>99.999999999999986</v>
      </c>
      <c r="I92" s="8">
        <f t="shared" si="11"/>
        <v>0</v>
      </c>
      <c r="J92" s="7">
        <f t="shared" si="12"/>
        <v>99.999999999999986</v>
      </c>
      <c r="K92" s="18">
        <f t="shared" si="12"/>
        <v>0</v>
      </c>
      <c r="L92" s="7"/>
      <c r="M92" s="7"/>
      <c r="N92" s="7"/>
      <c r="O92" s="7"/>
      <c r="P92" s="7"/>
      <c r="S92" s="7"/>
      <c r="T92" s="7"/>
      <c r="U92" s="8"/>
      <c r="V92" s="8"/>
    </row>
    <row r="93" spans="2:26" x14ac:dyDescent="0.2">
      <c r="B93" s="16">
        <v>12</v>
      </c>
      <c r="C93" s="16">
        <v>12</v>
      </c>
      <c r="D93" s="7">
        <v>12</v>
      </c>
      <c r="E93" s="7">
        <v>0</v>
      </c>
      <c r="F93" s="7">
        <v>12</v>
      </c>
      <c r="G93" s="18">
        <v>0</v>
      </c>
      <c r="H93" s="16">
        <f t="shared" si="10"/>
        <v>100</v>
      </c>
      <c r="I93" s="8">
        <f t="shared" si="11"/>
        <v>0</v>
      </c>
      <c r="J93" s="7">
        <f t="shared" si="12"/>
        <v>100</v>
      </c>
      <c r="K93" s="18">
        <f t="shared" si="12"/>
        <v>0</v>
      </c>
      <c r="L93" s="7"/>
      <c r="M93" s="7"/>
      <c r="N93" s="7"/>
      <c r="O93" s="7"/>
      <c r="P93" s="7"/>
      <c r="S93" s="7"/>
      <c r="T93" s="7"/>
      <c r="U93" s="8"/>
      <c r="V93" s="8"/>
    </row>
    <row r="94" spans="2:26" x14ac:dyDescent="0.2">
      <c r="B94" s="16">
        <v>13</v>
      </c>
      <c r="C94" s="16">
        <v>9</v>
      </c>
      <c r="D94" s="7">
        <v>9</v>
      </c>
      <c r="E94" s="7">
        <v>0</v>
      </c>
      <c r="F94" s="7">
        <v>9</v>
      </c>
      <c r="G94" s="18">
        <v>0</v>
      </c>
      <c r="H94" s="16">
        <f t="shared" si="10"/>
        <v>100</v>
      </c>
      <c r="I94" s="8">
        <f t="shared" si="11"/>
        <v>0</v>
      </c>
      <c r="J94" s="7">
        <f t="shared" si="12"/>
        <v>100</v>
      </c>
      <c r="K94" s="18">
        <f t="shared" si="12"/>
        <v>0</v>
      </c>
      <c r="L94" s="7"/>
      <c r="M94" s="7"/>
      <c r="N94" s="7"/>
      <c r="O94" s="7"/>
      <c r="P94" s="7"/>
    </row>
    <row r="95" spans="2:26" x14ac:dyDescent="0.2">
      <c r="B95" s="16">
        <v>13</v>
      </c>
      <c r="C95" s="16">
        <v>14</v>
      </c>
      <c r="D95" s="7">
        <v>14</v>
      </c>
      <c r="E95" s="7">
        <v>0</v>
      </c>
      <c r="F95" s="7">
        <v>14</v>
      </c>
      <c r="G95" s="18">
        <v>0</v>
      </c>
      <c r="H95" s="16">
        <f t="shared" si="10"/>
        <v>99.999999999999986</v>
      </c>
      <c r="I95" s="8">
        <f t="shared" si="11"/>
        <v>0</v>
      </c>
      <c r="J95" s="7">
        <f t="shared" si="12"/>
        <v>99.999999999999986</v>
      </c>
      <c r="K95" s="18">
        <f t="shared" si="12"/>
        <v>0</v>
      </c>
      <c r="L95" s="7"/>
      <c r="M95" s="7"/>
      <c r="N95" s="7"/>
      <c r="O95" s="7"/>
      <c r="P95" s="7"/>
    </row>
    <row r="96" spans="2:26" x14ac:dyDescent="0.2">
      <c r="B96" s="16">
        <v>14</v>
      </c>
      <c r="C96" s="16">
        <v>8</v>
      </c>
      <c r="D96" s="7">
        <v>8</v>
      </c>
      <c r="E96" s="7">
        <v>0</v>
      </c>
      <c r="F96" s="7">
        <v>8</v>
      </c>
      <c r="G96" s="18">
        <v>0</v>
      </c>
      <c r="H96" s="16">
        <f t="shared" si="10"/>
        <v>100</v>
      </c>
      <c r="I96" s="8">
        <f t="shared" si="11"/>
        <v>0</v>
      </c>
      <c r="J96" s="7">
        <f t="shared" si="12"/>
        <v>100</v>
      </c>
      <c r="K96" s="18">
        <f t="shared" si="12"/>
        <v>0</v>
      </c>
      <c r="L96" s="7"/>
      <c r="M96" s="7"/>
      <c r="N96" s="7"/>
      <c r="O96" s="7"/>
      <c r="P96" s="7"/>
    </row>
    <row r="97" spans="2:25" x14ac:dyDescent="0.2">
      <c r="B97" s="16">
        <v>14</v>
      </c>
      <c r="C97" s="16">
        <v>7</v>
      </c>
      <c r="D97" s="7">
        <v>7</v>
      </c>
      <c r="E97" s="7">
        <v>0</v>
      </c>
      <c r="F97" s="7">
        <v>7</v>
      </c>
      <c r="G97" s="18">
        <v>0</v>
      </c>
      <c r="H97" s="16">
        <f t="shared" si="10"/>
        <v>99.999999999999986</v>
      </c>
      <c r="I97" s="8">
        <f t="shared" si="11"/>
        <v>0</v>
      </c>
      <c r="J97" s="7">
        <f t="shared" si="12"/>
        <v>99.999999999999986</v>
      </c>
      <c r="K97" s="18">
        <f t="shared" si="12"/>
        <v>0</v>
      </c>
      <c r="L97" s="7"/>
      <c r="M97" s="7"/>
      <c r="N97" s="7"/>
      <c r="O97" s="7"/>
      <c r="P97" s="7"/>
    </row>
    <row r="98" spans="2:25" x14ac:dyDescent="0.2">
      <c r="B98" s="16">
        <v>14</v>
      </c>
      <c r="C98" s="16">
        <v>11</v>
      </c>
      <c r="D98" s="7">
        <v>11</v>
      </c>
      <c r="E98" s="7">
        <v>0</v>
      </c>
      <c r="F98" s="7">
        <v>11</v>
      </c>
      <c r="G98" s="18">
        <v>0</v>
      </c>
      <c r="H98" s="16">
        <f t="shared" si="10"/>
        <v>100</v>
      </c>
      <c r="I98" s="8">
        <f t="shared" si="11"/>
        <v>0</v>
      </c>
      <c r="J98" s="7">
        <f t="shared" si="12"/>
        <v>100</v>
      </c>
      <c r="K98" s="18">
        <f t="shared" si="12"/>
        <v>0</v>
      </c>
      <c r="L98" s="7"/>
      <c r="M98" s="7"/>
      <c r="N98" s="7"/>
      <c r="O98" s="7"/>
      <c r="P98" s="7"/>
    </row>
    <row r="99" spans="2:25" x14ac:dyDescent="0.2">
      <c r="B99" s="16">
        <v>15</v>
      </c>
      <c r="C99" s="16">
        <v>9</v>
      </c>
      <c r="D99" s="7">
        <v>7</v>
      </c>
      <c r="E99" s="7">
        <v>2</v>
      </c>
      <c r="F99" s="7">
        <v>7</v>
      </c>
      <c r="G99" s="18">
        <v>0</v>
      </c>
      <c r="H99" s="16">
        <f t="shared" si="10"/>
        <v>77.777777777777786</v>
      </c>
      <c r="I99" s="8">
        <f t="shared" si="11"/>
        <v>22.222222222222221</v>
      </c>
      <c r="J99" s="7">
        <v>100</v>
      </c>
      <c r="K99" s="18">
        <v>100</v>
      </c>
      <c r="L99" s="7"/>
      <c r="M99" s="7"/>
      <c r="N99" s="7"/>
      <c r="O99" s="7"/>
      <c r="P99" s="7"/>
    </row>
    <row r="100" spans="2:25" x14ac:dyDescent="0.2">
      <c r="B100" s="19">
        <v>15</v>
      </c>
      <c r="C100" s="19">
        <v>13</v>
      </c>
      <c r="D100" s="9">
        <v>9</v>
      </c>
      <c r="E100" s="9">
        <v>4</v>
      </c>
      <c r="F100" s="9">
        <v>9</v>
      </c>
      <c r="G100" s="20">
        <v>0</v>
      </c>
      <c r="H100" s="19">
        <f t="shared" si="10"/>
        <v>69.230769230769226</v>
      </c>
      <c r="I100" s="26">
        <f t="shared" si="11"/>
        <v>30.769230769230766</v>
      </c>
      <c r="J100" s="9">
        <v>100</v>
      </c>
      <c r="K100" s="20">
        <v>100</v>
      </c>
      <c r="L100" s="7"/>
      <c r="M100" s="7"/>
      <c r="N100" s="7"/>
      <c r="O100" s="7"/>
      <c r="P100" s="7"/>
    </row>
    <row r="101" spans="2:25" ht="16" customHeight="1" x14ac:dyDescent="0.2">
      <c r="B101" s="1" t="s">
        <v>23</v>
      </c>
      <c r="C101" s="1">
        <f>SUM(C72:C100)</f>
        <v>273</v>
      </c>
      <c r="D101" s="2">
        <f t="shared" ref="D101:F101" si="21">SUM(D72:D100)</f>
        <v>267</v>
      </c>
      <c r="E101" s="2">
        <f t="shared" si="21"/>
        <v>6</v>
      </c>
      <c r="F101" s="2">
        <f t="shared" si="21"/>
        <v>267</v>
      </c>
      <c r="G101" s="18">
        <v>0</v>
      </c>
      <c r="H101" s="1"/>
      <c r="J101" s="3"/>
      <c r="K101" s="24"/>
      <c r="L101" s="7"/>
      <c r="M101" s="7"/>
      <c r="N101" s="7"/>
      <c r="O101" s="7"/>
      <c r="P101" s="7"/>
      <c r="Q101" s="7"/>
      <c r="R101" s="7"/>
      <c r="S101" s="7"/>
    </row>
    <row r="102" spans="2:25" ht="16" customHeight="1" x14ac:dyDescent="0.2">
      <c r="B102" s="1" t="s">
        <v>22</v>
      </c>
      <c r="C102" s="1"/>
      <c r="G102" s="11"/>
      <c r="H102" s="1">
        <f>AVERAGE(H72:H100)</f>
        <v>98.172708517536094</v>
      </c>
      <c r="I102" s="2">
        <f t="shared" ref="I102:J102" si="22">AVERAGE(I72:I100)</f>
        <v>1.8272914824638962</v>
      </c>
      <c r="J102" s="2">
        <f t="shared" si="22"/>
        <v>100</v>
      </c>
      <c r="K102" s="11">
        <f t="shared" ref="K102" si="23">AVERAGE(K72:K100)</f>
        <v>6.8965517241379306</v>
      </c>
      <c r="L102" s="7"/>
      <c r="M102" s="7"/>
      <c r="N102" s="7"/>
      <c r="O102" s="7"/>
      <c r="P102" s="7"/>
      <c r="Q102" s="7"/>
      <c r="R102" s="7"/>
      <c r="S102" s="7"/>
    </row>
    <row r="103" spans="2:25" s="30" customFormat="1" ht="16" customHeight="1" x14ac:dyDescent="0.2">
      <c r="B103" s="1" t="s">
        <v>0</v>
      </c>
      <c r="C103" s="41"/>
      <c r="G103" s="42"/>
      <c r="H103" s="41">
        <f>STDEV(H85:H100)/SQRT(29)</f>
        <v>1.7053444334674546</v>
      </c>
      <c r="I103" s="30">
        <f t="shared" ref="I103:J103" si="24">STDEV(I85:I100)/SQRT(29)</f>
        <v>1.7053444334674546</v>
      </c>
      <c r="J103" s="30">
        <f t="shared" si="24"/>
        <v>1.3627166637359782E-15</v>
      </c>
      <c r="K103" s="42">
        <f t="shared" ref="K103" si="25">STDEV(K85:K100)/SQRT(29)</f>
        <v>6.3427032925615618</v>
      </c>
      <c r="M103" s="34"/>
      <c r="N103" s="35"/>
      <c r="O103" s="36"/>
      <c r="P103" s="37"/>
      <c r="Q103" s="37"/>
      <c r="R103" s="37"/>
      <c r="Y103" s="37"/>
    </row>
    <row r="104" spans="2:25" s="30" customFormat="1" ht="16" customHeight="1" x14ac:dyDescent="0.2">
      <c r="B104" s="4" t="s">
        <v>27</v>
      </c>
      <c r="C104" s="27"/>
      <c r="D104" s="28"/>
      <c r="E104" s="28"/>
      <c r="F104" s="28"/>
      <c r="G104" s="59" t="s">
        <v>24</v>
      </c>
      <c r="H104" s="59"/>
      <c r="I104" s="28">
        <f>TTEST(H72:H100,I72:I100,2,2)</f>
        <v>1.5793502454374016E-49</v>
      </c>
      <c r="J104" s="43"/>
      <c r="K104" s="44"/>
      <c r="M104" s="34"/>
      <c r="N104" s="35"/>
      <c r="O104" s="34"/>
      <c r="Q104" s="37"/>
      <c r="R104" s="37"/>
      <c r="Y104" s="37"/>
    </row>
    <row r="105" spans="2:25" ht="16" customHeight="1" x14ac:dyDescent="0.3">
      <c r="B105" s="7"/>
      <c r="C105" s="7"/>
      <c r="D105" s="7"/>
      <c r="E105" s="7"/>
      <c r="F105" s="7"/>
      <c r="G105" s="7"/>
      <c r="H105" s="7"/>
      <c r="I105" s="7"/>
      <c r="J105" s="7"/>
      <c r="K105" s="7"/>
      <c r="M105" s="38"/>
      <c r="N105" s="33"/>
      <c r="O105" s="38"/>
      <c r="Q105" s="7"/>
      <c r="R105" s="7"/>
      <c r="Y105" s="7"/>
    </row>
    <row r="106" spans="2:25" ht="24" x14ac:dyDescent="0.3">
      <c r="B106" s="7"/>
      <c r="C106" s="7"/>
      <c r="D106" s="7"/>
      <c r="E106" s="7"/>
      <c r="F106" s="7"/>
      <c r="G106" s="7"/>
      <c r="H106" s="7"/>
      <c r="I106" s="7"/>
      <c r="J106" s="7"/>
      <c r="K106" s="7"/>
      <c r="M106" s="38"/>
      <c r="N106" s="33"/>
      <c r="O106" s="38"/>
      <c r="Q106" s="7"/>
      <c r="R106" s="7"/>
      <c r="Y106" s="7"/>
    </row>
    <row r="107" spans="2:25" ht="24" x14ac:dyDescent="0.3">
      <c r="B107" s="7"/>
      <c r="C107" s="7"/>
      <c r="D107" s="7"/>
      <c r="E107" s="7"/>
      <c r="F107" s="7"/>
      <c r="G107" s="7"/>
      <c r="H107" s="7"/>
      <c r="I107" s="7"/>
      <c r="J107" s="7"/>
      <c r="K107" s="7"/>
      <c r="M107" s="38"/>
      <c r="N107" s="33"/>
      <c r="O107" s="38"/>
      <c r="Y107" s="7"/>
    </row>
    <row r="108" spans="2:25" ht="24" x14ac:dyDescent="0.3">
      <c r="B108" s="7"/>
      <c r="C108" s="7"/>
      <c r="D108" s="39"/>
      <c r="E108" s="7"/>
      <c r="F108" s="7"/>
      <c r="G108" s="7"/>
      <c r="H108" s="7"/>
      <c r="I108" s="7"/>
      <c r="J108" s="7"/>
      <c r="K108" s="7"/>
      <c r="M108" s="38"/>
      <c r="N108" s="33"/>
      <c r="O108" s="38"/>
      <c r="Y108" s="7"/>
    </row>
    <row r="109" spans="2:25" ht="24" x14ac:dyDescent="0.3">
      <c r="B109" s="7"/>
      <c r="C109" s="7"/>
      <c r="D109" s="39"/>
      <c r="E109" s="7"/>
      <c r="F109" s="7"/>
      <c r="G109" s="7"/>
      <c r="H109" s="7"/>
      <c r="I109" s="7"/>
      <c r="J109" s="7"/>
      <c r="K109" s="7"/>
      <c r="M109" s="38"/>
      <c r="N109" s="33"/>
      <c r="O109" s="38"/>
      <c r="Y109" s="7"/>
    </row>
    <row r="110" spans="2:25" ht="24" x14ac:dyDescent="0.3">
      <c r="B110" s="7"/>
      <c r="C110" s="7"/>
      <c r="D110" s="39"/>
      <c r="E110" s="7"/>
      <c r="F110" s="7"/>
      <c r="G110" s="7"/>
      <c r="H110" s="7"/>
      <c r="I110" s="7"/>
      <c r="J110" s="7"/>
      <c r="K110" s="7"/>
      <c r="M110" s="38"/>
      <c r="N110" s="33"/>
      <c r="O110" s="38"/>
      <c r="Y110" s="7"/>
    </row>
    <row r="111" spans="2:25" ht="24" x14ac:dyDescent="0.3">
      <c r="B111" s="7"/>
      <c r="C111" s="7"/>
      <c r="D111" s="39"/>
      <c r="E111" s="7"/>
      <c r="F111" s="7"/>
      <c r="G111" s="7"/>
      <c r="H111" s="7"/>
      <c r="I111" s="7"/>
      <c r="J111" s="7"/>
      <c r="K111" s="7"/>
      <c r="M111" s="38"/>
      <c r="N111" s="33"/>
      <c r="O111" s="38"/>
      <c r="Y111" s="7"/>
    </row>
    <row r="112" spans="2:25" ht="24" x14ac:dyDescent="0.3">
      <c r="B112" s="7"/>
      <c r="C112" s="7"/>
      <c r="D112" s="39"/>
      <c r="E112" s="7"/>
      <c r="F112" s="7"/>
      <c r="G112" s="7"/>
      <c r="H112" s="7"/>
      <c r="I112" s="7"/>
      <c r="J112" s="7"/>
      <c r="K112" s="7"/>
      <c r="M112" s="38"/>
      <c r="N112" s="33"/>
      <c r="O112" s="38"/>
      <c r="Y112" s="7"/>
    </row>
    <row r="113" spans="2:25" ht="24" x14ac:dyDescent="0.3">
      <c r="B113" s="7"/>
      <c r="C113" s="7"/>
      <c r="D113" s="39"/>
      <c r="E113" s="7"/>
      <c r="F113" s="7"/>
      <c r="G113" s="7"/>
      <c r="H113" s="7"/>
      <c r="I113" s="7"/>
      <c r="J113" s="7"/>
      <c r="K113" s="7"/>
      <c r="M113" s="38"/>
      <c r="N113" s="33"/>
      <c r="O113" s="38"/>
      <c r="Y113" s="7"/>
    </row>
    <row r="114" spans="2:25" ht="24" x14ac:dyDescent="0.3">
      <c r="B114" s="7"/>
      <c r="C114" s="7"/>
      <c r="D114" s="39"/>
      <c r="E114" s="7"/>
      <c r="F114" s="7"/>
      <c r="G114" s="7"/>
      <c r="H114" s="7"/>
      <c r="I114" s="7"/>
      <c r="J114" s="7"/>
      <c r="K114" s="7"/>
      <c r="M114" s="38"/>
      <c r="N114" s="33"/>
      <c r="O114" s="38"/>
    </row>
    <row r="115" spans="2:25" ht="24" x14ac:dyDescent="0.3">
      <c r="B115" s="7"/>
      <c r="C115" s="7"/>
      <c r="D115" s="39"/>
      <c r="E115" s="7"/>
      <c r="F115" s="7"/>
      <c r="G115" s="7"/>
      <c r="H115" s="7"/>
      <c r="I115" s="7"/>
      <c r="J115" s="7"/>
      <c r="K115" s="7"/>
      <c r="M115" s="38"/>
      <c r="N115" s="33"/>
      <c r="O115" s="38"/>
    </row>
    <row r="116" spans="2:25" ht="24" x14ac:dyDescent="0.3">
      <c r="B116" s="7"/>
      <c r="C116" s="7"/>
      <c r="D116" s="39"/>
      <c r="E116" s="7"/>
      <c r="F116" s="7"/>
      <c r="G116" s="7"/>
      <c r="H116" s="7"/>
      <c r="I116" s="7"/>
      <c r="J116" s="7"/>
      <c r="K116" s="7"/>
      <c r="M116" s="38"/>
      <c r="N116" s="33"/>
      <c r="O116" s="38"/>
    </row>
    <row r="117" spans="2:25" ht="24" x14ac:dyDescent="0.3">
      <c r="B117" s="7"/>
      <c r="C117" s="7"/>
      <c r="D117" s="39"/>
      <c r="E117" s="7"/>
      <c r="F117" s="7"/>
      <c r="G117" s="7"/>
      <c r="H117" s="7"/>
      <c r="I117" s="7"/>
      <c r="J117" s="7"/>
      <c r="K117" s="7"/>
      <c r="M117" s="38"/>
      <c r="N117" s="33"/>
      <c r="O117" s="38"/>
    </row>
    <row r="118" spans="2:25" ht="24" x14ac:dyDescent="0.3">
      <c r="B118" s="7"/>
      <c r="C118" s="7"/>
      <c r="D118" s="39"/>
      <c r="E118" s="7"/>
      <c r="F118" s="7"/>
      <c r="G118" s="7"/>
      <c r="H118" s="7"/>
      <c r="I118" s="7"/>
      <c r="J118" s="7"/>
      <c r="K118" s="7"/>
      <c r="M118" s="38"/>
      <c r="N118" s="33"/>
      <c r="O118" s="38"/>
    </row>
    <row r="119" spans="2:25" ht="24" x14ac:dyDescent="0.3">
      <c r="B119" s="7"/>
      <c r="C119" s="7"/>
      <c r="D119" s="39"/>
      <c r="E119" s="7"/>
      <c r="F119" s="7"/>
      <c r="G119" s="7"/>
      <c r="H119" s="7"/>
      <c r="I119" s="7"/>
      <c r="J119" s="7"/>
      <c r="K119" s="7"/>
      <c r="M119" s="38"/>
      <c r="N119" s="33"/>
      <c r="O119" s="38"/>
    </row>
    <row r="120" spans="2:25" ht="24" x14ac:dyDescent="0.3">
      <c r="B120" s="7"/>
      <c r="C120" s="7"/>
      <c r="D120" s="39"/>
      <c r="E120" s="7"/>
      <c r="F120" s="7"/>
      <c r="G120" s="7"/>
      <c r="H120" s="7"/>
      <c r="I120" s="7"/>
      <c r="J120" s="7"/>
      <c r="K120" s="7"/>
      <c r="M120" s="38"/>
      <c r="N120" s="33"/>
      <c r="O120" s="38"/>
    </row>
    <row r="121" spans="2:25" ht="24" x14ac:dyDescent="0.3">
      <c r="B121" s="7"/>
      <c r="C121" s="7"/>
      <c r="D121" s="39"/>
      <c r="E121" s="7"/>
      <c r="F121" s="7"/>
      <c r="G121" s="7"/>
      <c r="H121" s="7"/>
      <c r="I121" s="7"/>
      <c r="J121" s="7"/>
      <c r="K121" s="7"/>
      <c r="M121" s="38"/>
      <c r="N121" s="33"/>
      <c r="O121" s="38"/>
    </row>
    <row r="122" spans="2:25" ht="24" x14ac:dyDescent="0.3">
      <c r="B122" s="7"/>
      <c r="C122" s="7"/>
      <c r="D122" s="39"/>
      <c r="E122" s="7"/>
      <c r="F122" s="7"/>
      <c r="G122" s="7"/>
      <c r="H122" s="7"/>
      <c r="I122" s="7"/>
      <c r="J122" s="7"/>
      <c r="K122" s="7"/>
      <c r="M122" s="38"/>
      <c r="N122" s="33"/>
      <c r="O122" s="38"/>
    </row>
    <row r="123" spans="2:25" ht="24" x14ac:dyDescent="0.3">
      <c r="B123" s="7"/>
      <c r="C123" s="7"/>
      <c r="D123" s="39"/>
      <c r="E123" s="7"/>
      <c r="F123" s="7"/>
      <c r="G123" s="7"/>
      <c r="H123" s="7"/>
      <c r="I123" s="7"/>
      <c r="J123" s="7"/>
      <c r="K123" s="7"/>
      <c r="M123" s="38"/>
      <c r="N123" s="33"/>
      <c r="O123" s="38"/>
    </row>
    <row r="124" spans="2:25" ht="24" x14ac:dyDescent="0.3">
      <c r="B124" s="7"/>
      <c r="C124" s="7"/>
      <c r="D124" s="39"/>
      <c r="E124" s="7"/>
      <c r="F124" s="7"/>
      <c r="G124" s="7"/>
      <c r="H124" s="7"/>
      <c r="I124" s="7"/>
      <c r="J124" s="7"/>
      <c r="K124" s="7"/>
      <c r="M124" s="38"/>
      <c r="N124" s="33"/>
      <c r="O124" s="38"/>
    </row>
    <row r="125" spans="2:25" ht="24" x14ac:dyDescent="0.3">
      <c r="B125" s="7"/>
      <c r="C125" s="7"/>
      <c r="D125" s="39"/>
      <c r="E125" s="7"/>
      <c r="F125" s="7"/>
      <c r="G125" s="7"/>
      <c r="H125" s="7"/>
      <c r="I125" s="7"/>
      <c r="J125" s="7"/>
      <c r="K125" s="7"/>
      <c r="M125" s="38"/>
      <c r="N125" s="33"/>
      <c r="O125" s="38"/>
    </row>
    <row r="126" spans="2:25" ht="24" x14ac:dyDescent="0.3">
      <c r="B126" s="7"/>
      <c r="C126" s="7"/>
      <c r="D126" s="39"/>
      <c r="E126" s="7"/>
      <c r="F126" s="7"/>
      <c r="G126" s="7"/>
      <c r="H126" s="7"/>
      <c r="I126" s="7"/>
      <c r="J126" s="7"/>
      <c r="K126" s="7"/>
      <c r="M126" s="38"/>
      <c r="N126" s="33"/>
      <c r="O126" s="38"/>
    </row>
    <row r="127" spans="2:25" ht="24" x14ac:dyDescent="0.3">
      <c r="B127" s="7"/>
      <c r="C127" s="7"/>
      <c r="D127" s="39"/>
      <c r="E127" s="7"/>
      <c r="F127" s="7"/>
      <c r="G127" s="7"/>
      <c r="H127" s="7"/>
      <c r="I127" s="7"/>
      <c r="J127" s="7"/>
      <c r="K127" s="7"/>
      <c r="M127" s="38"/>
      <c r="N127" s="33"/>
      <c r="O127" s="38"/>
    </row>
    <row r="128" spans="2:25" ht="24" x14ac:dyDescent="0.3">
      <c r="B128" s="7"/>
      <c r="C128" s="7"/>
      <c r="D128" s="39"/>
      <c r="E128" s="7"/>
      <c r="F128" s="7"/>
      <c r="G128" s="7"/>
      <c r="H128" s="7"/>
      <c r="I128" s="7"/>
      <c r="J128" s="7"/>
      <c r="K128" s="7"/>
      <c r="M128" s="38"/>
      <c r="N128" s="33"/>
      <c r="O128" s="38"/>
    </row>
    <row r="129" spans="2:15" ht="24" x14ac:dyDescent="0.3">
      <c r="B129" s="7"/>
      <c r="C129" s="7"/>
      <c r="D129" s="39"/>
      <c r="E129" s="7"/>
      <c r="F129" s="7"/>
      <c r="G129" s="7"/>
      <c r="H129" s="7"/>
      <c r="I129" s="7"/>
      <c r="J129" s="7"/>
      <c r="K129" s="7"/>
      <c r="M129" s="38"/>
      <c r="N129" s="33"/>
      <c r="O129" s="38"/>
    </row>
    <row r="130" spans="2:15" ht="24" x14ac:dyDescent="0.3">
      <c r="B130" s="7"/>
      <c r="C130" s="7"/>
      <c r="D130" s="39"/>
      <c r="E130" s="7"/>
      <c r="F130" s="7"/>
      <c r="G130" s="7"/>
      <c r="H130" s="7"/>
      <c r="I130" s="7"/>
      <c r="J130" s="7"/>
      <c r="K130" s="7"/>
      <c r="M130" s="38"/>
      <c r="N130" s="33"/>
      <c r="O130" s="38"/>
    </row>
    <row r="131" spans="2:15" ht="24" x14ac:dyDescent="0.3">
      <c r="B131" s="7"/>
      <c r="C131" s="7"/>
      <c r="D131" s="39"/>
      <c r="E131" s="7"/>
      <c r="F131" s="7"/>
      <c r="G131" s="7"/>
      <c r="H131" s="7"/>
      <c r="I131" s="7"/>
      <c r="J131" s="7"/>
      <c r="K131" s="7"/>
      <c r="M131" s="38"/>
      <c r="N131" s="33"/>
      <c r="O131" s="38"/>
    </row>
    <row r="132" spans="2:15" ht="24" x14ac:dyDescent="0.3">
      <c r="B132" s="7"/>
      <c r="C132" s="7"/>
      <c r="D132" s="39"/>
      <c r="E132" s="7"/>
      <c r="F132" s="7"/>
      <c r="G132" s="7"/>
      <c r="H132" s="7"/>
      <c r="I132" s="7"/>
      <c r="J132" s="7"/>
      <c r="K132" s="7"/>
      <c r="M132" s="38"/>
      <c r="N132" s="33"/>
      <c r="O132" s="38"/>
    </row>
    <row r="133" spans="2:15" ht="24" x14ac:dyDescent="0.3">
      <c r="B133" s="7"/>
      <c r="C133" s="7"/>
      <c r="D133" s="39"/>
      <c r="E133" s="7"/>
      <c r="F133" s="7"/>
      <c r="G133" s="7"/>
      <c r="H133" s="7"/>
      <c r="I133" s="7"/>
      <c r="J133" s="7"/>
      <c r="K133" s="7"/>
      <c r="M133" s="38"/>
      <c r="N133" s="33"/>
      <c r="O133" s="38"/>
    </row>
    <row r="134" spans="2:15" ht="24" x14ac:dyDescent="0.3">
      <c r="B134" s="7"/>
      <c r="C134" s="7"/>
      <c r="D134" s="39"/>
      <c r="E134" s="7"/>
      <c r="F134" s="7"/>
      <c r="G134" s="7"/>
      <c r="H134" s="7"/>
      <c r="I134" s="7"/>
      <c r="J134" s="7"/>
      <c r="K134" s="7"/>
      <c r="M134" s="38"/>
      <c r="N134" s="40"/>
      <c r="O134" s="38"/>
    </row>
  </sheetData>
  <mergeCells count="13">
    <mergeCell ref="B1:U1"/>
    <mergeCell ref="G63:H63"/>
    <mergeCell ref="B4:K4"/>
    <mergeCell ref="M4:V4"/>
    <mergeCell ref="B42:K42"/>
    <mergeCell ref="M42:V42"/>
    <mergeCell ref="R35:S35"/>
    <mergeCell ref="G104:H104"/>
    <mergeCell ref="R89:S89"/>
    <mergeCell ref="B70:K70"/>
    <mergeCell ref="M70:V70"/>
    <mergeCell ref="G38:H38"/>
    <mergeCell ref="R67:S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Hair bundle orientaition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Jiang, Tao (NIH/NIDCD) [F]</dc:creator>
  <cp:lastModifiedBy>Wu, Doris (NIH/NIDCD) [E]</cp:lastModifiedBy>
  <dcterms:created xsi:type="dcterms:W3CDTF">2016-11-28T16:11:35Z</dcterms:created>
  <dcterms:modified xsi:type="dcterms:W3CDTF">2016-11-29T18:43:12Z</dcterms:modified>
</cp:coreProperties>
</file>